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PUST\Research_and_Development\Publications\Snake_venom_studies\Venom proteomics of Trimeresurus gracilis and comparison of VEGF and CRISP sequences\Tables\"/>
    </mc:Choice>
  </mc:AlternateContent>
  <bookViews>
    <workbookView xWindow="0" yWindow="0" windowWidth="23040" windowHeight="9132"/>
  </bookViews>
  <sheets>
    <sheet name="Table S1" sheetId="8" r:id="rId1"/>
  </sheets>
  <calcPr calcId="162913"/>
</workbook>
</file>

<file path=xl/calcChain.xml><?xml version="1.0" encoding="utf-8"?>
<calcChain xmlns="http://schemas.openxmlformats.org/spreadsheetml/2006/main">
  <c r="W2750" i="8" l="1"/>
  <c r="W2676" i="8"/>
  <c r="W2609" i="8"/>
  <c r="W2507" i="8"/>
  <c r="W2469" i="8"/>
  <c r="W2380" i="8"/>
  <c r="W2363" i="8"/>
  <c r="W2327" i="8"/>
  <c r="W2214" i="8"/>
  <c r="W2140" i="8"/>
  <c r="W2007" i="8"/>
  <c r="W1928" i="8"/>
  <c r="W1835" i="8"/>
  <c r="W1736" i="8"/>
  <c r="W1584" i="8"/>
  <c r="W1399" i="8"/>
  <c r="W1235" i="8"/>
  <c r="W1087" i="8"/>
  <c r="W954" i="8"/>
  <c r="W792" i="8"/>
  <c r="W639" i="8"/>
  <c r="W483" i="8"/>
  <c r="W369" i="8"/>
  <c r="W263" i="8"/>
  <c r="W185" i="8"/>
  <c r="W112" i="8"/>
  <c r="W56" i="8"/>
  <c r="W40" i="8"/>
  <c r="W37" i="8"/>
  <c r="W27" i="8"/>
  <c r="W24" i="8"/>
  <c r="W21" i="8"/>
  <c r="W19" i="8"/>
  <c r="W14" i="8"/>
  <c r="W12" i="8"/>
  <c r="W10" i="8"/>
  <c r="W8" i="8"/>
  <c r="W6" i="8"/>
  <c r="W4" i="8"/>
  <c r="V19" i="8"/>
  <c r="V12" i="8"/>
  <c r="V10" i="8"/>
  <c r="V8" i="8"/>
  <c r="V6" i="8"/>
  <c r="V4" i="8"/>
  <c r="Q2193" i="8" l="1"/>
  <c r="Q2062" i="8"/>
  <c r="Q1935" i="8"/>
  <c r="Q1996" i="8"/>
  <c r="R1995" i="8" s="1"/>
  <c r="Q2006" i="8"/>
  <c r="R2005" i="8" s="1"/>
  <c r="Q2004" i="8"/>
  <c r="R2003" i="8" s="1"/>
  <c r="Q1999" i="8"/>
  <c r="R1997" i="8" s="1"/>
  <c r="Q1994" i="8"/>
  <c r="R1993" i="8" s="1"/>
  <c r="Q1523" i="8"/>
  <c r="Q1227" i="8"/>
  <c r="T22" i="8" l="1"/>
  <c r="V22" i="8" s="1"/>
  <c r="V21" i="8" s="1"/>
  <c r="T17" i="8"/>
  <c r="V17" i="8" s="1"/>
  <c r="T15" i="8"/>
  <c r="V15" i="8" s="1"/>
  <c r="V14" i="8" l="1"/>
  <c r="Q2139" i="8"/>
  <c r="R2138" i="8" s="1"/>
  <c r="T2138" i="8" s="1"/>
  <c r="V2138" i="8" s="1"/>
  <c r="T2836" i="8" l="1"/>
  <c r="V2836" i="8" s="1"/>
  <c r="T2834" i="8"/>
  <c r="V2834" i="8" s="1"/>
  <c r="T2832" i="8"/>
  <c r="V2832" i="8" s="1"/>
  <c r="T2748" i="8"/>
  <c r="V2748" i="8" s="1"/>
  <c r="T2746" i="8"/>
  <c r="V2746" i="8" s="1"/>
  <c r="T2744" i="8"/>
  <c r="V2744" i="8" s="1"/>
  <c r="T2732" i="8"/>
  <c r="V2732" i="8" s="1"/>
  <c r="T2671" i="8"/>
  <c r="V2671" i="8" s="1"/>
  <c r="T2666" i="8"/>
  <c r="V2666" i="8" s="1"/>
  <c r="T2664" i="8"/>
  <c r="V2664" i="8" s="1"/>
  <c r="T2662" i="8"/>
  <c r="V2662" i="8" s="1"/>
  <c r="T2607" i="8"/>
  <c r="V2607" i="8" s="1"/>
  <c r="T2505" i="8"/>
  <c r="V2505" i="8" s="1"/>
  <c r="T2503" i="8"/>
  <c r="V2503" i="8" s="1"/>
  <c r="T2497" i="8"/>
  <c r="V2497" i="8" s="1"/>
  <c r="T2467" i="8"/>
  <c r="V2467" i="8" s="1"/>
  <c r="T2378" i="8"/>
  <c r="V2378" i="8" s="1"/>
  <c r="T2361" i="8"/>
  <c r="V2361" i="8" s="1"/>
  <c r="T2325" i="8"/>
  <c r="V2325" i="8" s="1"/>
  <c r="T2323" i="8"/>
  <c r="V2323" i="8" s="1"/>
  <c r="T2321" i="8"/>
  <c r="V2321" i="8" s="1"/>
  <c r="T2319" i="8"/>
  <c r="V2319" i="8" s="1"/>
  <c r="T2212" i="8"/>
  <c r="V2212" i="8" s="1"/>
  <c r="T2210" i="8"/>
  <c r="V2210" i="8" s="1"/>
  <c r="T2205" i="8"/>
  <c r="V2205" i="8" s="1"/>
  <c r="T2005" i="8"/>
  <c r="V2005" i="8" s="1"/>
  <c r="T2003" i="8"/>
  <c r="V2003" i="8" s="1"/>
  <c r="T1997" i="8"/>
  <c r="V1997" i="8" s="1"/>
  <c r="T1995" i="8"/>
  <c r="V1995" i="8" s="1"/>
  <c r="T1993" i="8"/>
  <c r="V1993" i="8" s="1"/>
  <c r="T1926" i="8"/>
  <c r="V1926" i="8" s="1"/>
  <c r="T1924" i="8"/>
  <c r="V1924" i="8" s="1"/>
  <c r="T1922" i="8"/>
  <c r="V1922" i="8" s="1"/>
  <c r="T1920" i="8"/>
  <c r="V1920" i="8" s="1"/>
  <c r="T1833" i="8"/>
  <c r="V1833" i="8" s="1"/>
  <c r="T1734" i="8"/>
  <c r="V1734" i="8" s="1"/>
  <c r="T1732" i="8"/>
  <c r="V1732" i="8" s="1"/>
  <c r="T1729" i="8"/>
  <c r="V1729" i="8" s="1"/>
  <c r="T1727" i="8"/>
  <c r="V1727" i="8" s="1"/>
  <c r="T1725" i="8"/>
  <c r="V1725" i="8" s="1"/>
  <c r="T1717" i="8"/>
  <c r="V1717" i="8" s="1"/>
  <c r="T1582" i="8"/>
  <c r="V1582" i="8" s="1"/>
  <c r="T1580" i="8"/>
  <c r="V1580" i="8" s="1"/>
  <c r="T1578" i="8"/>
  <c r="V1578" i="8" s="1"/>
  <c r="T1576" i="8"/>
  <c r="V1576" i="8" s="1"/>
  <c r="T1574" i="8"/>
  <c r="V1574" i="8" s="1"/>
  <c r="T1569" i="8"/>
  <c r="V1569" i="8" s="1"/>
  <c r="T1554" i="8"/>
  <c r="V1554" i="8" s="1"/>
  <c r="T110" i="8"/>
  <c r="V110" i="8" s="1"/>
  <c r="T108" i="8"/>
  <c r="V108" i="8" s="1"/>
  <c r="T48" i="8"/>
  <c r="V48" i="8" s="1"/>
  <c r="T54" i="8"/>
  <c r="V54" i="8" s="1"/>
  <c r="T50" i="8"/>
  <c r="V50" i="8" s="1"/>
  <c r="T52" i="8"/>
  <c r="V52" i="8" s="1"/>
  <c r="T38" i="8"/>
  <c r="T35" i="8"/>
  <c r="V35" i="8" s="1"/>
  <c r="T33" i="8"/>
  <c r="V33" i="8" s="1"/>
  <c r="T31" i="8"/>
  <c r="V31" i="8" s="1"/>
  <c r="T25" i="8"/>
  <c r="Q111" i="8" l="1"/>
  <c r="Q109" i="8"/>
  <c r="Q107" i="8"/>
  <c r="R105" i="8" s="1"/>
  <c r="T105" i="8" s="1"/>
  <c r="V105" i="8" s="1"/>
  <c r="Q104" i="8"/>
  <c r="R101" i="8" s="1"/>
  <c r="T101" i="8" s="1"/>
  <c r="V101" i="8" s="1"/>
  <c r="Q87" i="8"/>
  <c r="R86" i="8" s="1"/>
  <c r="T86" i="8" s="1"/>
  <c r="V86" i="8" s="1"/>
  <c r="Q100" i="8"/>
  <c r="R95" i="8" s="1"/>
  <c r="T95" i="8" s="1"/>
  <c r="V95" i="8" s="1"/>
  <c r="Q94" i="8"/>
  <c r="R92" i="8" s="1"/>
  <c r="T92" i="8" s="1"/>
  <c r="V92" i="8" s="1"/>
  <c r="Q91" i="8"/>
  <c r="R88" i="8" s="1"/>
  <c r="T88" i="8" s="1"/>
  <c r="V88" i="8" s="1"/>
  <c r="Q77" i="8"/>
  <c r="R73" i="8" s="1"/>
  <c r="T73" i="8" s="1"/>
  <c r="V73" i="8" s="1"/>
  <c r="Q62" i="8"/>
  <c r="R57" i="8" s="1"/>
  <c r="T57" i="8" s="1"/>
  <c r="V57" i="8" s="1"/>
  <c r="Q85" i="8"/>
  <c r="R78" i="8" s="1"/>
  <c r="T78" i="8" s="1"/>
  <c r="V78" i="8" s="1"/>
  <c r="Q72" i="8"/>
  <c r="R63" i="8" s="1"/>
  <c r="Q49" i="8"/>
  <c r="Q55" i="8"/>
  <c r="Q47" i="8"/>
  <c r="R41" i="8" s="1"/>
  <c r="Q51" i="8"/>
  <c r="Q53" i="8"/>
  <c r="V38" i="8"/>
  <c r="V37" i="8" s="1"/>
  <c r="Q39" i="8"/>
  <c r="Q36" i="8"/>
  <c r="Q34" i="8"/>
  <c r="Q32" i="8"/>
  <c r="Q30" i="8"/>
  <c r="R28" i="8" s="1"/>
  <c r="T63" i="8" l="1"/>
  <c r="V63" i="8" s="1"/>
  <c r="V56" i="8" s="1"/>
  <c r="T28" i="8"/>
  <c r="V28" i="8" s="1"/>
  <c r="V27" i="8" s="1"/>
  <c r="T41" i="8"/>
  <c r="V41" i="8" s="1"/>
  <c r="V40" i="8" s="1"/>
  <c r="Q16" i="8"/>
  <c r="Q26" i="8" l="1"/>
  <c r="V25" i="8"/>
  <c r="V24" i="8" s="1"/>
  <c r="Q23" i="8"/>
  <c r="Q18" i="8" l="1"/>
  <c r="Q2837" i="8" l="1"/>
  <c r="Q2835" i="8"/>
  <c r="Q2833" i="8"/>
  <c r="Q2831" i="8"/>
  <c r="R2829" i="8" s="1"/>
  <c r="T2829" i="8" s="1"/>
  <c r="V2829" i="8" s="1"/>
  <c r="Q2828" i="8"/>
  <c r="R2825" i="8" s="1"/>
  <c r="T2825" i="8" s="1"/>
  <c r="V2825" i="8" s="1"/>
  <c r="Q2824" i="8"/>
  <c r="R2823" i="8" s="1"/>
  <c r="T2823" i="8" s="1"/>
  <c r="V2823" i="8" s="1"/>
  <c r="Q2822" i="8"/>
  <c r="R2818" i="8" s="1"/>
  <c r="T2818" i="8" s="1"/>
  <c r="V2818" i="8" s="1"/>
  <c r="Q2817" i="8"/>
  <c r="R2814" i="8" s="1"/>
  <c r="T2814" i="8" s="1"/>
  <c r="V2814" i="8" s="1"/>
  <c r="Q2813" i="8"/>
  <c r="R2809" i="8" s="1"/>
  <c r="T2809" i="8" s="1"/>
  <c r="V2809" i="8" s="1"/>
  <c r="Q2808" i="8"/>
  <c r="R2805" i="8" s="1"/>
  <c r="T2805" i="8" s="1"/>
  <c r="V2805" i="8" s="1"/>
  <c r="Q2804" i="8"/>
  <c r="R2799" i="8" s="1"/>
  <c r="T2799" i="8" s="1"/>
  <c r="V2799" i="8" s="1"/>
  <c r="Q2798" i="8"/>
  <c r="R2792" i="8" s="1"/>
  <c r="T2792" i="8" s="1"/>
  <c r="V2792" i="8" s="1"/>
  <c r="Q2791" i="8"/>
  <c r="R2785" i="8" s="1"/>
  <c r="T2785" i="8" s="1"/>
  <c r="V2785" i="8" s="1"/>
  <c r="Q2784" i="8"/>
  <c r="R2779" i="8" s="1"/>
  <c r="T2779" i="8" s="1"/>
  <c r="V2779" i="8" s="1"/>
  <c r="Q2778" i="8"/>
  <c r="R2771" i="8" s="1"/>
  <c r="T2771" i="8" s="1"/>
  <c r="V2771" i="8" s="1"/>
  <c r="Q2770" i="8"/>
  <c r="R2765" i="8" s="1"/>
  <c r="T2765" i="8" s="1"/>
  <c r="V2765" i="8" s="1"/>
  <c r="Q2764" i="8"/>
  <c r="R2751" i="8" s="1"/>
  <c r="Q2749" i="8"/>
  <c r="Q2747" i="8"/>
  <c r="Q2745" i="8"/>
  <c r="Q2743" i="8"/>
  <c r="R2740" i="8" s="1"/>
  <c r="T2740" i="8" s="1"/>
  <c r="V2740" i="8" s="1"/>
  <c r="Q2739" i="8"/>
  <c r="R2737" i="8" s="1"/>
  <c r="T2737" i="8" s="1"/>
  <c r="V2737" i="8" s="1"/>
  <c r="Q2736" i="8"/>
  <c r="R2734" i="8" s="1"/>
  <c r="T2734" i="8" s="1"/>
  <c r="V2734" i="8" s="1"/>
  <c r="Q2733" i="8"/>
  <c r="Q2731" i="8"/>
  <c r="R2729" i="8" s="1"/>
  <c r="T2729" i="8" s="1"/>
  <c r="V2729" i="8" s="1"/>
  <c r="Q2728" i="8"/>
  <c r="R2725" i="8" s="1"/>
  <c r="T2725" i="8" s="1"/>
  <c r="V2725" i="8" s="1"/>
  <c r="Q2724" i="8"/>
  <c r="R2720" i="8" s="1"/>
  <c r="T2720" i="8" s="1"/>
  <c r="V2720" i="8" s="1"/>
  <c r="Q2719" i="8"/>
  <c r="R2715" i="8" s="1"/>
  <c r="T2715" i="8" s="1"/>
  <c r="V2715" i="8" s="1"/>
  <c r="Q2714" i="8"/>
  <c r="R2709" i="8" s="1"/>
  <c r="T2709" i="8" s="1"/>
  <c r="V2709" i="8" s="1"/>
  <c r="Q2708" i="8"/>
  <c r="R2701" i="8" s="1"/>
  <c r="T2701" i="8" s="1"/>
  <c r="V2701" i="8" s="1"/>
  <c r="Q2700" i="8"/>
  <c r="R2695" i="8" s="1"/>
  <c r="T2695" i="8" s="1"/>
  <c r="V2695" i="8" s="1"/>
  <c r="Q2694" i="8"/>
  <c r="R2687" i="8" s="1"/>
  <c r="T2687" i="8" s="1"/>
  <c r="V2687" i="8" s="1"/>
  <c r="Q2686" i="8"/>
  <c r="R2677" i="8" s="1"/>
  <c r="Q2675" i="8"/>
  <c r="R2673" i="8" s="1"/>
  <c r="T2673" i="8" s="1"/>
  <c r="V2673" i="8" s="1"/>
  <c r="Q2672" i="8"/>
  <c r="Q2670" i="8"/>
  <c r="R2668" i="8" s="1"/>
  <c r="T2668" i="8" s="1"/>
  <c r="V2668" i="8" s="1"/>
  <c r="Q2667" i="8"/>
  <c r="Q2665" i="8"/>
  <c r="Q2663" i="8"/>
  <c r="Q2661" i="8"/>
  <c r="R2659" i="8" s="1"/>
  <c r="T2659" i="8" s="1"/>
  <c r="V2659" i="8" s="1"/>
  <c r="Q2658" i="8"/>
  <c r="R2656" i="8" s="1"/>
  <c r="T2656" i="8" s="1"/>
  <c r="V2656" i="8" s="1"/>
  <c r="Q2655" i="8"/>
  <c r="R2653" i="8" s="1"/>
  <c r="T2653" i="8" s="1"/>
  <c r="V2653" i="8" s="1"/>
  <c r="Q2652" i="8"/>
  <c r="R2648" i="8" s="1"/>
  <c r="T2648" i="8" s="1"/>
  <c r="V2648" i="8" s="1"/>
  <c r="Q2647" i="8"/>
  <c r="R2645" i="8" s="1"/>
  <c r="T2645" i="8" s="1"/>
  <c r="V2645" i="8" s="1"/>
  <c r="Q2644" i="8"/>
  <c r="R2642" i="8" s="1"/>
  <c r="T2642" i="8" s="1"/>
  <c r="V2642" i="8" s="1"/>
  <c r="Q2641" i="8"/>
  <c r="R2637" i="8" s="1"/>
  <c r="T2637" i="8" s="1"/>
  <c r="V2637" i="8" s="1"/>
  <c r="Q2636" i="8"/>
  <c r="R2632" i="8" s="1"/>
  <c r="T2632" i="8" s="1"/>
  <c r="V2632" i="8" s="1"/>
  <c r="Q2631" i="8"/>
  <c r="R2627" i="8" s="1"/>
  <c r="T2627" i="8" s="1"/>
  <c r="V2627" i="8" s="1"/>
  <c r="Q2626" i="8"/>
  <c r="R2619" i="8" s="1"/>
  <c r="T2619" i="8" s="1"/>
  <c r="V2619" i="8" s="1"/>
  <c r="Q2618" i="8"/>
  <c r="R2610" i="8" s="1"/>
  <c r="Q2608" i="8"/>
  <c r="Q2606" i="8"/>
  <c r="R2605" i="8" s="1"/>
  <c r="T2605" i="8" s="1"/>
  <c r="V2605" i="8" s="1"/>
  <c r="Q2604" i="8"/>
  <c r="R2599" i="8" s="1"/>
  <c r="T2599" i="8" s="1"/>
  <c r="Q2598" i="8"/>
  <c r="R2597" i="8" s="1"/>
  <c r="T2597" i="8" s="1"/>
  <c r="V2597" i="8" s="1"/>
  <c r="Q2596" i="8"/>
  <c r="R2594" i="8" s="1"/>
  <c r="T2594" i="8" s="1"/>
  <c r="V2594" i="8" s="1"/>
  <c r="Q2593" i="8"/>
  <c r="R2591" i="8" s="1"/>
  <c r="T2591" i="8" s="1"/>
  <c r="V2591" i="8" s="1"/>
  <c r="Q2590" i="8"/>
  <c r="R2588" i="8" s="1"/>
  <c r="T2588" i="8" s="1"/>
  <c r="V2588" i="8" s="1"/>
  <c r="Q2587" i="8"/>
  <c r="R2585" i="8" s="1"/>
  <c r="T2585" i="8" s="1"/>
  <c r="V2585" i="8" s="1"/>
  <c r="Q2584" i="8"/>
  <c r="R2581" i="8" s="1"/>
  <c r="T2581" i="8" s="1"/>
  <c r="V2581" i="8" s="1"/>
  <c r="Q2580" i="8"/>
  <c r="R2579" i="8" s="1"/>
  <c r="T2579" i="8" s="1"/>
  <c r="V2579" i="8" s="1"/>
  <c r="Q2578" i="8"/>
  <c r="R2575" i="8" s="1"/>
  <c r="T2575" i="8" s="1"/>
  <c r="V2575" i="8" s="1"/>
  <c r="Q2574" i="8"/>
  <c r="R2570" i="8" s="1"/>
  <c r="T2570" i="8" s="1"/>
  <c r="V2570" i="8" s="1"/>
  <c r="Q2569" i="8"/>
  <c r="R2567" i="8" s="1"/>
  <c r="T2567" i="8" s="1"/>
  <c r="V2567" i="8" s="1"/>
  <c r="Q2566" i="8"/>
  <c r="R2564" i="8" s="1"/>
  <c r="T2564" i="8" s="1"/>
  <c r="V2564" i="8" s="1"/>
  <c r="Q2563" i="8"/>
  <c r="R2560" i="8" s="1"/>
  <c r="T2560" i="8" s="1"/>
  <c r="V2560" i="8" s="1"/>
  <c r="Q2559" i="8"/>
  <c r="R2557" i="8" s="1"/>
  <c r="T2557" i="8" s="1"/>
  <c r="V2557" i="8" s="1"/>
  <c r="Q2556" i="8"/>
  <c r="R2553" i="8" s="1"/>
  <c r="T2553" i="8" s="1"/>
  <c r="V2553" i="8" s="1"/>
  <c r="Q2552" i="8"/>
  <c r="R2550" i="8" s="1"/>
  <c r="T2550" i="8" s="1"/>
  <c r="V2550" i="8" s="1"/>
  <c r="Q2549" i="8"/>
  <c r="R2542" i="8" s="1"/>
  <c r="T2542" i="8" s="1"/>
  <c r="V2542" i="8" s="1"/>
  <c r="Q2541" i="8"/>
  <c r="R2534" i="8" s="1"/>
  <c r="T2534" i="8" s="1"/>
  <c r="V2534" i="8" s="1"/>
  <c r="Q2533" i="8"/>
  <c r="R2527" i="8" s="1"/>
  <c r="T2527" i="8" s="1"/>
  <c r="V2527" i="8" s="1"/>
  <c r="Q2526" i="8"/>
  <c r="R2520" i="8" s="1"/>
  <c r="T2520" i="8" s="1"/>
  <c r="V2520" i="8" s="1"/>
  <c r="Q2519" i="8"/>
  <c r="R2508" i="8" s="1"/>
  <c r="Q2506" i="8"/>
  <c r="Q2504" i="8"/>
  <c r="Q2502" i="8"/>
  <c r="R2499" i="8" s="1"/>
  <c r="T2499" i="8" s="1"/>
  <c r="V2499" i="8" s="1"/>
  <c r="Q2498" i="8"/>
  <c r="Q2496" i="8"/>
  <c r="R2495" i="8" s="1"/>
  <c r="T2495" i="8" s="1"/>
  <c r="V2495" i="8" s="1"/>
  <c r="Q2494" i="8"/>
  <c r="R2491" i="8" s="1"/>
  <c r="T2491" i="8" s="1"/>
  <c r="V2491" i="8" s="1"/>
  <c r="Q2490" i="8"/>
  <c r="R2488" i="8" s="1"/>
  <c r="T2488" i="8" s="1"/>
  <c r="V2488" i="8" s="1"/>
  <c r="Q2487" i="8"/>
  <c r="Q2482" i="8"/>
  <c r="R2470" i="8" s="1"/>
  <c r="Q2468" i="8"/>
  <c r="Q2466" i="8"/>
  <c r="R2464" i="8" s="1"/>
  <c r="T2464" i="8" s="1"/>
  <c r="V2464" i="8" s="1"/>
  <c r="Q2463" i="8"/>
  <c r="R2459" i="8" s="1"/>
  <c r="T2459" i="8" s="1"/>
  <c r="V2459" i="8" s="1"/>
  <c r="Q2458" i="8"/>
  <c r="R2456" i="8" s="1"/>
  <c r="T2456" i="8" s="1"/>
  <c r="V2456" i="8" s="1"/>
  <c r="Q2455" i="8"/>
  <c r="R2453" i="8" s="1"/>
  <c r="T2453" i="8" s="1"/>
  <c r="V2453" i="8" s="1"/>
  <c r="Q2452" i="8"/>
  <c r="R2450" i="8" s="1"/>
  <c r="T2450" i="8" s="1"/>
  <c r="V2450" i="8" s="1"/>
  <c r="Q2449" i="8"/>
  <c r="R2445" i="8" s="1"/>
  <c r="T2445" i="8" s="1"/>
  <c r="V2445" i="8" s="1"/>
  <c r="Q2444" i="8"/>
  <c r="R2440" i="8" s="1"/>
  <c r="T2440" i="8" s="1"/>
  <c r="V2440" i="8" s="1"/>
  <c r="Q2439" i="8"/>
  <c r="R2432" i="8" s="1"/>
  <c r="T2432" i="8" s="1"/>
  <c r="V2432" i="8" s="1"/>
  <c r="Q2431" i="8"/>
  <c r="R2426" i="8" s="1"/>
  <c r="T2426" i="8" s="1"/>
  <c r="V2426" i="8" s="1"/>
  <c r="Q2425" i="8"/>
  <c r="R2415" i="8" s="1"/>
  <c r="T2415" i="8" s="1"/>
  <c r="V2415" i="8" s="1"/>
  <c r="Q2414" i="8"/>
  <c r="R2407" i="8" s="1"/>
  <c r="T2407" i="8" s="1"/>
  <c r="V2407" i="8" s="1"/>
  <c r="Q2406" i="8"/>
  <c r="R2381" i="8" s="1"/>
  <c r="Q2379" i="8"/>
  <c r="Q2377" i="8"/>
  <c r="R2373" i="8" s="1"/>
  <c r="T2373" i="8" s="1"/>
  <c r="V2373" i="8" s="1"/>
  <c r="Q2372" i="8"/>
  <c r="R2368" i="8" s="1"/>
  <c r="T2368" i="8" s="1"/>
  <c r="V2368" i="8" s="1"/>
  <c r="Q2367" i="8"/>
  <c r="R2364" i="8" s="1"/>
  <c r="Q2362" i="8"/>
  <c r="Q2360" i="8"/>
  <c r="R2358" i="8" s="1"/>
  <c r="T2358" i="8" s="1"/>
  <c r="V2358" i="8" s="1"/>
  <c r="Q2357" i="8"/>
  <c r="R2349" i="8" s="1"/>
  <c r="T2349" i="8" s="1"/>
  <c r="V2349" i="8" s="1"/>
  <c r="Q2348" i="8"/>
  <c r="R2343" i="8" s="1"/>
  <c r="T2343" i="8" s="1"/>
  <c r="V2343" i="8" s="1"/>
  <c r="Q2342" i="8"/>
  <c r="R2336" i="8" s="1"/>
  <c r="T2336" i="8" s="1"/>
  <c r="V2336" i="8" s="1"/>
  <c r="Q2335" i="8"/>
  <c r="R2328" i="8" s="1"/>
  <c r="Q2326" i="8"/>
  <c r="Q2324" i="8"/>
  <c r="Q2322" i="8"/>
  <c r="Q2320" i="8"/>
  <c r="Q2318" i="8"/>
  <c r="R2316" i="8" s="1"/>
  <c r="T2316" i="8" s="1"/>
  <c r="V2316" i="8" s="1"/>
  <c r="Q2315" i="8"/>
  <c r="R2313" i="8" s="1"/>
  <c r="T2313" i="8" s="1"/>
  <c r="V2313" i="8" s="1"/>
  <c r="Q2312" i="8"/>
  <c r="R2310" i="8" s="1"/>
  <c r="T2310" i="8" s="1"/>
  <c r="V2310" i="8" s="1"/>
  <c r="Q2309" i="8"/>
  <c r="R2308" i="8" s="1"/>
  <c r="T2308" i="8" s="1"/>
  <c r="V2308" i="8" s="1"/>
  <c r="Q2307" i="8"/>
  <c r="R2304" i="8" s="1"/>
  <c r="T2304" i="8" s="1"/>
  <c r="V2304" i="8" s="1"/>
  <c r="Q2303" i="8"/>
  <c r="R2299" i="8" s="1"/>
  <c r="T2299" i="8" s="1"/>
  <c r="V2299" i="8" s="1"/>
  <c r="Q2298" i="8"/>
  <c r="R2296" i="8" s="1"/>
  <c r="T2296" i="8" s="1"/>
  <c r="V2296" i="8" s="1"/>
  <c r="Q2295" i="8"/>
  <c r="R2293" i="8" s="1"/>
  <c r="T2293" i="8" s="1"/>
  <c r="V2293" i="8" s="1"/>
  <c r="Q2292" i="8"/>
  <c r="R2287" i="8" s="1"/>
  <c r="T2287" i="8" s="1"/>
  <c r="V2287" i="8" s="1"/>
  <c r="Q2286" i="8"/>
  <c r="R2281" i="8" s="1"/>
  <c r="T2281" i="8" s="1"/>
  <c r="V2281" i="8" s="1"/>
  <c r="Q2280" i="8"/>
  <c r="R2275" i="8" s="1"/>
  <c r="T2275" i="8" s="1"/>
  <c r="V2275" i="8" s="1"/>
  <c r="Q2274" i="8"/>
  <c r="R2272" i="8" s="1"/>
  <c r="T2272" i="8" s="1"/>
  <c r="V2272" i="8" s="1"/>
  <c r="Q2271" i="8"/>
  <c r="R2263" i="8" s="1"/>
  <c r="T2263" i="8" s="1"/>
  <c r="V2263" i="8" s="1"/>
  <c r="Q2262" i="8"/>
  <c r="R2256" i="8" s="1"/>
  <c r="T2256" i="8" s="1"/>
  <c r="V2256" i="8" s="1"/>
  <c r="Q2255" i="8"/>
  <c r="R2245" i="8" s="1"/>
  <c r="T2245" i="8" s="1"/>
  <c r="V2245" i="8" s="1"/>
  <c r="Q2244" i="8"/>
  <c r="R2235" i="8" s="1"/>
  <c r="T2235" i="8" s="1"/>
  <c r="V2235" i="8" s="1"/>
  <c r="Q2234" i="8"/>
  <c r="R2229" i="8" s="1"/>
  <c r="T2229" i="8" s="1"/>
  <c r="V2229" i="8" s="1"/>
  <c r="Q2228" i="8"/>
  <c r="R2215" i="8" s="1"/>
  <c r="Q2213" i="8"/>
  <c r="Q2211" i="8"/>
  <c r="Q2209" i="8"/>
  <c r="R2207" i="8" s="1"/>
  <c r="T2207" i="8" s="1"/>
  <c r="V2207" i="8" s="1"/>
  <c r="Q2206" i="8"/>
  <c r="Q2204" i="8"/>
  <c r="R2201" i="8" s="1"/>
  <c r="T2201" i="8" s="1"/>
  <c r="V2201" i="8" s="1"/>
  <c r="Q2200" i="8"/>
  <c r="R2197" i="8" s="1"/>
  <c r="T2197" i="8" s="1"/>
  <c r="V2197" i="8" s="1"/>
  <c r="Q2196" i="8"/>
  <c r="R2194" i="8" s="1"/>
  <c r="T2194" i="8" s="1"/>
  <c r="V2194" i="8" s="1"/>
  <c r="Q2190" i="8"/>
  <c r="R2191" i="8" s="1"/>
  <c r="T2191" i="8" s="1"/>
  <c r="V2191" i="8" s="1"/>
  <c r="Q2185" i="8"/>
  <c r="R2180" i="8" s="1"/>
  <c r="T2180" i="8" s="1"/>
  <c r="V2180" i="8" s="1"/>
  <c r="Q2179" i="8"/>
  <c r="R2175" i="8" s="1"/>
  <c r="T2175" i="8" s="1"/>
  <c r="V2175" i="8" s="1"/>
  <c r="Q2174" i="8"/>
  <c r="R2169" i="8" s="1"/>
  <c r="T2169" i="8" s="1"/>
  <c r="V2169" i="8" s="1"/>
  <c r="Q2168" i="8"/>
  <c r="R2157" i="8" s="1"/>
  <c r="T2157" i="8" s="1"/>
  <c r="V2157" i="8" s="1"/>
  <c r="Q2156" i="8"/>
  <c r="R2141" i="8" s="1"/>
  <c r="Q2137" i="8"/>
  <c r="R2136" i="8" s="1"/>
  <c r="T2136" i="8" s="1"/>
  <c r="V2136" i="8" s="1"/>
  <c r="Q2135" i="8"/>
  <c r="Q2132" i="8"/>
  <c r="Q2129" i="8"/>
  <c r="Q2125" i="8"/>
  <c r="R2122" i="8" s="1"/>
  <c r="T2122" i="8" s="1"/>
  <c r="V2122" i="8" s="1"/>
  <c r="Q2121" i="8"/>
  <c r="R2119" i="8" s="1"/>
  <c r="T2119" i="8" s="1"/>
  <c r="V2119" i="8" s="1"/>
  <c r="Q2118" i="8"/>
  <c r="R2114" i="8" s="1"/>
  <c r="T2114" i="8" s="1"/>
  <c r="V2114" i="8" s="1"/>
  <c r="Q2113" i="8"/>
  <c r="R2112" i="8" s="1"/>
  <c r="T2112" i="8" s="1"/>
  <c r="V2112" i="8" s="1"/>
  <c r="Q2111" i="8"/>
  <c r="R2109" i="8" s="1"/>
  <c r="T2109" i="8" s="1"/>
  <c r="V2109" i="8" s="1"/>
  <c r="Q2108" i="8"/>
  <c r="R2106" i="8" s="1"/>
  <c r="T2106" i="8" s="1"/>
  <c r="V2106" i="8" s="1"/>
  <c r="Q2105" i="8"/>
  <c r="R2101" i="8" s="1"/>
  <c r="T2101" i="8" s="1"/>
  <c r="V2101" i="8" s="1"/>
  <c r="Q2100" i="8"/>
  <c r="R2096" i="8" s="1"/>
  <c r="T2096" i="8" s="1"/>
  <c r="V2096" i="8" s="1"/>
  <c r="Q2095" i="8"/>
  <c r="R2093" i="8" s="1"/>
  <c r="T2093" i="8" s="1"/>
  <c r="V2093" i="8" s="1"/>
  <c r="Q2092" i="8"/>
  <c r="R2087" i="8" s="1"/>
  <c r="T2087" i="8" s="1"/>
  <c r="V2087" i="8" s="1"/>
  <c r="Q2086" i="8"/>
  <c r="R2081" i="8" s="1"/>
  <c r="T2081" i="8" s="1"/>
  <c r="V2081" i="8" s="1"/>
  <c r="Q2080" i="8"/>
  <c r="R2074" i="8" s="1"/>
  <c r="T2074" i="8" s="1"/>
  <c r="V2074" i="8" s="1"/>
  <c r="Q2073" i="8"/>
  <c r="R2063" i="8" s="1"/>
  <c r="T2063" i="8" s="1"/>
  <c r="V2063" i="8" s="1"/>
  <c r="R2055" i="8"/>
  <c r="T2055" i="8" s="1"/>
  <c r="V2055" i="8" s="1"/>
  <c r="Q2054" i="8"/>
  <c r="R2042" i="8" s="1"/>
  <c r="T2042" i="8" s="1"/>
  <c r="V2042" i="8" s="1"/>
  <c r="Q2041" i="8"/>
  <c r="R2029" i="8" s="1"/>
  <c r="T2029" i="8" s="1"/>
  <c r="V2029" i="8" s="1"/>
  <c r="Q2028" i="8"/>
  <c r="R2008" i="8" s="1"/>
  <c r="Q2002" i="8"/>
  <c r="R2000" i="8" s="1"/>
  <c r="T2000" i="8" s="1"/>
  <c r="V2000" i="8" s="1"/>
  <c r="Q1992" i="8"/>
  <c r="Q1989" i="8"/>
  <c r="Q1986" i="8"/>
  <c r="Q1980" i="8"/>
  <c r="Q1978" i="8"/>
  <c r="R1975" i="8" s="1"/>
  <c r="T1975" i="8" s="1"/>
  <c r="V1975" i="8" s="1"/>
  <c r="Q1974" i="8"/>
  <c r="R1972" i="8" s="1"/>
  <c r="T1972" i="8" s="1"/>
  <c r="V1972" i="8" s="1"/>
  <c r="Q1971" i="8"/>
  <c r="R1969" i="8" s="1"/>
  <c r="T1969" i="8" s="1"/>
  <c r="V1969" i="8" s="1"/>
  <c r="Q1968" i="8"/>
  <c r="R1964" i="8" s="1"/>
  <c r="T1964" i="8" s="1"/>
  <c r="V1964" i="8" s="1"/>
  <c r="Q1963" i="8"/>
  <c r="R1961" i="8" s="1"/>
  <c r="T1961" i="8" s="1"/>
  <c r="V1961" i="8" s="1"/>
  <c r="Q1960" i="8"/>
  <c r="R1956" i="8" s="1"/>
  <c r="T1956" i="8" s="1"/>
  <c r="V1956" i="8" s="1"/>
  <c r="Q1955" i="8"/>
  <c r="R1949" i="8" s="1"/>
  <c r="T1949" i="8" s="1"/>
  <c r="V1949" i="8" s="1"/>
  <c r="Q1948" i="8"/>
  <c r="R1942" i="8" s="1"/>
  <c r="T1942" i="8" s="1"/>
  <c r="V1942" i="8" s="1"/>
  <c r="Q1941" i="8"/>
  <c r="R1936" i="8" s="1"/>
  <c r="T1936" i="8" s="1"/>
  <c r="V1936" i="8" s="1"/>
  <c r="R1929" i="8"/>
  <c r="Q1919" i="8"/>
  <c r="R1917" i="8" s="1"/>
  <c r="T1917" i="8" s="1"/>
  <c r="V1917" i="8" s="1"/>
  <c r="Q1916" i="8"/>
  <c r="R1912" i="8" s="1"/>
  <c r="T1912" i="8" s="1"/>
  <c r="V1912" i="8" s="1"/>
  <c r="Q1911" i="8"/>
  <c r="R1909" i="8" s="1"/>
  <c r="T1909" i="8" s="1"/>
  <c r="V1909" i="8" s="1"/>
  <c r="Q1908" i="8"/>
  <c r="R1904" i="8" s="1"/>
  <c r="T1904" i="8" s="1"/>
  <c r="V1904" i="8" s="1"/>
  <c r="Q1903" i="8"/>
  <c r="R1901" i="8" s="1"/>
  <c r="T1901" i="8" s="1"/>
  <c r="V1901" i="8" s="1"/>
  <c r="Q1900" i="8"/>
  <c r="R1895" i="8" s="1"/>
  <c r="T1895" i="8" s="1"/>
  <c r="V1895" i="8" s="1"/>
  <c r="Q1894" i="8"/>
  <c r="R1891" i="8" s="1"/>
  <c r="T1891" i="8" s="1"/>
  <c r="V1891" i="8" s="1"/>
  <c r="Q1890" i="8"/>
  <c r="R1886" i="8" s="1"/>
  <c r="T1886" i="8" s="1"/>
  <c r="V1886" i="8" s="1"/>
  <c r="Q1885" i="8"/>
  <c r="R1881" i="8" s="1"/>
  <c r="T1881" i="8" s="1"/>
  <c r="V1881" i="8" s="1"/>
  <c r="Q1880" i="8"/>
  <c r="R1876" i="8" s="1"/>
  <c r="T1876" i="8" s="1"/>
  <c r="V1876" i="8" s="1"/>
  <c r="Q1875" i="8"/>
  <c r="R1873" i="8" s="1"/>
  <c r="T1873" i="8" s="1"/>
  <c r="V1873" i="8" s="1"/>
  <c r="Q1872" i="8"/>
  <c r="R1868" i="8" s="1"/>
  <c r="T1868" i="8" s="1"/>
  <c r="V1868" i="8" s="1"/>
  <c r="Q1867" i="8"/>
  <c r="R1864" i="8" s="1"/>
  <c r="T1864" i="8" s="1"/>
  <c r="V1864" i="8" s="1"/>
  <c r="Q1863" i="8"/>
  <c r="R1860" i="8" s="1"/>
  <c r="T1860" i="8" s="1"/>
  <c r="V1860" i="8" s="1"/>
  <c r="Q1859" i="8"/>
  <c r="R1853" i="8" s="1"/>
  <c r="T1853" i="8" s="1"/>
  <c r="V1853" i="8" s="1"/>
  <c r="Q1852" i="8"/>
  <c r="R1847" i="8" s="1"/>
  <c r="T1847" i="8" s="1"/>
  <c r="V1847" i="8" s="1"/>
  <c r="Q1846" i="8"/>
  <c r="R1836" i="8" s="1"/>
  <c r="Q1834" i="8"/>
  <c r="Q1832" i="8"/>
  <c r="R1831" i="8" s="1"/>
  <c r="T1831" i="8" s="1"/>
  <c r="V1831" i="8" s="1"/>
  <c r="Q1830" i="8"/>
  <c r="R1828" i="8" s="1"/>
  <c r="T1828" i="8" s="1"/>
  <c r="V1828" i="8" s="1"/>
  <c r="Q1827" i="8"/>
  <c r="R1826" i="8" s="1"/>
  <c r="T1826" i="8" s="1"/>
  <c r="V1826" i="8" s="1"/>
  <c r="Q1825" i="8"/>
  <c r="R1823" i="8" s="1"/>
  <c r="T1823" i="8" s="1"/>
  <c r="V1823" i="8" s="1"/>
  <c r="Q1822" i="8"/>
  <c r="R1820" i="8" s="1"/>
  <c r="T1820" i="8" s="1"/>
  <c r="V1820" i="8" s="1"/>
  <c r="Q1819" i="8"/>
  <c r="R1815" i="8" s="1"/>
  <c r="T1815" i="8" s="1"/>
  <c r="V1815" i="8" s="1"/>
  <c r="Q1814" i="8"/>
  <c r="R1812" i="8" s="1"/>
  <c r="T1812" i="8" s="1"/>
  <c r="V1812" i="8" s="1"/>
  <c r="Q1811" i="8"/>
  <c r="R1808" i="8" s="1"/>
  <c r="T1808" i="8" s="1"/>
  <c r="V1808" i="8" s="1"/>
  <c r="Q1807" i="8"/>
  <c r="R1803" i="8" s="1"/>
  <c r="T1803" i="8" s="1"/>
  <c r="V1803" i="8" s="1"/>
  <c r="Q1802" i="8"/>
  <c r="R1797" i="8" s="1"/>
  <c r="T1797" i="8" s="1"/>
  <c r="V1797" i="8" s="1"/>
  <c r="Q1796" i="8"/>
  <c r="R1791" i="8" s="1"/>
  <c r="T1791" i="8" s="1"/>
  <c r="V1791" i="8" s="1"/>
  <c r="Q1790" i="8"/>
  <c r="R1787" i="8" s="1"/>
  <c r="T1787" i="8" s="1"/>
  <c r="V1787" i="8" s="1"/>
  <c r="Q1786" i="8"/>
  <c r="R1784" i="8" s="1"/>
  <c r="T1784" i="8" s="1"/>
  <c r="V1784" i="8" s="1"/>
  <c r="Q1783" i="8"/>
  <c r="R1780" i="8" s="1"/>
  <c r="T1780" i="8" s="1"/>
  <c r="V1780" i="8" s="1"/>
  <c r="Q1779" i="8"/>
  <c r="R1777" i="8" s="1"/>
  <c r="T1777" i="8" s="1"/>
  <c r="V1777" i="8" s="1"/>
  <c r="Q1776" i="8"/>
  <c r="R1773" i="8" s="1"/>
  <c r="T1773" i="8" s="1"/>
  <c r="V1773" i="8" s="1"/>
  <c r="Q1772" i="8"/>
  <c r="R1768" i="8" s="1"/>
  <c r="T1768" i="8" s="1"/>
  <c r="V1768" i="8" s="1"/>
  <c r="Q1767" i="8"/>
  <c r="R1764" i="8" s="1"/>
  <c r="T1764" i="8" s="1"/>
  <c r="V1764" i="8" s="1"/>
  <c r="Q1763" i="8"/>
  <c r="R1759" i="8" s="1"/>
  <c r="T1759" i="8" s="1"/>
  <c r="V1759" i="8" s="1"/>
  <c r="Q1758" i="8"/>
  <c r="R1752" i="8" s="1"/>
  <c r="T1752" i="8" s="1"/>
  <c r="V1752" i="8" s="1"/>
  <c r="Q1751" i="8"/>
  <c r="R1737" i="8" s="1"/>
  <c r="Q1735" i="8"/>
  <c r="Q1733" i="8"/>
  <c r="Q1731" i="8"/>
  <c r="Q1728" i="8"/>
  <c r="Q1726" i="8"/>
  <c r="Q1724" i="8"/>
  <c r="R1722" i="8" s="1"/>
  <c r="T1722" i="8" s="1"/>
  <c r="V1722" i="8" s="1"/>
  <c r="Q1721" i="8"/>
  <c r="R1719" i="8" s="1"/>
  <c r="T1719" i="8" s="1"/>
  <c r="V1719" i="8" s="1"/>
  <c r="Q1718" i="8"/>
  <c r="Q1716" i="8"/>
  <c r="R1714" i="8" s="1"/>
  <c r="T1714" i="8" s="1"/>
  <c r="V1714" i="8" s="1"/>
  <c r="Q1713" i="8"/>
  <c r="R1711" i="8" s="1"/>
  <c r="T1711" i="8" s="1"/>
  <c r="V1711" i="8" s="1"/>
  <c r="Q1710" i="8"/>
  <c r="R1708" i="8" s="1"/>
  <c r="T1708" i="8" s="1"/>
  <c r="V1708" i="8" s="1"/>
  <c r="Q1707" i="8"/>
  <c r="R1705" i="8" s="1"/>
  <c r="T1705" i="8" s="1"/>
  <c r="V1705" i="8" s="1"/>
  <c r="Q1704" i="8"/>
  <c r="R1699" i="8" s="1"/>
  <c r="T1699" i="8" s="1"/>
  <c r="V1699" i="8" s="1"/>
  <c r="Q1698" i="8"/>
  <c r="R1694" i="8" s="1"/>
  <c r="T1694" i="8" s="1"/>
  <c r="V1694" i="8" s="1"/>
  <c r="Q1693" i="8"/>
  <c r="R1690" i="8" s="1"/>
  <c r="T1690" i="8" s="1"/>
  <c r="V1690" i="8" s="1"/>
  <c r="Q1689" i="8"/>
  <c r="R1687" i="8" s="1"/>
  <c r="T1687" i="8" s="1"/>
  <c r="V1687" i="8" s="1"/>
  <c r="Q1686" i="8"/>
  <c r="R1683" i="8" s="1"/>
  <c r="T1683" i="8" s="1"/>
  <c r="V1683" i="8" s="1"/>
  <c r="Q1682" i="8"/>
  <c r="R1678" i="8" s="1"/>
  <c r="T1678" i="8" s="1"/>
  <c r="V1678" i="8" s="1"/>
  <c r="Q1677" i="8"/>
  <c r="R1672" i="8" s="1"/>
  <c r="T1672" i="8" s="1"/>
  <c r="V1672" i="8" s="1"/>
  <c r="Q1671" i="8"/>
  <c r="R1664" i="8" s="1"/>
  <c r="T1664" i="8" s="1"/>
  <c r="V1664" i="8" s="1"/>
  <c r="Q1663" i="8"/>
  <c r="R1659" i="8" s="1"/>
  <c r="T1659" i="8" s="1"/>
  <c r="V1659" i="8" s="1"/>
  <c r="Q1658" i="8"/>
  <c r="R1653" i="8" s="1"/>
  <c r="T1653" i="8" s="1"/>
  <c r="V1653" i="8" s="1"/>
  <c r="Q1652" i="8"/>
  <c r="R1647" i="8" s="1"/>
  <c r="T1647" i="8" s="1"/>
  <c r="V1647" i="8" s="1"/>
  <c r="Q1646" i="8"/>
  <c r="R1641" i="8" s="1"/>
  <c r="T1641" i="8" s="1"/>
  <c r="V1641" i="8" s="1"/>
  <c r="Q1640" i="8"/>
  <c r="R1635" i="8" s="1"/>
  <c r="T1635" i="8" s="1"/>
  <c r="V1635" i="8" s="1"/>
  <c r="Q1634" i="8"/>
  <c r="R1631" i="8" s="1"/>
  <c r="T1631" i="8" s="1"/>
  <c r="V1631" i="8" s="1"/>
  <c r="Q1630" i="8"/>
  <c r="R1625" i="8" s="1"/>
  <c r="T1625" i="8" s="1"/>
  <c r="V1625" i="8" s="1"/>
  <c r="Q1624" i="8"/>
  <c r="R1617" i="8" s="1"/>
  <c r="T1617" i="8" s="1"/>
  <c r="V1617" i="8" s="1"/>
  <c r="Q1616" i="8"/>
  <c r="R1611" i="8" s="1"/>
  <c r="T1611" i="8" s="1"/>
  <c r="V1611" i="8" s="1"/>
  <c r="Q1610" i="8"/>
  <c r="R1599" i="8" s="1"/>
  <c r="T1599" i="8" s="1"/>
  <c r="V1599" i="8" s="1"/>
  <c r="Q1598" i="8"/>
  <c r="R1585" i="8" s="1"/>
  <c r="Q1583" i="8"/>
  <c r="Q1581" i="8"/>
  <c r="Q1579" i="8"/>
  <c r="Q1577" i="8"/>
  <c r="Q1575" i="8"/>
  <c r="Q1573" i="8"/>
  <c r="R1571" i="8" s="1"/>
  <c r="T1571" i="8" s="1"/>
  <c r="V1571" i="8" s="1"/>
  <c r="Q1570" i="8"/>
  <c r="Q1568" i="8"/>
  <c r="R1566" i="8" s="1"/>
  <c r="T1566" i="8" s="1"/>
  <c r="V1566" i="8" s="1"/>
  <c r="Q1565" i="8"/>
  <c r="R1563" i="8" s="1"/>
  <c r="T1563" i="8" s="1"/>
  <c r="V1563" i="8" s="1"/>
  <c r="Q1562" i="8"/>
  <c r="R1559" i="8" s="1"/>
  <c r="T1559" i="8" s="1"/>
  <c r="V1559" i="8" s="1"/>
  <c r="Q1558" i="8"/>
  <c r="R1556" i="8" s="1"/>
  <c r="T1556" i="8" s="1"/>
  <c r="V1556" i="8" s="1"/>
  <c r="Q1555" i="8"/>
  <c r="Q1553" i="8"/>
  <c r="R1551" i="8" s="1"/>
  <c r="T1551" i="8" s="1"/>
  <c r="V1551" i="8" s="1"/>
  <c r="Q1550" i="8"/>
  <c r="R1548" i="8" s="1"/>
  <c r="T1548" i="8" s="1"/>
  <c r="V1548" i="8" s="1"/>
  <c r="Q1547" i="8"/>
  <c r="R1544" i="8" s="1"/>
  <c r="T1544" i="8" s="1"/>
  <c r="V1544" i="8" s="1"/>
  <c r="Q1543" i="8"/>
  <c r="R1541" i="8" s="1"/>
  <c r="T1541" i="8" s="1"/>
  <c r="V1541" i="8" s="1"/>
  <c r="Q1540" i="8"/>
  <c r="R1535" i="8" s="1"/>
  <c r="T1535" i="8" s="1"/>
  <c r="V1535" i="8" s="1"/>
  <c r="Q1534" i="8"/>
  <c r="R1529" i="8" s="1"/>
  <c r="T1529" i="8" s="1"/>
  <c r="V1529" i="8" s="1"/>
  <c r="Q1528" i="8"/>
  <c r="R1524" i="8" s="1"/>
  <c r="T1524" i="8" s="1"/>
  <c r="V1524" i="8" s="1"/>
  <c r="R1519" i="8"/>
  <c r="T1519" i="8" s="1"/>
  <c r="V1519" i="8" s="1"/>
  <c r="Q1518" i="8"/>
  <c r="R1515" i="8" s="1"/>
  <c r="T1515" i="8" s="1"/>
  <c r="V1515" i="8" s="1"/>
  <c r="Q1514" i="8"/>
  <c r="R1510" i="8" s="1"/>
  <c r="T1510" i="8" s="1"/>
  <c r="V1510" i="8" s="1"/>
  <c r="Q1509" i="8"/>
  <c r="R1506" i="8" s="1"/>
  <c r="T1506" i="8" s="1"/>
  <c r="V1506" i="8" s="1"/>
  <c r="Q1505" i="8"/>
  <c r="R1498" i="8" s="1"/>
  <c r="T1498" i="8" s="1"/>
  <c r="V1498" i="8" s="1"/>
  <c r="Q1497" i="8"/>
  <c r="R1495" i="8" s="1"/>
  <c r="T1495" i="8" s="1"/>
  <c r="V1495" i="8" s="1"/>
  <c r="Q1494" i="8"/>
  <c r="R1488" i="8" s="1"/>
  <c r="T1488" i="8" s="1"/>
  <c r="V1488" i="8" s="1"/>
  <c r="Q1487" i="8"/>
  <c r="R1482" i="8" s="1"/>
  <c r="T1482" i="8" s="1"/>
  <c r="V1482" i="8" s="1"/>
  <c r="Q1481" i="8"/>
  <c r="R1474" i="8" s="1"/>
  <c r="T1474" i="8" s="1"/>
  <c r="V1474" i="8" s="1"/>
  <c r="Q1473" i="8"/>
  <c r="R1469" i="8" s="1"/>
  <c r="T1469" i="8" s="1"/>
  <c r="V1469" i="8" s="1"/>
  <c r="Q1468" i="8"/>
  <c r="R1462" i="8" s="1"/>
  <c r="T1462" i="8" s="1"/>
  <c r="V1462" i="8" s="1"/>
  <c r="Q1461" i="8"/>
  <c r="R1456" i="8" s="1"/>
  <c r="T1456" i="8" s="1"/>
  <c r="V1456" i="8" s="1"/>
  <c r="Q1455" i="8"/>
  <c r="R1450" i="8" s="1"/>
  <c r="T1450" i="8" s="1"/>
  <c r="V1450" i="8" s="1"/>
  <c r="Q1449" i="8"/>
  <c r="R1442" i="8" s="1"/>
  <c r="T1442" i="8" s="1"/>
  <c r="V1442" i="8" s="1"/>
  <c r="Q1441" i="8"/>
  <c r="R1429" i="8" s="1"/>
  <c r="T1429" i="8" s="1"/>
  <c r="V1429" i="8" s="1"/>
  <c r="Q1428" i="8"/>
  <c r="R1420" i="8" s="1"/>
  <c r="T1420" i="8" s="1"/>
  <c r="V1420" i="8" s="1"/>
  <c r="Q1419" i="8"/>
  <c r="R1410" i="8" s="1"/>
  <c r="T1410" i="8" s="1"/>
  <c r="V1410" i="8" s="1"/>
  <c r="Q1409" i="8"/>
  <c r="R1400" i="8" s="1"/>
  <c r="Q1398" i="8"/>
  <c r="R1397" i="8" s="1"/>
  <c r="T1397" i="8" s="1"/>
  <c r="V1397" i="8" s="1"/>
  <c r="Q1396" i="8"/>
  <c r="R1395" i="8" s="1"/>
  <c r="T1395" i="8" s="1"/>
  <c r="V1395" i="8" s="1"/>
  <c r="Q1394" i="8"/>
  <c r="R1392" i="8" s="1"/>
  <c r="T1392" i="8" s="1"/>
  <c r="V1392" i="8" s="1"/>
  <c r="Q1391" i="8"/>
  <c r="R1389" i="8" s="1"/>
  <c r="T1389" i="8" s="1"/>
  <c r="V1389" i="8" s="1"/>
  <c r="Q1388" i="8"/>
  <c r="R1387" i="8" s="1"/>
  <c r="T1387" i="8" s="1"/>
  <c r="V1387" i="8" s="1"/>
  <c r="Q1386" i="8"/>
  <c r="R1384" i="8" s="1"/>
  <c r="T1384" i="8" s="1"/>
  <c r="V1384" i="8" s="1"/>
  <c r="Q1383" i="8"/>
  <c r="R1381" i="8" s="1"/>
  <c r="T1381" i="8" s="1"/>
  <c r="V1381" i="8" s="1"/>
  <c r="Q1380" i="8"/>
  <c r="R1378" i="8" s="1"/>
  <c r="T1378" i="8" s="1"/>
  <c r="V1378" i="8" s="1"/>
  <c r="Q1377" i="8"/>
  <c r="R1375" i="8" s="1"/>
  <c r="T1375" i="8" s="1"/>
  <c r="V1375" i="8" s="1"/>
  <c r="Q1374" i="8"/>
  <c r="R1372" i="8" s="1"/>
  <c r="T1372" i="8" s="1"/>
  <c r="V1372" i="8" s="1"/>
  <c r="Q1371" i="8"/>
  <c r="R1366" i="8" s="1"/>
  <c r="T1366" i="8" s="1"/>
  <c r="V1366" i="8" s="1"/>
  <c r="Q1365" i="8"/>
  <c r="R1363" i="8" s="1"/>
  <c r="T1363" i="8" s="1"/>
  <c r="V1363" i="8" s="1"/>
  <c r="Q1362" i="8"/>
  <c r="R1359" i="8" s="1"/>
  <c r="T1359" i="8" s="1"/>
  <c r="V1359" i="8" s="1"/>
  <c r="Q1358" i="8"/>
  <c r="R1354" i="8" s="1"/>
  <c r="T1354" i="8" s="1"/>
  <c r="V1354" i="8" s="1"/>
  <c r="Q1353" i="8"/>
  <c r="R1345" i="8" s="1"/>
  <c r="T1345" i="8" s="1"/>
  <c r="V1345" i="8" s="1"/>
  <c r="Q1344" i="8"/>
  <c r="R1339" i="8" s="1"/>
  <c r="T1339" i="8" s="1"/>
  <c r="V1339" i="8" s="1"/>
  <c r="Q1338" i="8"/>
  <c r="R1334" i="8" s="1"/>
  <c r="T1334" i="8" s="1"/>
  <c r="V1334" i="8" s="1"/>
  <c r="Q1333" i="8"/>
  <c r="R1328" i="8" s="1"/>
  <c r="T1328" i="8" s="1"/>
  <c r="V1328" i="8" s="1"/>
  <c r="Q1327" i="8"/>
  <c r="R1323" i="8" s="1"/>
  <c r="T1323" i="8" s="1"/>
  <c r="V1323" i="8" s="1"/>
  <c r="Q1322" i="8"/>
  <c r="R1318" i="8" s="1"/>
  <c r="T1318" i="8" s="1"/>
  <c r="V1318" i="8" s="1"/>
  <c r="Q1317" i="8"/>
  <c r="R1312" i="8" s="1"/>
  <c r="T1312" i="8" s="1"/>
  <c r="V1312" i="8" s="1"/>
  <c r="Q1311" i="8"/>
  <c r="R1305" i="8" s="1"/>
  <c r="T1305" i="8" s="1"/>
  <c r="V1305" i="8" s="1"/>
  <c r="Q1304" i="8"/>
  <c r="R1295" i="8" s="1"/>
  <c r="T1295" i="8" s="1"/>
  <c r="V1295" i="8" s="1"/>
  <c r="Q1294" i="8"/>
  <c r="R1289" i="8" s="1"/>
  <c r="T1289" i="8" s="1"/>
  <c r="V1289" i="8" s="1"/>
  <c r="Q1288" i="8"/>
  <c r="R1277" i="8" s="1"/>
  <c r="T1277" i="8" s="1"/>
  <c r="V1277" i="8" s="1"/>
  <c r="Q1276" i="8"/>
  <c r="R1270" i="8" s="1"/>
  <c r="T1270" i="8" s="1"/>
  <c r="V1270" i="8" s="1"/>
  <c r="Q1269" i="8"/>
  <c r="R1264" i="8" s="1"/>
  <c r="T1264" i="8" s="1"/>
  <c r="V1264" i="8" s="1"/>
  <c r="Q1263" i="8"/>
  <c r="R1256" i="8" s="1"/>
  <c r="T1256" i="8" s="1"/>
  <c r="V1256" i="8" s="1"/>
  <c r="Q1255" i="8"/>
  <c r="R1247" i="8" s="1"/>
  <c r="T1247" i="8" s="1"/>
  <c r="V1247" i="8" s="1"/>
  <c r="Q1246" i="8"/>
  <c r="R1236" i="8" s="1"/>
  <c r="Q1234" i="8"/>
  <c r="R1233" i="8" s="1"/>
  <c r="T1233" i="8" s="1"/>
  <c r="V1233" i="8" s="1"/>
  <c r="Q1232" i="8"/>
  <c r="R1231" i="8" s="1"/>
  <c r="T1231" i="8" s="1"/>
  <c r="V1231" i="8" s="1"/>
  <c r="Q1230" i="8"/>
  <c r="R1228" i="8" s="1"/>
  <c r="T1228" i="8" s="1"/>
  <c r="V1228" i="8" s="1"/>
  <c r="R1225" i="8"/>
  <c r="T1225" i="8" s="1"/>
  <c r="V1225" i="8" s="1"/>
  <c r="Q1224" i="8"/>
  <c r="R1223" i="8" s="1"/>
  <c r="T1223" i="8" s="1"/>
  <c r="V1223" i="8" s="1"/>
  <c r="Q1222" i="8"/>
  <c r="R1221" i="8" s="1"/>
  <c r="T1221" i="8" s="1"/>
  <c r="V1221" i="8" s="1"/>
  <c r="Q1220" i="8"/>
  <c r="R1218" i="8" s="1"/>
  <c r="T1218" i="8" s="1"/>
  <c r="V1218" i="8" s="1"/>
  <c r="Q1217" i="8"/>
  <c r="R1214" i="8" s="1"/>
  <c r="T1214" i="8" s="1"/>
  <c r="V1214" i="8" s="1"/>
  <c r="Q1213" i="8"/>
  <c r="R1209" i="8" s="1"/>
  <c r="T1209" i="8" s="1"/>
  <c r="V1209" i="8" s="1"/>
  <c r="Q1208" i="8"/>
  <c r="R1206" i="8" s="1"/>
  <c r="T1206" i="8" s="1"/>
  <c r="V1206" i="8" s="1"/>
  <c r="Q1205" i="8"/>
  <c r="R1203" i="8" s="1"/>
  <c r="T1203" i="8" s="1"/>
  <c r="V1203" i="8" s="1"/>
  <c r="Q1202" i="8"/>
  <c r="R1199" i="8" s="1"/>
  <c r="T1199" i="8" s="1"/>
  <c r="V1199" i="8" s="1"/>
  <c r="Q1198" i="8"/>
  <c r="R1194" i="8" s="1"/>
  <c r="T1194" i="8" s="1"/>
  <c r="V1194" i="8" s="1"/>
  <c r="Q1193" i="8"/>
  <c r="R1188" i="8" s="1"/>
  <c r="T1188" i="8" s="1"/>
  <c r="V1188" i="8" s="1"/>
  <c r="Q1187" i="8"/>
  <c r="R1183" i="8" s="1"/>
  <c r="T1183" i="8" s="1"/>
  <c r="V1183" i="8" s="1"/>
  <c r="Q1182" i="8"/>
  <c r="R1175" i="8" s="1"/>
  <c r="T1175" i="8" s="1"/>
  <c r="V1175" i="8" s="1"/>
  <c r="Q1174" i="8"/>
  <c r="R1169" i="8" s="1"/>
  <c r="T1169" i="8" s="1"/>
  <c r="V1169" i="8" s="1"/>
  <c r="Q1168" i="8"/>
  <c r="R1162" i="8" s="1"/>
  <c r="T1162" i="8" s="1"/>
  <c r="V1162" i="8" s="1"/>
  <c r="Q1161" i="8"/>
  <c r="R1157" i="8" s="1"/>
  <c r="T1157" i="8" s="1"/>
  <c r="V1157" i="8" s="1"/>
  <c r="Q1156" i="8"/>
  <c r="R1152" i="8" s="1"/>
  <c r="T1152" i="8" s="1"/>
  <c r="V1152" i="8" s="1"/>
  <c r="Q1151" i="8"/>
  <c r="R1145" i="8" s="1"/>
  <c r="T1145" i="8" s="1"/>
  <c r="V1145" i="8" s="1"/>
  <c r="Q1144" i="8"/>
  <c r="R1139" i="8" s="1"/>
  <c r="T1139" i="8" s="1"/>
  <c r="V1139" i="8" s="1"/>
  <c r="Q1138" i="8"/>
  <c r="R1128" i="8" s="1"/>
  <c r="T1128" i="8" s="1"/>
  <c r="V1128" i="8" s="1"/>
  <c r="Q1127" i="8"/>
  <c r="R1119" i="8" s="1"/>
  <c r="T1119" i="8" s="1"/>
  <c r="V1119" i="8" s="1"/>
  <c r="Q1118" i="8"/>
  <c r="R1108" i="8" s="1"/>
  <c r="T1108" i="8" s="1"/>
  <c r="V1108" i="8" s="1"/>
  <c r="Q1107" i="8"/>
  <c r="R1101" i="8" s="1"/>
  <c r="Q1100" i="8"/>
  <c r="R1088" i="8" s="1"/>
  <c r="Q1086" i="8"/>
  <c r="R1085" i="8"/>
  <c r="T1085" i="8" s="1"/>
  <c r="V1085" i="8" s="1"/>
  <c r="Q1084" i="8"/>
  <c r="R1083" i="8" s="1"/>
  <c r="T1083" i="8" s="1"/>
  <c r="V1083" i="8" s="1"/>
  <c r="Q1082" i="8"/>
  <c r="R1081" i="8" s="1"/>
  <c r="T1081" i="8" s="1"/>
  <c r="V1081" i="8" s="1"/>
  <c r="Q1080" i="8"/>
  <c r="R1079" i="8" s="1"/>
  <c r="T1079" i="8" s="1"/>
  <c r="V1079" i="8" s="1"/>
  <c r="Q1078" i="8"/>
  <c r="R1076" i="8" s="1"/>
  <c r="T1076" i="8" s="1"/>
  <c r="V1076" i="8" s="1"/>
  <c r="Q1075" i="8"/>
  <c r="R1071" i="8" s="1"/>
  <c r="T1071" i="8" s="1"/>
  <c r="V1071" i="8" s="1"/>
  <c r="Q1070" i="8"/>
  <c r="R1068" i="8" s="1"/>
  <c r="T1068" i="8" s="1"/>
  <c r="V1068" i="8" s="1"/>
  <c r="Q1067" i="8"/>
  <c r="R1066" i="8" s="1"/>
  <c r="T1066" i="8" s="1"/>
  <c r="V1066" i="8" s="1"/>
  <c r="Q1065" i="8"/>
  <c r="R1063" i="8" s="1"/>
  <c r="T1063" i="8" s="1"/>
  <c r="V1063" i="8" s="1"/>
  <c r="Q1062" i="8"/>
  <c r="R1060" i="8" s="1"/>
  <c r="T1060" i="8" s="1"/>
  <c r="V1060" i="8" s="1"/>
  <c r="Q1059" i="8"/>
  <c r="R1055" i="8" s="1"/>
  <c r="T1055" i="8" s="1"/>
  <c r="V1055" i="8" s="1"/>
  <c r="Q1054" i="8"/>
  <c r="R1052" i="8" s="1"/>
  <c r="T1052" i="8" s="1"/>
  <c r="V1052" i="8" s="1"/>
  <c r="Q1051" i="8"/>
  <c r="R1048" i="8" s="1"/>
  <c r="T1048" i="8" s="1"/>
  <c r="V1048" i="8" s="1"/>
  <c r="Q1047" i="8"/>
  <c r="R1041" i="8" s="1"/>
  <c r="T1041" i="8" s="1"/>
  <c r="V1041" i="8" s="1"/>
  <c r="Q1040" i="8"/>
  <c r="R1035" i="8" s="1"/>
  <c r="T1035" i="8" s="1"/>
  <c r="V1035" i="8" s="1"/>
  <c r="Q1034" i="8"/>
  <c r="R1029" i="8" s="1"/>
  <c r="T1029" i="8" s="1"/>
  <c r="V1029" i="8" s="1"/>
  <c r="Q1028" i="8"/>
  <c r="R1024" i="8" s="1"/>
  <c r="T1024" i="8" s="1"/>
  <c r="V1024" i="8" s="1"/>
  <c r="Q1023" i="8"/>
  <c r="R1020" i="8" s="1"/>
  <c r="T1020" i="8" s="1"/>
  <c r="V1020" i="8" s="1"/>
  <c r="Q1019" i="8"/>
  <c r="R1015" i="8" s="1"/>
  <c r="T1015" i="8" s="1"/>
  <c r="V1015" i="8" s="1"/>
  <c r="Q1014" i="8"/>
  <c r="R1008" i="8" s="1"/>
  <c r="T1008" i="8" s="1"/>
  <c r="V1008" i="8" s="1"/>
  <c r="Q1007" i="8"/>
  <c r="R1001" i="8" s="1"/>
  <c r="T1001" i="8" s="1"/>
  <c r="V1001" i="8" s="1"/>
  <c r="Q1000" i="8"/>
  <c r="R991" i="8" s="1"/>
  <c r="T991" i="8" s="1"/>
  <c r="V991" i="8" s="1"/>
  <c r="Q990" i="8"/>
  <c r="R985" i="8" s="1"/>
  <c r="T985" i="8" s="1"/>
  <c r="V985" i="8" s="1"/>
  <c r="Q984" i="8"/>
  <c r="R973" i="8" s="1"/>
  <c r="T973" i="8" s="1"/>
  <c r="V973" i="8" s="1"/>
  <c r="Q972" i="8"/>
  <c r="R967" i="8" s="1"/>
  <c r="T967" i="8" s="1"/>
  <c r="V967" i="8" s="1"/>
  <c r="Q966" i="8"/>
  <c r="R955" i="8" s="1"/>
  <c r="Q953" i="8"/>
  <c r="R952" i="8" s="1"/>
  <c r="T952" i="8" s="1"/>
  <c r="V952" i="8" s="1"/>
  <c r="Q951" i="8"/>
  <c r="R949" i="8" s="1"/>
  <c r="T949" i="8" s="1"/>
  <c r="V949" i="8" s="1"/>
  <c r="Q948" i="8"/>
  <c r="R947" i="8" s="1"/>
  <c r="T947" i="8" s="1"/>
  <c r="V947" i="8" s="1"/>
  <c r="Q946" i="8"/>
  <c r="R945" i="8" s="1"/>
  <c r="T945" i="8" s="1"/>
  <c r="V945" i="8" s="1"/>
  <c r="Q944" i="8"/>
  <c r="R942" i="8" s="1"/>
  <c r="T942" i="8" s="1"/>
  <c r="V942" i="8" s="1"/>
  <c r="Q941" i="8"/>
  <c r="R938" i="8" s="1"/>
  <c r="T938" i="8" s="1"/>
  <c r="V938" i="8" s="1"/>
  <c r="Q937" i="8"/>
  <c r="R935" i="8" s="1"/>
  <c r="T935" i="8" s="1"/>
  <c r="V935" i="8" s="1"/>
  <c r="Q934" i="8"/>
  <c r="R931" i="8" s="1"/>
  <c r="T931" i="8" s="1"/>
  <c r="V931" i="8" s="1"/>
  <c r="Q930" i="8"/>
  <c r="R927" i="8" s="1"/>
  <c r="T927" i="8" s="1"/>
  <c r="V927" i="8" s="1"/>
  <c r="Q926" i="8"/>
  <c r="R922" i="8" s="1"/>
  <c r="T922" i="8" s="1"/>
  <c r="V922" i="8" s="1"/>
  <c r="Q921" i="8"/>
  <c r="R917" i="8" s="1"/>
  <c r="T917" i="8" s="1"/>
  <c r="V917" i="8" s="1"/>
  <c r="Q916" i="8"/>
  <c r="R914" i="8" s="1"/>
  <c r="T914" i="8" s="1"/>
  <c r="V914" i="8" s="1"/>
  <c r="Q913" i="8"/>
  <c r="R909" i="8" s="1"/>
  <c r="T909" i="8" s="1"/>
  <c r="V909" i="8" s="1"/>
  <c r="Q908" i="8"/>
  <c r="R904" i="8" s="1"/>
  <c r="T904" i="8" s="1"/>
  <c r="V904" i="8" s="1"/>
  <c r="Q903" i="8"/>
  <c r="R900" i="8" s="1"/>
  <c r="T900" i="8" s="1"/>
  <c r="V900" i="8" s="1"/>
  <c r="Q899" i="8"/>
  <c r="R895" i="8" s="1"/>
  <c r="T895" i="8" s="1"/>
  <c r="V895" i="8" s="1"/>
  <c r="Q894" i="8"/>
  <c r="R887" i="8" s="1"/>
  <c r="T887" i="8" s="1"/>
  <c r="V887" i="8" s="1"/>
  <c r="Q886" i="8"/>
  <c r="R883" i="8" s="1"/>
  <c r="T883" i="8" s="1"/>
  <c r="V883" i="8" s="1"/>
  <c r="Q882" i="8"/>
  <c r="R878" i="8" s="1"/>
  <c r="T878" i="8" s="1"/>
  <c r="V878" i="8" s="1"/>
  <c r="Q877" i="8"/>
  <c r="R872" i="8" s="1"/>
  <c r="T872" i="8" s="1"/>
  <c r="V872" i="8" s="1"/>
  <c r="Q871" i="8"/>
  <c r="R868" i="8" s="1"/>
  <c r="T868" i="8" s="1"/>
  <c r="V868" i="8" s="1"/>
  <c r="Q867" i="8"/>
  <c r="R861" i="8" s="1"/>
  <c r="T861" i="8" s="1"/>
  <c r="V861" i="8" s="1"/>
  <c r="Q860" i="8"/>
  <c r="R856" i="8" s="1"/>
  <c r="T856" i="8" s="1"/>
  <c r="V856" i="8" s="1"/>
  <c r="Q855" i="8"/>
  <c r="R851" i="8" s="1"/>
  <c r="T851" i="8" s="1"/>
  <c r="V851" i="8" s="1"/>
  <c r="Q850" i="8"/>
  <c r="R844" i="8" s="1"/>
  <c r="T844" i="8" s="1"/>
  <c r="V844" i="8" s="1"/>
  <c r="Q843" i="8"/>
  <c r="R837" i="8" s="1"/>
  <c r="T837" i="8" s="1"/>
  <c r="V837" i="8" s="1"/>
  <c r="Q836" i="8"/>
  <c r="R828" i="8" s="1"/>
  <c r="T828" i="8" s="1"/>
  <c r="V828" i="8" s="1"/>
  <c r="Q827" i="8"/>
  <c r="R818" i="8" s="1"/>
  <c r="T818" i="8" s="1"/>
  <c r="V818" i="8" s="1"/>
  <c r="Q817" i="8"/>
  <c r="R807" i="8" s="1"/>
  <c r="T807" i="8" s="1"/>
  <c r="V807" i="8" s="1"/>
  <c r="Q806" i="8"/>
  <c r="R793" i="8" s="1"/>
  <c r="Q791" i="8"/>
  <c r="R789" i="8" s="1"/>
  <c r="T789" i="8" s="1"/>
  <c r="V789" i="8" s="1"/>
  <c r="Q788" i="8"/>
  <c r="R787" i="8" s="1"/>
  <c r="T787" i="8" s="1"/>
  <c r="V787" i="8" s="1"/>
  <c r="Q786" i="8"/>
  <c r="R784" i="8" s="1"/>
  <c r="T784" i="8" s="1"/>
  <c r="V784" i="8" s="1"/>
  <c r="Q783" i="8"/>
  <c r="R782" i="8" s="1"/>
  <c r="T782" i="8" s="1"/>
  <c r="V782" i="8" s="1"/>
  <c r="Q781" i="8"/>
  <c r="R779" i="8" s="1"/>
  <c r="T779" i="8" s="1"/>
  <c r="V779" i="8" s="1"/>
  <c r="Q778" i="8"/>
  <c r="R775" i="8" s="1"/>
  <c r="T775" i="8" s="1"/>
  <c r="V775" i="8" s="1"/>
  <c r="Q774" i="8"/>
  <c r="R770" i="8" s="1"/>
  <c r="T770" i="8" s="1"/>
  <c r="V770" i="8" s="1"/>
  <c r="Q769" i="8"/>
  <c r="R767" i="8" s="1"/>
  <c r="T767" i="8" s="1"/>
  <c r="V767" i="8" s="1"/>
  <c r="Q766" i="8"/>
  <c r="R763" i="8" s="1"/>
  <c r="T763" i="8" s="1"/>
  <c r="V763" i="8" s="1"/>
  <c r="Q762" i="8"/>
  <c r="R757" i="8" s="1"/>
  <c r="T757" i="8" s="1"/>
  <c r="V757" i="8" s="1"/>
  <c r="Q756" i="8"/>
  <c r="R753" i="8" s="1"/>
  <c r="T753" i="8" s="1"/>
  <c r="V753" i="8" s="1"/>
  <c r="Q752" i="8"/>
  <c r="R749" i="8" s="1"/>
  <c r="T749" i="8" s="1"/>
  <c r="V749" i="8" s="1"/>
  <c r="Q748" i="8"/>
  <c r="R746" i="8" s="1"/>
  <c r="T746" i="8" s="1"/>
  <c r="V746" i="8" s="1"/>
  <c r="Q745" i="8"/>
  <c r="R742" i="8" s="1"/>
  <c r="T742" i="8" s="1"/>
  <c r="V742" i="8" s="1"/>
  <c r="Q741" i="8"/>
  <c r="R738" i="8" s="1"/>
  <c r="T738" i="8" s="1"/>
  <c r="V738" i="8" s="1"/>
  <c r="Q737" i="8"/>
  <c r="R732" i="8" s="1"/>
  <c r="T732" i="8" s="1"/>
  <c r="V732" i="8" s="1"/>
  <c r="Q731" i="8"/>
  <c r="R726" i="8" s="1"/>
  <c r="T726" i="8" s="1"/>
  <c r="V726" i="8" s="1"/>
  <c r="Q725" i="8"/>
  <c r="R720" i="8" s="1"/>
  <c r="T720" i="8" s="1"/>
  <c r="V720" i="8" s="1"/>
  <c r="Q719" i="8"/>
  <c r="R712" i="8" s="1"/>
  <c r="T712" i="8" s="1"/>
  <c r="V712" i="8" s="1"/>
  <c r="Q711" i="8"/>
  <c r="R708" i="8" s="1"/>
  <c r="T708" i="8" s="1"/>
  <c r="V708" i="8" s="1"/>
  <c r="Q707" i="8"/>
  <c r="R702" i="8" s="1"/>
  <c r="T702" i="8" s="1"/>
  <c r="V702" i="8" s="1"/>
  <c r="Q701" i="8"/>
  <c r="R698" i="8" s="1"/>
  <c r="T698" i="8" s="1"/>
  <c r="V698" i="8" s="1"/>
  <c r="Q697" i="8"/>
  <c r="R689" i="8" s="1"/>
  <c r="T689" i="8" s="1"/>
  <c r="V689" i="8" s="1"/>
  <c r="Q688" i="8"/>
  <c r="R684" i="8" s="1"/>
  <c r="T684" i="8" s="1"/>
  <c r="V684" i="8" s="1"/>
  <c r="Q683" i="8"/>
  <c r="R673" i="8" s="1"/>
  <c r="T673" i="8" s="1"/>
  <c r="V673" i="8" s="1"/>
  <c r="Q672" i="8"/>
  <c r="Q657" i="8"/>
  <c r="R640" i="8" s="1"/>
  <c r="Q638" i="8"/>
  <c r="R637" i="8" s="1"/>
  <c r="T637" i="8" s="1"/>
  <c r="V637" i="8" s="1"/>
  <c r="Q636" i="8"/>
  <c r="R635" i="8" s="1"/>
  <c r="T635" i="8" s="1"/>
  <c r="V635" i="8" s="1"/>
  <c r="Q634" i="8"/>
  <c r="R633" i="8" s="1"/>
  <c r="T633" i="8" s="1"/>
  <c r="V633" i="8" s="1"/>
  <c r="Q632" i="8"/>
  <c r="R630" i="8" s="1"/>
  <c r="T630" i="8" s="1"/>
  <c r="V630" i="8" s="1"/>
  <c r="Q629" i="8"/>
  <c r="R627" i="8" s="1"/>
  <c r="T627" i="8" s="1"/>
  <c r="V627" i="8" s="1"/>
  <c r="Q626" i="8"/>
  <c r="R625" i="8" s="1"/>
  <c r="T625" i="8" s="1"/>
  <c r="V625" i="8" s="1"/>
  <c r="Q624" i="8"/>
  <c r="R622" i="8" s="1"/>
  <c r="T622" i="8" s="1"/>
  <c r="V622" i="8" s="1"/>
  <c r="Q621" i="8"/>
  <c r="R619" i="8" s="1"/>
  <c r="T619" i="8" s="1"/>
  <c r="V619" i="8" s="1"/>
  <c r="Q618" i="8"/>
  <c r="R614" i="8" s="1"/>
  <c r="T614" i="8" s="1"/>
  <c r="V614" i="8" s="1"/>
  <c r="Q613" i="8"/>
  <c r="R609" i="8" s="1"/>
  <c r="T609" i="8" s="1"/>
  <c r="V609" i="8" s="1"/>
  <c r="Q608" i="8"/>
  <c r="R606" i="8" s="1"/>
  <c r="T606" i="8" s="1"/>
  <c r="V606" i="8" s="1"/>
  <c r="Q605" i="8"/>
  <c r="R600" i="8" s="1"/>
  <c r="T600" i="8" s="1"/>
  <c r="V600" i="8" s="1"/>
  <c r="Q599" i="8"/>
  <c r="R595" i="8" s="1"/>
  <c r="T595" i="8" s="1"/>
  <c r="V595" i="8" s="1"/>
  <c r="Q594" i="8"/>
  <c r="R589" i="8" s="1"/>
  <c r="T589" i="8" s="1"/>
  <c r="V589" i="8" s="1"/>
  <c r="Q588" i="8"/>
  <c r="R582" i="8" s="1"/>
  <c r="T582" i="8" s="1"/>
  <c r="V582" i="8" s="1"/>
  <c r="Q581" i="8"/>
  <c r="R576" i="8" s="1"/>
  <c r="T576" i="8" s="1"/>
  <c r="V576" i="8" s="1"/>
  <c r="Q575" i="8"/>
  <c r="R571" i="8" s="1"/>
  <c r="T571" i="8" s="1"/>
  <c r="V571" i="8" s="1"/>
  <c r="Q570" i="8"/>
  <c r="R568" i="8" s="1"/>
  <c r="T568" i="8" s="1"/>
  <c r="V568" i="8" s="1"/>
  <c r="Q567" i="8"/>
  <c r="R559" i="8" s="1"/>
  <c r="T559" i="8" s="1"/>
  <c r="V559" i="8" s="1"/>
  <c r="Q558" i="8"/>
  <c r="R555" i="8" s="1"/>
  <c r="T555" i="8" s="1"/>
  <c r="V555" i="8" s="1"/>
  <c r="Q554" i="8"/>
  <c r="R549" i="8" s="1"/>
  <c r="T549" i="8" s="1"/>
  <c r="V549" i="8" s="1"/>
  <c r="Q548" i="8"/>
  <c r="R541" i="8" s="1"/>
  <c r="T541" i="8" s="1"/>
  <c r="V541" i="8" s="1"/>
  <c r="Q540" i="8"/>
  <c r="R535" i="8" s="1"/>
  <c r="T535" i="8" s="1"/>
  <c r="V535" i="8" s="1"/>
  <c r="Q534" i="8"/>
  <c r="R526" i="8" s="1"/>
  <c r="T526" i="8" s="1"/>
  <c r="V526" i="8" s="1"/>
  <c r="Q525" i="8"/>
  <c r="R516" i="8" s="1"/>
  <c r="T516" i="8" s="1"/>
  <c r="V516" i="8" s="1"/>
  <c r="Q515" i="8"/>
  <c r="R505" i="8" s="1"/>
  <c r="T505" i="8" s="1"/>
  <c r="V505" i="8" s="1"/>
  <c r="Q504" i="8"/>
  <c r="R484" i="8" s="1"/>
  <c r="Q482" i="8"/>
  <c r="R481" i="8" s="1"/>
  <c r="T481" i="8" s="1"/>
  <c r="V481" i="8" s="1"/>
  <c r="Q480" i="8"/>
  <c r="R479" i="8" s="1"/>
  <c r="T479" i="8" s="1"/>
  <c r="V479" i="8" s="1"/>
  <c r="Q478" i="8"/>
  <c r="R477" i="8" s="1"/>
  <c r="T477" i="8" s="1"/>
  <c r="V477" i="8" s="1"/>
  <c r="Q476" i="8"/>
  <c r="R474" i="8" s="1"/>
  <c r="T474" i="8" s="1"/>
  <c r="V474" i="8" s="1"/>
  <c r="Q473" i="8"/>
  <c r="R471" i="8" s="1"/>
  <c r="T471" i="8" s="1"/>
  <c r="V471" i="8" s="1"/>
  <c r="Q470" i="8"/>
  <c r="R468" i="8" s="1"/>
  <c r="T468" i="8" s="1"/>
  <c r="V468" i="8" s="1"/>
  <c r="Q467" i="8"/>
  <c r="R465" i="8" s="1"/>
  <c r="T465" i="8" s="1"/>
  <c r="V465" i="8" s="1"/>
  <c r="Q464" i="8"/>
  <c r="R458" i="8" s="1"/>
  <c r="T458" i="8" s="1"/>
  <c r="V458" i="8" s="1"/>
  <c r="Q457" i="8"/>
  <c r="R452" i="8" s="1"/>
  <c r="T452" i="8" s="1"/>
  <c r="V452" i="8" s="1"/>
  <c r="Q451" i="8"/>
  <c r="R449" i="8" s="1"/>
  <c r="T449" i="8" s="1"/>
  <c r="V449" i="8" s="1"/>
  <c r="Q448" i="8"/>
  <c r="R445" i="8" s="1"/>
  <c r="T445" i="8" s="1"/>
  <c r="V445" i="8" s="1"/>
  <c r="Q444" i="8"/>
  <c r="R442" i="8" s="1"/>
  <c r="T442" i="8" s="1"/>
  <c r="V442" i="8" s="1"/>
  <c r="Q441" i="8"/>
  <c r="R436" i="8" s="1"/>
  <c r="T436" i="8" s="1"/>
  <c r="V436" i="8" s="1"/>
  <c r="Q435" i="8"/>
  <c r="R431" i="8" s="1"/>
  <c r="T431" i="8" s="1"/>
  <c r="V431" i="8" s="1"/>
  <c r="Q430" i="8"/>
  <c r="R425" i="8" s="1"/>
  <c r="T425" i="8" s="1"/>
  <c r="V425" i="8" s="1"/>
  <c r="Q424" i="8"/>
  <c r="R416" i="8" s="1"/>
  <c r="T416" i="8" s="1"/>
  <c r="V416" i="8" s="1"/>
  <c r="Q415" i="8"/>
  <c r="R409" i="8" s="1"/>
  <c r="T409" i="8" s="1"/>
  <c r="V409" i="8" s="1"/>
  <c r="Q408" i="8"/>
  <c r="R398" i="8" s="1"/>
  <c r="T398" i="8" s="1"/>
  <c r="V398" i="8" s="1"/>
  <c r="Q397" i="8"/>
  <c r="R382" i="8" s="1"/>
  <c r="T382" i="8" s="1"/>
  <c r="V382" i="8" s="1"/>
  <c r="Q381" i="8"/>
  <c r="R370" i="8" s="1"/>
  <c r="Q368" i="8"/>
  <c r="R367" i="8" s="1"/>
  <c r="T367" i="8" s="1"/>
  <c r="V367" i="8" s="1"/>
  <c r="Q366" i="8"/>
  <c r="R364" i="8" s="1"/>
  <c r="T364" i="8" s="1"/>
  <c r="V364" i="8" s="1"/>
  <c r="Q363" i="8"/>
  <c r="R362" i="8" s="1"/>
  <c r="T362" i="8" s="1"/>
  <c r="V362" i="8" s="1"/>
  <c r="Q361" i="8"/>
  <c r="R359" i="8" s="1"/>
  <c r="T359" i="8" s="1"/>
  <c r="V359" i="8" s="1"/>
  <c r="Q358" i="8"/>
  <c r="R353" i="8" s="1"/>
  <c r="T353" i="8" s="1"/>
  <c r="V353" i="8" s="1"/>
  <c r="Q352" i="8"/>
  <c r="R348" i="8" s="1"/>
  <c r="T348" i="8" s="1"/>
  <c r="V348" i="8" s="1"/>
  <c r="Q347" i="8"/>
  <c r="R345" i="8" s="1"/>
  <c r="T345" i="8" s="1"/>
  <c r="V345" i="8" s="1"/>
  <c r="Q344" i="8"/>
  <c r="R339" i="8" s="1"/>
  <c r="T339" i="8" s="1"/>
  <c r="V339" i="8" s="1"/>
  <c r="Q338" i="8"/>
  <c r="R336" i="8" s="1"/>
  <c r="T336" i="8" s="1"/>
  <c r="V336" i="8" s="1"/>
  <c r="Q335" i="8"/>
  <c r="R331" i="8" s="1"/>
  <c r="T331" i="8" s="1"/>
  <c r="V331" i="8" s="1"/>
  <c r="Q330" i="8"/>
  <c r="R326" i="8" s="1"/>
  <c r="T326" i="8" s="1"/>
  <c r="V326" i="8" s="1"/>
  <c r="Q325" i="8"/>
  <c r="R319" i="8" s="1"/>
  <c r="T319" i="8" s="1"/>
  <c r="V319" i="8" s="1"/>
  <c r="Q318" i="8"/>
  <c r="R292" i="8" s="1"/>
  <c r="T292" i="8" s="1"/>
  <c r="V292" i="8" s="1"/>
  <c r="Q291" i="8"/>
  <c r="R264" i="8" s="1"/>
  <c r="Q262" i="8"/>
  <c r="R261" i="8" s="1"/>
  <c r="T261" i="8" s="1"/>
  <c r="V261" i="8" s="1"/>
  <c r="Q260" i="8"/>
  <c r="R257" i="8" s="1"/>
  <c r="T257" i="8" s="1"/>
  <c r="V257" i="8" s="1"/>
  <c r="Q256" i="8"/>
  <c r="R255" i="8" s="1"/>
  <c r="T255" i="8" s="1"/>
  <c r="V255" i="8" s="1"/>
  <c r="Q254" i="8"/>
  <c r="R252" i="8" s="1"/>
  <c r="T252" i="8" s="1"/>
  <c r="V252" i="8" s="1"/>
  <c r="Q251" i="8"/>
  <c r="R250" i="8" s="1"/>
  <c r="T250" i="8" s="1"/>
  <c r="V250" i="8" s="1"/>
  <c r="Q249" i="8"/>
  <c r="R247" i="8" s="1"/>
  <c r="T247" i="8" s="1"/>
  <c r="V247" i="8" s="1"/>
  <c r="Q246" i="8"/>
  <c r="R242" i="8" s="1"/>
  <c r="T242" i="8" s="1"/>
  <c r="V242" i="8" s="1"/>
  <c r="Q241" i="8"/>
  <c r="R238" i="8" s="1"/>
  <c r="T238" i="8" s="1"/>
  <c r="V238" i="8" s="1"/>
  <c r="Q237" i="8"/>
  <c r="R235" i="8" s="1"/>
  <c r="T235" i="8" s="1"/>
  <c r="V235" i="8" s="1"/>
  <c r="Q234" i="8"/>
  <c r="R231" i="8" s="1"/>
  <c r="T231" i="8" s="1"/>
  <c r="V231" i="8" s="1"/>
  <c r="Q230" i="8"/>
  <c r="R227" i="8" s="1"/>
  <c r="T227" i="8" s="1"/>
  <c r="V227" i="8" s="1"/>
  <c r="Q226" i="8"/>
  <c r="R218" i="8" s="1"/>
  <c r="T218" i="8" s="1"/>
  <c r="V218" i="8" s="1"/>
  <c r="Q217" i="8"/>
  <c r="R203" i="8" s="1"/>
  <c r="T203" i="8" s="1"/>
  <c r="V203" i="8" s="1"/>
  <c r="Q202" i="8"/>
  <c r="R186" i="8" s="1"/>
  <c r="Q184" i="8"/>
  <c r="R183" i="8" s="1"/>
  <c r="T183" i="8" s="1"/>
  <c r="V183" i="8" s="1"/>
  <c r="Q182" i="8"/>
  <c r="R181" i="8" s="1"/>
  <c r="T181" i="8" s="1"/>
  <c r="V181" i="8" s="1"/>
  <c r="Q180" i="8"/>
  <c r="R177" i="8" s="1"/>
  <c r="T177" i="8" s="1"/>
  <c r="V177" i="8" s="1"/>
  <c r="Q176" i="8"/>
  <c r="R171" i="8" s="1"/>
  <c r="T171" i="8" s="1"/>
  <c r="V171" i="8" s="1"/>
  <c r="Q170" i="8"/>
  <c r="R167" i="8" s="1"/>
  <c r="T167" i="8" s="1"/>
  <c r="V167" i="8" s="1"/>
  <c r="Q166" i="8"/>
  <c r="R161" i="8" s="1"/>
  <c r="T161" i="8" s="1"/>
  <c r="V161" i="8" s="1"/>
  <c r="Q160" i="8"/>
  <c r="R153" i="8" s="1"/>
  <c r="T153" i="8" s="1"/>
  <c r="V153" i="8" s="1"/>
  <c r="Q152" i="8"/>
  <c r="R144" i="8" s="1"/>
  <c r="T144" i="8" s="1"/>
  <c r="V144" i="8" s="1"/>
  <c r="Q143" i="8"/>
  <c r="R133" i="8" s="1"/>
  <c r="T133" i="8" s="1"/>
  <c r="V133" i="8" s="1"/>
  <c r="Q132" i="8"/>
  <c r="R113" i="8" s="1"/>
  <c r="T1101" i="8" l="1"/>
  <c r="V1101" i="8" s="1"/>
  <c r="R2130" i="8"/>
  <c r="T2130" i="8" s="1"/>
  <c r="V2130" i="8" s="1"/>
  <c r="R2133" i="8"/>
  <c r="T2133" i="8" s="1"/>
  <c r="V2133" i="8" s="1"/>
  <c r="R2483" i="8"/>
  <c r="T2483" i="8" s="1"/>
  <c r="V2483" i="8" s="1"/>
  <c r="R2126" i="8"/>
  <c r="T2126" i="8" s="1"/>
  <c r="V2126" i="8" s="1"/>
  <c r="V2599" i="8"/>
  <c r="R1990" i="8"/>
  <c r="T1990" i="8" s="1"/>
  <c r="V1990" i="8" s="1"/>
  <c r="R1987" i="8"/>
  <c r="T1987" i="8" s="1"/>
  <c r="V1987" i="8" s="1"/>
  <c r="R1981" i="8"/>
  <c r="T1981" i="8" s="1"/>
  <c r="V1981" i="8" s="1"/>
  <c r="R1979" i="8"/>
  <c r="T1979" i="8" s="1"/>
  <c r="V1979" i="8" s="1"/>
  <c r="T793" i="8"/>
  <c r="V793" i="8" s="1"/>
  <c r="V792" i="8" s="1"/>
  <c r="T2215" i="8"/>
  <c r="V2215" i="8" s="1"/>
  <c r="V2214" i="8" s="1"/>
  <c r="T2381" i="8"/>
  <c r="V2381" i="8" s="1"/>
  <c r="V2380" i="8" s="1"/>
  <c r="T2141" i="8"/>
  <c r="V2141" i="8" s="1"/>
  <c r="T1400" i="8"/>
  <c r="V1400" i="8" s="1"/>
  <c r="V1399" i="8" s="1"/>
  <c r="T640" i="8"/>
  <c r="V640" i="8" s="1"/>
  <c r="T1236" i="8"/>
  <c r="V1236" i="8" s="1"/>
  <c r="V1235" i="8" s="1"/>
  <c r="T370" i="8"/>
  <c r="V370" i="8" s="1"/>
  <c r="V369" i="8" s="1"/>
  <c r="T2328" i="8"/>
  <c r="V2328" i="8" s="1"/>
  <c r="V2327" i="8" s="1"/>
  <c r="T2508" i="8"/>
  <c r="V2508" i="8" s="1"/>
  <c r="T264" i="8"/>
  <c r="V264" i="8" s="1"/>
  <c r="V263" i="8" s="1"/>
  <c r="T1585" i="8"/>
  <c r="V1585" i="8" s="1"/>
  <c r="V1584" i="8" s="1"/>
  <c r="T1737" i="8"/>
  <c r="V1737" i="8" s="1"/>
  <c r="V1736" i="8" s="1"/>
  <c r="T186" i="8"/>
  <c r="V186" i="8" s="1"/>
  <c r="V185" i="8" s="1"/>
  <c r="T1088" i="8"/>
  <c r="V1088" i="8" s="1"/>
  <c r="T2364" i="8"/>
  <c r="V2364" i="8" s="1"/>
  <c r="V2363" i="8" s="1"/>
  <c r="T2470" i="8"/>
  <c r="V2470" i="8" s="1"/>
  <c r="T2610" i="8"/>
  <c r="V2610" i="8" s="1"/>
  <c r="V2609" i="8" s="1"/>
  <c r="T1836" i="8"/>
  <c r="V1836" i="8" s="1"/>
  <c r="V1835" i="8" s="1"/>
  <c r="T2008" i="8"/>
  <c r="T484" i="8"/>
  <c r="V484" i="8" s="1"/>
  <c r="V483" i="8" s="1"/>
  <c r="T113" i="8"/>
  <c r="V113" i="8" s="1"/>
  <c r="V112" i="8" s="1"/>
  <c r="T955" i="8"/>
  <c r="V955" i="8" s="1"/>
  <c r="V954" i="8" s="1"/>
  <c r="T1929" i="8"/>
  <c r="T2677" i="8"/>
  <c r="V2677" i="8" s="1"/>
  <c r="V2676" i="8" s="1"/>
  <c r="T2751" i="8"/>
  <c r="V2751" i="8" s="1"/>
  <c r="V2750" i="8" s="1"/>
  <c r="R658" i="8"/>
  <c r="T658" i="8" s="1"/>
  <c r="V658" i="8" s="1"/>
  <c r="R2186" i="8"/>
  <c r="V2507" i="8" l="1"/>
  <c r="V1087" i="8"/>
  <c r="V2469" i="8"/>
  <c r="T2507" i="8"/>
  <c r="V2008" i="8"/>
  <c r="V2007" i="8" s="1"/>
  <c r="V1929" i="8"/>
  <c r="V1928" i="8" s="1"/>
  <c r="V639" i="8"/>
  <c r="T2186" i="8"/>
  <c r="V2186" i="8" s="1"/>
  <c r="V2140" i="8" s="1"/>
</calcChain>
</file>

<file path=xl/sharedStrings.xml><?xml version="1.0" encoding="utf-8"?>
<sst xmlns="http://schemas.openxmlformats.org/spreadsheetml/2006/main" count="4513" uniqueCount="1030">
  <si>
    <t xml:space="preserve">Spectra </t>
  </si>
  <si>
    <t>% AA Coverage</t>
  </si>
  <si>
    <t>Protein MW (Da)</t>
  </si>
  <si>
    <t>Species</t>
  </si>
  <si>
    <t>Protein Name</t>
  </si>
  <si>
    <t xml:space="preserve">Z </t>
  </si>
  <si>
    <t>Score</t>
  </si>
  <si>
    <t>Sequence</t>
  </si>
  <si>
    <t>RT (min)</t>
  </si>
  <si>
    <t>MH+ Error (ppm)</t>
  </si>
  <si>
    <t>CRISP</t>
  </si>
  <si>
    <t>VEGF</t>
  </si>
  <si>
    <t>NGF</t>
  </si>
  <si>
    <t>SVMP III</t>
  </si>
  <si>
    <t>Trimeresurus gracilis</t>
  </si>
  <si>
    <t>Protobothrops mucrosquamatus</t>
  </si>
  <si>
    <t>Protobothrops flavoviridis</t>
  </si>
  <si>
    <t>K.YENMYTNC(+57.02)DSLAQHSSC(+57.02)QNNNMK.S</t>
  </si>
  <si>
    <t>K.YYYVC(+57.02)HYC(+57.02)PAGNIIGK.I</t>
  </si>
  <si>
    <t>K.YENM(+15.99)YTNC(+57.02)DSLAQHSSC(+57.02)QNNNMK.S</t>
  </si>
  <si>
    <t>K.IATPYTSGPPC(+57.02)GDC(+57.02)PSAC(+57.02)VNGLC(+57.02)TNPC(+57.02)K.Y</t>
  </si>
  <si>
    <t>R.C(+57.02)GENLFMSSHPVPWTR.V</t>
  </si>
  <si>
    <t>R.NMLQM(+15.99)EWSLNAAQNAK.R</t>
  </si>
  <si>
    <t>R.C(+57.02)GENLFM(+15.99)SSHPVPWTR.V</t>
  </si>
  <si>
    <t>R.NMLQMEWSLNAAQNAK.R</t>
  </si>
  <si>
    <t>R.ESQKEILDKHNALR.R</t>
  </si>
  <si>
    <t>R.VIQSWYDENK.N</t>
  </si>
  <si>
    <t>R.C(+57.02)SFAHSPQNLR.T</t>
  </si>
  <si>
    <t>R.VIQSWYDENKNFK.Y</t>
  </si>
  <si>
    <t>K.YENM(+15.99)YTNC(+57.02)DSLAQHSSC(+57.02)QNNNM(+15.99)K.S</t>
  </si>
  <si>
    <t>R.NM(+15.99)LQM(+15.99)EWSLNAAQNAK.R</t>
  </si>
  <si>
    <t>K.SNC(+57.02)PASC(+57.02)FC(+57.02)HNEIK</t>
  </si>
  <si>
    <t>R.SYLLGC(+57.02)AAAR.C</t>
  </si>
  <si>
    <t>K.EILDKHNALR.R</t>
  </si>
  <si>
    <t>R.C(+57.02)SFAHSPQNLRTVGKLR.C</t>
  </si>
  <si>
    <t>R.ESQKEILDK.H</t>
  </si>
  <si>
    <t>Tgc-PIIc</t>
  </si>
  <si>
    <t>SVMP II</t>
  </si>
  <si>
    <t>LAAO</t>
  </si>
  <si>
    <t>SVMP I</t>
  </si>
  <si>
    <t>SVSP</t>
  </si>
  <si>
    <t>K.TDIVSPPVC(+57.02)GNYFVEVGEDC(+57.02)DC(+57.02)GSPATC(+57.02)R.D</t>
  </si>
  <si>
    <t>K.NPC(+57.02)NIYYSPNDEDKGMVLPGTK.C</t>
  </si>
  <si>
    <t>R.LYC(+57.02)LPNSPTNKNPC(+57.02)NIYYSPNDEDK.G</t>
  </si>
  <si>
    <t>K.NPC(+57.02)NIYYSPNDEDK.G</t>
  </si>
  <si>
    <t>K.LRQGAQC(+57.02)AEGLC(+57.02)C(+57.02)DQC(+57.02)R.F</t>
  </si>
  <si>
    <t>R.QGAQC(+57.02)AEGLC(+57.02)C(+57.02)DQC(+57.02)R.F</t>
  </si>
  <si>
    <t>R.AATDEC(+57.02)DMADIC(+57.02)TGR.S</t>
  </si>
  <si>
    <t>K.NPC(+57.02)NIYYSPNDEDKGM(+15.99)VLPGTK.C</t>
  </si>
  <si>
    <t>R.AATDEC(+57.02)DM(+15.99)ADIC(+57.02)TGR.S</t>
  </si>
  <si>
    <t>R.LYC(+57.02)LPNSPTNK.N</t>
  </si>
  <si>
    <t>K.GM(+15.99)VLPGTK.C</t>
  </si>
  <si>
    <t>K.GMVLPGTK.C</t>
  </si>
  <si>
    <t>R.KIAC(+57.02)EPQDVK.C</t>
  </si>
  <si>
    <t>K.NPC(+57.02)NIYYSPDDEDK.G</t>
  </si>
  <si>
    <t>Ovophis okinavensis</t>
  </si>
  <si>
    <t>Sistrurus miliarius barbouri</t>
  </si>
  <si>
    <t>Agkistrodon contortrix contortrix</t>
  </si>
  <si>
    <t>Agkistrodon conanti</t>
  </si>
  <si>
    <t>Bothrops jararaca</t>
  </si>
  <si>
    <t>Bothrops atrox</t>
  </si>
  <si>
    <t>Vipera ammodytes ammodytes</t>
  </si>
  <si>
    <t>R.GAQC(+57.02)AEGLC(+57.02)C(+57.02)DQC(+57.02)R.F</t>
  </si>
  <si>
    <t>K.IAC(+57.02)EPQNVK.C</t>
  </si>
  <si>
    <t>R.TDIVSPPVC(+57.02)GNDLLEVGEEC(+57.02)DC(+57.02)GSPR.T</t>
  </si>
  <si>
    <t>K.YSEDLDYGMVDHGTK.C</t>
  </si>
  <si>
    <t>K.YSEDLDYGM(+15.99)VDHGTK.C</t>
  </si>
  <si>
    <t>K.LHSWVEC(+57.02)ESGEC(+57.02)C(+57.02)EQC(+57.02)R.F</t>
  </si>
  <si>
    <t>R.LFC(+57.02)EFNNFPC(+57.02)QYK.Y</t>
  </si>
  <si>
    <t>R.ETVLLNR.T</t>
  </si>
  <si>
    <t>K.IPC(+57.02)EPQNVK.C</t>
  </si>
  <si>
    <t>K.SAGQLYEESLGK.V</t>
  </si>
  <si>
    <t>R.NPLEEC(+57.02)FR.E</t>
  </si>
  <si>
    <t>R.ETDYEEFLEIAR.N</t>
  </si>
  <si>
    <t>R.VGEVNKDPGLLK.Y</t>
  </si>
  <si>
    <t>K.STTDLPSR.F</t>
  </si>
  <si>
    <t>K.VVEELKR.T</t>
  </si>
  <si>
    <t>K.EEIQSFC(+57.02)YPSMIQK.W</t>
  </si>
  <si>
    <t>K.LRPEAQC(+57.02)VEGLC(+57.02)C(+57.02)EQC(+57.02)R.F</t>
  </si>
  <si>
    <t>K.YEGDETEISSR.I</t>
  </si>
  <si>
    <t>R.AYVDGMC(+57.02)DPK.R</t>
  </si>
  <si>
    <t>R.AATDEC(+57.02)DMADLC(+57.02)TGR.S</t>
  </si>
  <si>
    <t>R.AATDEC(+57.02)DM(+15.99)ADLC(+57.02)TGR.S</t>
  </si>
  <si>
    <t>AEGLC(+57.02)C(+57.02)DQC(+57.02)R.F</t>
  </si>
  <si>
    <t>K.FLTDRNPQC(+57.02)IAN</t>
  </si>
  <si>
    <t>K.C(+57.02)NC(+57.02)NTC(+57.02)IMSPIISDPPAEK.F</t>
  </si>
  <si>
    <t>K.C(+57.02)NC(+57.02)NTC(+57.02)IM(+15.99)SPIISDPPAEK.F</t>
  </si>
  <si>
    <t>R.HGAQC(+57.02)AEGLC(+57.02)C(+57.02)DQC(+57.02)R.F</t>
  </si>
  <si>
    <t>K.NPC(+57.02)NIYYSPTDEDKGM(+15.99)VLPGTK.C</t>
  </si>
  <si>
    <t>K.LRPEAQC(+57.02)AEGLC(+57.02)C(+57.02)DQC(+57.02)R.F</t>
  </si>
  <si>
    <t>R.AAYPELPAK.S</t>
  </si>
  <si>
    <t>R.IMGWGTISDTK.L</t>
  </si>
  <si>
    <t>K.LILPDVPR.C</t>
  </si>
  <si>
    <t>K.VFEEEMNWEDAEK.F</t>
  </si>
  <si>
    <t>R.EEVDFVVK.M</t>
  </si>
  <si>
    <t>VVGGDEC(+57.02)NINEHR.S</t>
  </si>
  <si>
    <t>R.TEAQC(+57.02)AEGLC(+57.02)C(+57.02)DQC(+57.02)R.F</t>
  </si>
  <si>
    <t>K.TWEDAEWFC(+57.02)AK.Q</t>
  </si>
  <si>
    <t>Gloydius intermedius</t>
  </si>
  <si>
    <t>Crotalus scutulatus scutulatus</t>
  </si>
  <si>
    <t>Trimeresurus gramineus</t>
  </si>
  <si>
    <t>R.DSC(+57.02)SC(+57.02)GANSC(+57.02)IMAATVSNKPSSR.F</t>
  </si>
  <si>
    <t>R.MFTKYEGDETEISSR.I</t>
  </si>
  <si>
    <t>R.M(+15.99)FTKYEGDETEISSR.I</t>
  </si>
  <si>
    <t>R.DSC(+57.02)SC(+57.02)GANSC(+57.02)IM(+15.99)AATVSNKPSSR.F</t>
  </si>
  <si>
    <t>R.C(+57.02)LLNEPSK.T</t>
  </si>
  <si>
    <t>R.AYVDGM(+15.99)C(+57.02)DPK.R</t>
  </si>
  <si>
    <t>K.HDDIFAYEK.R</t>
  </si>
  <si>
    <t>K.ASQSNLTPAQQR.Y</t>
  </si>
  <si>
    <t>R.NPQC(+57.02)IAN</t>
  </si>
  <si>
    <t>K.LYNDNTYPC(+57.02)R.Y</t>
  </si>
  <si>
    <t>K.LVIVADDVMVR.K</t>
  </si>
  <si>
    <t>K.LVIVADDVM(+15.99)VR.K</t>
  </si>
  <si>
    <t>R.QC(+57.02)VDVTTAY</t>
  </si>
  <si>
    <t>K.LRPGAQC(+57.02)GEGLC(+57.02)C(+57.02)DQC(+57.02)R.F</t>
  </si>
  <si>
    <t>R.IM(+15.99)GWGTISDTK.L</t>
  </si>
  <si>
    <t>K.DKDIMLIR.L</t>
  </si>
  <si>
    <t>R.YSDDYSDDLLDDGMVDHGTK.C</t>
  </si>
  <si>
    <t>R.YSDDYSDDLLDDGM(+15.99)VDHGTK.C</t>
  </si>
  <si>
    <t>K.LRHGAQC(+57.02)AEGLC(+57.02)C(+57.02)DQC(+57.02)R.F</t>
  </si>
  <si>
    <t>K.GGHLVSIESAK.E</t>
  </si>
  <si>
    <t>K.LRPGAQC(+57.02)ADGLC(+57.02)C(+57.02)DQC(+57.02)R.F</t>
  </si>
  <si>
    <t>K.LIPGTQC(+57.02)EDGEC(+57.02)C(+57.02)EQC(+57.02)R.F</t>
  </si>
  <si>
    <t>Ovophis okinavensis</t>
    <phoneticPr fontId="22" type="noConversion"/>
  </si>
  <si>
    <t>Echis carinatus sochureki</t>
  </si>
  <si>
    <t>R.IYETANSLNM(+15.99)IFR.A</t>
  </si>
  <si>
    <t>K.YSVGVVQDHTTK.V</t>
  </si>
  <si>
    <t>R.IFPC(+57.02)APQDVK.C</t>
  </si>
  <si>
    <t>K.QHSWVEC(+57.02)ESGEC(+57.02)C(+57.02)EQC(+57.02)R.F</t>
  </si>
  <si>
    <t>K.EWHEQFEC(+57.02)LASR.T</t>
  </si>
  <si>
    <t>K.GESQMC(+57.02)QGLSK.W</t>
  </si>
  <si>
    <t>K.ENDAKIPC(+57.02)APEDVK.C</t>
  </si>
  <si>
    <t>R.KENDAKIPC(+57.02)APEDVK.C</t>
  </si>
  <si>
    <t>Crotalus adamanteus</t>
  </si>
  <si>
    <t>Lachesis stenophrys</t>
  </si>
  <si>
    <t>Dispholidus typus</t>
  </si>
  <si>
    <t>K.HDNAQLLTGM(+15.99)IFNENIEGR.A</t>
  </si>
  <si>
    <t>K.KC(+57.02)NC(+57.02)NTC(+57.02)IMSPIISDPPAEK.F</t>
  </si>
  <si>
    <t>K.FWEDDGIHGGK.S</t>
  </si>
  <si>
    <t>R.TFDNQWLSM(+15.99)DC(+57.02)SSTC(+57.02)SFVC(+57.02)K.F</t>
  </si>
  <si>
    <t>K.TDIVSPSVC(+57.02)GNYYLEVGEDC(+57.02)DC(+57.02)GPPANC(+57.02)QNPC(+57.02)C(+57.02)DAATC(+57.02)R.L</t>
  </si>
  <si>
    <t>R.C(+57.02)LYNEPSK.T</t>
  </si>
  <si>
    <t>R.DSC(+57.02)SC(+57.02)GANSC(+57.02)IMSATVSNEPSSR.F</t>
  </si>
  <si>
    <t>R.DSC(+57.02)SC(+57.02)GANSC(+57.02)IM(+15.99)SATVSNEPSSR.F</t>
  </si>
  <si>
    <t>K.DKDIM(+15.99)LIR.L</t>
  </si>
  <si>
    <t>K.NDDEKDKDIM(+15.99)LIR.L</t>
  </si>
  <si>
    <t>R.DPC(+57.02)C(+57.02)DAASC(+57.02)K.L</t>
  </si>
  <si>
    <t>R.ETVLLNR.R</t>
  </si>
  <si>
    <t>IIGGDEC(+57.02)NTNEHR.F</t>
  </si>
  <si>
    <t>R.SC(+57.02)TDYLTWDK.N</t>
  </si>
  <si>
    <t>K.AWEDAEMFC(+57.02)R.K</t>
  </si>
  <si>
    <t>K.KILNEDEQTR.D</t>
  </si>
  <si>
    <t>K.ILNEDEQTR.D</t>
  </si>
  <si>
    <t>K.YDGDKTEIR.S</t>
  </si>
  <si>
    <t>R.FSDC(+57.02)SIK.K</t>
  </si>
  <si>
    <t>Crotalus atrox</t>
  </si>
  <si>
    <t>Gloydius blomhoffii</t>
  </si>
  <si>
    <t>R.LAIVVDHGMYTKYNSDLEK.I</t>
  </si>
  <si>
    <t>K.DLIPVQAESATTLASFGEWR.E</t>
  </si>
  <si>
    <t>K.DHQNHDHAELLTATDLDGNTIGIAYVGGMC(+57.02)NPK.Y</t>
  </si>
  <si>
    <t>R.LAIVVDHGMYTK.Y</t>
  </si>
  <si>
    <t>K.YNSDLEKITTR.V</t>
  </si>
  <si>
    <t>K.KC(+57.02)NC(+57.02)NTC(+57.02)IM(+15.99)SPIISDPPAEK.F</t>
  </si>
  <si>
    <t>R.LAIVVDHGM(+15.99)YTK.Y</t>
  </si>
  <si>
    <t>ADDRNPLEEC(+57.02)FR.E</t>
  </si>
  <si>
    <t>R.ETVLLNR.K</t>
  </si>
  <si>
    <t>R.YIELVIVADHGMVTK.Y</t>
  </si>
  <si>
    <t>VIGGDEC(+57.02)NINEHR.F</t>
  </si>
  <si>
    <t>K.VFVLAVTMTHEIGHSLGMSHDGK.K</t>
  </si>
  <si>
    <t>K.VFVLAVTMTHEIGHSLGMSHDGKK.C</t>
  </si>
  <si>
    <t>K.KC(+57.02)NC(+57.02)NTC(+57.02)IMSPIISDPPAEKFSDC(+57.02)SK.K</t>
  </si>
  <si>
    <t>K.C(+57.02)NC(+57.02)NTC(+57.02)IMSPIISDPPAEKFSDC(+57.02)SK.K</t>
  </si>
  <si>
    <t>K.C(+57.02)NC(+57.02)NTC(+57.02)IMSPIISDPPAEKFSDC(+57.02)SKK.Y</t>
  </si>
  <si>
    <t>K.YYQKFLTDRNPQC(+57.02)IAN</t>
  </si>
  <si>
    <t>K.C(+57.02)NC(+57.02)NTC(+57.02)IM(+15.99)SPIISDPPAEKFSDC(+57.02)SK.K</t>
  </si>
  <si>
    <t>K.C(+57.02)NC(+57.02)NTC(+57.02)IM(+15.99)SPIISDPPAEKFSDC(+57.02)SKK.Y</t>
  </si>
  <si>
    <t>K.VFVLAVTMTHEIGHSLGM(+15.99)SHDGKK.C</t>
  </si>
  <si>
    <t>K.VFVLAVTM(+15.99)THEIGHSLGMSHDGKK.C</t>
  </si>
  <si>
    <t>K.VFVLAVTM(+15.99)THEIGHSLGMSHDGK.K</t>
  </si>
  <si>
    <t>K.FSDC(+57.02)SKKYYQK.F</t>
  </si>
  <si>
    <t>K.VFVLAVTM(+15.99)THEIGHSLGM(+15.99)SHDGKK.C</t>
  </si>
  <si>
    <t>K.YYQKFLTDR.N</t>
  </si>
  <si>
    <t>K.FSDC(+57.02)SKK.Y</t>
  </si>
  <si>
    <t>K.FLKDHQNHDHAELLTATDLDGNTIGIAYVGGMC(+57.02)DPK.Y</t>
  </si>
  <si>
    <t>R.DLEKITTR.V</t>
  </si>
  <si>
    <t>K.C(+57.02)NC(+57.02)NTC(+57.02)IMSPVISDPPAEQFSDC(+57.02)SKK.Y</t>
  </si>
  <si>
    <t>K.SAGQLYEESLGKVVEELKR.T</t>
  </si>
  <si>
    <t>R.SGTKIFLTC(+57.02)TK.K</t>
  </si>
  <si>
    <t>K.KVTVTYQTPAK.D</t>
  </si>
  <si>
    <t>K.IFLTC(+57.02)TKK.F</t>
  </si>
  <si>
    <t>K.IFLTC(+57.02)TK.K</t>
  </si>
  <si>
    <t>R.IVREYIR.K</t>
  </si>
  <si>
    <t>R.IVREYIRK.F</t>
  </si>
  <si>
    <t>AVTMTHEIGHSLGM(+15.99)AHDGKK.C</t>
  </si>
  <si>
    <t>AVTMTHEIGHSLGM(+15.99)AHDGK.K</t>
  </si>
  <si>
    <t>AVTM(+15.99)THEIGHSLGM(+15.99)AHDGKK.C</t>
  </si>
  <si>
    <t>R.IMGWGTISDTKLILPDVPR.C</t>
  </si>
  <si>
    <t>VIGGRPC(+57.02)NINEHR.S</t>
  </si>
  <si>
    <t>R.AAYPELPAKSR.T</t>
  </si>
  <si>
    <t>K.TEIHLGVHSK.K</t>
  </si>
  <si>
    <t>K.VILPDVPHC(+57.02)ANINLLDYSVC(+57.02)R.A</t>
  </si>
  <si>
    <t>R.IMGWGTISPTK.V</t>
  </si>
  <si>
    <t>VVGGDEC(+57.02)KINEHR.S</t>
  </si>
  <si>
    <t>K.NDDEKDKDIMLIR.L</t>
  </si>
  <si>
    <t>K.KILNEDEQTRNPK.E</t>
  </si>
  <si>
    <t>K.EKFIC(+57.02)PNR.K</t>
  </si>
  <si>
    <t>K.ILNEDEQTRNPK.E</t>
  </si>
  <si>
    <t>VVRGDEC(+57.02)NINEHR.S</t>
  </si>
  <si>
    <t>Protobothrops mucrosquamatus</t>
    <phoneticPr fontId="22" type="noConversion"/>
  </si>
  <si>
    <t>Gloydius halys</t>
  </si>
  <si>
    <t>PLB</t>
  </si>
  <si>
    <t>K.KISC(+57.02)QSTSSQSDPDIGMVDLGSK.C</t>
  </si>
  <si>
    <t>K.ISC(+57.02)QSTSSQSDPDIGMVDLGSK.C</t>
  </si>
  <si>
    <t>K.ISC(+57.02)QSTSSQSDPDIGM(+15.99)VDLGSK.C</t>
  </si>
  <si>
    <t>K.KISC(+57.02)QSTSSQSDPDIGM(+15.99)VDLGSK.C</t>
  </si>
  <si>
    <t>R.IFPC(+57.02)APQDIK.C</t>
  </si>
  <si>
    <t>K.INVQSAPR.V</t>
  </si>
  <si>
    <t>R.TPVPAGC(+57.02)YDSK.V</t>
  </si>
  <si>
    <t>K.ENSGTYNNQYMILDTK.K</t>
  </si>
  <si>
    <t>R.IANMM(+15.99)ADSGK.T</t>
  </si>
  <si>
    <t>K.FTAYAINGPPVEK.G</t>
  </si>
  <si>
    <t>R.IANMMADSGK.T</t>
  </si>
  <si>
    <t>R.IANM(+15.99)MADSGK.T</t>
  </si>
  <si>
    <t>K.VADISM(+15.99)ASK.F</t>
  </si>
  <si>
    <t>K.VTDMESMK.S</t>
  </si>
  <si>
    <t>5'NT</t>
  </si>
  <si>
    <t>Pantherophis guttatus</t>
  </si>
  <si>
    <t>K.ASQLVVTPEEQR.Y</t>
  </si>
  <si>
    <t>R.LFC(+57.02)VQGPIEK.K</t>
  </si>
  <si>
    <t>R.QC(+57.02)VDVNTAY</t>
  </si>
  <si>
    <t>R.FSDC(+57.02)SRDEHWK.Y</t>
  </si>
  <si>
    <t>R.STGIVQDHNK.L</t>
  </si>
  <si>
    <t>R.GQGNFYC(+57.02)R.R</t>
  </si>
  <si>
    <t>K.HDDIFAYEKR.F</t>
  </si>
  <si>
    <t>K.EGWYANLGPMR.I</t>
  </si>
  <si>
    <t>K.TWAETFEK.E</t>
  </si>
  <si>
    <t>R.YNNYKEDPYAK.R</t>
  </si>
  <si>
    <t>R.DLHPELSEDKIK.R</t>
  </si>
  <si>
    <t>K.VKDYMDGPLGR.Y</t>
  </si>
  <si>
    <t>K.DYMDGPLGR.Y</t>
  </si>
  <si>
    <t>R.DLHPELSEDK.I</t>
  </si>
  <si>
    <t>K.VKDYM(+15.99)DGPLGR.Y</t>
  </si>
  <si>
    <t>K.DYM(+15.99)DGPLGR.Y</t>
  </si>
  <si>
    <t>K.DDEKDKDIMLIR.L</t>
  </si>
  <si>
    <t>R.GDEC(+57.02)NINEHR.S</t>
  </si>
  <si>
    <t>K.KILNEDEQTRDPK.E</t>
  </si>
  <si>
    <t>R.YGESLEIAEYISDYHK.G</t>
  </si>
  <si>
    <t>K.DFSWEWTDR.S</t>
  </si>
  <si>
    <t>K.AWEDAEM(+15.99)FC(+57.02)R.K</t>
  </si>
  <si>
    <t>R.VPTYVPLEK.E</t>
  </si>
  <si>
    <t>R.DEVEELQNHANK.L</t>
  </si>
  <si>
    <t>K.IINVGSEK.V</t>
  </si>
  <si>
    <t>K.VVYDLSR.K</t>
  </si>
  <si>
    <t>K.ETPVLSNPGPYLEFR.D</t>
  </si>
  <si>
    <t>R.AANPELPATSR.T</t>
  </si>
  <si>
    <t>R.DKDIMLIR.L</t>
  </si>
  <si>
    <t>R.DKDIM(+15.99)LIR.L</t>
  </si>
  <si>
    <t>K.EDDYEEFLEIAR.N</t>
  </si>
  <si>
    <t>VIGGDEC(+57.02)NINEHR.S</t>
  </si>
  <si>
    <t>K.GESQM(+15.99)C(+57.02)QGLSK.W</t>
  </si>
  <si>
    <t>QVMPFMEVFDR.S</t>
  </si>
  <si>
    <t>QVMPFM(+15.99)EVFDR.S</t>
  </si>
  <si>
    <t>K.NWDDAESFC(+57.02)YTQHR.G</t>
  </si>
  <si>
    <t>R.TDIVSPPVC(+57.02)GNELLEKGEEC(+57.02)DC(+57.02)GSPR.N</t>
  </si>
  <si>
    <t>R.LEWSDGAK.L</t>
  </si>
  <si>
    <t>R.HGLEFSYEMAPR.A</t>
  </si>
  <si>
    <t>K.ENSGTYNNQYM(+15.99)ILDTK.K</t>
  </si>
  <si>
    <t>R.HGLEFSYEM(+15.99)APR.A</t>
  </si>
  <si>
    <t>K.VADISMASK.F</t>
  </si>
  <si>
    <t>R.NPC(+57.02)NTIC(+57.02)C(+57.02)R.Q</t>
  </si>
  <si>
    <t>K.VFFAGEYTAQAHGWIDSTIK.S</t>
  </si>
  <si>
    <t>K.DTSLVTADYVIVC(+57.02)TTSR.A</t>
  </si>
  <si>
    <t>K.VTVTYQTPAK.D</t>
  </si>
  <si>
    <t>K.FEPPLPPK.K</t>
  </si>
  <si>
    <t>R.TLC(+57.02)AGILEGGK.S</t>
  </si>
  <si>
    <t>K.GQAEVWIGLQDK.K</t>
  </si>
  <si>
    <t>Gloydius ussuriensis</t>
  </si>
  <si>
    <t>Crotalus tigris</t>
  </si>
  <si>
    <t>R.KFGLQLNEFSQENENAWYFIK.N</t>
  </si>
  <si>
    <t>K.FGLQLNEFSQENENAWYFIK.N</t>
  </si>
  <si>
    <t>K.EGWYANLGPMR.L</t>
  </si>
  <si>
    <t>K.RVGEVNKDPGLLK.Y</t>
  </si>
  <si>
    <t>K.EGWYANLGPM(+15.99)R.L</t>
  </si>
  <si>
    <t>K.YDTYSTK.E</t>
  </si>
  <si>
    <t>R.IKFEPPLPPK.K</t>
  </si>
  <si>
    <t>K.EGWYANLGPM(+15.99)R.I</t>
  </si>
  <si>
    <t>DRNPLEEC(+57.02)FR.E</t>
  </si>
  <si>
    <t>R.HDDIFAYEK.R</t>
  </si>
  <si>
    <t>K.EDWYANLGPMR.L</t>
  </si>
  <si>
    <t>K.EDWYANLGPM(+15.99)R.L</t>
  </si>
  <si>
    <t>K.SSGNPILLNK.D</t>
  </si>
  <si>
    <t>K.C(+57.02)TGQDC(+57.02)YGGVAR.R</t>
  </si>
  <si>
    <t>K.DISEDQDVK.A</t>
  </si>
  <si>
    <t>K.KFWEDDGIHGGK.S</t>
  </si>
  <si>
    <t>R.VGEVNENPGILK.Y</t>
  </si>
  <si>
    <t>K.EEIQAFC(+57.02)HPSMIQR.W</t>
  </si>
  <si>
    <t>K.KDVYTYSEENGDIVC(+57.02)GGDDPC(+57.02)R.K</t>
  </si>
  <si>
    <t>K.AAAIC(+57.02)FR.D</t>
  </si>
  <si>
    <t>R.VMGWGTTTSPQETLPDVPR.C</t>
  </si>
  <si>
    <t>R.TLC(+57.02)AGILEGGK.D</t>
  </si>
  <si>
    <t>R.C(+57.02)GGC(+57.02)C(+57.02)GDESLTC(+57.02)TAVGK.R</t>
  </si>
  <si>
    <t>K.MEWYPEAAANAER.W</t>
  </si>
  <si>
    <t>SVDFDSESPR.K</t>
  </si>
  <si>
    <t>K.KDDEKDDIMLIR.L</t>
  </si>
  <si>
    <t>Lachesis muta rhombeata</t>
  </si>
  <si>
    <t>K.DVYTYSEENGDIVC(+57.02)GGDDPC(+57.02)R.K</t>
  </si>
  <si>
    <t>R.DNMDTYNSK.T</t>
  </si>
  <si>
    <t>K.TYWMFPAK.N</t>
  </si>
  <si>
    <t>K.TYWM(+15.99)FPAK.N</t>
  </si>
  <si>
    <t>K.KDFSWEWTDR.S</t>
  </si>
  <si>
    <t>R.VM(+15.99)GWGTTTSPQETLPDVPR.C</t>
  </si>
  <si>
    <t>K.KNDEVLDK.D</t>
  </si>
  <si>
    <t>QVM(+15.99)PFM(+15.99)EVFDR.S</t>
  </si>
  <si>
    <t>QVM(+15.99)PFMEVFDR.S</t>
  </si>
  <si>
    <t>K.ETYPNVPR.C</t>
  </si>
  <si>
    <t>IVGGDEC(+57.02)NINEHR.F</t>
  </si>
  <si>
    <t>Gloydius shedaoensis</t>
  </si>
  <si>
    <t>Ovophis convictus</t>
  </si>
  <si>
    <t>Deinagkistrodon acutus</t>
  </si>
  <si>
    <t>K.KDVYTYSEENGDIVC(+57.02)GGDDPC(+57.02)RK.E</t>
  </si>
  <si>
    <t>R.C(+57.02)C(+57.02)FVHDC(+57.02)C(+57.02)YGK.A</t>
  </si>
  <si>
    <t>K.EVC(+57.02)EC(+57.02)DKAAAIC(+57.02)FR.D</t>
  </si>
  <si>
    <t>R.DNM(+15.99)DTYNSK.T</t>
  </si>
  <si>
    <t>K.NC(+57.02)QEESEPC(+57.02)</t>
  </si>
  <si>
    <t>K.EVC(+57.02)EC(+57.02)DK.A</t>
  </si>
  <si>
    <t>K.AAAIC(+57.02)FRDNM(+15.99)DTYNSK.T</t>
  </si>
  <si>
    <t>R.C(+57.02)C(+57.02)FVHDC(+57.02)C(+57.02)YGK.V</t>
  </si>
  <si>
    <t>R.AAAIC(+57.02)FR.D</t>
  </si>
  <si>
    <t>K.EVC(+57.02)EC(+57.02)DRAAAIC(+57.02)FR.D</t>
  </si>
  <si>
    <t>K.FFC(+57.02)VSSK.N</t>
  </si>
  <si>
    <t>K.MDIYTYSEENGDIVC(+57.02)GGDDPC(+57.02)RK.A</t>
  </si>
  <si>
    <t>R.KAVC(+57.02)EC(+57.02)DKAAAIC(+57.02)FR.D</t>
  </si>
  <si>
    <t>K.DAAIC(+57.02)FR.D</t>
  </si>
  <si>
    <t>R.DNM(+15.99)DTYDSK.T</t>
  </si>
  <si>
    <t>R.DNMDTYDSK.T</t>
  </si>
  <si>
    <t>K.EIC(+57.02)EC(+57.02)DKNAAIC(+57.02)FR.D</t>
  </si>
  <si>
    <t>IIGGDEC(+57.02)NINEHR.F</t>
  </si>
  <si>
    <t>R.TLC(+57.02)AGIVQGGK.D</t>
  </si>
  <si>
    <t>R.KPEIQNEIVDLHNSLR.R</t>
  </si>
  <si>
    <t>K.C(+57.02)GENIYMSTNPR.K</t>
  </si>
  <si>
    <t>R.WAYGC(+57.02)IEEHSPR.D</t>
  </si>
  <si>
    <t>K.C(+57.02)PASC(+57.02)FC(+57.02)QNK.I</t>
  </si>
  <si>
    <t>R.SVNPTASNMLK.M</t>
  </si>
  <si>
    <t>R.SVNPTASNM(+15.99)LK.M</t>
  </si>
  <si>
    <t>K.M(+15.99)EWYPEAAANAER.W</t>
  </si>
  <si>
    <t>K.C(+57.02)GENIYM(+15.99)STNPR.K</t>
  </si>
  <si>
    <t>R.SC(+57.02)QDNYIK.S</t>
  </si>
  <si>
    <t>R.C(+57.02)GGC(+57.02)C(+57.02)GDESLTC(+57.02)TAVGKR.S</t>
  </si>
  <si>
    <t>K.IEVMQFAEHTGC(+57.02)EC(+57.02)RPR.S</t>
  </si>
  <si>
    <t>K.IEVM(+15.99)QFAEHTGC(+57.02)EC(+57.02)RPR.S</t>
  </si>
  <si>
    <t>R.VIQSWYDENKNFK.H</t>
  </si>
  <si>
    <t>K.SDC(+57.02)PASC(+57.02)FC(+57.02)HNEIK</t>
  </si>
  <si>
    <t>K.SGPPC(+57.02)EDC(+57.02)PSAC(+57.02)VNGLC(+57.02)TNPC(+57.02)K.H</t>
  </si>
  <si>
    <t>K.C(+57.02)GENLFMSSHPFPWTR.V</t>
  </si>
  <si>
    <t>R.IDTAC(+57.02)VC(+57.02)VISR.K</t>
  </si>
  <si>
    <t>R.ALTMEGNQASWR.F</t>
  </si>
  <si>
    <t>R.NPNPVPTGC(+57.02)R.G</t>
  </si>
  <si>
    <t>R.ALTM(+15.99)EGNQASWR.F</t>
  </si>
  <si>
    <t>K.QYFFETK.C</t>
  </si>
  <si>
    <t>Daboia russelii</t>
  </si>
  <si>
    <t>R.RPEIQNEIVDLHNSLR.R</t>
  </si>
  <si>
    <t>R.EITTYPSVEDHC(+57.02)YYHGR.I</t>
  </si>
  <si>
    <t>K.YEDTMQYEFK.V</t>
  </si>
  <si>
    <t>K.LQGEMYLIEPLK.F</t>
  </si>
  <si>
    <t>K.LQGEM(+15.99)YLIEPLK.F</t>
  </si>
  <si>
    <t>Walterinnesia aegyptia</t>
  </si>
  <si>
    <t>K.ALTMEGNQASWR.F</t>
  </si>
  <si>
    <t>K.ALTM(+15.99)EGNQASWR.F</t>
  </si>
  <si>
    <t>R.VVEAQSQVVSGAK.Y</t>
  </si>
  <si>
    <t>Suta fasciata</t>
  </si>
  <si>
    <t>K.GLC(+57.02)TNPC(+57.02)K.H</t>
  </si>
  <si>
    <t>K.SKC(+57.02)PASC(+57.02)FC(+57.02)QNK.I</t>
  </si>
  <si>
    <t>R.RSVNPTASNMLK.M</t>
  </si>
  <si>
    <t>K.RSC(+57.02)QDNYIK.S</t>
  </si>
  <si>
    <t>R.SC(+57.02)QDNYIKSK.C</t>
  </si>
  <si>
    <t>R.NM(+15.99)LQMEWSLNAAQNAK.R</t>
  </si>
  <si>
    <t>QVMPFM(+15.99)EVYDR.S</t>
  </si>
  <si>
    <t>K.GLFSEDYSETHYSPDGR.E</t>
  </si>
  <si>
    <t>K.LQGEMYLIEPLK.L</t>
  </si>
  <si>
    <t>Malpolon monspessulanus</t>
  </si>
  <si>
    <t>K.C(+57.02)GENIYMSTNPR.T</t>
  </si>
  <si>
    <t>K.C(+57.02)GENIYM(+15.99)STNPR.T</t>
  </si>
  <si>
    <t>K.EIVDLHNSLR.R</t>
  </si>
  <si>
    <t>K.M(+15.99)EWYPEAASNAER.W</t>
  </si>
  <si>
    <t>K.VYQEIQNC(+57.02)R.L</t>
  </si>
  <si>
    <t>R.C(+57.02)GGC(+57.02)C(+57.02)TAESLTC(+57.02)TATGKR.S</t>
  </si>
  <si>
    <t>R.C(+57.02)GGC(+57.02)C(+57.02)TAESLTC(+57.02)TATGK.R</t>
  </si>
  <si>
    <t>R.C(+57.02)DGC(+57.02)C(+57.02)GDESLTC(+57.02)TAVGKR.S</t>
  </si>
  <si>
    <t>K.IEVM(+15.99)QFTEHTEC(+57.02)EC(+57.02)RPR.S</t>
  </si>
  <si>
    <t>R.C(+57.02)GGC(+57.02)C(+57.02)ADESLTC(+57.02)TATGK.R</t>
  </si>
  <si>
    <t>R.C(+57.02)GGC(+57.02)C(+57.02)ADESLTC(+57.02)TATGKR.S</t>
  </si>
  <si>
    <t>K.YGIGADPSNAVIGHYTQIVWYK.S</t>
  </si>
  <si>
    <t>R.KWTEIIHAWHDEYK.D</t>
  </si>
  <si>
    <t>K.WTEIIHAWHDEYK.D</t>
  </si>
  <si>
    <t>R.VIEGIKC(+57.02)GENIYMSTNPR.K</t>
  </si>
  <si>
    <t>R.SVNPTASNMLKMEWYPEAAANAER.W</t>
  </si>
  <si>
    <t>R.KPEIQNEIVDLHNSLRR.S</t>
  </si>
  <si>
    <t>R.RSVNPTASNM(+15.99)LK.M</t>
  </si>
  <si>
    <t>SVDFDSESPRKPEIQNEIVDLHNSLRR.S</t>
  </si>
  <si>
    <t>R.VIEGIKC(+57.02)GENIYM(+15.99)STNPR.K</t>
  </si>
  <si>
    <t>R.SVNPTASNM(+15.99)LKMEWYPEAAANAER.W</t>
  </si>
  <si>
    <t>R.SVNPTASNM(+15.99)LKM(+15.99)EWYPEAAANAER.W</t>
  </si>
  <si>
    <t>K.C(+57.02)PASC(+57.02)FC(+57.02)QNKII</t>
  </si>
  <si>
    <t>R.SC(+57.02)QDNYIKSKC(+57.02)PASC(+57.02)FC(+57.02)QNK.I</t>
  </si>
  <si>
    <t>K.C(+57.02)GENIYMSTNPRK.W</t>
  </si>
  <si>
    <t>Bothriechis schlegelii</t>
  </si>
  <si>
    <t>K.TATPYTSGPPC(+57.02)GDC(+57.02)PSAC(+57.02)DNGLC(+57.02)TNPC(+57.02)TEENMFTNC(+57.02)DSMIQK.R</t>
  </si>
  <si>
    <t>K.TATPYTSGPPC(+57.02)GDC(+57.02)PSAC(+57.02)DNGLC(+57.02)TNPC(+57.02)TEENMFTNC(+57.02)DSM(+15.99)IQK.R</t>
  </si>
  <si>
    <t>R.RPEIQNEIVDLHNSLRR.S</t>
  </si>
  <si>
    <t>K.EIVDLHNSLRR.S</t>
  </si>
  <si>
    <t>K.C(+57.02)RNPNPVPTGC(+57.02)R.G</t>
  </si>
  <si>
    <t>R.VMGWGTISPTK.E</t>
  </si>
  <si>
    <t>R.VM(+15.99)GWGTISPTK.E</t>
  </si>
  <si>
    <t>Calloselasma rhodostoma</t>
  </si>
  <si>
    <t>K.WDKDIMLIK.L</t>
  </si>
  <si>
    <t>Trimorphodon biscutatus</t>
  </si>
  <si>
    <t>K.C(+57.02)GENIYM(+15.99)SSNPR.A</t>
  </si>
  <si>
    <t>R.LLAESSTLC(+57.02)AGILK.G</t>
  </si>
  <si>
    <t>K.ILNEDEQTRDPK.E</t>
  </si>
  <si>
    <t>R.LKPGVYTK.V</t>
  </si>
  <si>
    <t>K.DDEKDKDIM(+15.99)LIR.L</t>
  </si>
  <si>
    <t>R.KPEIQNEIIDLHNSLR.R</t>
  </si>
  <si>
    <t>R.FLVALYTSR.S</t>
  </si>
  <si>
    <t>K.FFC(+57.02)LSSK.N</t>
  </si>
  <si>
    <t>K.EKFFC(+57.02)LSSK.N</t>
  </si>
  <si>
    <t>K.EIYPDVPHC(+57.02)ANINILDYEVC(+57.02)R.K</t>
  </si>
  <si>
    <t>K.YEDAMQYEFK.V</t>
  </si>
  <si>
    <t>R.AAHGGLPATSR.T</t>
  </si>
  <si>
    <t>K.FFC(+57.02)LSSK.T</t>
  </si>
  <si>
    <t>K.EKFFC(+57.02)LSSK.T</t>
  </si>
  <si>
    <t>M.VIGGDEC(+57.02)DINEHR.F</t>
  </si>
  <si>
    <t>Crotalus durissus collilineatus</t>
  </si>
  <si>
    <t>GGDEC(+57.02)NINEHR.S</t>
  </si>
  <si>
    <t>Akistrodon rhodostoma</t>
  </si>
  <si>
    <t>K.FDDEQERYPK.K</t>
  </si>
  <si>
    <t>PLSLPSSPPSVGSVC(+57.02)R.V</t>
  </si>
  <si>
    <t>K.ETYPDVPHC(+57.02)ANINILDHAVC(+57.02)QAAYPR.L</t>
  </si>
  <si>
    <t>K.DTC(+57.02)GGDSGGPLIC(+57.02)NGQFQGIVSWGGHPC(+57.02)GQR.L</t>
  </si>
  <si>
    <t>R.LNSSVSNSEHIASLSLPSSPPSVGSVC(+57.02)R.V</t>
  </si>
  <si>
    <t>R.LLAESSTLC(+57.02)AGILKGGK.D</t>
  </si>
  <si>
    <t>K.ILNEDEQTRDPKEK.F</t>
  </si>
  <si>
    <t>K.WDKDIMLIR.L</t>
  </si>
  <si>
    <t>R.IM(+15.99)GWGTISPTK.V</t>
  </si>
  <si>
    <t>R.WDKDIMLIR.L</t>
  </si>
  <si>
    <t>R.FLVALYTSR.T</t>
  </si>
  <si>
    <t>K.FFC(+57.02)LSSK.K</t>
  </si>
  <si>
    <t>K.EKFFC(+57.02)LSSK.K</t>
  </si>
  <si>
    <t>K.ETYPDVPHC(+57.02)ANINILDHAVC(+57.02).X</t>
  </si>
  <si>
    <t>R.IMGWGTISPTK.E</t>
  </si>
  <si>
    <t>R.IM(+15.99)GWGTISPTK.E</t>
  </si>
  <si>
    <t>R.KPALYTK.V</t>
  </si>
  <si>
    <t>M.ILGDDEC(+57.02)NINEHR.F</t>
  </si>
  <si>
    <t>MILGDDEC(+57.02)NINEHR.F</t>
  </si>
  <si>
    <t>R.IAPLSLPSSPPSVGSVC(+57.02)R.I</t>
  </si>
  <si>
    <t>K.WNKDIMLIR.L</t>
  </si>
  <si>
    <t>K.WNKDIM(+15.99)LIR.L</t>
  </si>
  <si>
    <t>Crotalus lepidus</t>
  </si>
  <si>
    <t>R.LNSSVSNSEHIAPLSLPSSPPSVGSVC(+57.02)R.I</t>
  </si>
  <si>
    <t>R.GAHAGLPATSR.T</t>
  </si>
  <si>
    <t>Sistrurus tergeminus</t>
  </si>
  <si>
    <t>K.SEHIAPLSLPSSPPSVGSVC(+57.02)R.V</t>
  </si>
  <si>
    <t>Bothrops alternatus</t>
  </si>
  <si>
    <t>R.VMGWGTISPTK.V</t>
  </si>
  <si>
    <t>R.VM(+15.99)GWGTISPTK.V</t>
  </si>
  <si>
    <t>R.EAHGGLPATSR.T</t>
  </si>
  <si>
    <t>K.WDKDIM(+15.99)LIK.L</t>
  </si>
  <si>
    <t>VGGDEC(+57.02)NINEHR.F</t>
  </si>
  <si>
    <t>Echis coloratus</t>
  </si>
  <si>
    <t>K.SIIAGNTDATC(+57.02)PP</t>
  </si>
  <si>
    <t>K.KDDEKDDIM(+15.99)LIR.L</t>
  </si>
  <si>
    <t>R.IIGGLEC(+57.02)NENEHR.S</t>
  </si>
  <si>
    <t>Bitis atropos</t>
  </si>
  <si>
    <t>R.FLVALYDSR.N</t>
  </si>
  <si>
    <t>K.WNKDIMLIK.M</t>
  </si>
  <si>
    <t>K.NAFLC(+57.02)QC(+57.02)K.F</t>
  </si>
  <si>
    <t>R.GLFSEDYSETHYSPDGR.E</t>
  </si>
  <si>
    <t>R.LFC(+57.02)VQGPIGK.K</t>
  </si>
  <si>
    <t>Sistrurus catenatus edwardsi</t>
  </si>
  <si>
    <t>VIGGVEC(+57.02)NINEHR.F</t>
  </si>
  <si>
    <t>K.FFC(+57.02)PNKK.K</t>
  </si>
  <si>
    <t>K.FSDSEAHAVFK.Y</t>
  </si>
  <si>
    <t>K.VNGEPVILHLEK.N</t>
  </si>
  <si>
    <t>K.MDRPVNNSEHIAPLSLPSSPPSVGSVC(+57.02)R.I</t>
  </si>
  <si>
    <t>K.LDRPISNSAHIAPLSLPSSPPSVGSVC(+57.02)R.I</t>
  </si>
  <si>
    <t>K.DAFLC(+57.02)QC(+57.02)K.F</t>
  </si>
  <si>
    <t>R.IQNDADSTASISAC(+57.02)DGLK.G</t>
  </si>
  <si>
    <t>SLM(+15.99)QFETLIM(+15.99)K.I</t>
  </si>
  <si>
    <t>SLMQFETLIM(+15.99)K.I</t>
  </si>
  <si>
    <t>K.FFC(+57.02)PDKK.D</t>
  </si>
  <si>
    <t>VPGGDEC(+57.02)NINEHR.S</t>
  </si>
  <si>
    <t>R.TLC(+57.02)AGIVEGGK.D</t>
  </si>
  <si>
    <t>K.SIIAGNTAATC(+57.02)PP</t>
  </si>
  <si>
    <t>K.WNKDIMLIK.L</t>
  </si>
  <si>
    <t>K.EKFFC(+57.02)VSSK.N</t>
  </si>
  <si>
    <t>K.LQFGLHSLK.V</t>
  </si>
  <si>
    <t>K.SAHIAPLSLPSSPPSVGSVC(+57.02)R.I</t>
  </si>
  <si>
    <t>R.AAYPELPATSR.T</t>
  </si>
  <si>
    <t>M.VIGGDEC(+57.02)NINEHR.F</t>
  </si>
  <si>
    <t>R.LDSPVKNSTHIAPFSLPSSPPSVGSVC(+57.02)R.I</t>
  </si>
  <si>
    <t>R.C(+57.02)ANINLLDYSVC(+57.02)R.A</t>
  </si>
  <si>
    <t>SLM(+15.99)QFETLIMK.I</t>
  </si>
  <si>
    <t>R.AAYPELPTKGR.T</t>
  </si>
  <si>
    <t>Deinagkistrodon acutus</t>
    <phoneticPr fontId="22" type="noConversion"/>
  </si>
  <si>
    <t>K.WNKDIM(+15.99)LIK.L</t>
  </si>
  <si>
    <t>K.WNKDIM(+15.99)LIK.M</t>
  </si>
  <si>
    <t>R.C(+57.02)ANINLLDYEVC(+57.02)R.A</t>
  </si>
  <si>
    <t>R.SC(+57.02)TDYLTWDKNQPDHYQDK.E</t>
  </si>
  <si>
    <t>R.LDKPVSNSEHIAPLSLPSSPPSVGSVC(+57.02)R.I</t>
  </si>
  <si>
    <t>K.GLFSEDYSETHYSPDGR.K</t>
  </si>
  <si>
    <t>K.LDSPVSYSEHIAPLSLPSSPPSVGSVC(+57.02)R.I</t>
  </si>
  <si>
    <t>K.GQAEVWIGLQDKK.K</t>
  </si>
  <si>
    <t>K.SKNAFLC(+57.02)QC(+57.02)K.F</t>
  </si>
  <si>
    <t>K.NKNAFLC(+57.02)QC(+57.02)K.F</t>
  </si>
  <si>
    <t>R.LWNDQEC(+57.02)K.N</t>
  </si>
  <si>
    <t>VIGGNEC(+57.02)DINEHR.F</t>
  </si>
  <si>
    <t>K.INILDHAVC(+57.02)R.A</t>
  </si>
  <si>
    <t>K.NWNDAEMFC(+57.02)R.N</t>
  </si>
  <si>
    <t>K.NWNDAEM(+15.99)FC(+57.02)R.N</t>
  </si>
  <si>
    <t>R.C(+57.02)ANINILDYAVC(+57.02)R.A</t>
  </si>
  <si>
    <t>K.TNNEWEKDIMLIR.L</t>
  </si>
  <si>
    <t>K.TNNEWEKDIM(+15.99)LIR.L</t>
  </si>
  <si>
    <t>R.IMGWGTISSTK.E</t>
  </si>
  <si>
    <t>R.AAYPWWPVTTR.I</t>
  </si>
  <si>
    <t>SLMQFETLIMK.I</t>
  </si>
  <si>
    <t>DLMQFETLIM(+15.99)K.I</t>
  </si>
  <si>
    <t>K.MDIYTYSEENGDIVC(+57.02)GGDDPC(+57.02)R.K</t>
  </si>
  <si>
    <t>K.FFC(+57.02)LSSK.E</t>
  </si>
  <si>
    <t>K.EYTMWDKDIMLIR.L</t>
  </si>
  <si>
    <t>R.C(+57.02)ANINILDHAVC(+57.02)R.A</t>
  </si>
  <si>
    <t>K.AAAIC(+57.02)FRDNMDTYNSK.T</t>
  </si>
  <si>
    <t>K.M(+15.99)DIYTYSEENGDIVC(+57.02)GGDDPC(+57.02)RK.A</t>
  </si>
  <si>
    <t>K.MDVYTYSEENEAIVC(+57.02)GGDDPC(+57.02)KK.E</t>
  </si>
  <si>
    <t>R.QTC(+57.02)EC(+57.02)DKAAALC(+57.02)FR.R</t>
  </si>
  <si>
    <t>K.AAALC(+57.02)FR.R</t>
  </si>
  <si>
    <t>K.FTSMWIGLK.D</t>
  </si>
  <si>
    <t>K.AAALC(+57.02)FR.H</t>
  </si>
  <si>
    <t>R.ETC(+57.02)EC(+57.02)DKAAALC(+57.02)FR.H</t>
  </si>
  <si>
    <t>R.KEVC(+57.02)EC(+57.02)DKAAAIC(+57.02)FR.D</t>
  </si>
  <si>
    <t>R.DNMDTYDNK.Y</t>
  </si>
  <si>
    <t>K.EIC(+57.02)EC(+57.02)DKDAAIC(+57.02)FR.D</t>
  </si>
  <si>
    <t>K.TDRYSYSWENGAIVC(+57.02)GGDDPC(+57.02)RK.E</t>
  </si>
  <si>
    <t>K.NVPNEDEQTR.V</t>
  </si>
  <si>
    <t>CRiSP-Sut-27</t>
  </si>
  <si>
    <t>Snake venom metalloproteinase (type II) 6</t>
  </si>
  <si>
    <t>Serine proteinase 12a</t>
  </si>
  <si>
    <t>Cadam10_VEGF-1</t>
  </si>
  <si>
    <t>Ancrod=thrombin-like alpha-fibrinogenase</t>
  </si>
  <si>
    <t xml:space="preserve">Serine proteinase 1 </t>
  </si>
  <si>
    <t xml:space="preserve">Serine proteinase 2 </t>
  </si>
  <si>
    <t>Serine proteinase 8b</t>
  </si>
  <si>
    <t>Kallikrein 1</t>
  </si>
  <si>
    <t>Serine proteinase 13b</t>
  </si>
  <si>
    <t>Serine proteinase 19b</t>
  </si>
  <si>
    <t>Serine proteinase 8c</t>
  </si>
  <si>
    <t>Serine proteinase 3</t>
  </si>
  <si>
    <t>C-type lectin alpha subunit</t>
  </si>
  <si>
    <t>C-type lectin 12a</t>
  </si>
  <si>
    <t>BATXLAAO1</t>
  </si>
  <si>
    <t>L-amino acid oxidase</t>
  </si>
  <si>
    <t>Metalloproteinase (type III) 1a</t>
  </si>
  <si>
    <t>BATXSVMPIII16</t>
  </si>
  <si>
    <t>C-type lectin 4</t>
  </si>
  <si>
    <t>BATXSVMPIII14</t>
  </si>
  <si>
    <t>MDC-6d</t>
  </si>
  <si>
    <t xml:space="preserve">Serine proteinase 13a </t>
  </si>
  <si>
    <t>MDC-6c</t>
  </si>
  <si>
    <t>Metalloproteinase (type III) 4</t>
  </si>
  <si>
    <t>Metalloproteinase type II 6c</t>
  </si>
  <si>
    <t>Cadam10_SVMPIII-1</t>
  </si>
  <si>
    <t>Metalloproteinase type III 9b</t>
  </si>
  <si>
    <t>Metalloproteinase type III 5a</t>
  </si>
  <si>
    <t>Metalloproteinase (type III) 6a</t>
  </si>
  <si>
    <t>Metalloproteinase type III 12b</t>
  </si>
  <si>
    <t>BATXSVMPII4</t>
  </si>
  <si>
    <t>Protein Score</t>
    <phoneticPr fontId="22" type="noConversion"/>
  </si>
  <si>
    <t>Protein Family</t>
    <phoneticPr fontId="22" type="noConversion"/>
  </si>
  <si>
    <t>OQ614864</t>
  </si>
  <si>
    <t>SV+N72:N87DFDSESPRKPEIQNEIVDLHNSLR.R</t>
    <phoneticPr fontId="22" type="noConversion"/>
  </si>
  <si>
    <t>OQ614865</t>
  </si>
  <si>
    <t>SV+N140:N166DFDSESPRKPEIQNEIVDLHNSLR.R</t>
    <phoneticPr fontId="22" type="noConversion"/>
  </si>
  <si>
    <t>Cysteine-rich secretory protein TRI1</t>
  </si>
  <si>
    <t>R.TLC(+57.02)AGILEGGK.D</t>
    <phoneticPr fontId="22" type="noConversion"/>
  </si>
  <si>
    <t>Snake venom serine protease pallase</t>
  </si>
  <si>
    <t>Thrombin-like enzyme bhalternin; Fibrinogen-clotting enzyme</t>
  </si>
  <si>
    <t>Thrombin-like enzyme collinein-4</t>
  </si>
  <si>
    <t>C-type lectin LmsL; Galactose-specific lectin; Mutina</t>
  </si>
  <si>
    <t>R.ALTMEGNQASWR.F</t>
    <phoneticPr fontId="22" type="noConversion"/>
  </si>
  <si>
    <t>Agkistrodon contortrix contortrix</t>
    <phoneticPr fontId="22" type="noConversion"/>
  </si>
  <si>
    <t>CRISP</t>
    <phoneticPr fontId="22" type="noConversion"/>
  </si>
  <si>
    <t>Beta-fibrinogenase stejnefibrase-2 Precursor</t>
  </si>
  <si>
    <t>Trimeresurus gracilis</t>
    <phoneticPr fontId="22" type="noConversion"/>
  </si>
  <si>
    <t>Trimeresurus gracilis</t>
    <phoneticPr fontId="22" type="noConversion"/>
  </si>
  <si>
    <t>Protobothrops mucrosquamatus</t>
    <phoneticPr fontId="22" type="noConversion"/>
  </si>
  <si>
    <t>Trimeresurus gracilis</t>
    <phoneticPr fontId="22" type="noConversion"/>
  </si>
  <si>
    <t>Lachesis stenophrys</t>
    <phoneticPr fontId="22" type="noConversion"/>
  </si>
  <si>
    <t>Thrombin-like enzyme halystase</t>
  </si>
  <si>
    <t>Agkistrodon conanti</t>
    <phoneticPr fontId="22" type="noConversion"/>
  </si>
  <si>
    <t>Gloydius shedaoensis</t>
    <phoneticPr fontId="22" type="noConversion"/>
  </si>
  <si>
    <t>Gloydius shedaoensis</t>
    <phoneticPr fontId="22" type="noConversion"/>
  </si>
  <si>
    <t>Protobothrops flavoviridis</t>
    <phoneticPr fontId="22" type="noConversion"/>
  </si>
  <si>
    <t>Trimeresurus gracilis</t>
    <phoneticPr fontId="22" type="noConversion"/>
  </si>
  <si>
    <t>Ovophis okinavensis</t>
    <phoneticPr fontId="22" type="noConversion"/>
  </si>
  <si>
    <t>Agkistrodon conanti</t>
    <phoneticPr fontId="22" type="noConversion"/>
  </si>
  <si>
    <t>Sistrurus tergeminus</t>
    <phoneticPr fontId="22" type="noConversion"/>
  </si>
  <si>
    <t>Sistrurus tergeminus</t>
    <phoneticPr fontId="22" type="noConversion"/>
  </si>
  <si>
    <t>Agkistrodon contortrix contortrix</t>
    <phoneticPr fontId="22" type="noConversion"/>
  </si>
  <si>
    <t>Crotalus tigris</t>
    <phoneticPr fontId="22" type="noConversion"/>
  </si>
  <si>
    <t>Deinagkistrodon acutus</t>
    <phoneticPr fontId="22" type="noConversion"/>
  </si>
  <si>
    <t xml:space="preserve"> Lachesis stenophrys</t>
    <phoneticPr fontId="22" type="noConversion"/>
  </si>
  <si>
    <t>Crotalus cerastes</t>
    <phoneticPr fontId="22" type="noConversion"/>
  </si>
  <si>
    <t>R.C(+57.02)GGC(+57.02)C(+57.02)GDESLTC(+57.02)TAVGK.R</t>
    <phoneticPr fontId="22" type="noConversion"/>
  </si>
  <si>
    <t xml:space="preserve"> Gloydius halys</t>
    <phoneticPr fontId="22" type="noConversion"/>
  </si>
  <si>
    <t>Protobothrops flavoviridis</t>
    <phoneticPr fontId="22" type="noConversion"/>
  </si>
  <si>
    <t>Gloydius blomhoffii</t>
    <phoneticPr fontId="22" type="noConversion"/>
  </si>
  <si>
    <t>Acidic phospholipase A2; Phosphatidylcholine 2-acylhydrolase</t>
  </si>
  <si>
    <t>Bothrops asper</t>
    <phoneticPr fontId="22" type="noConversion"/>
  </si>
  <si>
    <t>Protobothrops flavoviridis</t>
    <phoneticPr fontId="22" type="noConversion"/>
  </si>
  <si>
    <t>Lachesis stenophrys</t>
    <phoneticPr fontId="22" type="noConversion"/>
  </si>
  <si>
    <t>Crotalus atrox</t>
    <phoneticPr fontId="22" type="noConversion"/>
  </si>
  <si>
    <t>Protobothrops mucrosquamatus</t>
    <phoneticPr fontId="22" type="noConversion"/>
  </si>
  <si>
    <t>Beta-fibrinogenase mucrofibrase-5; Precursor</t>
  </si>
  <si>
    <t>Gloydius shedaoensis</t>
    <phoneticPr fontId="22" type="noConversion"/>
  </si>
  <si>
    <t>Bothrops jararaca</t>
    <phoneticPr fontId="22" type="noConversion"/>
  </si>
  <si>
    <t>Crotalus lepidus</t>
    <phoneticPr fontId="22" type="noConversion"/>
  </si>
  <si>
    <t>Sistrurus catenatus edwardsi</t>
    <phoneticPr fontId="22" type="noConversion"/>
  </si>
  <si>
    <t>Agkistrodon piscivorus</t>
    <phoneticPr fontId="22" type="noConversion"/>
  </si>
  <si>
    <t>Gloydius halys</t>
    <phoneticPr fontId="22" type="noConversion"/>
  </si>
  <si>
    <t>Ovophis convictus</t>
    <phoneticPr fontId="22" type="noConversion"/>
  </si>
  <si>
    <t>Deinagkistrodon acutus</t>
    <phoneticPr fontId="22" type="noConversion"/>
  </si>
  <si>
    <t>Vipera ammodytes ammodytes</t>
    <phoneticPr fontId="22" type="noConversion"/>
  </si>
  <si>
    <t>Vipera berus nikolskii</t>
    <phoneticPr fontId="22" type="noConversion"/>
  </si>
  <si>
    <t>Snake venom serine protease nikobin; Precursor</t>
  </si>
  <si>
    <t>Echis coloratus</t>
    <phoneticPr fontId="22" type="noConversion"/>
  </si>
  <si>
    <t>Ovophis okinavensis</t>
    <phoneticPr fontId="22" type="noConversion"/>
  </si>
  <si>
    <t>Agkistrodon conanti</t>
    <phoneticPr fontId="22" type="noConversion"/>
  </si>
  <si>
    <t>Gloydius shedaoensis</t>
    <phoneticPr fontId="22" type="noConversion"/>
  </si>
  <si>
    <t>Ovophis convictus</t>
    <phoneticPr fontId="22" type="noConversion"/>
  </si>
  <si>
    <t>Ovophis makazayazaya</t>
    <phoneticPr fontId="22" type="noConversion"/>
  </si>
  <si>
    <t>Agkistrodon contortrix contortrix</t>
    <phoneticPr fontId="22" type="noConversion"/>
  </si>
  <si>
    <t>Protobothrops tokarensis</t>
    <phoneticPr fontId="22" type="noConversion"/>
  </si>
  <si>
    <t>Crotalus tigris</t>
    <phoneticPr fontId="22" type="noConversion"/>
  </si>
  <si>
    <t>Lachesis stenophrys</t>
    <phoneticPr fontId="22" type="noConversion"/>
  </si>
  <si>
    <t xml:space="preserve"> Trimeresurus sabahi</t>
    <phoneticPr fontId="22" type="noConversion"/>
  </si>
  <si>
    <t>Gloydius intermedius</t>
    <phoneticPr fontId="22" type="noConversion"/>
  </si>
  <si>
    <t>Ovophis okinavensis</t>
    <phoneticPr fontId="22" type="noConversion"/>
  </si>
  <si>
    <t>Trimeresurus gracilis</t>
    <phoneticPr fontId="22" type="noConversion"/>
  </si>
  <si>
    <t>L-amino-acid oxidase</t>
  </si>
  <si>
    <t>Ovophis okinavensis</t>
    <phoneticPr fontId="22" type="noConversion"/>
  </si>
  <si>
    <t>Trimeresurus gracilis</t>
    <phoneticPr fontId="22" type="noConversion"/>
  </si>
  <si>
    <t>Ovophis okinavensis</t>
    <phoneticPr fontId="22" type="noConversion"/>
  </si>
  <si>
    <t>Protobothrops mucrosquamatus</t>
    <phoneticPr fontId="22" type="noConversion"/>
  </si>
  <si>
    <t>Bothrops atrox</t>
    <phoneticPr fontId="22" type="noConversion"/>
  </si>
  <si>
    <t>Protobothrops mucrosquamatus</t>
    <phoneticPr fontId="22" type="noConversion"/>
  </si>
  <si>
    <t>Trimeresurus gracilis</t>
    <phoneticPr fontId="22" type="noConversion"/>
  </si>
  <si>
    <t>Crotalus atrox</t>
    <phoneticPr fontId="22" type="noConversion"/>
  </si>
  <si>
    <t>OK482650</t>
  </si>
  <si>
    <t>Protobothrops flavoviridis</t>
    <phoneticPr fontId="22" type="noConversion"/>
  </si>
  <si>
    <t>C-type lectin beta subunit, partial</t>
  </si>
  <si>
    <t>C-type lectin mannose-binding isoform-like, partial</t>
  </si>
  <si>
    <t xml:space="preserve">C-type lectin beta subunit, partial </t>
  </si>
  <si>
    <t xml:space="preserve">5' nucleotidase, partial </t>
  </si>
  <si>
    <t>P-III metalloprotease, partial</t>
  </si>
  <si>
    <t>P-II metalloprotease, partial</t>
  </si>
  <si>
    <t>Database Accession (NCBI)</t>
    <phoneticPr fontId="22" type="noConversion"/>
  </si>
  <si>
    <t>m/z Measured (Da)</t>
    <phoneticPr fontId="22" type="noConversion"/>
  </si>
  <si>
    <t>Tgc-VGFb</t>
  </si>
  <si>
    <t>Tgc-VGFc</t>
  </si>
  <si>
    <t>Viridovipera stejnegeri</t>
  </si>
  <si>
    <t xml:space="preserve"> Viridovipera stejnegeri</t>
  </si>
  <si>
    <t>Snaclec</t>
  </si>
  <si>
    <t>BATXSnaclec25</t>
  </si>
  <si>
    <t>Fraction 6</t>
  </si>
  <si>
    <t>Fraction 8</t>
  </si>
  <si>
    <t>Fraction 9</t>
  </si>
  <si>
    <t>Fraction 10</t>
  </si>
  <si>
    <t>Fraction 11</t>
  </si>
  <si>
    <t>Fraction 12</t>
  </si>
  <si>
    <t>Fraction 13</t>
  </si>
  <si>
    <t>Fraction 14</t>
  </si>
  <si>
    <t>SVMP II</t>
    <phoneticPr fontId="22" type="noConversion"/>
  </si>
  <si>
    <t>LAAO</t>
    <phoneticPr fontId="22" type="noConversion"/>
  </si>
  <si>
    <t>Bothrops asper</t>
  </si>
  <si>
    <t>K.VTVLEASER.V</t>
  </si>
  <si>
    <t>SVMP I</t>
    <phoneticPr fontId="22" type="noConversion"/>
  </si>
  <si>
    <t>SVMP II</t>
    <phoneticPr fontId="22" type="noConversion"/>
  </si>
  <si>
    <t>LAAO</t>
    <phoneticPr fontId="22" type="noConversion"/>
  </si>
  <si>
    <t>Bothrops jararacussu</t>
  </si>
  <si>
    <t>NGF</t>
    <phoneticPr fontId="22" type="noConversion"/>
  </si>
  <si>
    <t>K.FEPPLPPKK.A</t>
  </si>
  <si>
    <t>K.VNDYEVVYPR.K</t>
  </si>
  <si>
    <t>R.NPNPVPTGC(+57.02)R.G</t>
    <phoneticPr fontId="22" type="noConversion"/>
  </si>
  <si>
    <t>SVMP III</t>
    <phoneticPr fontId="22" type="noConversion"/>
  </si>
  <si>
    <t>SVMP II</t>
    <phoneticPr fontId="22" type="noConversion"/>
  </si>
  <si>
    <t>VEGF</t>
    <phoneticPr fontId="22" type="noConversion"/>
  </si>
  <si>
    <t>K.NPC(+57.02)NIYYSPNDEDKGMVLPGTK.C</t>
    <phoneticPr fontId="22" type="noConversion"/>
  </si>
  <si>
    <t>K.NPC(+57.02)NIYYSPNDEDK.G</t>
    <phoneticPr fontId="22" type="noConversion"/>
  </si>
  <si>
    <t>K.NPC(+57.02)NIYYSPNDEDKGM(+15.99)VLPGTK.C</t>
    <phoneticPr fontId="22" type="noConversion"/>
  </si>
  <si>
    <t>R.QGAQC(+57.02)AEGLC(+57.02)C(+57.02)DQC(+57.02)R.F</t>
    <phoneticPr fontId="22" type="noConversion"/>
  </si>
  <si>
    <t>R.AATDEC(+57.02)DMADIC(+57.02)TGR.S</t>
    <phoneticPr fontId="22" type="noConversion"/>
  </si>
  <si>
    <t>R.LYC(+57.02)LPNSPTNK.N</t>
    <phoneticPr fontId="22" type="noConversion"/>
  </si>
  <si>
    <t>R.AATDEC(+57.02)DM(+15.99)ADIC(+57.02)TGR.S</t>
    <phoneticPr fontId="22" type="noConversion"/>
  </si>
  <si>
    <t>K.GMVLPGTK.C</t>
    <phoneticPr fontId="22" type="noConversion"/>
  </si>
  <si>
    <t>K.GM(+15.99)VLPGTK.C</t>
    <phoneticPr fontId="22" type="noConversion"/>
  </si>
  <si>
    <t>Fraction 15</t>
  </si>
  <si>
    <t>Fraction 16</t>
  </si>
  <si>
    <t>Fraction 17</t>
  </si>
  <si>
    <t>Fraction 18</t>
  </si>
  <si>
    <t>Fraction 19</t>
  </si>
  <si>
    <t>Fraction 20</t>
  </si>
  <si>
    <t>Fraction 21</t>
  </si>
  <si>
    <t>Fraction 22</t>
  </si>
  <si>
    <t>Fraction 23</t>
  </si>
  <si>
    <t>Fraction 24</t>
  </si>
  <si>
    <t>Fraction 25</t>
  </si>
  <si>
    <t>Fraction 26</t>
  </si>
  <si>
    <t>Fraction 27</t>
  </si>
  <si>
    <t>Fraction 28</t>
  </si>
  <si>
    <t>Fraction 29</t>
  </si>
  <si>
    <t>Fraction 30</t>
  </si>
  <si>
    <t>Fraction 31</t>
  </si>
  <si>
    <t>Fraction 39</t>
  </si>
  <si>
    <t>Fraction 38</t>
  </si>
  <si>
    <t>Fraction 37</t>
  </si>
  <si>
    <t>Fraction 36</t>
  </si>
  <si>
    <t>Fraction 35</t>
  </si>
  <si>
    <t>Fraction 34</t>
  </si>
  <si>
    <t>Fraction 33</t>
  </si>
  <si>
    <t>Fraction 32</t>
  </si>
  <si>
    <t>gi|335892636</t>
  </si>
  <si>
    <t>gi|186659795</t>
    <phoneticPr fontId="22" type="noConversion"/>
  </si>
  <si>
    <t>gi|727360693</t>
  </si>
  <si>
    <t>gi|335892630</t>
  </si>
  <si>
    <t>gi|335892632</t>
  </si>
  <si>
    <t>gi|1186227927</t>
  </si>
  <si>
    <t>gi|7340946</t>
  </si>
  <si>
    <t>gi|15407254</t>
  </si>
  <si>
    <t>gi|1186227927</t>
    <phoneticPr fontId="22" type="noConversion"/>
  </si>
  <si>
    <t>gi|547223066</t>
  </si>
  <si>
    <t>gi|1041577317</t>
  </si>
  <si>
    <t>gi|818935191</t>
  </si>
  <si>
    <t>gi|50403719</t>
  </si>
  <si>
    <t>gi|2035122236</t>
  </si>
  <si>
    <t>gi|538259841</t>
  </si>
  <si>
    <t>gi|59727071</t>
  </si>
  <si>
    <t>gi|190195327</t>
  </si>
  <si>
    <t>gi|190195327</t>
    <phoneticPr fontId="22" type="noConversion"/>
  </si>
  <si>
    <t>gi|190195325</t>
  </si>
  <si>
    <t>gi|1002598708</t>
  </si>
  <si>
    <t>gi|190195321</t>
  </si>
  <si>
    <t>gi|335892644</t>
  </si>
  <si>
    <t>gi|1002567967</t>
  </si>
  <si>
    <t>gi|476539526</t>
  </si>
  <si>
    <t>gi|387014218</t>
  </si>
  <si>
    <t>gi|2205501413</t>
  </si>
  <si>
    <t>gi|1180525223</t>
  </si>
  <si>
    <t>gi|1178170176</t>
  </si>
  <si>
    <t>gi|538260101</t>
    <phoneticPr fontId="22" type="noConversion"/>
  </si>
  <si>
    <t>gi|1974240065</t>
    <phoneticPr fontId="22" type="noConversion"/>
  </si>
  <si>
    <t>gi|1714612439</t>
  </si>
  <si>
    <t>gi|190195305</t>
  </si>
  <si>
    <t>gi|6706013</t>
  </si>
  <si>
    <t>gi|118430266</t>
  </si>
  <si>
    <t>gi|1334616</t>
  </si>
  <si>
    <t>gi|123898155</t>
  </si>
  <si>
    <t>gi|1534918641</t>
  </si>
  <si>
    <t>gi|383280398</t>
  </si>
  <si>
    <t>gi|1333445426</t>
  </si>
  <si>
    <t>gi|27465044</t>
  </si>
  <si>
    <t>gi|2289393706</t>
  </si>
  <si>
    <t>gi|2035122138</t>
  </si>
  <si>
    <t>gi|1109550140</t>
  </si>
  <si>
    <t>gi|247212</t>
  </si>
  <si>
    <t>gi|33341210</t>
  </si>
  <si>
    <t>gi|158514815</t>
  </si>
  <si>
    <t>gi|1974299284</t>
  </si>
  <si>
    <t>gi|538259841</t>
    <phoneticPr fontId="22" type="noConversion"/>
  </si>
  <si>
    <t>gi|484358552</t>
  </si>
  <si>
    <t>gi|1041577231</t>
  </si>
  <si>
    <t>gi|1333445332</t>
  </si>
  <si>
    <t>gi|1041577225</t>
  </si>
  <si>
    <t>gi|1041578893</t>
  </si>
  <si>
    <t>gi|298351882</t>
  </si>
  <si>
    <t>gi|297593756</t>
  </si>
  <si>
    <t>gi|1974298665</t>
  </si>
  <si>
    <t>gi|1841905206</t>
  </si>
  <si>
    <t>gi|2202545480</t>
  </si>
  <si>
    <t>gi|1663479917</t>
  </si>
  <si>
    <t>gi|34922643</t>
  </si>
  <si>
    <t>gi|1002606715</t>
  </si>
  <si>
    <t>gi|109254950</t>
  </si>
  <si>
    <t>gi|538260107</t>
  </si>
  <si>
    <t>gi|158563937</t>
  </si>
  <si>
    <t>gi|538260091</t>
  </si>
  <si>
    <t>gi|1333445434</t>
  </si>
  <si>
    <t>gi|2289393712</t>
  </si>
  <si>
    <t>gi|33357350</t>
  </si>
  <si>
    <t>gi|2289393722</t>
  </si>
  <si>
    <t>gi|104408</t>
  </si>
  <si>
    <t>gi|1041578935</t>
  </si>
  <si>
    <t>gi|1002567967</t>
    <phoneticPr fontId="22" type="noConversion"/>
  </si>
  <si>
    <t>gi|82116517</t>
    <phoneticPr fontId="22" type="noConversion"/>
  </si>
  <si>
    <t>gi|82242792</t>
    <phoneticPr fontId="22" type="noConversion"/>
  </si>
  <si>
    <t>gi|1002585685</t>
  </si>
  <si>
    <t>gi|1002585685</t>
    <phoneticPr fontId="22" type="noConversion"/>
  </si>
  <si>
    <t>gi|3122187</t>
  </si>
  <si>
    <t>gi|38146946</t>
  </si>
  <si>
    <t>gi|1041577233</t>
  </si>
  <si>
    <t>gi|1041578891</t>
  </si>
  <si>
    <t>gi|1041578907</t>
  </si>
  <si>
    <t>gi|1974299297</t>
  </si>
  <si>
    <t>gi|48425312</t>
  </si>
  <si>
    <t>gi|1333445302</t>
  </si>
  <si>
    <t>gi|129420</t>
  </si>
  <si>
    <t>gi|360797</t>
  </si>
  <si>
    <t>gi|82466487</t>
  </si>
  <si>
    <t>gi|49258366</t>
  </si>
  <si>
    <t>gi|13959635</t>
  </si>
  <si>
    <t>gi|538259813</t>
  </si>
  <si>
    <t>gi|538260109</t>
  </si>
  <si>
    <t>gi|999161</t>
  </si>
  <si>
    <t>gi|538260119</t>
  </si>
  <si>
    <t>gi|1663479989</t>
  </si>
  <si>
    <t>gi|1333445318</t>
  </si>
  <si>
    <t>gi|300394</t>
  </si>
  <si>
    <t>gi|82201334</t>
  </si>
  <si>
    <t>gi|1180525223</t>
    <phoneticPr fontId="22" type="noConversion"/>
  </si>
  <si>
    <t>gi|584481444</t>
  </si>
  <si>
    <t>gi|308387835</t>
    <phoneticPr fontId="22" type="noConversion"/>
  </si>
  <si>
    <t>gi|387935408</t>
    <phoneticPr fontId="22" type="noConversion"/>
  </si>
  <si>
    <t>gi|1333445288</t>
    <phoneticPr fontId="22" type="noConversion"/>
  </si>
  <si>
    <t>gi|37785867</t>
  </si>
  <si>
    <t>gi|37785867</t>
    <phoneticPr fontId="22" type="noConversion"/>
  </si>
  <si>
    <t>gi|584481444</t>
    <phoneticPr fontId="22" type="noConversion"/>
  </si>
  <si>
    <t>gi|584481356</t>
    <phoneticPr fontId="22" type="noConversion"/>
  </si>
  <si>
    <t>gi|384110782</t>
    <phoneticPr fontId="22" type="noConversion"/>
  </si>
  <si>
    <t>gi|538260117</t>
  </si>
  <si>
    <t>gi|538260111</t>
  </si>
  <si>
    <t>gi|1180525731</t>
    <phoneticPr fontId="22" type="noConversion"/>
  </si>
  <si>
    <t>gi|743759444</t>
    <phoneticPr fontId="22" type="noConversion"/>
  </si>
  <si>
    <t>gi|538259861</t>
  </si>
  <si>
    <t>gi|584481340</t>
  </si>
  <si>
    <t>gi|1240181225</t>
  </si>
  <si>
    <t>gi|59727093</t>
  </si>
  <si>
    <t>gi|538260077</t>
  </si>
  <si>
    <t>gi|38146948</t>
  </si>
  <si>
    <t>gi|31322297</t>
  </si>
  <si>
    <t>gi|338855326</t>
  </si>
  <si>
    <t>gi|347602330</t>
  </si>
  <si>
    <t>gi|2035122087</t>
  </si>
  <si>
    <t>gi|1127252627</t>
  </si>
  <si>
    <t>gi|698375582</t>
  </si>
  <si>
    <t>gi|538260121</t>
  </si>
  <si>
    <t>gi|1127252547</t>
  </si>
  <si>
    <t>gi|547223089</t>
  </si>
  <si>
    <t>gi|297593822</t>
  </si>
  <si>
    <t>gi|538259847</t>
  </si>
  <si>
    <t>gi|1041577489</t>
  </si>
  <si>
    <t>gi|1127252551</t>
  </si>
  <si>
    <t>gi|1127252697</t>
  </si>
  <si>
    <t>gi|2289393716</t>
  </si>
  <si>
    <t>gi|50513731</t>
  </si>
  <si>
    <t>gi|1829138061</t>
  </si>
  <si>
    <t>gi|547223068</t>
  </si>
  <si>
    <t>gi|547223015</t>
  </si>
  <si>
    <t>gi|2289393724</t>
  </si>
  <si>
    <t>gi|1041577269</t>
  </si>
  <si>
    <t>gi|1829138059</t>
  </si>
  <si>
    <t>gi|538259825</t>
  </si>
  <si>
    <t>gi|754296769</t>
  </si>
  <si>
    <t>gi|547223197</t>
  </si>
  <si>
    <t>gi|1180525237</t>
  </si>
  <si>
    <t>gi|1041579264</t>
  </si>
  <si>
    <t>gi|2035122167</t>
  </si>
  <si>
    <t>gi|172044536</t>
  </si>
  <si>
    <t>gi|1178170220</t>
  </si>
  <si>
    <t>gi|1041579226</t>
  </si>
  <si>
    <t>gi|538260131</t>
  </si>
  <si>
    <t>gi|1773624963</t>
  </si>
  <si>
    <t>gi|110610045</t>
  </si>
  <si>
    <t>gi|1127252577</t>
  </si>
  <si>
    <t>gi|1041577291</t>
  </si>
  <si>
    <t>gi|1041579244</t>
  </si>
  <si>
    <t>gi|1180525232</t>
  </si>
  <si>
    <t>gi|335892630</t>
    <phoneticPr fontId="22" type="noConversion"/>
  </si>
  <si>
    <t>gi|675402421</t>
    <phoneticPr fontId="22" type="noConversion"/>
  </si>
  <si>
    <t>gi|2035122126</t>
    <phoneticPr fontId="22" type="noConversion"/>
  </si>
  <si>
    <t>gi|1127252587</t>
    <phoneticPr fontId="22" type="noConversion"/>
  </si>
  <si>
    <t>gi|538260117</t>
    <phoneticPr fontId="22" type="noConversion"/>
  </si>
  <si>
    <t>gi|538260111</t>
    <phoneticPr fontId="22" type="noConversion"/>
  </si>
  <si>
    <t>Lachesis stenophrys</t>
    <phoneticPr fontId="22" type="noConversion"/>
  </si>
  <si>
    <t>Gloydius blomhoffii</t>
    <phoneticPr fontId="22" type="noConversion"/>
  </si>
  <si>
    <t>Gloydius halys</t>
    <phoneticPr fontId="22" type="noConversion"/>
  </si>
  <si>
    <t>Crotalus atrox</t>
    <phoneticPr fontId="22" type="noConversion"/>
  </si>
  <si>
    <t>Crotalus atrox</t>
    <phoneticPr fontId="22" type="noConversion"/>
  </si>
  <si>
    <t>Lachesis stenophrys</t>
    <phoneticPr fontId="22" type="noConversion"/>
  </si>
  <si>
    <t>Lachesis stenophrys</t>
    <phoneticPr fontId="22" type="noConversion"/>
  </si>
  <si>
    <t>OK482650</t>
    <phoneticPr fontId="22" type="noConversion"/>
  </si>
  <si>
    <t>gi|538260111</t>
    <phoneticPr fontId="22" type="noConversion"/>
  </si>
  <si>
    <t>K.VTVTYQTPAK.D</t>
    <phoneticPr fontId="22" type="noConversion"/>
  </si>
  <si>
    <t>DIS</t>
    <phoneticPr fontId="22" type="noConversion"/>
  </si>
  <si>
    <t>HYA</t>
    <phoneticPr fontId="22" type="noConversion"/>
  </si>
  <si>
    <t>CYS</t>
  </si>
  <si>
    <t>CYS</t>
    <phoneticPr fontId="22" type="noConversion"/>
  </si>
  <si>
    <t>SVMP I</t>
    <phoneticPr fontId="22" type="noConversion"/>
  </si>
  <si>
    <t>DIS</t>
    <phoneticPr fontId="22" type="noConversion"/>
  </si>
  <si>
    <t>HPLC Fraction</t>
    <phoneticPr fontId="22" type="noConversion"/>
  </si>
  <si>
    <t xml:space="preserve">Total Mean Spectral Intensity </t>
    <phoneticPr fontId="22" type="noConversion"/>
  </si>
  <si>
    <t>Spectral Intensity</t>
    <phoneticPr fontId="22" type="noConversion"/>
  </si>
  <si>
    <t>Unique Peptide</t>
    <phoneticPr fontId="22" type="noConversion"/>
  </si>
  <si>
    <t>* Updated toxin names are indicated in square brackets.</t>
    <phoneticPr fontId="22" type="noConversion"/>
  </si>
  <si>
    <t>gi|2289393718/2289393720</t>
    <phoneticPr fontId="22" type="noConversion"/>
  </si>
  <si>
    <t>25386/25387</t>
    <phoneticPr fontId="22" type="noConversion"/>
  </si>
  <si>
    <t>K.DKDIMLIR.L</t>
    <phoneticPr fontId="22" type="noConversion"/>
  </si>
  <si>
    <t>gi|335892632</t>
    <phoneticPr fontId="22" type="noConversion"/>
  </si>
  <si>
    <t>K.AAAIC(+57.02)FR.D</t>
    <phoneticPr fontId="22" type="noConversion"/>
  </si>
  <si>
    <t>gi|59727071</t>
    <phoneticPr fontId="22" type="noConversion"/>
  </si>
  <si>
    <t>gi|538260063</t>
    <phoneticPr fontId="22" type="noConversion"/>
  </si>
  <si>
    <t>K.LDKPISNSKHIAPLSLPSSPPSVGSVC(+57.02)R.I</t>
  </si>
  <si>
    <t>K.M(+15.99)DIYTYSEENGDIVC(+57.02)GGDDPC(+57.02)R.K</t>
  </si>
  <si>
    <t>K.SIIAGNTAVTC(+57.02)PP</t>
  </si>
  <si>
    <t>Fraction 1</t>
    <phoneticPr fontId="22" type="noConversion"/>
  </si>
  <si>
    <t>Fraction 2</t>
    <phoneticPr fontId="22" type="noConversion"/>
  </si>
  <si>
    <t>Fraction 3</t>
    <phoneticPr fontId="22" type="noConversion"/>
  </si>
  <si>
    <t>Fraction 4</t>
    <phoneticPr fontId="22" type="noConversion"/>
  </si>
  <si>
    <t>Fraction 5</t>
    <phoneticPr fontId="22" type="noConversion"/>
  </si>
  <si>
    <t>Fraction 7</t>
    <phoneticPr fontId="22" type="noConversion"/>
  </si>
  <si>
    <t>Not detected</t>
  </si>
  <si>
    <t>L-amino oxidase</t>
  </si>
  <si>
    <t>Metalloprotease PIII [Tgc-PIII]*</t>
  </si>
  <si>
    <t>Metalloprotease PIII [Tgc-PIII]</t>
  </si>
  <si>
    <t>Nerve growth factor beta polypeptide, partial</t>
  </si>
  <si>
    <t xml:space="preserve">L-amino acid oxidase B variant 2 </t>
  </si>
  <si>
    <t>Metalloprotease PI [Tgc-MP]</t>
  </si>
  <si>
    <t>Chain A Amine oxidase</t>
  </si>
  <si>
    <t>Putative neurotrophic growth factor precursor</t>
  </si>
  <si>
    <t>Metalloprotease PIIb [gracilisin]**</t>
  </si>
  <si>
    <t xml:space="preserve">Metalloprotease precursor H4, partial </t>
  </si>
  <si>
    <t xml:space="preserve">Metalloproteinase (type III) 1a </t>
  </si>
  <si>
    <t>Snake venom metalloproteinase HR2a, HR2b; Trimerelysin II</t>
  </si>
  <si>
    <t>Snake venom metalloprotease precursor</t>
  </si>
  <si>
    <t xml:space="preserve">Nerve growth factor </t>
  </si>
  <si>
    <t>Acidic phospholipase A2 [Tgc-E6]</t>
  </si>
  <si>
    <t>Cysteine-rich seceretory protein Og-CRPb, partial [Tgc-CRb]</t>
  </si>
  <si>
    <t>Cysteine-rich seceretory protein Og-CRPa [Tgc-CRa]</t>
  </si>
  <si>
    <t>Serotriflin</t>
  </si>
  <si>
    <t>Nerve growth factor</t>
  </si>
  <si>
    <t>Cysteine-rich seceretory protein Dr-CRPK</t>
  </si>
  <si>
    <t>Venom nerve growth factor</t>
  </si>
  <si>
    <t>Cystatin-1</t>
  </si>
  <si>
    <t>Cysteine-rich secretory protein, partial</t>
  </si>
  <si>
    <t xml:space="preserve">Vascular endothelial growth factor-like protein </t>
  </si>
  <si>
    <t>Snake venom vascular endothelial growth factor toxin cratrin</t>
  </si>
  <si>
    <t>Thrombin-like enzyme LmrSP-3</t>
  </si>
  <si>
    <t>Cysteine-rich seceretory protein Bs-CRP</t>
  </si>
  <si>
    <t>Plasminogen-activator subtype serine protease (PA1/2) [Tgc-PAH1/2]</t>
  </si>
  <si>
    <t xml:space="preserve">Beta-fibrinogenase, partial </t>
  </si>
  <si>
    <t>Venom thrombin-like enzyme, partial</t>
  </si>
  <si>
    <t>Ancrod-like protein</t>
  </si>
  <si>
    <t xml:space="preserve">Metalloprotease PI [Tgc-MP] </t>
  </si>
  <si>
    <t>Chain A Cysteine-rich venom protein triflin</t>
  </si>
  <si>
    <t>Chain A Snake-venom Thrombin-like Enzyme</t>
  </si>
  <si>
    <t>Serine endopeptidase</t>
  </si>
  <si>
    <t>Metalloprotease</t>
  </si>
  <si>
    <t>Kallikrein-like serine protease (KN1) [Tgc-KN1]</t>
  </si>
  <si>
    <t xml:space="preserve">Snake venom serine protease precursor </t>
  </si>
  <si>
    <t>Serine protease, partial</t>
  </si>
  <si>
    <t>Stejaggregin-A alpha chain</t>
  </si>
  <si>
    <t>Venom plasminogen activator-like</t>
  </si>
  <si>
    <t xml:space="preserve">Agkihpin </t>
  </si>
  <si>
    <t>Snake venom serine protease-like</t>
  </si>
  <si>
    <t>Metalloproteinase-disintegrin-like atrolysin-A, partial</t>
  </si>
  <si>
    <t>Zinc metalloproteinase-disintegrin-like VMP-III</t>
  </si>
  <si>
    <t>Serine proteinase isoform 7</t>
  </si>
  <si>
    <t>Galactose binding lectin</t>
  </si>
  <si>
    <t>Snake venom serine protease ussurin</t>
  </si>
  <si>
    <t>Kallikrein-like serine protease (KN4) [Tgc-KN4]</t>
  </si>
  <si>
    <t>Chain B Galactose-specific lectin</t>
  </si>
  <si>
    <t>Plasminogen-activator subtype serine protease (PA3) [Tgc-PA3]</t>
  </si>
  <si>
    <t>Phospholipase A2</t>
  </si>
  <si>
    <t>Alpha-fibrinogenase A2</t>
  </si>
  <si>
    <t>Snake venom serine protease serpentokallikrein-2 isoform X1</t>
  </si>
  <si>
    <t xml:space="preserve">Thrombin-like enzyme </t>
  </si>
  <si>
    <t>Thrombin-like enzyme bilineobin</t>
  </si>
  <si>
    <t>Chain A Ahplaao</t>
  </si>
  <si>
    <t>Acidic phospholipase A2</t>
  </si>
  <si>
    <t>Type I metalloproteinase</t>
  </si>
  <si>
    <t>Chain A Venom serine proteinase</t>
  </si>
  <si>
    <t>Flavoxobin</t>
  </si>
  <si>
    <t xml:space="preserve">Galactose binding lectin, partial </t>
  </si>
  <si>
    <t xml:space="preserve">Platelet-aggregating enzyme|serine proteinase </t>
  </si>
  <si>
    <t>Phospholipase A2 monomers</t>
  </si>
  <si>
    <t>Acidic phospholipase A2 CTs-A3</t>
  </si>
  <si>
    <t>Chain D L-amino acid oxidase</t>
  </si>
  <si>
    <t>Phospholipase A2 isozyme CTs-A3, partial</t>
  </si>
  <si>
    <t>Phospholipase A2 type IIE</t>
  </si>
  <si>
    <t>Phospholipase A2 precursor</t>
  </si>
  <si>
    <t>Phospholipase A2, partial</t>
  </si>
  <si>
    <t>Venom plasminogen activator precursor 1</t>
  </si>
  <si>
    <t>K49 phospholipase A2-like protein [Tgc-K49]</t>
  </si>
  <si>
    <t xml:space="preserve">Serine protease, partial </t>
  </si>
  <si>
    <t>Acidic phospholipase A2, partial</t>
  </si>
  <si>
    <t>Thrombin-like enzyme defibrase, partial</t>
  </si>
  <si>
    <t>Metalloproteinase 9, partial</t>
  </si>
  <si>
    <t>Snake venom 5' nucleotidase precursor</t>
  </si>
  <si>
    <t xml:space="preserve">Phospholipase b </t>
  </si>
  <si>
    <t>Hyaluronidase</t>
  </si>
  <si>
    <t>Metalloproteinase, partial</t>
  </si>
  <si>
    <t>Kallikrein-like serine protease (KN6) [Tgc-KN6]</t>
  </si>
  <si>
    <t>Chain A L-amino acid oxidase</t>
  </si>
  <si>
    <t>Plasminogen-activator subtype serine protease (PA4) [Tgc-PA4]</t>
  </si>
  <si>
    <t>Metalloprotease precursor</t>
  </si>
  <si>
    <t>Snake venom metalloproteinase graminelysin</t>
  </si>
  <si>
    <t xml:space="preserve">Mojastin, partial </t>
  </si>
  <si>
    <t>BATXSVMPIII1</t>
  </si>
  <si>
    <t>Metalloprotease P-III 3, partial</t>
  </si>
  <si>
    <t xml:space="preserve">P-III_metalloprotease </t>
  </si>
  <si>
    <t>P-III_metalloprotease</t>
  </si>
  <si>
    <t>P-II_metalloprotease***</t>
  </si>
  <si>
    <t>P-II metalloprotease, partial***</t>
  </si>
  <si>
    <t>P-II_metalloprotease, partial</t>
  </si>
  <si>
    <t>Mean Spectral Intensity</t>
    <phoneticPr fontId="22" type="noConversion"/>
  </si>
  <si>
    <t>% AUC of Each Fraction  from HPLC</t>
    <phoneticPr fontId="22" type="noConversion"/>
  </si>
  <si>
    <t>Relative Abundance (%) of Identified Toxins in Each Fraction</t>
    <phoneticPr fontId="22" type="noConversion"/>
  </si>
  <si>
    <t>Relative Abundance (%) of Identified Toxins in Total Venom</t>
    <phoneticPr fontId="22" type="noConversion"/>
  </si>
  <si>
    <r>
      <t xml:space="preserve">Table S1. Detailed data for the toxin proteoforms identified by RP-HPLC profiling of </t>
    </r>
    <r>
      <rPr>
        <i/>
        <sz val="12"/>
        <rFont val="Times New Roman"/>
        <family val="1"/>
      </rPr>
      <t>Trimeresurus gracilis</t>
    </r>
    <r>
      <rPr>
        <sz val="12"/>
        <rFont val="Times New Roman"/>
        <family val="1"/>
      </rPr>
      <t xml:space="preserve"> (Tgc) venom using nano-ESI-LCMS/MS.</t>
    </r>
    <phoneticPr fontId="22" type="noConversion"/>
  </si>
  <si>
    <r>
      <t>PLA</t>
    </r>
    <r>
      <rPr>
        <vertAlign val="subscript"/>
        <sz val="11"/>
        <rFont val="Times New Roman"/>
        <family val="1"/>
      </rPr>
      <t>2</t>
    </r>
    <phoneticPr fontId="22" type="noConversion"/>
  </si>
  <si>
    <r>
      <t>PLA</t>
    </r>
    <r>
      <rPr>
        <vertAlign val="subscript"/>
        <sz val="11"/>
        <rFont val="Times New Roman"/>
        <family val="1"/>
      </rPr>
      <t>2</t>
    </r>
    <phoneticPr fontId="22" type="noConversion"/>
  </si>
  <si>
    <t>Mean Spectral Intensity / Total Mean Spectral Intensity (%)</t>
    <phoneticPr fontId="22" type="noConversion"/>
  </si>
  <si>
    <t>** The sequence matches gracilisin [14].</t>
    <phoneticPr fontId="22" type="noConversion"/>
  </si>
  <si>
    <t>*** The sequence matches Tgc-MP [14] and okinalysin [16].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</si>
</sst>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0.0000"/>
    <numFmt numFmtId="178" formatCode="0.00_);[Red]\(0.00\)"/>
  </numFmts>
  <fonts count="30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11"/>
      <color theme="1"/>
      <name val="新細明體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sz val="9"/>
      <name val="新細明體"/>
      <family val="2"/>
      <charset val="136"/>
      <scheme val="minor"/>
    </font>
    <font>
      <sz val="12"/>
      <name val="Times New Roman"/>
      <family val="1"/>
    </font>
    <font>
      <sz val="11"/>
      <name val="新細明體"/>
      <family val="2"/>
      <charset val="136"/>
      <scheme val="minor"/>
    </font>
    <font>
      <sz val="11"/>
      <name val="新細明體"/>
      <family val="2"/>
      <scheme val="minor"/>
    </font>
    <font>
      <sz val="12"/>
      <name val="新細明體"/>
      <family val="2"/>
      <charset val="136"/>
      <scheme val="minor"/>
    </font>
    <font>
      <vertAlign val="subscript"/>
      <sz val="11"/>
      <name val="Times New Roman"/>
      <family val="1"/>
    </font>
    <font>
      <i/>
      <sz val="12"/>
      <name val="Times New Roman"/>
      <family val="1"/>
    </font>
    <font>
      <sz val="6"/>
      <name val="Palatino Linotype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/>
  </cellStyleXfs>
  <cellXfs count="97">
    <xf numFmtId="0" fontId="0" fillId="0" borderId="0" xfId="0">
      <alignment vertical="center"/>
    </xf>
    <xf numFmtId="0" fontId="20" fillId="0" borderId="0" xfId="42" applyFont="1" applyFill="1" applyAlignment="1">
      <alignment vertical="center"/>
    </xf>
    <xf numFmtId="0" fontId="19" fillId="33" borderId="0" xfId="42" applyFont="1" applyFill="1" applyAlignment="1">
      <alignment horizontal="left" vertical="center"/>
    </xf>
    <xf numFmtId="2" fontId="19" fillId="33" borderId="0" xfId="42" applyNumberFormat="1" applyFont="1" applyFill="1" applyAlignment="1">
      <alignment horizontal="left" vertical="center"/>
    </xf>
    <xf numFmtId="177" fontId="19" fillId="33" borderId="0" xfId="42" applyNumberFormat="1" applyFont="1" applyFill="1" applyAlignment="1">
      <alignment horizontal="left" vertical="center"/>
    </xf>
    <xf numFmtId="176" fontId="19" fillId="33" borderId="0" xfId="42" applyNumberFormat="1" applyFont="1" applyFill="1" applyAlignment="1">
      <alignment horizontal="left" vertical="center"/>
    </xf>
    <xf numFmtId="0" fontId="19" fillId="33" borderId="0" xfId="42" applyFont="1" applyFill="1" applyAlignment="1">
      <alignment horizontal="center" vertical="center"/>
    </xf>
    <xf numFmtId="2" fontId="19" fillId="33" borderId="0" xfId="42" applyNumberFormat="1" applyFont="1" applyFill="1" applyAlignment="1">
      <alignment horizontal="center" vertical="center"/>
    </xf>
    <xf numFmtId="0" fontId="19" fillId="33" borderId="0" xfId="42" applyFont="1" applyFill="1" applyAlignment="1">
      <alignment vertical="center"/>
    </xf>
    <xf numFmtId="177" fontId="19" fillId="33" borderId="0" xfId="42" applyNumberFormat="1" applyFont="1" applyFill="1" applyAlignment="1">
      <alignment horizontal="center" vertical="center"/>
    </xf>
    <xf numFmtId="176" fontId="19" fillId="33" borderId="0" xfId="42" applyNumberFormat="1" applyFont="1" applyFill="1" applyAlignment="1">
      <alignment horizontal="center" vertical="center"/>
    </xf>
    <xf numFmtId="0" fontId="19" fillId="33" borderId="0" xfId="42" applyFont="1" applyFill="1" applyAlignment="1">
      <alignment horizontal="left"/>
    </xf>
    <xf numFmtId="0" fontId="19" fillId="0" borderId="0" xfId="42" applyFont="1" applyFill="1" applyAlignment="1">
      <alignment horizontal="left" vertical="center"/>
    </xf>
    <xf numFmtId="176" fontId="19" fillId="0" borderId="0" xfId="42" applyNumberFormat="1" applyFont="1" applyFill="1" applyAlignment="1">
      <alignment horizontal="left" vertical="center"/>
    </xf>
    <xf numFmtId="2" fontId="19" fillId="0" borderId="0" xfId="42" applyNumberFormat="1" applyFont="1" applyFill="1" applyAlignment="1">
      <alignment horizontal="left" vertical="center"/>
    </xf>
    <xf numFmtId="177" fontId="19" fillId="0" borderId="0" xfId="42" applyNumberFormat="1" applyFont="1" applyFill="1" applyAlignment="1">
      <alignment horizontal="left" vertical="center"/>
    </xf>
    <xf numFmtId="178" fontId="20" fillId="0" borderId="0" xfId="42" applyNumberFormat="1" applyFont="1" applyFill="1" applyAlignment="1">
      <alignment horizontal="left"/>
    </xf>
    <xf numFmtId="11" fontId="20" fillId="0" borderId="0" xfId="42" applyNumberFormat="1" applyFont="1" applyAlignment="1">
      <alignment vertical="center"/>
    </xf>
    <xf numFmtId="178" fontId="2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0" fillId="0" borderId="0" xfId="42" applyFont="1"/>
    <xf numFmtId="0" fontId="23" fillId="0" borderId="0" xfId="0" applyFont="1" applyAlignment="1">
      <alignment horizontal="right" vertical="center"/>
    </xf>
    <xf numFmtId="0" fontId="19" fillId="33" borderId="0" xfId="42" applyFont="1" applyFill="1" applyAlignment="1">
      <alignment horizontal="right" vertical="center"/>
    </xf>
    <xf numFmtId="0" fontId="20" fillId="0" borderId="0" xfId="0" applyFont="1" applyAlignment="1">
      <alignment horizontal="right" vertical="center"/>
    </xf>
    <xf numFmtId="178" fontId="20" fillId="0" borderId="0" xfId="0" applyNumberFormat="1" applyFont="1" applyAlignment="1">
      <alignment horizontal="right" vertical="center"/>
    </xf>
    <xf numFmtId="178" fontId="20" fillId="33" borderId="0" xfId="42" applyNumberFormat="1" applyFont="1" applyFill="1" applyAlignment="1">
      <alignment horizontal="right"/>
    </xf>
    <xf numFmtId="0" fontId="21" fillId="33" borderId="0" xfId="42" applyFont="1" applyFill="1" applyAlignment="1">
      <alignment vertical="center"/>
    </xf>
    <xf numFmtId="0" fontId="19" fillId="0" borderId="0" xfId="42" applyFont="1" applyFill="1" applyAlignment="1">
      <alignment horizontal="center" vertical="center"/>
    </xf>
    <xf numFmtId="2" fontId="19" fillId="0" borderId="0" xfId="42" applyNumberFormat="1" applyFont="1" applyFill="1" applyAlignment="1">
      <alignment horizontal="center" vertical="center"/>
    </xf>
    <xf numFmtId="176" fontId="19" fillId="0" borderId="0" xfId="42" applyNumberFormat="1" applyFont="1" applyFill="1" applyAlignment="1">
      <alignment horizontal="center" vertical="center"/>
    </xf>
    <xf numFmtId="0" fontId="19" fillId="0" borderId="0" xfId="42" applyFont="1" applyFill="1" applyAlignment="1">
      <alignment vertical="center"/>
    </xf>
    <xf numFmtId="177" fontId="19" fillId="0" borderId="0" xfId="42" applyNumberFormat="1" applyFont="1" applyFill="1" applyAlignment="1">
      <alignment horizontal="center" vertical="center"/>
    </xf>
    <xf numFmtId="11" fontId="23" fillId="0" borderId="0" xfId="0" applyNumberFormat="1" applyFont="1" applyAlignment="1">
      <alignment horizontal="left" vertical="center"/>
    </xf>
    <xf numFmtId="0" fontId="20" fillId="0" borderId="0" xfId="42" applyFont="1" applyAlignment="1"/>
    <xf numFmtId="0" fontId="21" fillId="0" borderId="0" xfId="0" applyFont="1" applyAlignment="1">
      <alignment vertical="center"/>
    </xf>
    <xf numFmtId="178" fontId="20" fillId="0" borderId="0" xfId="0" applyNumberFormat="1" applyFont="1" applyFill="1">
      <alignment vertical="center"/>
    </xf>
    <xf numFmtId="178" fontId="25" fillId="0" borderId="0" xfId="42" applyNumberFormat="1" applyFont="1" applyAlignment="1">
      <alignment vertical="center"/>
    </xf>
    <xf numFmtId="178" fontId="26" fillId="0" borderId="0" xfId="0" applyNumberFormat="1" applyFont="1">
      <alignment vertical="center"/>
    </xf>
    <xf numFmtId="11" fontId="23" fillId="0" borderId="0" xfId="0" applyNumberFormat="1" applyFont="1" applyFill="1" applyAlignment="1">
      <alignment horizontal="left" vertical="center"/>
    </xf>
    <xf numFmtId="0" fontId="23" fillId="0" borderId="0" xfId="42" applyFont="1" applyAlignment="1">
      <alignment horizontal="left" vertical="center"/>
    </xf>
    <xf numFmtId="11" fontId="20" fillId="33" borderId="0" xfId="42" applyNumberFormat="1" applyFont="1" applyFill="1" applyAlignment="1">
      <alignment horizontal="center" vertical="center"/>
    </xf>
    <xf numFmtId="176" fontId="20" fillId="33" borderId="0" xfId="42" applyNumberFormat="1" applyFont="1" applyFill="1" applyAlignment="1">
      <alignment horizontal="center" vertical="center"/>
    </xf>
    <xf numFmtId="178" fontId="20" fillId="33" borderId="0" xfId="42" applyNumberFormat="1" applyFont="1" applyFill="1" applyAlignment="1">
      <alignment horizontal="right" vertical="center"/>
    </xf>
    <xf numFmtId="178" fontId="20" fillId="0" borderId="0" xfId="42" applyNumberFormat="1" applyFont="1" applyFill="1" applyAlignment="1">
      <alignment horizontal="right" vertical="center"/>
    </xf>
    <xf numFmtId="11" fontId="20" fillId="0" borderId="0" xfId="42" applyNumberFormat="1" applyFont="1" applyFill="1" applyAlignment="1">
      <alignment horizontal="center" vertical="center"/>
    </xf>
    <xf numFmtId="11" fontId="20" fillId="0" borderId="0" xfId="0" applyNumberFormat="1" applyFont="1" applyAlignment="1">
      <alignment horizontal="left" vertical="center"/>
    </xf>
    <xf numFmtId="11" fontId="20" fillId="33" borderId="0" xfId="42" applyNumberFormat="1" applyFont="1" applyFill="1" applyAlignment="1">
      <alignment horizontal="left" vertical="center"/>
    </xf>
    <xf numFmtId="11" fontId="20" fillId="0" borderId="0" xfId="42" applyNumberFormat="1" applyFont="1" applyFill="1" applyAlignment="1">
      <alignment horizontal="left" vertical="center"/>
    </xf>
    <xf numFmtId="178" fontId="20" fillId="0" borderId="0" xfId="42" applyNumberFormat="1" applyFont="1" applyFill="1" applyAlignment="1">
      <alignment horizontal="left" vertical="center"/>
    </xf>
    <xf numFmtId="11" fontId="20" fillId="0" borderId="0" xfId="0" applyNumberFormat="1" applyFont="1" applyFill="1" applyAlignment="1">
      <alignment horizontal="left" vertical="center"/>
    </xf>
    <xf numFmtId="11" fontId="20" fillId="33" borderId="0" xfId="0" applyNumberFormat="1" applyFont="1" applyFill="1">
      <alignment vertical="center"/>
    </xf>
    <xf numFmtId="178" fontId="20" fillId="0" borderId="0" xfId="42" applyNumberFormat="1" applyFont="1" applyFill="1" applyAlignment="1">
      <alignment horizontal="right"/>
    </xf>
    <xf numFmtId="178" fontId="19" fillId="33" borderId="0" xfId="42" applyNumberFormat="1" applyFont="1" applyFill="1" applyAlignment="1">
      <alignment horizontal="right" vertical="center"/>
    </xf>
    <xf numFmtId="178" fontId="19" fillId="33" borderId="0" xfId="42" applyNumberFormat="1" applyFont="1" applyFill="1" applyAlignment="1">
      <alignment horizontal="right"/>
    </xf>
    <xf numFmtId="0" fontId="20" fillId="0" borderId="0" xfId="0" applyNumberFormat="1" applyFont="1">
      <alignment vertical="center"/>
    </xf>
    <xf numFmtId="178" fontId="19" fillId="33" borderId="0" xfId="42" applyNumberFormat="1" applyFont="1" applyFill="1" applyAlignment="1">
      <alignment vertical="center"/>
    </xf>
    <xf numFmtId="0" fontId="20" fillId="33" borderId="0" xfId="42" applyNumberFormat="1" applyFont="1" applyFill="1" applyAlignment="1">
      <alignment horizontal="right"/>
    </xf>
    <xf numFmtId="0" fontId="24" fillId="0" borderId="0" xfId="0" applyFont="1">
      <alignment vertical="center"/>
    </xf>
    <xf numFmtId="0" fontId="20" fillId="0" borderId="0" xfId="0" applyFont="1" applyAlignment="1">
      <alignment vertical="center"/>
    </xf>
    <xf numFmtId="178" fontId="20" fillId="0" borderId="0" xfId="0" applyNumberFormat="1" applyFont="1">
      <alignment vertical="center"/>
    </xf>
    <xf numFmtId="0" fontId="20" fillId="0" borderId="0" xfId="42" applyFont="1" applyAlignment="1">
      <alignment vertical="center"/>
    </xf>
    <xf numFmtId="0" fontId="19" fillId="0" borderId="0" xfId="42" applyFont="1" applyFill="1" applyAlignment="1">
      <alignment horizontal="left"/>
    </xf>
    <xf numFmtId="0" fontId="20" fillId="0" borderId="0" xfId="0" applyFont="1" applyFill="1">
      <alignment vertical="center"/>
    </xf>
    <xf numFmtId="11" fontId="20" fillId="0" borderId="0" xfId="0" applyNumberFormat="1" applyFont="1" applyFill="1">
      <alignment vertical="center"/>
    </xf>
    <xf numFmtId="11" fontId="20" fillId="0" borderId="0" xfId="42" applyNumberFormat="1" applyFont="1" applyFill="1" applyAlignment="1">
      <alignment vertical="center"/>
    </xf>
    <xf numFmtId="0" fontId="21" fillId="0" borderId="0" xfId="42" applyFont="1" applyFill="1" applyAlignment="1">
      <alignment vertical="center"/>
    </xf>
    <xf numFmtId="0" fontId="20" fillId="0" borderId="0" xfId="0" applyFont="1">
      <alignment vertical="center"/>
    </xf>
    <xf numFmtId="11" fontId="20" fillId="0" borderId="0" xfId="0" applyNumberFormat="1" applyFont="1">
      <alignment vertical="center"/>
    </xf>
    <xf numFmtId="178" fontId="19" fillId="0" borderId="0" xfId="0" applyNumberFormat="1" applyFont="1" applyFill="1">
      <alignment vertical="center"/>
    </xf>
    <xf numFmtId="178" fontId="19" fillId="0" borderId="0" xfId="42" applyNumberFormat="1" applyFont="1" applyFill="1" applyAlignment="1">
      <alignment horizontal="right" vertical="center"/>
    </xf>
    <xf numFmtId="178" fontId="19" fillId="0" borderId="0" xfId="0" applyNumberFormat="1" applyFont="1" applyAlignment="1">
      <alignment horizontal="right" vertical="center"/>
    </xf>
    <xf numFmtId="178" fontId="19" fillId="0" borderId="0" xfId="42" applyNumberFormat="1" applyFont="1" applyFill="1" applyAlignment="1">
      <alignment horizontal="right"/>
    </xf>
    <xf numFmtId="178" fontId="19" fillId="0" borderId="0" xfId="42" applyNumberFormat="1" applyFont="1" applyFill="1" applyAlignment="1">
      <alignment horizontal="left" vertical="center"/>
    </xf>
    <xf numFmtId="11" fontId="23" fillId="0" borderId="0" xfId="0" applyNumberFormat="1" applyFont="1">
      <alignment vertical="center"/>
    </xf>
    <xf numFmtId="11" fontId="20" fillId="33" borderId="0" xfId="42" applyNumberFormat="1" applyFont="1" applyFill="1" applyAlignment="1">
      <alignment horizontal="right" vertical="center"/>
    </xf>
    <xf numFmtId="11" fontId="20" fillId="33" borderId="0" xfId="42" applyNumberFormat="1" applyFont="1" applyFill="1" applyAlignment="1">
      <alignment horizontal="right"/>
    </xf>
    <xf numFmtId="178" fontId="19" fillId="0" borderId="0" xfId="0" applyNumberFormat="1" applyFont="1">
      <alignment vertical="center"/>
    </xf>
    <xf numFmtId="0" fontId="19" fillId="0" borderId="0" xfId="0" applyFont="1">
      <alignment vertical="center"/>
    </xf>
    <xf numFmtId="0" fontId="19" fillId="0" borderId="10" xfId="42" applyFont="1" applyFill="1" applyBorder="1" applyAlignment="1">
      <alignment horizontal="left" vertical="center" wrapText="1"/>
    </xf>
    <xf numFmtId="0" fontId="19" fillId="0" borderId="10" xfId="42" applyFont="1" applyFill="1" applyBorder="1" applyAlignment="1">
      <alignment horizontal="center" vertical="center" wrapText="1"/>
    </xf>
    <xf numFmtId="2" fontId="19" fillId="0" borderId="10" xfId="42" applyNumberFormat="1" applyFont="1" applyFill="1" applyBorder="1" applyAlignment="1">
      <alignment horizontal="center" vertical="center" wrapText="1"/>
    </xf>
    <xf numFmtId="176" fontId="19" fillId="0" borderId="10" xfId="42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77" fontId="19" fillId="0" borderId="10" xfId="42" applyNumberFormat="1" applyFont="1" applyFill="1" applyBorder="1" applyAlignment="1">
      <alignment horizontal="center" vertical="center" wrapText="1"/>
    </xf>
    <xf numFmtId="11" fontId="19" fillId="0" borderId="10" xfId="42" applyNumberFormat="1" applyFont="1" applyFill="1" applyBorder="1" applyAlignment="1">
      <alignment horizontal="center" vertical="center" wrapText="1"/>
    </xf>
    <xf numFmtId="178" fontId="19" fillId="0" borderId="10" xfId="42" applyNumberFormat="1" applyFont="1" applyFill="1" applyBorder="1" applyAlignment="1">
      <alignment horizontal="center" vertical="center" wrapText="1"/>
    </xf>
    <xf numFmtId="178" fontId="19" fillId="34" borderId="10" xfId="42" applyNumberFormat="1" applyFont="1" applyFill="1" applyBorder="1" applyAlignment="1">
      <alignment horizontal="center" vertical="center" wrapText="1"/>
    </xf>
    <xf numFmtId="0" fontId="20" fillId="0" borderId="11" xfId="0" applyFont="1" applyBorder="1">
      <alignment vertical="center"/>
    </xf>
    <xf numFmtId="0" fontId="20" fillId="0" borderId="11" xfId="0" applyFont="1" applyBorder="1" applyAlignment="1">
      <alignment vertical="center"/>
    </xf>
    <xf numFmtId="0" fontId="24" fillId="0" borderId="11" xfId="0" applyFont="1" applyBorder="1">
      <alignment vertical="center"/>
    </xf>
    <xf numFmtId="11" fontId="20" fillId="0" borderId="11" xfId="0" applyNumberFormat="1" applyFont="1" applyBorder="1" applyAlignment="1">
      <alignment horizontal="left" vertical="center"/>
    </xf>
    <xf numFmtId="11" fontId="20" fillId="0" borderId="11" xfId="0" applyNumberFormat="1" applyFont="1" applyFill="1" applyBorder="1">
      <alignment vertical="center"/>
    </xf>
    <xf numFmtId="11" fontId="20" fillId="0" borderId="11" xfId="0" applyNumberFormat="1" applyFont="1" applyBorder="1">
      <alignment vertical="center"/>
    </xf>
    <xf numFmtId="178" fontId="20" fillId="0" borderId="11" xfId="0" applyNumberFormat="1" applyFont="1" applyBorder="1">
      <alignment vertical="center"/>
    </xf>
    <xf numFmtId="178" fontId="19" fillId="0" borderId="11" xfId="0" applyNumberFormat="1" applyFont="1" applyBorder="1" applyAlignment="1">
      <alignment horizontal="right" vertical="center"/>
    </xf>
    <xf numFmtId="0" fontId="29" fillId="0" borderId="0" xfId="0" applyFont="1" applyAlignment="1">
      <alignment horizontal="justify" vertical="center" wrapText="1"/>
    </xf>
  </cellXfs>
  <cellStyles count="43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一般 2" xfId="42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cbi.nlm.nih.gov/Taxonomy/Browser/wwwtax.cgi?id=396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52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ColWidth="9" defaultRowHeight="13.8"/>
  <cols>
    <col min="1" max="1" width="11.44140625" style="67" customWidth="1"/>
    <col min="2" max="5" width="9.21875" style="67" bestFit="1" customWidth="1"/>
    <col min="6" max="6" width="12.33203125" style="67" bestFit="1" customWidth="1"/>
    <col min="7" max="7" width="25.109375" style="24" bestFit="1" customWidth="1"/>
    <col min="8" max="8" width="31.77734375" style="59" bestFit="1" customWidth="1"/>
    <col min="9" max="9" width="9" style="67"/>
    <col min="10" max="10" width="66.77734375" style="67" customWidth="1"/>
    <col min="11" max="11" width="120.109375" style="67" bestFit="1" customWidth="1"/>
    <col min="12" max="15" width="9.21875" style="67" bestFit="1" customWidth="1"/>
    <col min="16" max="16" width="9.44140625" style="67" bestFit="1" customWidth="1"/>
    <col min="17" max="17" width="11.77734375" style="68" bestFit="1" customWidth="1"/>
    <col min="18" max="18" width="11.77734375" style="64" bestFit="1" customWidth="1"/>
    <col min="19" max="19" width="12" style="68" customWidth="1"/>
    <col min="20" max="20" width="11.88671875" style="60" customWidth="1"/>
    <col min="21" max="21" width="11.88671875" style="77" customWidth="1"/>
    <col min="22" max="22" width="13.109375" style="60" customWidth="1"/>
    <col min="23" max="23" width="14.33203125" style="60" customWidth="1"/>
    <col min="24" max="25" width="11.33203125" style="67" bestFit="1" customWidth="1"/>
    <col min="26" max="26" width="9.109375" style="67" bestFit="1" customWidth="1"/>
    <col min="27" max="16384" width="9" style="67"/>
  </cols>
  <sheetData>
    <row r="1" spans="1:23" s="19" customFormat="1" ht="35.4" customHeight="1">
      <c r="A1" s="20" t="s">
        <v>1024</v>
      </c>
      <c r="B1" s="20"/>
      <c r="C1" s="20"/>
      <c r="D1" s="20"/>
      <c r="E1" s="18"/>
      <c r="G1" s="22"/>
      <c r="H1" s="20"/>
      <c r="Q1" s="33"/>
      <c r="R1" s="39"/>
      <c r="S1" s="68"/>
      <c r="T1" s="60"/>
      <c r="U1" s="77"/>
      <c r="V1" s="60"/>
      <c r="W1" s="60"/>
    </row>
    <row r="2" spans="1:23" s="19" customFormat="1" ht="8.4" customHeight="1" thickBot="1">
      <c r="A2" s="20"/>
      <c r="B2" s="20"/>
      <c r="C2" s="20"/>
      <c r="D2" s="20"/>
      <c r="E2" s="18"/>
      <c r="G2" s="22"/>
      <c r="H2" s="20"/>
      <c r="Q2" s="33"/>
      <c r="R2" s="39"/>
      <c r="S2" s="68"/>
      <c r="T2" s="60"/>
      <c r="U2" s="77"/>
      <c r="V2" s="60"/>
      <c r="W2" s="60"/>
    </row>
    <row r="3" spans="1:23" ht="96.6">
      <c r="A3" s="79" t="s">
        <v>905</v>
      </c>
      <c r="B3" s="80" t="s">
        <v>0</v>
      </c>
      <c r="C3" s="80" t="s">
        <v>908</v>
      </c>
      <c r="D3" s="81" t="s">
        <v>574</v>
      </c>
      <c r="E3" s="82" t="s">
        <v>1</v>
      </c>
      <c r="F3" s="82" t="s">
        <v>2</v>
      </c>
      <c r="G3" s="80" t="s">
        <v>663</v>
      </c>
      <c r="H3" s="80" t="s">
        <v>3</v>
      </c>
      <c r="I3" s="83" t="s">
        <v>575</v>
      </c>
      <c r="J3" s="80" t="s">
        <v>4</v>
      </c>
      <c r="K3" s="80" t="s">
        <v>7</v>
      </c>
      <c r="L3" s="81" t="s">
        <v>6</v>
      </c>
      <c r="M3" s="82" t="s">
        <v>9</v>
      </c>
      <c r="N3" s="84" t="s">
        <v>664</v>
      </c>
      <c r="O3" s="80" t="s">
        <v>5</v>
      </c>
      <c r="P3" s="81" t="s">
        <v>8</v>
      </c>
      <c r="Q3" s="85" t="s">
        <v>907</v>
      </c>
      <c r="R3" s="85" t="s">
        <v>1020</v>
      </c>
      <c r="S3" s="85" t="s">
        <v>906</v>
      </c>
      <c r="T3" s="86" t="s">
        <v>1027</v>
      </c>
      <c r="U3" s="87" t="s">
        <v>1021</v>
      </c>
      <c r="V3" s="87" t="s">
        <v>1023</v>
      </c>
      <c r="W3" s="87" t="s">
        <v>1022</v>
      </c>
    </row>
    <row r="4" spans="1:23" ht="14.4">
      <c r="A4" s="11" t="s">
        <v>920</v>
      </c>
      <c r="B4" s="6"/>
      <c r="C4" s="6"/>
      <c r="D4" s="7"/>
      <c r="E4" s="10"/>
      <c r="F4" s="10"/>
      <c r="G4" s="8"/>
      <c r="H4" s="27"/>
      <c r="I4" s="8"/>
      <c r="J4" s="6"/>
      <c r="K4" s="6"/>
      <c r="L4" s="7"/>
      <c r="M4" s="10"/>
      <c r="N4" s="9"/>
      <c r="O4" s="6"/>
      <c r="P4" s="7"/>
      <c r="Q4" s="41"/>
      <c r="R4" s="42"/>
      <c r="S4" s="51"/>
      <c r="T4" s="43"/>
      <c r="U4" s="53">
        <v>0.65482113747076021</v>
      </c>
      <c r="V4" s="53">
        <f>SUM(V5)</f>
        <v>0</v>
      </c>
      <c r="W4" s="53">
        <f>V4/U4*100</f>
        <v>0</v>
      </c>
    </row>
    <row r="5" spans="1:23" s="63" customFormat="1" ht="14.4">
      <c r="A5" s="62">
        <v>1</v>
      </c>
      <c r="B5" s="61" t="s">
        <v>926</v>
      </c>
      <c r="C5" s="61"/>
      <c r="D5" s="61"/>
      <c r="E5" s="61"/>
      <c r="F5" s="61"/>
      <c r="G5" s="61"/>
      <c r="H5" s="66"/>
      <c r="I5" s="61"/>
      <c r="J5" s="61"/>
      <c r="K5" s="61"/>
      <c r="L5" s="61"/>
      <c r="M5" s="61"/>
      <c r="N5" s="61"/>
      <c r="O5" s="61"/>
      <c r="P5" s="61"/>
      <c r="Q5" s="68"/>
      <c r="R5" s="65"/>
      <c r="S5" s="64"/>
      <c r="T5" s="44"/>
      <c r="U5" s="69"/>
      <c r="V5" s="44"/>
      <c r="W5" s="44"/>
    </row>
    <row r="6" spans="1:23" ht="14.4">
      <c r="A6" s="11" t="s">
        <v>921</v>
      </c>
      <c r="B6" s="6"/>
      <c r="C6" s="6"/>
      <c r="D6" s="7"/>
      <c r="E6" s="10"/>
      <c r="F6" s="10"/>
      <c r="G6" s="8"/>
      <c r="H6" s="27"/>
      <c r="I6" s="8"/>
      <c r="J6" s="6"/>
      <c r="K6" s="6"/>
      <c r="L6" s="7"/>
      <c r="M6" s="10"/>
      <c r="N6" s="9"/>
      <c r="O6" s="6"/>
      <c r="P6" s="7"/>
      <c r="Q6" s="41"/>
      <c r="R6" s="42"/>
      <c r="S6" s="51"/>
      <c r="T6" s="43"/>
      <c r="U6" s="53">
        <v>1.9886428325468675</v>
      </c>
      <c r="V6" s="53">
        <f>SUM(V7)</f>
        <v>0</v>
      </c>
      <c r="W6" s="53">
        <f>V6/U6*100</f>
        <v>0</v>
      </c>
    </row>
    <row r="7" spans="1:23" s="63" customFormat="1" ht="14.4">
      <c r="A7" s="62">
        <v>2</v>
      </c>
      <c r="B7" s="61" t="s">
        <v>926</v>
      </c>
      <c r="C7" s="61"/>
      <c r="D7" s="61"/>
      <c r="E7" s="61"/>
      <c r="F7" s="61"/>
      <c r="G7" s="61"/>
      <c r="H7" s="66"/>
      <c r="I7" s="61"/>
      <c r="J7" s="61"/>
      <c r="K7" s="61"/>
      <c r="L7" s="61"/>
      <c r="M7" s="61"/>
      <c r="N7" s="61"/>
      <c r="O7" s="61"/>
      <c r="P7" s="61"/>
      <c r="Q7" s="68"/>
      <c r="R7" s="65"/>
      <c r="S7" s="64"/>
      <c r="T7" s="44"/>
      <c r="U7" s="69"/>
      <c r="V7" s="44"/>
      <c r="W7" s="44"/>
    </row>
    <row r="8" spans="1:23" ht="14.4">
      <c r="A8" s="11" t="s">
        <v>922</v>
      </c>
      <c r="B8" s="6"/>
      <c r="C8" s="6"/>
      <c r="D8" s="7"/>
      <c r="E8" s="10"/>
      <c r="F8" s="10"/>
      <c r="G8" s="8"/>
      <c r="H8" s="27"/>
      <c r="I8" s="8"/>
      <c r="J8" s="6"/>
      <c r="K8" s="6"/>
      <c r="L8" s="7"/>
      <c r="M8" s="10"/>
      <c r="N8" s="9"/>
      <c r="O8" s="6"/>
      <c r="P8" s="7"/>
      <c r="Q8" s="41"/>
      <c r="R8" s="42"/>
      <c r="S8" s="51"/>
      <c r="T8" s="43"/>
      <c r="U8" s="53">
        <v>3.5864939419118143</v>
      </c>
      <c r="V8" s="53">
        <f>SUM(V9)</f>
        <v>0</v>
      </c>
      <c r="W8" s="53">
        <f>V8/U8*100</f>
        <v>0</v>
      </c>
    </row>
    <row r="9" spans="1:23" s="63" customFormat="1" ht="14.4">
      <c r="A9" s="62">
        <v>3</v>
      </c>
      <c r="B9" s="61" t="s">
        <v>926</v>
      </c>
      <c r="C9" s="61"/>
      <c r="D9" s="61"/>
      <c r="E9" s="61"/>
      <c r="F9" s="61"/>
      <c r="G9" s="61"/>
      <c r="H9" s="66"/>
      <c r="I9" s="61"/>
      <c r="J9" s="61"/>
      <c r="K9" s="61"/>
      <c r="L9" s="61"/>
      <c r="M9" s="61"/>
      <c r="N9" s="61"/>
      <c r="O9" s="61"/>
      <c r="P9" s="61"/>
      <c r="Q9" s="68"/>
      <c r="R9" s="65"/>
      <c r="S9" s="64"/>
      <c r="T9" s="44"/>
      <c r="U9" s="69"/>
      <c r="V9" s="44"/>
      <c r="W9" s="44"/>
    </row>
    <row r="10" spans="1:23" ht="14.4">
      <c r="A10" s="11" t="s">
        <v>923</v>
      </c>
      <c r="B10" s="6"/>
      <c r="C10" s="6"/>
      <c r="D10" s="7"/>
      <c r="E10" s="10"/>
      <c r="F10" s="10"/>
      <c r="G10" s="8"/>
      <c r="H10" s="27"/>
      <c r="I10" s="8"/>
      <c r="J10" s="6"/>
      <c r="K10" s="6"/>
      <c r="L10" s="7"/>
      <c r="M10" s="10"/>
      <c r="N10" s="9"/>
      <c r="O10" s="6"/>
      <c r="P10" s="7"/>
      <c r="Q10" s="41"/>
      <c r="R10" s="42"/>
      <c r="S10" s="51"/>
      <c r="T10" s="43"/>
      <c r="U10" s="53">
        <v>3.0372256038460228</v>
      </c>
      <c r="V10" s="53">
        <f>SUM(V11)</f>
        <v>0</v>
      </c>
      <c r="W10" s="53">
        <f>V10/U10*100</f>
        <v>0</v>
      </c>
    </row>
    <row r="11" spans="1:23" s="63" customFormat="1" ht="14.4">
      <c r="A11" s="62">
        <v>4</v>
      </c>
      <c r="B11" s="61" t="s">
        <v>926</v>
      </c>
      <c r="C11" s="61"/>
      <c r="D11" s="61"/>
      <c r="E11" s="61"/>
      <c r="F11" s="61"/>
      <c r="G11" s="61"/>
      <c r="H11" s="66"/>
      <c r="I11" s="61"/>
      <c r="J11" s="61"/>
      <c r="K11" s="61"/>
      <c r="L11" s="61"/>
      <c r="M11" s="61"/>
      <c r="N11" s="61"/>
      <c r="O11" s="61"/>
      <c r="P11" s="61"/>
      <c r="Q11" s="68"/>
      <c r="R11" s="65"/>
      <c r="S11" s="64"/>
      <c r="T11" s="44"/>
      <c r="U11" s="69"/>
      <c r="V11" s="44"/>
      <c r="W11" s="44"/>
    </row>
    <row r="12" spans="1:23" ht="14.4">
      <c r="A12" s="11" t="s">
        <v>924</v>
      </c>
      <c r="B12" s="6"/>
      <c r="C12" s="6"/>
      <c r="D12" s="7"/>
      <c r="E12" s="10"/>
      <c r="F12" s="10"/>
      <c r="G12" s="8"/>
      <c r="H12" s="27"/>
      <c r="I12" s="8"/>
      <c r="J12" s="6"/>
      <c r="K12" s="6"/>
      <c r="L12" s="7"/>
      <c r="M12" s="10"/>
      <c r="N12" s="9"/>
      <c r="O12" s="6"/>
      <c r="P12" s="7"/>
      <c r="Q12" s="41"/>
      <c r="R12" s="42"/>
      <c r="S12" s="51"/>
      <c r="T12" s="43"/>
      <c r="U12" s="53">
        <v>1.7860325204452847</v>
      </c>
      <c r="V12" s="53">
        <f>SUM(V13)</f>
        <v>0</v>
      </c>
      <c r="W12" s="53">
        <f>V12/U12*100</f>
        <v>0</v>
      </c>
    </row>
    <row r="13" spans="1:23" s="63" customFormat="1" ht="14.4">
      <c r="A13" s="62">
        <v>5</v>
      </c>
      <c r="B13" s="61" t="s">
        <v>926</v>
      </c>
      <c r="C13" s="61"/>
      <c r="D13" s="61"/>
      <c r="E13" s="61"/>
      <c r="F13" s="61"/>
      <c r="G13" s="61"/>
      <c r="H13" s="66"/>
      <c r="I13" s="61"/>
      <c r="J13" s="61"/>
      <c r="K13" s="61"/>
      <c r="L13" s="61"/>
      <c r="M13" s="61"/>
      <c r="N13" s="61"/>
      <c r="O13" s="61"/>
      <c r="P13" s="61"/>
      <c r="Q13" s="68"/>
      <c r="R13" s="65"/>
      <c r="S13" s="64"/>
      <c r="T13" s="44"/>
      <c r="U13" s="69"/>
      <c r="V13" s="44"/>
      <c r="W13" s="44"/>
    </row>
    <row r="14" spans="1:23" ht="14.4">
      <c r="A14" s="11" t="s">
        <v>671</v>
      </c>
      <c r="B14" s="6"/>
      <c r="C14" s="6"/>
      <c r="D14" s="7"/>
      <c r="E14" s="10"/>
      <c r="F14" s="10"/>
      <c r="G14" s="23"/>
      <c r="H14" s="27"/>
      <c r="I14" s="8"/>
      <c r="J14" s="6"/>
      <c r="K14" s="6"/>
      <c r="L14" s="7"/>
      <c r="M14" s="10"/>
      <c r="N14" s="9"/>
      <c r="O14" s="6"/>
      <c r="P14" s="7"/>
      <c r="Q14" s="41"/>
      <c r="R14" s="42"/>
      <c r="S14" s="51">
        <v>39144615</v>
      </c>
      <c r="T14" s="43"/>
      <c r="U14" s="53">
        <v>1.9861127123000384</v>
      </c>
      <c r="V14" s="53">
        <f>SUM(V15:V18)</f>
        <v>1.9735391176485482</v>
      </c>
      <c r="W14" s="53">
        <f>V14/U14*100</f>
        <v>99.366924416040362</v>
      </c>
    </row>
    <row r="15" spans="1:23" s="63" customFormat="1" ht="14.4">
      <c r="A15" s="62">
        <v>6</v>
      </c>
      <c r="B15" s="61">
        <v>1</v>
      </c>
      <c r="C15" s="61">
        <v>1</v>
      </c>
      <c r="D15" s="61">
        <v>69.7</v>
      </c>
      <c r="E15" s="61">
        <v>2</v>
      </c>
      <c r="F15" s="61">
        <v>58087</v>
      </c>
      <c r="G15" s="61" t="s">
        <v>792</v>
      </c>
      <c r="H15" s="66" t="s">
        <v>55</v>
      </c>
      <c r="I15" s="61" t="s">
        <v>680</v>
      </c>
      <c r="J15" s="61" t="s">
        <v>927</v>
      </c>
      <c r="K15" s="61" t="s">
        <v>898</v>
      </c>
      <c r="L15" s="61">
        <v>69.7</v>
      </c>
      <c r="M15" s="61">
        <v>-0.4</v>
      </c>
      <c r="N15" s="61">
        <v>1107.604</v>
      </c>
      <c r="O15" s="61">
        <v>1</v>
      </c>
      <c r="P15" s="61">
        <v>21.36</v>
      </c>
      <c r="Q15" s="68">
        <v>37722000</v>
      </c>
      <c r="R15" s="65">
        <v>37722000</v>
      </c>
      <c r="S15" s="64"/>
      <c r="T15" s="44">
        <f>R15/$S$14*100</f>
        <v>96.36574532665604</v>
      </c>
      <c r="U15" s="69"/>
      <c r="V15" s="44">
        <f>T15*U$14/100</f>
        <v>1.9139323182353956</v>
      </c>
      <c r="W15" s="44"/>
    </row>
    <row r="16" spans="1:23" s="63" customFormat="1" ht="14.4">
      <c r="A16" s="62"/>
      <c r="B16" s="28"/>
      <c r="C16" s="28"/>
      <c r="D16" s="29"/>
      <c r="E16" s="30"/>
      <c r="F16" s="30"/>
      <c r="G16" s="31"/>
      <c r="H16" s="66"/>
      <c r="I16" s="31"/>
      <c r="J16" s="28"/>
      <c r="K16" s="28"/>
      <c r="L16" s="29"/>
      <c r="M16" s="30"/>
      <c r="N16" s="32"/>
      <c r="O16" s="28"/>
      <c r="P16" s="29"/>
      <c r="Q16" s="45">
        <f>SUM(Q15)</f>
        <v>37722000</v>
      </c>
      <c r="R16" s="45"/>
      <c r="T16" s="36"/>
      <c r="U16" s="70"/>
      <c r="V16" s="36"/>
      <c r="W16" s="36"/>
    </row>
    <row r="17" spans="1:23" s="63" customFormat="1" ht="14.4">
      <c r="A17" s="62">
        <v>6</v>
      </c>
      <c r="B17" s="61">
        <v>1</v>
      </c>
      <c r="C17" s="61">
        <v>1</v>
      </c>
      <c r="D17" s="61">
        <v>73.88</v>
      </c>
      <c r="E17" s="61">
        <v>14</v>
      </c>
      <c r="F17" s="61">
        <v>13787</v>
      </c>
      <c r="G17" s="61" t="s">
        <v>576</v>
      </c>
      <c r="H17" s="66" t="s">
        <v>14</v>
      </c>
      <c r="I17" s="61" t="s">
        <v>11</v>
      </c>
      <c r="J17" s="61" t="s">
        <v>665</v>
      </c>
      <c r="K17" s="61" t="s">
        <v>300</v>
      </c>
      <c r="L17" s="61">
        <v>73.88</v>
      </c>
      <c r="M17" s="61">
        <v>-1.3</v>
      </c>
      <c r="N17" s="61">
        <v>916.35630000000003</v>
      </c>
      <c r="O17" s="61">
        <v>2</v>
      </c>
      <c r="P17" s="61">
        <v>23.31</v>
      </c>
      <c r="Q17" s="68">
        <v>1174800</v>
      </c>
      <c r="R17" s="65">
        <v>1174800</v>
      </c>
      <c r="S17" s="64"/>
      <c r="T17" s="44">
        <f>R17/$S$14*100</f>
        <v>3.0011790893843253</v>
      </c>
      <c r="U17" s="70"/>
      <c r="V17" s="44">
        <f>T17*U$14/100</f>
        <v>5.9606799413152618E-2</v>
      </c>
      <c r="W17" s="44"/>
    </row>
    <row r="18" spans="1:23" s="63" customFormat="1" ht="14.4">
      <c r="A18" s="62"/>
      <c r="B18" s="28"/>
      <c r="C18" s="28"/>
      <c r="D18" s="29"/>
      <c r="E18" s="30"/>
      <c r="F18" s="30"/>
      <c r="G18" s="31"/>
      <c r="H18" s="66"/>
      <c r="I18" s="31"/>
      <c r="J18" s="28"/>
      <c r="K18" s="28"/>
      <c r="L18" s="29"/>
      <c r="M18" s="30"/>
      <c r="N18" s="32"/>
      <c r="O18" s="28"/>
      <c r="P18" s="29"/>
      <c r="Q18" s="45">
        <f>SUM(Q17)</f>
        <v>1174800</v>
      </c>
      <c r="R18" s="45"/>
      <c r="S18" s="52"/>
      <c r="T18" s="36"/>
      <c r="U18" s="70"/>
      <c r="V18" s="36"/>
      <c r="W18" s="36"/>
    </row>
    <row r="19" spans="1:23" ht="14.4">
      <c r="A19" s="11" t="s">
        <v>925</v>
      </c>
      <c r="B19" s="6"/>
      <c r="C19" s="6"/>
      <c r="D19" s="7"/>
      <c r="E19" s="10"/>
      <c r="F19" s="10"/>
      <c r="G19" s="8"/>
      <c r="H19" s="27"/>
      <c r="I19" s="8"/>
      <c r="J19" s="6"/>
      <c r="K19" s="6"/>
      <c r="L19" s="7"/>
      <c r="M19" s="10"/>
      <c r="N19" s="9"/>
      <c r="O19" s="6"/>
      <c r="P19" s="7"/>
      <c r="Q19" s="41"/>
      <c r="R19" s="42"/>
      <c r="S19" s="51"/>
      <c r="T19" s="43"/>
      <c r="U19" s="53">
        <v>2.5405887066359054</v>
      </c>
      <c r="V19" s="53">
        <f>SUM(V20)</f>
        <v>0</v>
      </c>
      <c r="W19" s="53">
        <f>V19/U19*100</f>
        <v>0</v>
      </c>
    </row>
    <row r="20" spans="1:23" s="63" customFormat="1" ht="14.4">
      <c r="A20" s="62">
        <v>7</v>
      </c>
      <c r="B20" s="61" t="s">
        <v>926</v>
      </c>
      <c r="C20" s="61"/>
      <c r="D20" s="61"/>
      <c r="E20" s="61"/>
      <c r="F20" s="61"/>
      <c r="G20" s="61"/>
      <c r="H20" s="66"/>
      <c r="I20" s="61"/>
      <c r="J20" s="61"/>
      <c r="K20" s="61"/>
      <c r="L20" s="61"/>
      <c r="M20" s="61"/>
      <c r="N20" s="61"/>
      <c r="O20" s="61"/>
      <c r="P20" s="61"/>
      <c r="Q20" s="68"/>
      <c r="R20" s="65"/>
      <c r="S20" s="64"/>
      <c r="T20" s="44"/>
      <c r="U20" s="69"/>
      <c r="V20" s="44"/>
      <c r="W20" s="44"/>
    </row>
    <row r="21" spans="1:23" ht="14.4">
      <c r="A21" s="11" t="s">
        <v>672</v>
      </c>
      <c r="B21" s="6"/>
      <c r="C21" s="6"/>
      <c r="D21" s="7"/>
      <c r="E21" s="10"/>
      <c r="F21" s="10"/>
      <c r="G21" s="8"/>
      <c r="H21" s="27"/>
      <c r="I21" s="8"/>
      <c r="J21" s="6"/>
      <c r="K21" s="6"/>
      <c r="L21" s="7"/>
      <c r="M21" s="10"/>
      <c r="N21" s="9"/>
      <c r="O21" s="6"/>
      <c r="P21" s="7"/>
      <c r="Q21" s="41"/>
      <c r="R21" s="42"/>
      <c r="S21" s="51">
        <v>426000</v>
      </c>
      <c r="T21" s="43"/>
      <c r="U21" s="53">
        <v>1.86406499269854</v>
      </c>
      <c r="V21" s="53">
        <f>SUM(V22)</f>
        <v>0.11355918941434862</v>
      </c>
      <c r="W21" s="53">
        <f>V21/U21*100</f>
        <v>6.0920187793427232</v>
      </c>
    </row>
    <row r="22" spans="1:23" s="63" customFormat="1" ht="14.4">
      <c r="A22" s="62">
        <v>8</v>
      </c>
      <c r="B22" s="61">
        <v>1</v>
      </c>
      <c r="C22" s="61">
        <v>1</v>
      </c>
      <c r="D22" s="61">
        <v>34.409999999999997</v>
      </c>
      <c r="E22" s="61">
        <v>1</v>
      </c>
      <c r="F22" s="61">
        <v>68328</v>
      </c>
      <c r="G22" s="61" t="s">
        <v>728</v>
      </c>
      <c r="H22" s="66" t="s">
        <v>14</v>
      </c>
      <c r="I22" s="61" t="s">
        <v>13</v>
      </c>
      <c r="J22" s="61" t="s">
        <v>928</v>
      </c>
      <c r="K22" s="61" t="s">
        <v>216</v>
      </c>
      <c r="L22" s="61">
        <v>34.409999999999997</v>
      </c>
      <c r="M22" s="61">
        <v>0</v>
      </c>
      <c r="N22" s="61">
        <v>442.75099999999998</v>
      </c>
      <c r="O22" s="61">
        <v>2</v>
      </c>
      <c r="P22" s="61">
        <v>19.32</v>
      </c>
      <c r="Q22" s="68">
        <v>25952</v>
      </c>
      <c r="R22" s="65">
        <v>25952</v>
      </c>
      <c r="S22" s="64"/>
      <c r="T22" s="44">
        <f>R22/S21*100</f>
        <v>6.0920187793427232</v>
      </c>
      <c r="U22" s="69"/>
      <c r="V22" s="44">
        <f>T22*U21/100</f>
        <v>0.11355918941434862</v>
      </c>
      <c r="W22" s="44"/>
    </row>
    <row r="23" spans="1:23" s="63" customFormat="1" ht="14.4">
      <c r="A23" s="62"/>
      <c r="B23" s="28"/>
      <c r="C23" s="28"/>
      <c r="D23" s="29"/>
      <c r="E23" s="30"/>
      <c r="F23" s="30"/>
      <c r="G23" s="31"/>
      <c r="H23" s="66"/>
      <c r="I23" s="31"/>
      <c r="J23" s="28"/>
      <c r="K23" s="28"/>
      <c r="L23" s="29"/>
      <c r="M23" s="30"/>
      <c r="N23" s="32"/>
      <c r="O23" s="28"/>
      <c r="P23" s="29"/>
      <c r="Q23" s="45">
        <f>SUM(Q22)</f>
        <v>25952</v>
      </c>
      <c r="R23" s="45"/>
      <c r="S23" s="52"/>
      <c r="T23" s="36"/>
      <c r="U23" s="70"/>
      <c r="V23" s="36"/>
      <c r="W23" s="36"/>
    </row>
    <row r="24" spans="1:23" ht="14.4">
      <c r="A24" s="11" t="s">
        <v>673</v>
      </c>
      <c r="B24" s="6"/>
      <c r="C24" s="6"/>
      <c r="D24" s="7"/>
      <c r="E24" s="10"/>
      <c r="F24" s="10"/>
      <c r="G24" s="8"/>
      <c r="H24" s="27"/>
      <c r="I24" s="8"/>
      <c r="J24" s="6"/>
      <c r="K24" s="6"/>
      <c r="L24" s="7"/>
      <c r="M24" s="10"/>
      <c r="N24" s="9"/>
      <c r="O24" s="6"/>
      <c r="P24" s="7"/>
      <c r="Q24" s="41"/>
      <c r="R24" s="42"/>
      <c r="S24" s="51">
        <v>96622109</v>
      </c>
      <c r="T24" s="43"/>
      <c r="U24" s="53">
        <v>1.2337521159934468</v>
      </c>
      <c r="V24" s="53">
        <f>SUM(V25)</f>
        <v>9.5113801923155962E-4</v>
      </c>
      <c r="W24" s="53">
        <f>V24/U24*100</f>
        <v>7.7093121616709892E-2</v>
      </c>
    </row>
    <row r="25" spans="1:23" s="63" customFormat="1" ht="14.4">
      <c r="A25" s="62">
        <v>9</v>
      </c>
      <c r="B25" s="61">
        <v>1</v>
      </c>
      <c r="C25" s="61">
        <v>1</v>
      </c>
      <c r="D25" s="61">
        <v>29.79</v>
      </c>
      <c r="E25" s="61">
        <v>1</v>
      </c>
      <c r="F25" s="61">
        <v>68328</v>
      </c>
      <c r="G25" s="61" t="s">
        <v>728</v>
      </c>
      <c r="H25" s="66" t="s">
        <v>14</v>
      </c>
      <c r="I25" s="61" t="s">
        <v>13</v>
      </c>
      <c r="J25" s="61" t="s">
        <v>929</v>
      </c>
      <c r="K25" s="61" t="s">
        <v>216</v>
      </c>
      <c r="L25" s="61">
        <v>29.79</v>
      </c>
      <c r="M25" s="61">
        <v>-0.3</v>
      </c>
      <c r="N25" s="61">
        <v>442.7509</v>
      </c>
      <c r="O25" s="61">
        <v>2</v>
      </c>
      <c r="P25" s="61">
        <v>19.41</v>
      </c>
      <c r="Q25" s="17">
        <v>74489</v>
      </c>
      <c r="R25" s="65">
        <v>74489</v>
      </c>
      <c r="S25" s="64"/>
      <c r="T25" s="44">
        <f>R25/S24*100</f>
        <v>7.7093121616709892E-2</v>
      </c>
      <c r="U25" s="69"/>
      <c r="V25" s="44">
        <f>T25*U24/100</f>
        <v>9.5113801923155962E-4</v>
      </c>
      <c r="W25" s="44"/>
    </row>
    <row r="26" spans="1:23" s="63" customFormat="1" ht="14.4">
      <c r="A26" s="62"/>
      <c r="B26" s="28"/>
      <c r="C26" s="28"/>
      <c r="D26" s="29"/>
      <c r="E26" s="30"/>
      <c r="F26" s="30"/>
      <c r="G26" s="31"/>
      <c r="H26" s="66"/>
      <c r="I26" s="31"/>
      <c r="J26" s="28"/>
      <c r="K26" s="28"/>
      <c r="L26" s="29"/>
      <c r="M26" s="30"/>
      <c r="N26" s="32"/>
      <c r="O26" s="28"/>
      <c r="P26" s="29"/>
      <c r="Q26" s="45">
        <f>SUM(Q25)</f>
        <v>74489</v>
      </c>
      <c r="R26" s="45"/>
      <c r="S26" s="52"/>
      <c r="T26" s="36"/>
      <c r="U26" s="70"/>
      <c r="V26" s="36"/>
      <c r="W26" s="36"/>
    </row>
    <row r="27" spans="1:23" ht="14.4">
      <c r="A27" s="11" t="s">
        <v>674</v>
      </c>
      <c r="B27" s="6"/>
      <c r="C27" s="6"/>
      <c r="D27" s="7"/>
      <c r="E27" s="10"/>
      <c r="F27" s="10"/>
      <c r="G27" s="8"/>
      <c r="H27" s="27"/>
      <c r="I27" s="8"/>
      <c r="J27" s="6"/>
      <c r="K27" s="6"/>
      <c r="L27" s="7"/>
      <c r="M27" s="10"/>
      <c r="N27" s="9"/>
      <c r="O27" s="6"/>
      <c r="P27" s="7"/>
      <c r="Q27" s="41"/>
      <c r="R27" s="42"/>
      <c r="S27" s="51">
        <v>8392670</v>
      </c>
      <c r="T27" s="43"/>
      <c r="U27" s="53">
        <v>0.45356743844847253</v>
      </c>
      <c r="V27" s="53">
        <f>SUM(V28:V35)</f>
        <v>0.3221228255340175</v>
      </c>
      <c r="W27" s="53">
        <f>V27/U27*100</f>
        <v>71.019830399622535</v>
      </c>
    </row>
    <row r="28" spans="1:23" s="63" customFormat="1" ht="14.4">
      <c r="A28" s="62">
        <v>10</v>
      </c>
      <c r="B28" s="61">
        <v>2</v>
      </c>
      <c r="C28" s="61">
        <v>2</v>
      </c>
      <c r="D28" s="61">
        <v>93.94</v>
      </c>
      <c r="E28" s="61">
        <v>6</v>
      </c>
      <c r="F28" s="61">
        <v>53693</v>
      </c>
      <c r="G28" s="1" t="s">
        <v>896</v>
      </c>
      <c r="H28" s="66" t="s">
        <v>14</v>
      </c>
      <c r="I28" s="61" t="s">
        <v>679</v>
      </c>
      <c r="J28" s="61" t="s">
        <v>36</v>
      </c>
      <c r="K28" s="61" t="s">
        <v>78</v>
      </c>
      <c r="L28" s="61">
        <v>93.94</v>
      </c>
      <c r="M28" s="61">
        <v>-0.9</v>
      </c>
      <c r="N28" s="61">
        <v>722.31600000000003</v>
      </c>
      <c r="O28" s="61">
        <v>3</v>
      </c>
      <c r="P28" s="61">
        <v>24.76</v>
      </c>
      <c r="Q28" s="17">
        <v>562320</v>
      </c>
      <c r="R28" s="65">
        <f>Q30/2</f>
        <v>387150</v>
      </c>
      <c r="S28" s="64"/>
      <c r="T28" s="44">
        <f>R28/$S$27*100</f>
        <v>4.6129539228874723</v>
      </c>
      <c r="U28" s="69"/>
      <c r="V28" s="44">
        <f>T28*U$27/100</f>
        <v>2.0922856944849032E-2</v>
      </c>
      <c r="W28" s="44"/>
    </row>
    <row r="29" spans="1:23" s="63" customFormat="1" ht="14.4">
      <c r="A29" s="62"/>
      <c r="B29" s="61"/>
      <c r="C29" s="61"/>
      <c r="D29" s="61"/>
      <c r="E29" s="61"/>
      <c r="F29" s="61"/>
      <c r="G29" s="1"/>
      <c r="H29" s="66"/>
      <c r="I29" s="61"/>
      <c r="J29" s="61"/>
      <c r="K29" s="61" t="s">
        <v>80</v>
      </c>
      <c r="L29" s="61">
        <v>23.81</v>
      </c>
      <c r="M29" s="61">
        <v>-0.1</v>
      </c>
      <c r="N29" s="61">
        <v>578.24400000000003</v>
      </c>
      <c r="O29" s="61">
        <v>2</v>
      </c>
      <c r="P29" s="61">
        <v>23.36</v>
      </c>
      <c r="Q29" s="17">
        <v>211980</v>
      </c>
      <c r="R29" s="65"/>
      <c r="S29" s="64"/>
      <c r="T29" s="44"/>
      <c r="U29" s="69"/>
      <c r="V29" s="44"/>
      <c r="W29" s="44"/>
    </row>
    <row r="30" spans="1:23" s="63" customFormat="1" ht="14.4">
      <c r="A30" s="62"/>
      <c r="B30" s="61"/>
      <c r="C30" s="61"/>
      <c r="D30" s="61"/>
      <c r="E30" s="61"/>
      <c r="F30" s="61"/>
      <c r="G30" s="1"/>
      <c r="H30" s="66"/>
      <c r="I30" s="61"/>
      <c r="J30" s="61"/>
      <c r="K30" s="61"/>
      <c r="L30" s="61"/>
      <c r="M30" s="61"/>
      <c r="N30" s="61"/>
      <c r="O30" s="61"/>
      <c r="P30" s="61"/>
      <c r="Q30" s="45">
        <f>SUM(Q28:Q29)</f>
        <v>774300</v>
      </c>
      <c r="R30" s="65"/>
      <c r="S30" s="64"/>
      <c r="T30" s="44"/>
      <c r="U30" s="70"/>
      <c r="V30" s="44"/>
      <c r="W30" s="44"/>
    </row>
    <row r="31" spans="1:23" s="63" customFormat="1" ht="14.4">
      <c r="A31" s="62">
        <v>10</v>
      </c>
      <c r="B31" s="61">
        <v>1</v>
      </c>
      <c r="C31" s="61">
        <v>1</v>
      </c>
      <c r="D31" s="61">
        <v>75.040000000000006</v>
      </c>
      <c r="E31" s="61">
        <v>14</v>
      </c>
      <c r="F31" s="61">
        <v>13787</v>
      </c>
      <c r="G31" s="1" t="s">
        <v>576</v>
      </c>
      <c r="H31" s="66" t="s">
        <v>14</v>
      </c>
      <c r="I31" s="61" t="s">
        <v>11</v>
      </c>
      <c r="J31" s="61" t="s">
        <v>665</v>
      </c>
      <c r="K31" s="61" t="s">
        <v>300</v>
      </c>
      <c r="L31" s="61">
        <v>75.040000000000006</v>
      </c>
      <c r="M31" s="61">
        <v>-1.1000000000000001</v>
      </c>
      <c r="N31" s="61">
        <v>916.35640000000001</v>
      </c>
      <c r="O31" s="61">
        <v>2</v>
      </c>
      <c r="P31" s="61">
        <v>23.94</v>
      </c>
      <c r="Q31" s="17">
        <v>5112500</v>
      </c>
      <c r="R31" s="65">
        <v>5112500</v>
      </c>
      <c r="S31" s="64"/>
      <c r="T31" s="44">
        <f>R31/$S$27*100</f>
        <v>60.916251919830046</v>
      </c>
      <c r="U31" s="69"/>
      <c r="V31" s="44">
        <f>T31*U$27/100</f>
        <v>0.27629628343159163</v>
      </c>
      <c r="W31" s="44"/>
    </row>
    <row r="32" spans="1:23" s="63" customFormat="1" ht="14.4">
      <c r="A32" s="62"/>
      <c r="B32" s="61"/>
      <c r="C32" s="61"/>
      <c r="D32" s="61"/>
      <c r="E32" s="61"/>
      <c r="F32" s="61"/>
      <c r="G32" s="61"/>
      <c r="H32" s="66"/>
      <c r="I32" s="61"/>
      <c r="J32" s="61"/>
      <c r="K32" s="61"/>
      <c r="L32" s="61"/>
      <c r="M32" s="61"/>
      <c r="N32" s="61"/>
      <c r="O32" s="61"/>
      <c r="P32" s="61"/>
      <c r="Q32" s="45">
        <f>SUM(Q31)</f>
        <v>5112500</v>
      </c>
      <c r="R32" s="65"/>
      <c r="S32" s="64"/>
      <c r="T32" s="44"/>
      <c r="U32" s="70"/>
      <c r="V32" s="44"/>
      <c r="W32" s="44"/>
    </row>
    <row r="33" spans="1:23" s="63" customFormat="1" ht="14.4">
      <c r="A33" s="62">
        <v>10</v>
      </c>
      <c r="B33" s="61">
        <v>1</v>
      </c>
      <c r="C33" s="61">
        <v>1</v>
      </c>
      <c r="D33" s="61">
        <v>69.78</v>
      </c>
      <c r="E33" s="61">
        <v>5</v>
      </c>
      <c r="F33" s="61">
        <v>21420</v>
      </c>
      <c r="G33" s="61" t="s">
        <v>729</v>
      </c>
      <c r="H33" s="66" t="s">
        <v>681</v>
      </c>
      <c r="I33" s="61" t="s">
        <v>12</v>
      </c>
      <c r="J33" s="61" t="s">
        <v>930</v>
      </c>
      <c r="K33" s="61" t="s">
        <v>356</v>
      </c>
      <c r="L33" s="61">
        <v>69.78</v>
      </c>
      <c r="M33" s="61">
        <v>0.9</v>
      </c>
      <c r="N33" s="61">
        <v>556.26980000000003</v>
      </c>
      <c r="O33" s="61">
        <v>2</v>
      </c>
      <c r="P33" s="61">
        <v>19.73</v>
      </c>
      <c r="Q33" s="17">
        <v>145450</v>
      </c>
      <c r="R33" s="65">
        <v>145450</v>
      </c>
      <c r="S33" s="64"/>
      <c r="T33" s="44">
        <f>R33/$S$27*100</f>
        <v>1.7330599201446024</v>
      </c>
      <c r="U33" s="69"/>
      <c r="V33" s="44">
        <f>T33*U$27/100</f>
        <v>7.8605954865770163E-3</v>
      </c>
      <c r="W33" s="44"/>
    </row>
    <row r="34" spans="1:23" s="63" customFormat="1" ht="14.4">
      <c r="A34" s="62"/>
      <c r="B34" s="61"/>
      <c r="C34" s="61"/>
      <c r="D34" s="61"/>
      <c r="E34" s="61"/>
      <c r="F34" s="61"/>
      <c r="G34" s="61"/>
      <c r="H34" s="66"/>
      <c r="I34" s="61"/>
      <c r="J34" s="61"/>
      <c r="K34" s="61"/>
      <c r="L34" s="61"/>
      <c r="M34" s="61"/>
      <c r="N34" s="61"/>
      <c r="O34" s="61"/>
      <c r="P34" s="61"/>
      <c r="Q34" s="45">
        <f>SUM(Q33)</f>
        <v>145450</v>
      </c>
      <c r="R34" s="65"/>
      <c r="S34" s="64"/>
      <c r="T34" s="44"/>
      <c r="U34" s="70"/>
      <c r="V34" s="44"/>
      <c r="W34" s="44"/>
    </row>
    <row r="35" spans="1:23" s="63" customFormat="1" ht="14.4">
      <c r="A35" s="62">
        <v>10</v>
      </c>
      <c r="B35" s="61">
        <v>1</v>
      </c>
      <c r="C35" s="61">
        <v>1</v>
      </c>
      <c r="D35" s="61">
        <v>48.85</v>
      </c>
      <c r="E35" s="61">
        <v>3</v>
      </c>
      <c r="F35" s="61">
        <v>35024</v>
      </c>
      <c r="G35" s="61" t="s">
        <v>730</v>
      </c>
      <c r="H35" s="66" t="s">
        <v>467</v>
      </c>
      <c r="I35" s="61" t="s">
        <v>680</v>
      </c>
      <c r="J35" s="61" t="s">
        <v>931</v>
      </c>
      <c r="K35" s="61" t="s">
        <v>682</v>
      </c>
      <c r="L35" s="61">
        <v>48.85</v>
      </c>
      <c r="M35" s="61">
        <v>1.1000000000000001</v>
      </c>
      <c r="N35" s="61">
        <v>502.27510000000001</v>
      </c>
      <c r="O35" s="61">
        <v>2</v>
      </c>
      <c r="P35" s="61">
        <v>22.72</v>
      </c>
      <c r="Q35" s="17">
        <v>315360</v>
      </c>
      <c r="R35" s="65">
        <v>315360</v>
      </c>
      <c r="S35" s="64"/>
      <c r="T35" s="44">
        <f>R35/$S$27*100</f>
        <v>3.757564636760411</v>
      </c>
      <c r="U35" s="69"/>
      <c r="V35" s="44">
        <f>T35*U$27/100</f>
        <v>1.7043089670999847E-2</v>
      </c>
      <c r="W35" s="44"/>
    </row>
    <row r="36" spans="1:23" s="63" customFormat="1" ht="14.4">
      <c r="A36" s="62"/>
      <c r="B36" s="61"/>
      <c r="C36" s="61"/>
      <c r="D36" s="61"/>
      <c r="E36" s="61"/>
      <c r="F36" s="61"/>
      <c r="G36" s="61"/>
      <c r="H36" s="66"/>
      <c r="I36" s="61"/>
      <c r="J36" s="61"/>
      <c r="K36" s="61"/>
      <c r="L36" s="61"/>
      <c r="M36" s="61"/>
      <c r="N36" s="61"/>
      <c r="O36" s="61"/>
      <c r="P36" s="61"/>
      <c r="Q36" s="45">
        <f>SUM(Q35)</f>
        <v>315360</v>
      </c>
      <c r="R36" s="65"/>
      <c r="S36" s="52"/>
      <c r="T36" s="44"/>
      <c r="U36" s="70"/>
      <c r="V36" s="44"/>
      <c r="W36" s="44"/>
    </row>
    <row r="37" spans="1:23" ht="14.4">
      <c r="A37" s="11" t="s">
        <v>675</v>
      </c>
      <c r="B37" s="6"/>
      <c r="C37" s="6"/>
      <c r="D37" s="7"/>
      <c r="E37" s="10"/>
      <c r="F37" s="10"/>
      <c r="G37" s="8"/>
      <c r="H37" s="27"/>
      <c r="I37" s="8"/>
      <c r="J37" s="6"/>
      <c r="K37" s="6"/>
      <c r="L37" s="7"/>
      <c r="M37" s="10"/>
      <c r="N37" s="9"/>
      <c r="O37" s="6"/>
      <c r="P37" s="7"/>
      <c r="Q37" s="41"/>
      <c r="R37" s="42"/>
      <c r="S37" s="51">
        <v>1355665</v>
      </c>
      <c r="T37" s="43"/>
      <c r="U37" s="53">
        <v>0.92230400000000001</v>
      </c>
      <c r="V37" s="53">
        <f>SUM(V38)</f>
        <v>0.63026073963700469</v>
      </c>
      <c r="W37" s="53">
        <f>V37/U37*100</f>
        <v>68.335466357839138</v>
      </c>
    </row>
    <row r="38" spans="1:23" s="63" customFormat="1" ht="14.4">
      <c r="A38" s="62">
        <v>11</v>
      </c>
      <c r="B38" s="61">
        <v>1</v>
      </c>
      <c r="C38" s="61">
        <v>1</v>
      </c>
      <c r="D38" s="61">
        <v>50.2</v>
      </c>
      <c r="E38" s="61">
        <v>3</v>
      </c>
      <c r="F38" s="61">
        <v>43816</v>
      </c>
      <c r="G38" s="61" t="s">
        <v>731</v>
      </c>
      <c r="H38" s="66" t="s">
        <v>14</v>
      </c>
      <c r="I38" s="61" t="s">
        <v>683</v>
      </c>
      <c r="J38" s="61" t="s">
        <v>932</v>
      </c>
      <c r="K38" s="61" t="s">
        <v>84</v>
      </c>
      <c r="L38" s="61">
        <v>50.2</v>
      </c>
      <c r="M38" s="61">
        <v>-0.4</v>
      </c>
      <c r="N38" s="61">
        <v>724.85090000000002</v>
      </c>
      <c r="O38" s="61">
        <v>2</v>
      </c>
      <c r="P38" s="61">
        <v>26.74</v>
      </c>
      <c r="Q38" s="17">
        <v>926400</v>
      </c>
      <c r="R38" s="65">
        <v>926400</v>
      </c>
      <c r="S38" s="64"/>
      <c r="T38" s="44">
        <f>R38/$S$37*100</f>
        <v>68.335466357839138</v>
      </c>
      <c r="U38" s="69"/>
      <c r="V38" s="44">
        <f>T38*U37/100</f>
        <v>0.63026073963700469</v>
      </c>
      <c r="W38" s="44"/>
    </row>
    <row r="39" spans="1:23" s="63" customFormat="1" ht="14.4">
      <c r="A39" s="62"/>
      <c r="B39" s="61"/>
      <c r="C39" s="61"/>
      <c r="D39" s="61"/>
      <c r="E39" s="61"/>
      <c r="F39" s="61"/>
      <c r="G39" s="61"/>
      <c r="H39" s="66"/>
      <c r="I39" s="61"/>
      <c r="J39" s="61"/>
      <c r="K39" s="61"/>
      <c r="L39" s="61"/>
      <c r="M39" s="61"/>
      <c r="N39" s="61"/>
      <c r="O39" s="61"/>
      <c r="P39" s="61"/>
      <c r="Q39" s="45">
        <f>SUM(Q38)</f>
        <v>926400</v>
      </c>
      <c r="R39" s="65"/>
      <c r="S39" s="52"/>
      <c r="T39" s="44"/>
      <c r="U39" s="70"/>
      <c r="V39" s="44"/>
      <c r="W39" s="44"/>
    </row>
    <row r="40" spans="1:23" ht="15.75" customHeight="1">
      <c r="A40" s="11" t="s">
        <v>676</v>
      </c>
      <c r="B40" s="6"/>
      <c r="C40" s="6"/>
      <c r="D40" s="7"/>
      <c r="E40" s="10"/>
      <c r="F40" s="10"/>
      <c r="G40" s="8"/>
      <c r="H40" s="27"/>
      <c r="I40" s="8"/>
      <c r="J40" s="6"/>
      <c r="K40" s="6"/>
      <c r="L40" s="7"/>
      <c r="M40" s="10"/>
      <c r="N40" s="9"/>
      <c r="O40" s="6"/>
      <c r="P40" s="7"/>
      <c r="Q40" s="41"/>
      <c r="R40" s="42"/>
      <c r="S40" s="51">
        <v>411077601.66666663</v>
      </c>
      <c r="T40" s="43"/>
      <c r="U40" s="53">
        <v>2.8625340000000001</v>
      </c>
      <c r="V40" s="53">
        <f>SUM(V41:V55)</f>
        <v>1.5686347960862104</v>
      </c>
      <c r="W40" s="53">
        <f>V40/U40*100</f>
        <v>54.798817973383386</v>
      </c>
    </row>
    <row r="41" spans="1:23" s="63" customFormat="1" ht="14.4">
      <c r="A41" s="62">
        <v>12</v>
      </c>
      <c r="B41" s="61">
        <v>6</v>
      </c>
      <c r="C41" s="61">
        <v>6</v>
      </c>
      <c r="D41" s="61">
        <v>132.93</v>
      </c>
      <c r="E41" s="61">
        <v>6</v>
      </c>
      <c r="F41" s="61">
        <v>54946</v>
      </c>
      <c r="G41" s="61" t="s">
        <v>736</v>
      </c>
      <c r="H41" s="66" t="s">
        <v>60</v>
      </c>
      <c r="I41" s="61" t="s">
        <v>685</v>
      </c>
      <c r="J41" s="61" t="s">
        <v>933</v>
      </c>
      <c r="K41" s="61" t="s">
        <v>164</v>
      </c>
      <c r="L41" s="61">
        <v>71.27</v>
      </c>
      <c r="M41" s="61">
        <v>-2.7</v>
      </c>
      <c r="N41" s="61">
        <v>761.33910000000003</v>
      </c>
      <c r="O41" s="61">
        <v>2</v>
      </c>
      <c r="P41" s="61">
        <v>27.32</v>
      </c>
      <c r="Q41" s="17">
        <v>8316800</v>
      </c>
      <c r="R41" s="65">
        <f>Q47/6</f>
        <v>23422666.666666668</v>
      </c>
      <c r="S41" s="64"/>
      <c r="T41" s="44">
        <f>R41/$S$40*100</f>
        <v>5.6978698356957835</v>
      </c>
      <c r="U41" s="70"/>
      <c r="V41" s="44">
        <f>T41*U$40/100</f>
        <v>0.16310346132253595</v>
      </c>
      <c r="W41" s="44"/>
    </row>
    <row r="42" spans="1:23" s="63" customFormat="1" ht="14.4">
      <c r="A42" s="62"/>
      <c r="B42" s="61"/>
      <c r="C42" s="61"/>
      <c r="D42" s="61"/>
      <c r="E42" s="61"/>
      <c r="F42" s="61"/>
      <c r="G42" s="61"/>
      <c r="H42" s="66"/>
      <c r="I42" s="61"/>
      <c r="J42" s="61"/>
      <c r="K42" s="61" t="s">
        <v>72</v>
      </c>
      <c r="L42" s="61">
        <v>67.92</v>
      </c>
      <c r="M42" s="61">
        <v>-0.3</v>
      </c>
      <c r="N42" s="61">
        <v>532.745</v>
      </c>
      <c r="O42" s="61">
        <v>2</v>
      </c>
      <c r="P42" s="61">
        <v>26.66</v>
      </c>
      <c r="Q42" s="17">
        <v>2548400</v>
      </c>
      <c r="R42" s="65"/>
      <c r="S42" s="64"/>
      <c r="T42" s="44"/>
      <c r="U42" s="70"/>
      <c r="V42" s="44"/>
      <c r="W42" s="44"/>
    </row>
    <row r="43" spans="1:23" s="63" customFormat="1" ht="14.4">
      <c r="A43" s="62"/>
      <c r="B43" s="61"/>
      <c r="C43" s="61"/>
      <c r="D43" s="61"/>
      <c r="E43" s="61"/>
      <c r="F43" s="61"/>
      <c r="G43" s="61"/>
      <c r="H43" s="66"/>
      <c r="I43" s="61"/>
      <c r="J43" s="61"/>
      <c r="K43" s="61" t="s">
        <v>75</v>
      </c>
      <c r="L43" s="61">
        <v>47.82</v>
      </c>
      <c r="M43" s="61">
        <v>-0.5</v>
      </c>
      <c r="N43" s="61">
        <v>438.72449999999998</v>
      </c>
      <c r="O43" s="61">
        <v>2</v>
      </c>
      <c r="P43" s="61">
        <v>19.3</v>
      </c>
      <c r="Q43" s="17">
        <v>4332600</v>
      </c>
      <c r="R43" s="65"/>
      <c r="S43" s="64"/>
      <c r="T43" s="44"/>
      <c r="U43" s="70"/>
      <c r="V43" s="44"/>
      <c r="W43" s="44"/>
    </row>
    <row r="44" spans="1:23" s="63" customFormat="1" ht="14.4">
      <c r="A44" s="62"/>
      <c r="B44" s="61"/>
      <c r="C44" s="61"/>
      <c r="D44" s="61"/>
      <c r="E44" s="61"/>
      <c r="F44" s="61"/>
      <c r="G44" s="61"/>
      <c r="H44" s="66"/>
      <c r="I44" s="61"/>
      <c r="J44" s="61"/>
      <c r="K44" s="61" t="s">
        <v>688</v>
      </c>
      <c r="L44" s="61">
        <v>47</v>
      </c>
      <c r="M44" s="61">
        <v>-1.1000000000000001</v>
      </c>
      <c r="N44" s="61">
        <v>351.54239999999999</v>
      </c>
      <c r="O44" s="61">
        <v>3</v>
      </c>
      <c r="P44" s="61">
        <v>22.5</v>
      </c>
      <c r="Q44" s="17">
        <v>55457000</v>
      </c>
      <c r="R44" s="65"/>
      <c r="S44" s="64"/>
      <c r="T44" s="44"/>
      <c r="U44" s="70"/>
      <c r="V44" s="44"/>
      <c r="W44" s="44"/>
    </row>
    <row r="45" spans="1:23" s="63" customFormat="1" ht="14.4">
      <c r="A45" s="62"/>
      <c r="B45" s="61"/>
      <c r="C45" s="61"/>
      <c r="D45" s="61"/>
      <c r="E45" s="61"/>
      <c r="F45" s="61"/>
      <c r="G45" s="61"/>
      <c r="H45" s="66"/>
      <c r="I45" s="61"/>
      <c r="J45" s="61"/>
      <c r="K45" s="61" t="s">
        <v>284</v>
      </c>
      <c r="L45" s="61">
        <v>39.450000000000003</v>
      </c>
      <c r="M45" s="61">
        <v>0.7</v>
      </c>
      <c r="N45" s="61">
        <v>583.35299999999995</v>
      </c>
      <c r="O45" s="61">
        <v>2</v>
      </c>
      <c r="P45" s="61">
        <v>27.02</v>
      </c>
      <c r="Q45" s="17">
        <v>2155200</v>
      </c>
      <c r="R45" s="65"/>
      <c r="S45" s="64"/>
      <c r="T45" s="44"/>
      <c r="U45" s="70"/>
      <c r="V45" s="44"/>
      <c r="W45" s="44"/>
    </row>
    <row r="46" spans="1:23" s="63" customFormat="1" ht="14.4">
      <c r="A46" s="62"/>
      <c r="B46" s="61"/>
      <c r="C46" s="61"/>
      <c r="D46" s="61"/>
      <c r="E46" s="61"/>
      <c r="F46" s="61"/>
      <c r="G46" s="61"/>
      <c r="H46" s="66"/>
      <c r="I46" s="61"/>
      <c r="J46" s="61"/>
      <c r="K46" s="61" t="s">
        <v>273</v>
      </c>
      <c r="L46" s="61">
        <v>34.43</v>
      </c>
      <c r="M46" s="61">
        <v>-0.4</v>
      </c>
      <c r="N46" s="61">
        <v>462.7629</v>
      </c>
      <c r="O46" s="61">
        <v>2</v>
      </c>
      <c r="P46" s="61">
        <v>26.41</v>
      </c>
      <c r="Q46" s="17">
        <v>67726000</v>
      </c>
      <c r="R46" s="65"/>
      <c r="S46" s="64"/>
      <c r="T46" s="44"/>
      <c r="U46" s="70"/>
      <c r="V46" s="44"/>
      <c r="W46" s="44"/>
    </row>
    <row r="47" spans="1:23" s="63" customFormat="1" ht="14.4">
      <c r="A47" s="62"/>
      <c r="B47" s="61"/>
      <c r="C47" s="61"/>
      <c r="D47" s="61"/>
      <c r="E47" s="61"/>
      <c r="F47" s="61"/>
      <c r="G47" s="61"/>
      <c r="H47" s="66"/>
      <c r="I47" s="61"/>
      <c r="J47" s="61"/>
      <c r="K47" s="61"/>
      <c r="L47" s="61"/>
      <c r="M47" s="61"/>
      <c r="N47" s="61"/>
      <c r="O47" s="61"/>
      <c r="P47" s="61"/>
      <c r="Q47" s="45">
        <f>SUM(Q41:Q46)</f>
        <v>140536000</v>
      </c>
      <c r="R47" s="65"/>
      <c r="S47" s="64"/>
      <c r="T47" s="44"/>
      <c r="U47" s="70"/>
      <c r="V47" s="44"/>
      <c r="W47" s="44"/>
    </row>
    <row r="48" spans="1:23" s="63" customFormat="1" ht="14.4">
      <c r="A48" s="62">
        <v>12</v>
      </c>
      <c r="B48" s="61">
        <v>1</v>
      </c>
      <c r="C48" s="61">
        <v>1</v>
      </c>
      <c r="D48" s="61">
        <v>57.78</v>
      </c>
      <c r="E48" s="61">
        <v>4</v>
      </c>
      <c r="F48" s="61">
        <v>27162</v>
      </c>
      <c r="G48" s="61" t="s">
        <v>735</v>
      </c>
      <c r="H48" s="66" t="s">
        <v>686</v>
      </c>
      <c r="I48" s="61" t="s">
        <v>687</v>
      </c>
      <c r="J48" s="61" t="s">
        <v>934</v>
      </c>
      <c r="K48" s="61" t="s">
        <v>690</v>
      </c>
      <c r="L48" s="61">
        <v>57.78</v>
      </c>
      <c r="M48" s="61">
        <v>-0.9</v>
      </c>
      <c r="N48" s="61">
        <v>556.26880000000006</v>
      </c>
      <c r="O48" s="61">
        <v>2</v>
      </c>
      <c r="P48" s="61">
        <v>19.95</v>
      </c>
      <c r="Q48" s="17">
        <v>153040</v>
      </c>
      <c r="R48" s="65">
        <v>153000</v>
      </c>
      <c r="S48" s="64"/>
      <c r="T48" s="44">
        <f>R48/$S$40*100</f>
        <v>3.7219249937160082E-2</v>
      </c>
      <c r="U48" s="70"/>
      <c r="V48" s="44">
        <f>T48*U$40/100</f>
        <v>1.0654136839961859E-3</v>
      </c>
      <c r="W48" s="44"/>
    </row>
    <row r="49" spans="1:23" s="63" customFormat="1" ht="14.4">
      <c r="A49" s="62"/>
      <c r="B49" s="61"/>
      <c r="C49" s="61"/>
      <c r="D49" s="61"/>
      <c r="E49" s="61"/>
      <c r="F49" s="61"/>
      <c r="G49" s="61"/>
      <c r="H49" s="66"/>
      <c r="I49" s="61"/>
      <c r="J49" s="61"/>
      <c r="K49" s="61"/>
      <c r="L49" s="61"/>
      <c r="M49" s="61"/>
      <c r="N49" s="61"/>
      <c r="O49" s="61"/>
      <c r="P49" s="61"/>
      <c r="Q49" s="45">
        <f>SUM(Q48)</f>
        <v>153040</v>
      </c>
      <c r="R49" s="65"/>
      <c r="S49" s="64"/>
      <c r="T49" s="44"/>
      <c r="U49" s="70"/>
      <c r="V49" s="44"/>
      <c r="W49" s="44"/>
    </row>
    <row r="50" spans="1:23" s="63" customFormat="1" ht="14.4">
      <c r="A50" s="62">
        <v>12</v>
      </c>
      <c r="B50" s="61">
        <v>1</v>
      </c>
      <c r="C50" s="61">
        <v>1</v>
      </c>
      <c r="D50" s="61">
        <v>71.95</v>
      </c>
      <c r="E50" s="61">
        <v>3</v>
      </c>
      <c r="F50" s="61">
        <v>43816</v>
      </c>
      <c r="G50" s="61" t="s">
        <v>731</v>
      </c>
      <c r="H50" s="66" t="s">
        <v>14</v>
      </c>
      <c r="I50" s="61" t="s">
        <v>683</v>
      </c>
      <c r="J50" s="61" t="s">
        <v>932</v>
      </c>
      <c r="K50" s="61" t="s">
        <v>84</v>
      </c>
      <c r="L50" s="61">
        <v>71.95</v>
      </c>
      <c r="M50" s="61">
        <v>1.1000000000000001</v>
      </c>
      <c r="N50" s="61">
        <v>724.8519</v>
      </c>
      <c r="O50" s="61">
        <v>2</v>
      </c>
      <c r="P50" s="61">
        <v>26.77</v>
      </c>
      <c r="Q50" s="17">
        <v>69833000</v>
      </c>
      <c r="R50" s="65">
        <v>69800000</v>
      </c>
      <c r="S50" s="64"/>
      <c r="T50" s="44">
        <f>R50/$S$40*100</f>
        <v>16.979762389632509</v>
      </c>
      <c r="U50" s="70"/>
      <c r="V50" s="44">
        <f>T50*U$40/100</f>
        <v>0.48605147152244305</v>
      </c>
      <c r="W50" s="44"/>
    </row>
    <row r="51" spans="1:23" s="63" customFormat="1" ht="14.4">
      <c r="A51" s="62"/>
      <c r="B51" s="61"/>
      <c r="C51" s="61"/>
      <c r="D51" s="61"/>
      <c r="E51" s="61"/>
      <c r="F51" s="61"/>
      <c r="G51" s="61"/>
      <c r="H51" s="66"/>
      <c r="I51" s="61"/>
      <c r="J51" s="61"/>
      <c r="K51" s="61"/>
      <c r="L51" s="61"/>
      <c r="M51" s="61"/>
      <c r="N51" s="61"/>
      <c r="O51" s="61"/>
      <c r="P51" s="61"/>
      <c r="Q51" s="45">
        <f>SUM(Q50)</f>
        <v>69833000</v>
      </c>
      <c r="R51" s="65"/>
      <c r="T51" s="44"/>
      <c r="U51" s="70"/>
      <c r="V51" s="44"/>
      <c r="W51" s="44"/>
    </row>
    <row r="52" spans="1:23" s="63" customFormat="1" ht="14.4">
      <c r="A52" s="62">
        <v>12</v>
      </c>
      <c r="B52" s="61">
        <v>1</v>
      </c>
      <c r="C52" s="61">
        <v>1</v>
      </c>
      <c r="D52" s="61">
        <v>98.15</v>
      </c>
      <c r="E52" s="61">
        <v>4</v>
      </c>
      <c r="F52" s="61">
        <v>52657</v>
      </c>
      <c r="G52" s="61" t="s">
        <v>732</v>
      </c>
      <c r="H52" s="66" t="s">
        <v>14</v>
      </c>
      <c r="I52" s="61" t="s">
        <v>904</v>
      </c>
      <c r="J52" s="61" t="s">
        <v>935</v>
      </c>
      <c r="K52" s="61" t="s">
        <v>78</v>
      </c>
      <c r="L52" s="61">
        <v>98.15</v>
      </c>
      <c r="M52" s="61">
        <v>-0.5</v>
      </c>
      <c r="N52" s="61">
        <v>722.31629999999996</v>
      </c>
      <c r="O52" s="61">
        <v>3</v>
      </c>
      <c r="P52" s="61">
        <v>24.78</v>
      </c>
      <c r="Q52" s="17">
        <v>1892100</v>
      </c>
      <c r="R52" s="65">
        <v>1890000</v>
      </c>
      <c r="S52" s="64"/>
      <c r="T52" s="44">
        <f>R52/$S$40*100</f>
        <v>0.45976720510609514</v>
      </c>
      <c r="U52" s="70"/>
      <c r="V52" s="44">
        <f>T52*U$40/100</f>
        <v>1.3160992567011712E-2</v>
      </c>
      <c r="W52" s="44"/>
    </row>
    <row r="53" spans="1:23" s="63" customFormat="1" ht="14.4">
      <c r="A53" s="62"/>
      <c r="B53" s="61"/>
      <c r="C53" s="61"/>
      <c r="D53" s="61"/>
      <c r="E53" s="61"/>
      <c r="F53" s="61"/>
      <c r="G53" s="61"/>
      <c r="H53" s="66"/>
      <c r="I53" s="61"/>
      <c r="J53" s="61"/>
      <c r="K53" s="61"/>
      <c r="L53" s="61"/>
      <c r="M53" s="61"/>
      <c r="N53" s="61"/>
      <c r="O53" s="61"/>
      <c r="P53" s="61"/>
      <c r="Q53" s="45">
        <f>SUM(Q52)</f>
        <v>1892100</v>
      </c>
      <c r="R53" s="65"/>
      <c r="S53" s="64"/>
      <c r="T53" s="44"/>
      <c r="U53" s="70"/>
      <c r="V53" s="44"/>
      <c r="W53" s="44"/>
    </row>
    <row r="54" spans="1:23" s="63" customFormat="1" ht="14.4">
      <c r="A54" s="62">
        <v>12</v>
      </c>
      <c r="B54" s="61">
        <v>1</v>
      </c>
      <c r="C54" s="61">
        <v>1</v>
      </c>
      <c r="D54" s="61">
        <v>82.92</v>
      </c>
      <c r="E54" s="61">
        <v>3</v>
      </c>
      <c r="F54" s="61">
        <v>40471</v>
      </c>
      <c r="G54" s="61" t="s">
        <v>734</v>
      </c>
      <c r="H54" s="66" t="s">
        <v>318</v>
      </c>
      <c r="I54" s="61" t="s">
        <v>684</v>
      </c>
      <c r="J54" s="61" t="s">
        <v>936</v>
      </c>
      <c r="K54" s="61" t="s">
        <v>689</v>
      </c>
      <c r="L54" s="61">
        <v>82.92</v>
      </c>
      <c r="M54" s="61">
        <v>-2.2000000000000002</v>
      </c>
      <c r="N54" s="61">
        <v>1253.6133</v>
      </c>
      <c r="O54" s="61">
        <v>1</v>
      </c>
      <c r="P54" s="61">
        <v>27.43</v>
      </c>
      <c r="Q54" s="17">
        <v>129820000</v>
      </c>
      <c r="R54" s="65">
        <v>130000000</v>
      </c>
      <c r="S54" s="64"/>
      <c r="T54" s="44">
        <f>R54/$S$40*100</f>
        <v>31.624199293011834</v>
      </c>
      <c r="U54" s="70"/>
      <c r="V54" s="44">
        <f>T54*U$40/100</f>
        <v>0.90525345699022342</v>
      </c>
      <c r="W54" s="44"/>
    </row>
    <row r="55" spans="1:23" s="63" customFormat="1" ht="14.4">
      <c r="A55" s="62"/>
      <c r="B55" s="61"/>
      <c r="C55" s="61"/>
      <c r="D55" s="61"/>
      <c r="E55" s="61"/>
      <c r="F55" s="61"/>
      <c r="G55" s="61"/>
      <c r="H55" s="66"/>
      <c r="I55" s="61"/>
      <c r="J55" s="61"/>
      <c r="K55" s="61"/>
      <c r="L55" s="61"/>
      <c r="M55" s="61"/>
      <c r="N55" s="61"/>
      <c r="O55" s="61"/>
      <c r="P55" s="61"/>
      <c r="Q55" s="45">
        <f>SUM(Q54)</f>
        <v>129820000</v>
      </c>
      <c r="R55" s="65"/>
      <c r="S55" s="52"/>
      <c r="T55" s="44"/>
      <c r="U55" s="70"/>
      <c r="V55" s="44"/>
      <c r="W55" s="44"/>
    </row>
    <row r="56" spans="1:23" ht="14.4">
      <c r="A56" s="11" t="s">
        <v>677</v>
      </c>
      <c r="B56" s="6"/>
      <c r="C56" s="6"/>
      <c r="D56" s="7"/>
      <c r="E56" s="10"/>
      <c r="F56" s="10"/>
      <c r="G56" s="8"/>
      <c r="H56" s="27"/>
      <c r="I56" s="8"/>
      <c r="J56" s="6"/>
      <c r="K56" s="6"/>
      <c r="L56" s="7"/>
      <c r="M56" s="10"/>
      <c r="N56" s="9"/>
      <c r="O56" s="6"/>
      <c r="P56" s="7"/>
      <c r="Q56" s="41"/>
      <c r="R56" s="42"/>
      <c r="S56" s="51">
        <v>67240554.952380955</v>
      </c>
      <c r="T56" s="43"/>
      <c r="U56" s="53">
        <v>5.7437681380322809</v>
      </c>
      <c r="V56" s="53">
        <f>SUM(V57:V111)</f>
        <v>4.973965767430256</v>
      </c>
      <c r="W56" s="53">
        <f>V56/U56*100</f>
        <v>86.597607143909769</v>
      </c>
    </row>
    <row r="57" spans="1:23" ht="14.4">
      <c r="A57" s="62">
        <v>13</v>
      </c>
      <c r="B57" s="61">
        <v>5</v>
      </c>
      <c r="C57" s="61">
        <v>5</v>
      </c>
      <c r="D57" s="61">
        <v>147.80000000000001</v>
      </c>
      <c r="E57" s="61">
        <v>10</v>
      </c>
      <c r="F57" s="61">
        <v>68328</v>
      </c>
      <c r="G57" s="61" t="s">
        <v>728</v>
      </c>
      <c r="H57" s="66" t="s">
        <v>14</v>
      </c>
      <c r="I57" s="61" t="s">
        <v>691</v>
      </c>
      <c r="J57" s="61" t="s">
        <v>929</v>
      </c>
      <c r="K57" s="61" t="s">
        <v>212</v>
      </c>
      <c r="L57" s="61">
        <v>76.34</v>
      </c>
      <c r="M57" s="61">
        <v>1.6</v>
      </c>
      <c r="N57" s="61">
        <v>1156.5220999999999</v>
      </c>
      <c r="O57" s="61">
        <v>2</v>
      </c>
      <c r="P57" s="61">
        <v>30.63</v>
      </c>
      <c r="Q57" s="17">
        <v>1224100</v>
      </c>
      <c r="R57" s="65">
        <f>Q62/B57</f>
        <v>1984532</v>
      </c>
      <c r="T57" s="44">
        <f>R57/$S$56*100</f>
        <v>2.9513914651736952</v>
      </c>
      <c r="U57" s="71"/>
      <c r="V57" s="44">
        <f>T57*U$56/100</f>
        <v>0.16952108260525078</v>
      </c>
      <c r="W57" s="44"/>
    </row>
    <row r="58" spans="1:23" ht="14.4">
      <c r="A58" s="62"/>
      <c r="B58" s="61"/>
      <c r="C58" s="61"/>
      <c r="D58" s="61"/>
      <c r="E58" s="61"/>
      <c r="F58" s="61"/>
      <c r="G58" s="61"/>
      <c r="H58" s="66"/>
      <c r="I58" s="61"/>
      <c r="J58" s="61"/>
      <c r="K58" s="61" t="s">
        <v>211</v>
      </c>
      <c r="L58" s="61">
        <v>65.47</v>
      </c>
      <c r="M58" s="61">
        <v>-2.2000000000000002</v>
      </c>
      <c r="N58" s="61">
        <v>814.04570000000001</v>
      </c>
      <c r="O58" s="61">
        <v>3</v>
      </c>
      <c r="P58" s="61">
        <v>27.73</v>
      </c>
      <c r="Q58" s="17">
        <v>2877100</v>
      </c>
      <c r="R58" s="65"/>
      <c r="U58" s="71"/>
    </row>
    <row r="59" spans="1:23" ht="14.4">
      <c r="A59" s="62"/>
      <c r="B59" s="61"/>
      <c r="C59" s="61"/>
      <c r="D59" s="61"/>
      <c r="E59" s="61"/>
      <c r="F59" s="61"/>
      <c r="G59" s="61"/>
      <c r="H59" s="66"/>
      <c r="I59" s="61"/>
      <c r="J59" s="61"/>
      <c r="K59" s="61" t="s">
        <v>122</v>
      </c>
      <c r="L59" s="61">
        <v>55.16</v>
      </c>
      <c r="M59" s="61">
        <v>1.2</v>
      </c>
      <c r="N59" s="61">
        <v>1056.4151999999999</v>
      </c>
      <c r="O59" s="61">
        <v>2</v>
      </c>
      <c r="P59" s="61">
        <v>24.16</v>
      </c>
      <c r="Q59" s="17">
        <v>924310</v>
      </c>
      <c r="R59" s="65"/>
      <c r="U59" s="71"/>
    </row>
    <row r="60" spans="1:23" ht="14.4">
      <c r="A60" s="62"/>
      <c r="B60" s="61"/>
      <c r="C60" s="61"/>
      <c r="D60" s="61"/>
      <c r="E60" s="61"/>
      <c r="F60" s="61"/>
      <c r="G60" s="61"/>
      <c r="H60" s="66"/>
      <c r="I60" s="61"/>
      <c r="J60" s="61"/>
      <c r="K60" s="61" t="s">
        <v>215</v>
      </c>
      <c r="L60" s="61">
        <v>47.05</v>
      </c>
      <c r="M60" s="61">
        <v>-0.5</v>
      </c>
      <c r="N60" s="61">
        <v>594.80619999999999</v>
      </c>
      <c r="O60" s="61">
        <v>2</v>
      </c>
      <c r="P60" s="61">
        <v>27.76</v>
      </c>
      <c r="Q60" s="17">
        <v>4575600</v>
      </c>
      <c r="R60" s="65"/>
      <c r="U60" s="71"/>
    </row>
    <row r="61" spans="1:23" ht="14.4">
      <c r="A61" s="62"/>
      <c r="B61" s="61"/>
      <c r="C61" s="61"/>
      <c r="D61" s="61"/>
      <c r="E61" s="61"/>
      <c r="F61" s="61"/>
      <c r="G61" s="61"/>
      <c r="H61" s="66"/>
      <c r="I61" s="61"/>
      <c r="J61" s="61"/>
      <c r="K61" s="61" t="s">
        <v>228</v>
      </c>
      <c r="L61" s="61">
        <v>42.86</v>
      </c>
      <c r="M61" s="61">
        <v>1.5</v>
      </c>
      <c r="N61" s="61">
        <v>595.81510000000003</v>
      </c>
      <c r="O61" s="61">
        <v>2</v>
      </c>
      <c r="P61" s="61">
        <v>28.84</v>
      </c>
      <c r="Q61" s="17">
        <v>321550</v>
      </c>
      <c r="R61" s="65"/>
      <c r="U61" s="71"/>
    </row>
    <row r="62" spans="1:23" ht="14.4">
      <c r="A62" s="62"/>
      <c r="B62" s="61"/>
      <c r="C62" s="61"/>
      <c r="D62" s="61"/>
      <c r="E62" s="61"/>
      <c r="F62" s="61"/>
      <c r="G62" s="61"/>
      <c r="H62" s="66"/>
      <c r="I62" s="61"/>
      <c r="J62" s="61"/>
      <c r="Q62" s="45">
        <f>SUM(Q57:Q61)</f>
        <v>9922660</v>
      </c>
      <c r="R62" s="65"/>
      <c r="S62" s="67"/>
      <c r="U62" s="70"/>
    </row>
    <row r="63" spans="1:23" ht="14.4">
      <c r="A63" s="62">
        <v>13</v>
      </c>
      <c r="B63" s="61">
        <v>9</v>
      </c>
      <c r="C63" s="61">
        <v>1</v>
      </c>
      <c r="D63" s="61">
        <v>202.13</v>
      </c>
      <c r="E63" s="61">
        <v>10</v>
      </c>
      <c r="F63" s="61">
        <v>67822</v>
      </c>
      <c r="G63" s="61" t="s">
        <v>737</v>
      </c>
      <c r="H63" s="66" t="s">
        <v>55</v>
      </c>
      <c r="I63" s="61" t="s">
        <v>691</v>
      </c>
      <c r="J63" s="61" t="s">
        <v>1015</v>
      </c>
      <c r="K63" s="61" t="s">
        <v>694</v>
      </c>
      <c r="L63" s="61">
        <v>94.59</v>
      </c>
      <c r="M63" s="61">
        <v>1.4</v>
      </c>
      <c r="N63" s="61">
        <v>838.05359999999996</v>
      </c>
      <c r="O63" s="61">
        <v>3</v>
      </c>
      <c r="P63" s="61">
        <v>29.87</v>
      </c>
      <c r="Q63" s="17">
        <v>6772900</v>
      </c>
      <c r="R63" s="65">
        <f>Q72/B63</f>
        <v>3609320</v>
      </c>
      <c r="T63" s="44">
        <f>R63/$S$56*100</f>
        <v>5.3677724738531412</v>
      </c>
      <c r="U63" s="71"/>
      <c r="V63" s="44">
        <f>T63*U$56/100</f>
        <v>0.30831240507524388</v>
      </c>
      <c r="W63" s="44"/>
    </row>
    <row r="64" spans="1:23" ht="14.4">
      <c r="A64" s="62"/>
      <c r="B64" s="61"/>
      <c r="C64" s="61"/>
      <c r="D64" s="61"/>
      <c r="E64" s="61"/>
      <c r="F64" s="61"/>
      <c r="G64" s="61"/>
      <c r="H64" s="66"/>
      <c r="I64" s="61"/>
      <c r="J64" s="61"/>
      <c r="K64" s="61" t="s">
        <v>695</v>
      </c>
      <c r="L64" s="61">
        <v>83.43</v>
      </c>
      <c r="M64" s="61">
        <v>1.7</v>
      </c>
      <c r="N64" s="61">
        <v>864.86180000000002</v>
      </c>
      <c r="O64" s="61">
        <v>2</v>
      </c>
      <c r="P64" s="61">
        <v>25.36</v>
      </c>
      <c r="Q64" s="17">
        <v>4146200</v>
      </c>
      <c r="R64" s="65"/>
      <c r="U64" s="71"/>
    </row>
    <row r="65" spans="1:23" ht="14.4">
      <c r="A65" s="62"/>
      <c r="B65" s="61"/>
      <c r="C65" s="61"/>
      <c r="D65" s="61"/>
      <c r="E65" s="61"/>
      <c r="F65" s="61"/>
      <c r="G65" s="61"/>
      <c r="H65" s="66"/>
      <c r="I65" s="61"/>
      <c r="J65" s="61"/>
      <c r="K65" s="61" t="s">
        <v>696</v>
      </c>
      <c r="L65" s="61">
        <v>79.569999999999993</v>
      </c>
      <c r="M65" s="61">
        <v>-2.2000000000000002</v>
      </c>
      <c r="N65" s="61">
        <v>843.38229999999999</v>
      </c>
      <c r="O65" s="61">
        <v>3</v>
      </c>
      <c r="P65" s="61">
        <v>27.68</v>
      </c>
      <c r="Q65" s="17">
        <v>3843100</v>
      </c>
      <c r="R65" s="65"/>
      <c r="U65" s="71"/>
    </row>
    <row r="66" spans="1:23" ht="14.4">
      <c r="A66" s="62"/>
      <c r="B66" s="61"/>
      <c r="C66" s="61"/>
      <c r="D66" s="61"/>
      <c r="E66" s="61"/>
      <c r="F66" s="61"/>
      <c r="G66" s="61"/>
      <c r="H66" s="66"/>
      <c r="I66" s="61"/>
      <c r="J66" s="61"/>
      <c r="K66" s="61" t="s">
        <v>697</v>
      </c>
      <c r="L66" s="61">
        <v>74.709999999999994</v>
      </c>
      <c r="M66" s="61">
        <v>2</v>
      </c>
      <c r="N66" s="61">
        <v>906.84749999999997</v>
      </c>
      <c r="O66" s="61">
        <v>2</v>
      </c>
      <c r="P66" s="61">
        <v>21.68</v>
      </c>
      <c r="Q66" s="17">
        <v>1914300</v>
      </c>
      <c r="R66" s="65"/>
      <c r="U66" s="71"/>
    </row>
    <row r="67" spans="1:23" ht="14.4">
      <c r="A67" s="62"/>
      <c r="B67" s="61"/>
      <c r="C67" s="61"/>
      <c r="D67" s="61"/>
      <c r="E67" s="61"/>
      <c r="F67" s="61"/>
      <c r="G67" s="61"/>
      <c r="H67" s="66"/>
      <c r="I67" s="61"/>
      <c r="J67" s="61"/>
      <c r="K67" s="61" t="s">
        <v>698</v>
      </c>
      <c r="L67" s="61">
        <v>72.599999999999994</v>
      </c>
      <c r="M67" s="61">
        <v>1</v>
      </c>
      <c r="N67" s="61">
        <v>843.33090000000004</v>
      </c>
      <c r="O67" s="61">
        <v>2</v>
      </c>
      <c r="P67" s="61">
        <v>26.57</v>
      </c>
      <c r="Q67" s="17">
        <v>9211900</v>
      </c>
      <c r="R67" s="65"/>
      <c r="U67" s="71"/>
    </row>
    <row r="68" spans="1:23" ht="14.4">
      <c r="A68" s="62"/>
      <c r="B68" s="61"/>
      <c r="C68" s="61"/>
      <c r="D68" s="61"/>
      <c r="E68" s="61"/>
      <c r="F68" s="61"/>
      <c r="G68" s="61"/>
      <c r="H68" s="66"/>
      <c r="I68" s="61"/>
      <c r="J68" s="61"/>
      <c r="K68" s="61" t="s">
        <v>699</v>
      </c>
      <c r="L68" s="61">
        <v>68.78</v>
      </c>
      <c r="M68" s="61">
        <v>2.1</v>
      </c>
      <c r="N68" s="61">
        <v>653.82659999999998</v>
      </c>
      <c r="O68" s="61">
        <v>2</v>
      </c>
      <c r="P68" s="61">
        <v>26.13</v>
      </c>
      <c r="Q68" s="17">
        <v>2208800</v>
      </c>
      <c r="R68" s="65"/>
      <c r="U68" s="71"/>
    </row>
    <row r="69" spans="1:23" ht="14.4">
      <c r="A69" s="62"/>
      <c r="B69" s="61"/>
      <c r="C69" s="61"/>
      <c r="D69" s="61"/>
      <c r="E69" s="61"/>
      <c r="F69" s="61"/>
      <c r="G69" s="61"/>
      <c r="H69" s="66"/>
      <c r="I69" s="61"/>
      <c r="J69" s="61"/>
      <c r="K69" s="61" t="s">
        <v>700</v>
      </c>
      <c r="L69" s="61">
        <v>68.760000000000005</v>
      </c>
      <c r="M69" s="61">
        <v>1.5</v>
      </c>
      <c r="N69" s="61">
        <v>851.3288</v>
      </c>
      <c r="O69" s="61">
        <v>2</v>
      </c>
      <c r="P69" s="61">
        <v>22.76</v>
      </c>
      <c r="Q69" s="17">
        <v>1602800</v>
      </c>
      <c r="R69" s="65"/>
      <c r="U69" s="71"/>
    </row>
    <row r="70" spans="1:23" ht="14.4">
      <c r="A70" s="62"/>
      <c r="B70" s="61"/>
      <c r="C70" s="61"/>
      <c r="D70" s="61"/>
      <c r="E70" s="61"/>
      <c r="F70" s="61"/>
      <c r="G70" s="61"/>
      <c r="H70" s="66"/>
      <c r="I70" s="61"/>
      <c r="J70" s="61"/>
      <c r="K70" s="61" t="s">
        <v>701</v>
      </c>
      <c r="L70" s="61">
        <v>54.06</v>
      </c>
      <c r="M70" s="61">
        <v>2.8</v>
      </c>
      <c r="N70" s="61">
        <v>401.7285</v>
      </c>
      <c r="O70" s="61">
        <v>2</v>
      </c>
      <c r="P70" s="61">
        <v>23.9</v>
      </c>
      <c r="Q70" s="17">
        <v>2518800</v>
      </c>
      <c r="R70" s="65"/>
      <c r="U70" s="71"/>
    </row>
    <row r="71" spans="1:23" ht="14.4">
      <c r="A71" s="62"/>
      <c r="B71" s="61"/>
      <c r="C71" s="61"/>
      <c r="D71" s="61"/>
      <c r="E71" s="61"/>
      <c r="F71" s="61"/>
      <c r="G71" s="61"/>
      <c r="H71" s="66"/>
      <c r="I71" s="61"/>
      <c r="J71" s="61"/>
      <c r="K71" s="61" t="s">
        <v>702</v>
      </c>
      <c r="L71" s="61">
        <v>29.61</v>
      </c>
      <c r="M71" s="61">
        <v>1.3</v>
      </c>
      <c r="N71" s="61">
        <v>409.7253</v>
      </c>
      <c r="O71" s="61">
        <v>2</v>
      </c>
      <c r="P71" s="61">
        <v>19.920000000000002</v>
      </c>
      <c r="Q71" s="17">
        <v>265080</v>
      </c>
      <c r="R71" s="65"/>
      <c r="U71" s="71"/>
    </row>
    <row r="72" spans="1:23" ht="14.4">
      <c r="A72" s="62"/>
      <c r="B72" s="61"/>
      <c r="C72" s="61"/>
      <c r="D72" s="61"/>
      <c r="E72" s="61"/>
      <c r="F72" s="61"/>
      <c r="G72" s="61"/>
      <c r="H72" s="66"/>
      <c r="I72" s="61"/>
      <c r="J72" s="61"/>
      <c r="Q72" s="45">
        <f>SUM(Q63:Q71)</f>
        <v>32483880</v>
      </c>
      <c r="R72" s="65"/>
      <c r="U72" s="70"/>
    </row>
    <row r="73" spans="1:23" ht="14.4">
      <c r="A73" s="62">
        <v>13</v>
      </c>
      <c r="B73" s="61">
        <v>4</v>
      </c>
      <c r="C73" s="61">
        <v>1</v>
      </c>
      <c r="D73" s="61">
        <v>130.4</v>
      </c>
      <c r="E73" s="61">
        <v>6</v>
      </c>
      <c r="F73" s="61">
        <v>67330</v>
      </c>
      <c r="G73" s="61" t="s">
        <v>739</v>
      </c>
      <c r="H73" s="66" t="s">
        <v>133</v>
      </c>
      <c r="I73" s="61" t="s">
        <v>691</v>
      </c>
      <c r="J73" s="61" t="s">
        <v>937</v>
      </c>
      <c r="K73" s="61" t="s">
        <v>65</v>
      </c>
      <c r="L73" s="61">
        <v>85.72</v>
      </c>
      <c r="M73" s="61">
        <v>3.1</v>
      </c>
      <c r="N73" s="61">
        <v>865.3732</v>
      </c>
      <c r="O73" s="61">
        <v>2</v>
      </c>
      <c r="P73" s="61">
        <v>26.71</v>
      </c>
      <c r="Q73" s="17">
        <v>3351000</v>
      </c>
      <c r="R73" s="65">
        <f>Q77/B73</f>
        <v>1337810</v>
      </c>
      <c r="T73" s="44">
        <f>R73/$S$56*100</f>
        <v>1.9895879814606272</v>
      </c>
      <c r="U73" s="71"/>
      <c r="V73" s="44">
        <f>T73*U$56/100</f>
        <v>0.1142773205572551</v>
      </c>
      <c r="W73" s="44"/>
    </row>
    <row r="74" spans="1:23" ht="14.4">
      <c r="A74" s="62"/>
      <c r="B74" s="61"/>
      <c r="C74" s="61"/>
      <c r="D74" s="61"/>
      <c r="E74" s="61"/>
      <c r="F74" s="61"/>
      <c r="G74" s="61"/>
      <c r="H74" s="66"/>
      <c r="I74" s="61"/>
      <c r="J74" s="61"/>
      <c r="K74" s="61" t="s">
        <v>426</v>
      </c>
      <c r="L74" s="61">
        <v>55.78</v>
      </c>
      <c r="M74" s="61">
        <v>2</v>
      </c>
      <c r="N74" s="61">
        <v>662.28160000000003</v>
      </c>
      <c r="O74" s="61">
        <v>2</v>
      </c>
      <c r="P74" s="61">
        <v>28.93</v>
      </c>
      <c r="Q74" s="17">
        <v>325530</v>
      </c>
      <c r="R74" s="65"/>
      <c r="U74" s="71"/>
    </row>
    <row r="75" spans="1:23" ht="14.4">
      <c r="A75" s="62"/>
      <c r="B75" s="61"/>
      <c r="C75" s="61"/>
      <c r="D75" s="61"/>
      <c r="E75" s="61"/>
      <c r="F75" s="61"/>
      <c r="G75" s="61"/>
      <c r="H75" s="66"/>
      <c r="I75" s="61"/>
      <c r="J75" s="61"/>
      <c r="K75" s="61" t="s">
        <v>66</v>
      </c>
      <c r="L75" s="61">
        <v>55.48</v>
      </c>
      <c r="M75" s="61">
        <v>2.2999999999999998</v>
      </c>
      <c r="N75" s="61">
        <v>582.58240000000001</v>
      </c>
      <c r="O75" s="61">
        <v>3</v>
      </c>
      <c r="P75" s="61">
        <v>24.31</v>
      </c>
      <c r="Q75" s="17">
        <v>698860</v>
      </c>
      <c r="R75" s="65"/>
      <c r="U75" s="71"/>
    </row>
    <row r="76" spans="1:23" ht="14.4">
      <c r="A76" s="62"/>
      <c r="B76" s="61"/>
      <c r="C76" s="61"/>
      <c r="D76" s="61"/>
      <c r="E76" s="61"/>
      <c r="F76" s="61"/>
      <c r="G76" s="61"/>
      <c r="H76" s="66"/>
      <c r="I76" s="61"/>
      <c r="J76" s="61"/>
      <c r="K76" s="61" t="s">
        <v>113</v>
      </c>
      <c r="L76" s="61">
        <v>50.35</v>
      </c>
      <c r="M76" s="61">
        <v>1.8</v>
      </c>
      <c r="N76" s="61">
        <v>528.73680000000002</v>
      </c>
      <c r="O76" s="61">
        <v>2</v>
      </c>
      <c r="P76" s="61">
        <v>28.18</v>
      </c>
      <c r="Q76" s="17">
        <v>975850</v>
      </c>
      <c r="R76" s="65"/>
      <c r="U76" s="71"/>
    </row>
    <row r="77" spans="1:23" ht="14.4">
      <c r="A77" s="62"/>
      <c r="B77" s="61"/>
      <c r="C77" s="61"/>
      <c r="D77" s="61"/>
      <c r="E77" s="61"/>
      <c r="F77" s="61"/>
      <c r="G77" s="61"/>
      <c r="H77" s="66"/>
      <c r="I77" s="61"/>
      <c r="J77" s="61"/>
      <c r="Q77" s="45">
        <f>SUM(Q73:Q76)</f>
        <v>5351240</v>
      </c>
      <c r="R77" s="65"/>
      <c r="U77" s="70"/>
    </row>
    <row r="78" spans="1:23" ht="14.4">
      <c r="A78" s="62">
        <v>13</v>
      </c>
      <c r="B78" s="61">
        <v>7</v>
      </c>
      <c r="C78" s="61">
        <v>1</v>
      </c>
      <c r="D78" s="61">
        <v>183.99</v>
      </c>
      <c r="E78" s="61">
        <v>8</v>
      </c>
      <c r="F78" s="61">
        <v>67952</v>
      </c>
      <c r="G78" s="61" t="s">
        <v>738</v>
      </c>
      <c r="H78" s="66" t="s">
        <v>58</v>
      </c>
      <c r="I78" s="61" t="s">
        <v>691</v>
      </c>
      <c r="J78" s="61" t="s">
        <v>572</v>
      </c>
      <c r="K78" s="61" t="s">
        <v>42</v>
      </c>
      <c r="L78" s="61">
        <v>94.59</v>
      </c>
      <c r="M78" s="61">
        <v>1.4</v>
      </c>
      <c r="N78" s="61">
        <v>838.05359999999996</v>
      </c>
      <c r="O78" s="61">
        <v>3</v>
      </c>
      <c r="P78" s="61">
        <v>29.87</v>
      </c>
      <c r="Q78" s="17">
        <v>6772900</v>
      </c>
      <c r="R78" s="65">
        <f>Q85/B78</f>
        <v>2608124.2857142859</v>
      </c>
      <c r="T78" s="44">
        <f>R78/$S$56*100</f>
        <v>3.8787964905425478</v>
      </c>
      <c r="U78" s="71"/>
      <c r="V78" s="44">
        <f>T78*U$56/100</f>
        <v>0.22278907696289715</v>
      </c>
      <c r="W78" s="44"/>
    </row>
    <row r="79" spans="1:23" ht="14.4">
      <c r="A79" s="62"/>
      <c r="B79" s="61"/>
      <c r="C79" s="61"/>
      <c r="D79" s="61"/>
      <c r="E79" s="61"/>
      <c r="F79" s="61"/>
      <c r="G79" s="61"/>
      <c r="H79" s="66"/>
      <c r="I79" s="61"/>
      <c r="J79" s="61"/>
      <c r="K79" s="61" t="s">
        <v>44</v>
      </c>
      <c r="L79" s="61">
        <v>83.43</v>
      </c>
      <c r="M79" s="61">
        <v>1.7</v>
      </c>
      <c r="N79" s="61">
        <v>864.86180000000002</v>
      </c>
      <c r="O79" s="61">
        <v>2</v>
      </c>
      <c r="P79" s="61">
        <v>25.36</v>
      </c>
      <c r="Q79" s="17">
        <v>4146200</v>
      </c>
      <c r="R79" s="65"/>
      <c r="U79" s="71"/>
    </row>
    <row r="80" spans="1:23" ht="14.4">
      <c r="A80" s="62"/>
      <c r="B80" s="61"/>
      <c r="C80" s="61"/>
      <c r="D80" s="61"/>
      <c r="E80" s="61"/>
      <c r="F80" s="61"/>
      <c r="G80" s="61"/>
      <c r="H80" s="66"/>
      <c r="I80" s="61"/>
      <c r="J80" s="61"/>
      <c r="K80" s="61" t="s">
        <v>48</v>
      </c>
      <c r="L80" s="61">
        <v>79.569999999999993</v>
      </c>
      <c r="M80" s="61">
        <v>-2.2000000000000002</v>
      </c>
      <c r="N80" s="61">
        <v>843.38229999999999</v>
      </c>
      <c r="O80" s="61">
        <v>3</v>
      </c>
      <c r="P80" s="61">
        <v>27.68</v>
      </c>
      <c r="Q80" s="17">
        <v>3843100</v>
      </c>
      <c r="R80" s="65"/>
      <c r="U80" s="71"/>
    </row>
    <row r="81" spans="1:23" ht="14.4">
      <c r="A81" s="62"/>
      <c r="B81" s="61"/>
      <c r="C81" s="61"/>
      <c r="D81" s="61"/>
      <c r="E81" s="61"/>
      <c r="F81" s="61"/>
      <c r="G81" s="61"/>
      <c r="H81" s="66"/>
      <c r="I81" s="61"/>
      <c r="J81" s="61"/>
      <c r="K81" s="61" t="s">
        <v>377</v>
      </c>
      <c r="L81" s="61">
        <v>78.36</v>
      </c>
      <c r="M81" s="61">
        <v>-0.1</v>
      </c>
      <c r="N81" s="61">
        <v>653.94860000000006</v>
      </c>
      <c r="O81" s="61">
        <v>3</v>
      </c>
      <c r="P81" s="61">
        <v>29.35</v>
      </c>
      <c r="Q81" s="17">
        <v>463800</v>
      </c>
      <c r="R81" s="65"/>
      <c r="U81" s="71"/>
    </row>
    <row r="82" spans="1:23" ht="14.4">
      <c r="A82" s="62"/>
      <c r="B82" s="61"/>
      <c r="C82" s="61"/>
      <c r="D82" s="61"/>
      <c r="E82" s="61"/>
      <c r="F82" s="61"/>
      <c r="G82" s="61"/>
      <c r="H82" s="66"/>
      <c r="I82" s="61"/>
      <c r="J82" s="61"/>
      <c r="K82" s="61" t="s">
        <v>52</v>
      </c>
      <c r="L82" s="61">
        <v>54.06</v>
      </c>
      <c r="M82" s="61">
        <v>2.8</v>
      </c>
      <c r="N82" s="61">
        <v>401.7285</v>
      </c>
      <c r="O82" s="61">
        <v>2</v>
      </c>
      <c r="P82" s="61">
        <v>23.9</v>
      </c>
      <c r="Q82" s="17">
        <v>2518800</v>
      </c>
      <c r="R82" s="65"/>
      <c r="U82" s="71"/>
    </row>
    <row r="83" spans="1:23" ht="14.4">
      <c r="A83" s="62"/>
      <c r="B83" s="61"/>
      <c r="C83" s="61"/>
      <c r="D83" s="61"/>
      <c r="E83" s="61"/>
      <c r="F83" s="61"/>
      <c r="G83" s="61"/>
      <c r="H83" s="66"/>
      <c r="I83" s="61"/>
      <c r="J83" s="61"/>
      <c r="K83" s="61" t="s">
        <v>70</v>
      </c>
      <c r="L83" s="61">
        <v>40.21</v>
      </c>
      <c r="M83" s="61">
        <v>1.4</v>
      </c>
      <c r="N83" s="61">
        <v>542.77599999999995</v>
      </c>
      <c r="O83" s="61">
        <v>2</v>
      </c>
      <c r="P83" s="61">
        <v>23.58</v>
      </c>
      <c r="Q83" s="17">
        <v>246990</v>
      </c>
      <c r="R83" s="65"/>
      <c r="U83" s="71"/>
    </row>
    <row r="84" spans="1:23" ht="14.4">
      <c r="A84" s="62"/>
      <c r="B84" s="61"/>
      <c r="C84" s="61"/>
      <c r="D84" s="61"/>
      <c r="E84" s="61"/>
      <c r="F84" s="61"/>
      <c r="G84" s="61"/>
      <c r="H84" s="66"/>
      <c r="I84" s="61"/>
      <c r="J84" s="61"/>
      <c r="K84" s="61" t="s">
        <v>51</v>
      </c>
      <c r="L84" s="61">
        <v>29.61</v>
      </c>
      <c r="M84" s="61">
        <v>1.3</v>
      </c>
      <c r="N84" s="61">
        <v>409.7253</v>
      </c>
      <c r="O84" s="61">
        <v>2</v>
      </c>
      <c r="P84" s="61">
        <v>19.920000000000002</v>
      </c>
      <c r="Q84" s="17">
        <v>265080</v>
      </c>
      <c r="R84" s="65"/>
      <c r="U84" s="71"/>
    </row>
    <row r="85" spans="1:23" ht="14.4">
      <c r="A85" s="62"/>
      <c r="B85" s="61"/>
      <c r="C85" s="61"/>
      <c r="D85" s="61"/>
      <c r="E85" s="61"/>
      <c r="F85" s="61"/>
      <c r="G85" s="61"/>
      <c r="H85" s="66"/>
      <c r="I85" s="61"/>
      <c r="J85" s="61"/>
      <c r="Q85" s="45">
        <f>SUM(Q78:Q84)</f>
        <v>18256870</v>
      </c>
      <c r="R85" s="65"/>
      <c r="U85" s="70"/>
    </row>
    <row r="86" spans="1:23" ht="14.4">
      <c r="A86" s="62">
        <v>13</v>
      </c>
      <c r="B86" s="61">
        <v>1</v>
      </c>
      <c r="C86" s="61">
        <v>1</v>
      </c>
      <c r="D86" s="61">
        <v>99.53</v>
      </c>
      <c r="E86" s="61">
        <v>4</v>
      </c>
      <c r="F86" s="61">
        <v>52657</v>
      </c>
      <c r="G86" s="61" t="s">
        <v>913</v>
      </c>
      <c r="H86" s="66" t="s">
        <v>14</v>
      </c>
      <c r="I86" s="61" t="s">
        <v>899</v>
      </c>
      <c r="J86" s="61" t="s">
        <v>935</v>
      </c>
      <c r="K86" s="61" t="s">
        <v>78</v>
      </c>
      <c r="L86" s="61">
        <v>99.53</v>
      </c>
      <c r="M86" s="61">
        <v>2.6</v>
      </c>
      <c r="N86" s="61">
        <v>722.31700000000001</v>
      </c>
      <c r="O86" s="61">
        <v>3</v>
      </c>
      <c r="P86" s="61">
        <v>24.86</v>
      </c>
      <c r="Q86" s="17">
        <v>36684000</v>
      </c>
      <c r="R86" s="65">
        <f>Q87/B86</f>
        <v>36684000</v>
      </c>
      <c r="T86" s="44">
        <f>R86/$S$56*100</f>
        <v>54.556361151360541</v>
      </c>
      <c r="U86" s="71"/>
      <c r="V86" s="44">
        <f>T86*U$56/100</f>
        <v>3.1335908890816682</v>
      </c>
      <c r="W86" s="44"/>
    </row>
    <row r="87" spans="1:23" ht="14.4">
      <c r="A87" s="62"/>
      <c r="B87" s="61"/>
      <c r="C87" s="61"/>
      <c r="D87" s="61"/>
      <c r="E87" s="61"/>
      <c r="F87" s="61"/>
      <c r="G87" s="61"/>
      <c r="H87" s="66"/>
      <c r="I87" s="61"/>
      <c r="J87" s="61"/>
      <c r="Q87" s="45">
        <f>SUM(Q86)</f>
        <v>36684000</v>
      </c>
      <c r="R87" s="65"/>
      <c r="U87" s="70"/>
    </row>
    <row r="88" spans="1:23" ht="14.4">
      <c r="A88" s="62">
        <v>13</v>
      </c>
      <c r="B88" s="61">
        <v>3</v>
      </c>
      <c r="C88" s="61">
        <v>1</v>
      </c>
      <c r="D88" s="61">
        <v>128.56</v>
      </c>
      <c r="E88" s="61">
        <v>9</v>
      </c>
      <c r="F88" s="61">
        <v>53646</v>
      </c>
      <c r="G88" s="61" t="s">
        <v>740</v>
      </c>
      <c r="H88" s="66" t="s">
        <v>16</v>
      </c>
      <c r="I88" s="61" t="s">
        <v>692</v>
      </c>
      <c r="J88" s="61" t="s">
        <v>938</v>
      </c>
      <c r="K88" s="61" t="s">
        <v>377</v>
      </c>
      <c r="L88" s="61">
        <v>78.36</v>
      </c>
      <c r="M88" s="61">
        <v>-0.1</v>
      </c>
      <c r="N88" s="61">
        <v>653.94860000000006</v>
      </c>
      <c r="O88" s="61">
        <v>3</v>
      </c>
      <c r="P88" s="61">
        <v>29.35</v>
      </c>
      <c r="Q88" s="17">
        <v>463800</v>
      </c>
      <c r="R88" s="65">
        <f>Q91/B88</f>
        <v>321040</v>
      </c>
      <c r="T88" s="44">
        <f>R88/$S$56*100</f>
        <v>0.47744995594899109</v>
      </c>
      <c r="U88" s="71"/>
      <c r="V88" s="44">
        <f>T88*U$56/100</f>
        <v>2.7423618444847312E-2</v>
      </c>
      <c r="W88" s="44"/>
    </row>
    <row r="89" spans="1:23" ht="14.4">
      <c r="A89" s="62"/>
      <c r="B89" s="61"/>
      <c r="C89" s="61"/>
      <c r="D89" s="61"/>
      <c r="E89" s="61"/>
      <c r="F89" s="61"/>
      <c r="G89" s="61"/>
      <c r="H89" s="66"/>
      <c r="I89" s="61"/>
      <c r="J89" s="61"/>
      <c r="K89" s="61" t="s">
        <v>121</v>
      </c>
      <c r="L89" s="61">
        <v>63.2</v>
      </c>
      <c r="M89" s="61">
        <v>0.4</v>
      </c>
      <c r="N89" s="61">
        <v>679.62099999999998</v>
      </c>
      <c r="O89" s="61">
        <v>3</v>
      </c>
      <c r="P89" s="61">
        <v>21.42</v>
      </c>
      <c r="Q89" s="17">
        <v>173790</v>
      </c>
      <c r="R89" s="65"/>
      <c r="U89" s="71"/>
    </row>
    <row r="90" spans="1:23" ht="14.4">
      <c r="A90" s="62"/>
      <c r="B90" s="61"/>
      <c r="C90" s="61"/>
      <c r="D90" s="61"/>
      <c r="E90" s="61"/>
      <c r="F90" s="61"/>
      <c r="G90" s="61"/>
      <c r="H90" s="66"/>
      <c r="I90" s="61"/>
      <c r="J90" s="61"/>
      <c r="K90" s="61" t="s">
        <v>426</v>
      </c>
      <c r="L90" s="61">
        <v>55.78</v>
      </c>
      <c r="M90" s="61">
        <v>2</v>
      </c>
      <c r="N90" s="61">
        <v>662.28160000000003</v>
      </c>
      <c r="O90" s="61">
        <v>2</v>
      </c>
      <c r="P90" s="61">
        <v>28.93</v>
      </c>
      <c r="Q90" s="17">
        <v>325530</v>
      </c>
      <c r="R90" s="65"/>
      <c r="U90" s="71"/>
    </row>
    <row r="91" spans="1:23" ht="14.4">
      <c r="A91" s="62"/>
      <c r="B91" s="61"/>
      <c r="C91" s="61"/>
      <c r="D91" s="61"/>
      <c r="E91" s="61"/>
      <c r="F91" s="61"/>
      <c r="G91" s="61"/>
      <c r="H91" s="66"/>
      <c r="I91" s="61"/>
      <c r="J91" s="61"/>
      <c r="K91" s="61"/>
      <c r="L91" s="61"/>
      <c r="M91" s="61"/>
      <c r="N91" s="61"/>
      <c r="O91" s="61"/>
      <c r="P91" s="61"/>
      <c r="Q91" s="45">
        <f>SUM(Q88:Q90)</f>
        <v>963120</v>
      </c>
      <c r="R91" s="65"/>
      <c r="U91" s="70"/>
    </row>
    <row r="92" spans="1:23" ht="14.4">
      <c r="A92" s="62">
        <v>13</v>
      </c>
      <c r="B92" s="61">
        <v>2</v>
      </c>
      <c r="C92" s="61">
        <v>1</v>
      </c>
      <c r="D92" s="61">
        <v>127.91</v>
      </c>
      <c r="E92" s="61">
        <v>6</v>
      </c>
      <c r="F92" s="61">
        <v>54896</v>
      </c>
      <c r="G92" s="61" t="s">
        <v>741</v>
      </c>
      <c r="H92" s="66" t="s">
        <v>59</v>
      </c>
      <c r="I92" s="61" t="s">
        <v>692</v>
      </c>
      <c r="J92" s="61" t="s">
        <v>939</v>
      </c>
      <c r="K92" s="61" t="s">
        <v>89</v>
      </c>
      <c r="L92" s="61">
        <v>100.02</v>
      </c>
      <c r="M92" s="61">
        <v>4.2</v>
      </c>
      <c r="N92" s="61">
        <v>708.30259999999998</v>
      </c>
      <c r="O92" s="61">
        <v>3</v>
      </c>
      <c r="P92" s="61">
        <v>22.94</v>
      </c>
      <c r="Q92" s="17">
        <v>3702200</v>
      </c>
      <c r="R92" s="65">
        <f>Q94/B92</f>
        <v>2013865</v>
      </c>
      <c r="T92" s="44">
        <f>R92/$S$56*100</f>
        <v>2.9950154358871632</v>
      </c>
      <c r="U92" s="71"/>
      <c r="V92" s="44">
        <f>T92*U$56/100</f>
        <v>0.17202674233563553</v>
      </c>
      <c r="W92" s="44"/>
    </row>
    <row r="93" spans="1:23" ht="14.4">
      <c r="A93" s="62"/>
      <c r="B93" s="61"/>
      <c r="C93" s="61"/>
      <c r="D93" s="61"/>
      <c r="E93" s="61"/>
      <c r="F93" s="61"/>
      <c r="G93" s="61"/>
      <c r="H93" s="66"/>
      <c r="I93" s="61"/>
      <c r="J93" s="61"/>
      <c r="K93" s="61" t="s">
        <v>426</v>
      </c>
      <c r="L93" s="61">
        <v>55.78</v>
      </c>
      <c r="M93" s="61">
        <v>2</v>
      </c>
      <c r="N93" s="61">
        <v>662.28160000000003</v>
      </c>
      <c r="O93" s="61">
        <v>2</v>
      </c>
      <c r="P93" s="61">
        <v>28.93</v>
      </c>
      <c r="Q93" s="17">
        <v>325530</v>
      </c>
      <c r="R93" s="65"/>
      <c r="U93" s="71"/>
    </row>
    <row r="94" spans="1:23" ht="14.4">
      <c r="A94" s="62"/>
      <c r="B94" s="61"/>
      <c r="C94" s="61"/>
      <c r="D94" s="61"/>
      <c r="E94" s="61"/>
      <c r="F94" s="61"/>
      <c r="G94" s="61"/>
      <c r="H94" s="66"/>
      <c r="I94" s="61"/>
      <c r="J94" s="61"/>
      <c r="Q94" s="45">
        <f>SUM(Q92:Q93)</f>
        <v>4027730</v>
      </c>
      <c r="R94" s="65"/>
      <c r="U94" s="70"/>
    </row>
    <row r="95" spans="1:23" ht="14.4">
      <c r="A95" s="62">
        <v>13</v>
      </c>
      <c r="B95" s="61">
        <v>5</v>
      </c>
      <c r="C95" s="61">
        <v>5</v>
      </c>
      <c r="D95" s="61">
        <v>118.38</v>
      </c>
      <c r="E95" s="61">
        <v>17</v>
      </c>
      <c r="F95" s="61">
        <v>27163</v>
      </c>
      <c r="G95" s="61" t="s">
        <v>742</v>
      </c>
      <c r="H95" s="66" t="s">
        <v>599</v>
      </c>
      <c r="I95" s="61" t="s">
        <v>687</v>
      </c>
      <c r="J95" s="61" t="s">
        <v>940</v>
      </c>
      <c r="K95" s="61" t="s">
        <v>355</v>
      </c>
      <c r="L95" s="61">
        <v>63.56</v>
      </c>
      <c r="M95" s="61">
        <v>2.5</v>
      </c>
      <c r="N95" s="61">
        <v>682.32510000000002</v>
      </c>
      <c r="O95" s="61">
        <v>2</v>
      </c>
      <c r="P95" s="61">
        <v>27.09</v>
      </c>
      <c r="Q95" s="17">
        <v>432440</v>
      </c>
      <c r="R95" s="65">
        <f>Q100/B95</f>
        <v>468752</v>
      </c>
      <c r="T95" s="44">
        <f>R95/$S$56*100</f>
        <v>0.69712690552891066</v>
      </c>
      <c r="U95" s="71"/>
      <c r="V95" s="44">
        <f>T95*U$56/100</f>
        <v>4.004135308141997E-2</v>
      </c>
      <c r="W95" s="44"/>
    </row>
    <row r="96" spans="1:23" ht="14.4">
      <c r="A96" s="62"/>
      <c r="B96" s="61"/>
      <c r="C96" s="61"/>
      <c r="D96" s="61"/>
      <c r="E96" s="61"/>
      <c r="F96" s="61"/>
      <c r="G96" s="61"/>
      <c r="H96" s="66"/>
      <c r="I96" s="61"/>
      <c r="J96" s="61"/>
      <c r="K96" s="61" t="s">
        <v>354</v>
      </c>
      <c r="L96" s="61">
        <v>58.87</v>
      </c>
      <c r="M96" s="61">
        <v>0.6</v>
      </c>
      <c r="N96" s="61">
        <v>647.31709999999998</v>
      </c>
      <c r="O96" s="61">
        <v>2</v>
      </c>
      <c r="P96" s="61">
        <v>27.31</v>
      </c>
      <c r="Q96" s="17">
        <v>554660</v>
      </c>
      <c r="R96" s="65"/>
      <c r="U96" s="71"/>
    </row>
    <row r="97" spans="1:23" ht="14.4">
      <c r="A97" s="62"/>
      <c r="B97" s="61"/>
      <c r="C97" s="61"/>
      <c r="D97" s="61"/>
      <c r="E97" s="61"/>
      <c r="F97" s="61"/>
      <c r="G97" s="61"/>
      <c r="H97" s="66"/>
      <c r="I97" s="61"/>
      <c r="J97" s="61"/>
      <c r="K97" s="61" t="s">
        <v>357</v>
      </c>
      <c r="L97" s="61">
        <v>52.88</v>
      </c>
      <c r="M97" s="61">
        <v>2.7</v>
      </c>
      <c r="N97" s="61">
        <v>690.32259999999997</v>
      </c>
      <c r="O97" s="61">
        <v>2</v>
      </c>
      <c r="P97" s="61">
        <v>23.69</v>
      </c>
      <c r="Q97" s="17">
        <v>298390</v>
      </c>
      <c r="R97" s="65"/>
      <c r="U97" s="71"/>
    </row>
    <row r="98" spans="1:23" ht="14.4">
      <c r="A98" s="62"/>
      <c r="B98" s="61"/>
      <c r="C98" s="61"/>
      <c r="D98" s="61"/>
      <c r="E98" s="61"/>
      <c r="F98" s="61"/>
      <c r="G98" s="61"/>
      <c r="H98" s="66"/>
      <c r="I98" s="61"/>
      <c r="J98" s="61"/>
      <c r="K98" s="61" t="s">
        <v>356</v>
      </c>
      <c r="L98" s="61">
        <v>47.3</v>
      </c>
      <c r="M98" s="61">
        <v>1.4</v>
      </c>
      <c r="N98" s="61">
        <v>556.26890000000003</v>
      </c>
      <c r="O98" s="61">
        <v>2</v>
      </c>
      <c r="P98" s="61">
        <v>19.95</v>
      </c>
      <c r="Q98" s="17">
        <v>412830</v>
      </c>
      <c r="R98" s="65"/>
      <c r="U98" s="71"/>
    </row>
    <row r="99" spans="1:23" ht="14.4">
      <c r="A99" s="62"/>
      <c r="B99" s="61"/>
      <c r="C99" s="61"/>
      <c r="D99" s="61"/>
      <c r="E99" s="61"/>
      <c r="F99" s="61"/>
      <c r="G99" s="61"/>
      <c r="H99" s="66"/>
      <c r="I99" s="61"/>
      <c r="J99" s="61"/>
      <c r="K99" s="61" t="s">
        <v>358</v>
      </c>
      <c r="L99" s="61">
        <v>38.44</v>
      </c>
      <c r="M99" s="61">
        <v>1.7</v>
      </c>
      <c r="N99" s="61">
        <v>481.73430000000002</v>
      </c>
      <c r="O99" s="61">
        <v>2</v>
      </c>
      <c r="P99" s="61">
        <v>27.96</v>
      </c>
      <c r="Q99" s="17">
        <v>645440</v>
      </c>
      <c r="R99" s="65"/>
      <c r="U99" s="71"/>
    </row>
    <row r="100" spans="1:23" ht="14.4">
      <c r="A100" s="62"/>
      <c r="B100" s="61"/>
      <c r="C100" s="61"/>
      <c r="D100" s="61"/>
      <c r="E100" s="61"/>
      <c r="F100" s="61"/>
      <c r="G100" s="61"/>
      <c r="H100" s="66"/>
      <c r="I100" s="61"/>
      <c r="J100" s="61"/>
      <c r="K100" s="61"/>
      <c r="L100" s="61"/>
      <c r="M100" s="61"/>
      <c r="N100" s="61"/>
      <c r="O100" s="61"/>
      <c r="P100" s="61"/>
      <c r="Q100" s="45">
        <f>SUM(Q95:Q99)</f>
        <v>2343760</v>
      </c>
      <c r="R100" s="65"/>
      <c r="U100" s="70"/>
    </row>
    <row r="101" spans="1:23" ht="14.4">
      <c r="A101" s="62">
        <v>13</v>
      </c>
      <c r="B101" s="61">
        <v>3</v>
      </c>
      <c r="C101" s="61">
        <v>3</v>
      </c>
      <c r="D101" s="61">
        <v>93.75</v>
      </c>
      <c r="E101" s="61">
        <v>4</v>
      </c>
      <c r="F101" s="61">
        <v>54946</v>
      </c>
      <c r="G101" s="61" t="s">
        <v>733</v>
      </c>
      <c r="H101" s="66" t="s">
        <v>60</v>
      </c>
      <c r="I101" s="61" t="s">
        <v>685</v>
      </c>
      <c r="J101" s="61" t="s">
        <v>933</v>
      </c>
      <c r="K101" s="61" t="s">
        <v>164</v>
      </c>
      <c r="L101" s="61">
        <v>65.12</v>
      </c>
      <c r="M101" s="61">
        <v>1.1000000000000001</v>
      </c>
      <c r="N101" s="61">
        <v>507.89600000000002</v>
      </c>
      <c r="O101" s="61">
        <v>3</v>
      </c>
      <c r="P101" s="61">
        <v>27.4</v>
      </c>
      <c r="Q101" s="17">
        <v>4332000</v>
      </c>
      <c r="R101" s="65">
        <f>Q104/B101</f>
        <v>7571533.333333333</v>
      </c>
      <c r="T101" s="44">
        <f>R101/$S$56*100</f>
        <v>11.260367108355087</v>
      </c>
      <c r="U101" s="71"/>
      <c r="V101" s="44">
        <f>T101*U$56/100</f>
        <v>0.64676937819516633</v>
      </c>
      <c r="W101" s="44"/>
    </row>
    <row r="102" spans="1:23" ht="14.4">
      <c r="A102" s="62"/>
      <c r="B102" s="61"/>
      <c r="C102" s="61"/>
      <c r="D102" s="61"/>
      <c r="E102" s="61"/>
      <c r="F102" s="61"/>
      <c r="G102" s="61"/>
      <c r="H102" s="66"/>
      <c r="I102" s="61"/>
      <c r="J102" s="61"/>
      <c r="K102" s="61" t="s">
        <v>72</v>
      </c>
      <c r="L102" s="61">
        <v>57.25</v>
      </c>
      <c r="M102" s="61">
        <v>2.8</v>
      </c>
      <c r="N102" s="61">
        <v>532.74549999999999</v>
      </c>
      <c r="O102" s="61">
        <v>2</v>
      </c>
      <c r="P102" s="61">
        <v>26.74</v>
      </c>
      <c r="Q102" s="17">
        <v>731600</v>
      </c>
      <c r="R102" s="65"/>
      <c r="U102" s="71"/>
    </row>
    <row r="103" spans="1:23" ht="14.4">
      <c r="A103" s="62"/>
      <c r="B103" s="61"/>
      <c r="C103" s="61"/>
      <c r="D103" s="61"/>
      <c r="E103" s="61"/>
      <c r="F103" s="61"/>
      <c r="G103" s="61"/>
      <c r="H103" s="66"/>
      <c r="I103" s="61"/>
      <c r="J103" s="61"/>
      <c r="K103" s="61" t="s">
        <v>273</v>
      </c>
      <c r="L103" s="61">
        <v>15.03</v>
      </c>
      <c r="M103" s="61">
        <v>1.9</v>
      </c>
      <c r="N103" s="61">
        <v>462.76299999999998</v>
      </c>
      <c r="O103" s="61">
        <v>2</v>
      </c>
      <c r="P103" s="61">
        <v>26.48</v>
      </c>
      <c r="Q103" s="17">
        <v>17651000</v>
      </c>
      <c r="R103" s="65"/>
      <c r="U103" s="71"/>
    </row>
    <row r="104" spans="1:23" ht="14.4">
      <c r="A104" s="62"/>
      <c r="B104" s="61"/>
      <c r="C104" s="61"/>
      <c r="D104" s="61"/>
      <c r="E104" s="61"/>
      <c r="F104" s="61"/>
      <c r="G104" s="61"/>
      <c r="H104" s="66"/>
      <c r="I104" s="61"/>
      <c r="J104" s="61"/>
      <c r="K104" s="61"/>
      <c r="L104" s="61"/>
      <c r="M104" s="61"/>
      <c r="N104" s="61"/>
      <c r="O104" s="61"/>
      <c r="P104" s="61"/>
      <c r="Q104" s="45">
        <f>SUM(Q101:Q103)</f>
        <v>22714600</v>
      </c>
      <c r="R104" s="65"/>
      <c r="S104" s="64"/>
      <c r="U104" s="70"/>
    </row>
    <row r="105" spans="1:23" s="63" customFormat="1" ht="14.4">
      <c r="A105" s="62">
        <v>13</v>
      </c>
      <c r="B105" s="61">
        <v>2</v>
      </c>
      <c r="C105" s="61">
        <v>2</v>
      </c>
      <c r="D105" s="61">
        <v>54.96</v>
      </c>
      <c r="E105" s="61">
        <v>6</v>
      </c>
      <c r="F105" s="61">
        <v>43816</v>
      </c>
      <c r="G105" s="61" t="s">
        <v>731</v>
      </c>
      <c r="H105" s="66" t="s">
        <v>14</v>
      </c>
      <c r="I105" s="61" t="s">
        <v>683</v>
      </c>
      <c r="J105" s="61" t="s">
        <v>932</v>
      </c>
      <c r="K105" s="61" t="s">
        <v>84</v>
      </c>
      <c r="L105" s="61">
        <v>54.96</v>
      </c>
      <c r="M105" s="61">
        <v>2.2999999999999998</v>
      </c>
      <c r="N105" s="61">
        <v>724.85130000000004</v>
      </c>
      <c r="O105" s="61">
        <v>2</v>
      </c>
      <c r="P105" s="61">
        <v>26.85</v>
      </c>
      <c r="Q105" s="17">
        <v>1936200</v>
      </c>
      <c r="R105" s="65">
        <f>Q107/B105</f>
        <v>1021735</v>
      </c>
      <c r="S105" s="64"/>
      <c r="T105" s="44">
        <f>R105/$S$56*100</f>
        <v>1.5195219621902016</v>
      </c>
      <c r="U105" s="70"/>
      <c r="V105" s="44">
        <f>T105*U$56/100</f>
        <v>8.7277818314683717E-2</v>
      </c>
      <c r="W105" s="44"/>
    </row>
    <row r="106" spans="1:23" s="63" customFormat="1" ht="14.4">
      <c r="A106" s="62"/>
      <c r="B106" s="61"/>
      <c r="C106" s="61"/>
      <c r="D106" s="61"/>
      <c r="E106" s="61"/>
      <c r="F106" s="61"/>
      <c r="G106" s="61"/>
      <c r="H106" s="66"/>
      <c r="I106" s="61"/>
      <c r="J106" s="61"/>
      <c r="K106" s="61" t="s">
        <v>126</v>
      </c>
      <c r="L106" s="61">
        <v>31.25</v>
      </c>
      <c r="M106" s="61">
        <v>-0.5</v>
      </c>
      <c r="N106" s="61">
        <v>667.33920000000001</v>
      </c>
      <c r="O106" s="61">
        <v>2</v>
      </c>
      <c r="P106" s="61">
        <v>21.3</v>
      </c>
      <c r="Q106" s="17">
        <v>107270</v>
      </c>
      <c r="R106" s="65"/>
      <c r="S106" s="64"/>
      <c r="T106" s="44"/>
      <c r="U106" s="70"/>
      <c r="V106" s="44"/>
      <c r="W106" s="44"/>
    </row>
    <row r="107" spans="1:23" s="63" customFormat="1" ht="14.4">
      <c r="A107" s="62"/>
      <c r="B107" s="61"/>
      <c r="C107" s="61"/>
      <c r="D107" s="61"/>
      <c r="E107" s="61"/>
      <c r="F107" s="61"/>
      <c r="G107" s="61"/>
      <c r="H107" s="66"/>
      <c r="I107" s="61"/>
      <c r="J107" s="61"/>
      <c r="K107" s="61"/>
      <c r="L107" s="61"/>
      <c r="M107" s="61"/>
      <c r="N107" s="61"/>
      <c r="O107" s="61"/>
      <c r="P107" s="61"/>
      <c r="Q107" s="45">
        <f>SUM(Q105:Q106)</f>
        <v>2043470</v>
      </c>
      <c r="R107" s="65"/>
      <c r="S107" s="64"/>
      <c r="T107" s="44"/>
      <c r="U107" s="70"/>
      <c r="V107" s="44"/>
      <c r="W107" s="44"/>
    </row>
    <row r="108" spans="1:23" s="63" customFormat="1" ht="14.4">
      <c r="A108" s="62">
        <v>13</v>
      </c>
      <c r="B108" s="61">
        <v>1</v>
      </c>
      <c r="C108" s="61">
        <v>1</v>
      </c>
      <c r="D108" s="61">
        <v>53.12</v>
      </c>
      <c r="E108" s="61">
        <v>14</v>
      </c>
      <c r="F108" s="61">
        <v>13787</v>
      </c>
      <c r="G108" s="61" t="s">
        <v>576</v>
      </c>
      <c r="H108" s="66" t="s">
        <v>14</v>
      </c>
      <c r="I108" s="61" t="s">
        <v>693</v>
      </c>
      <c r="J108" s="61" t="s">
        <v>665</v>
      </c>
      <c r="K108" s="61" t="s">
        <v>300</v>
      </c>
      <c r="L108" s="61">
        <v>53.12</v>
      </c>
      <c r="M108" s="61">
        <v>2.2999999999999998</v>
      </c>
      <c r="N108" s="61">
        <v>916.35770000000002</v>
      </c>
      <c r="O108" s="61">
        <v>2</v>
      </c>
      <c r="P108" s="61">
        <v>29.62</v>
      </c>
      <c r="Q108" s="17">
        <v>489740</v>
      </c>
      <c r="R108" s="65">
        <v>490000</v>
      </c>
      <c r="S108" s="64"/>
      <c r="T108" s="44">
        <f>R108/$S$56*100</f>
        <v>0.72872688267818841</v>
      </c>
      <c r="U108" s="70"/>
      <c r="V108" s="44">
        <f>T108*U$56/100</f>
        <v>4.1856382500545665E-2</v>
      </c>
      <c r="W108" s="44"/>
    </row>
    <row r="109" spans="1:23" s="63" customFormat="1" ht="14.4">
      <c r="A109" s="62"/>
      <c r="B109" s="61"/>
      <c r="C109" s="61"/>
      <c r="D109" s="61"/>
      <c r="E109" s="61"/>
      <c r="F109" s="61"/>
      <c r="G109" s="61"/>
      <c r="H109" s="66"/>
      <c r="I109" s="61"/>
      <c r="J109" s="61"/>
      <c r="K109" s="61"/>
      <c r="L109" s="61"/>
      <c r="M109" s="61"/>
      <c r="N109" s="61"/>
      <c r="O109" s="61"/>
      <c r="P109" s="61"/>
      <c r="Q109" s="45">
        <f>SUM(Q108)</f>
        <v>489740</v>
      </c>
      <c r="R109" s="65"/>
      <c r="S109" s="64"/>
      <c r="T109" s="44"/>
      <c r="U109" s="70"/>
      <c r="V109" s="44"/>
      <c r="W109" s="44"/>
    </row>
    <row r="110" spans="1:23" s="63" customFormat="1" ht="16.2">
      <c r="A110" s="62">
        <v>13</v>
      </c>
      <c r="B110" s="61">
        <v>1</v>
      </c>
      <c r="C110" s="61">
        <v>1</v>
      </c>
      <c r="D110" s="61">
        <v>51.56</v>
      </c>
      <c r="E110" s="61">
        <v>5</v>
      </c>
      <c r="F110" s="61">
        <v>15689</v>
      </c>
      <c r="G110" s="61" t="s">
        <v>915</v>
      </c>
      <c r="H110" s="66" t="s">
        <v>14</v>
      </c>
      <c r="I110" s="61" t="s">
        <v>1025</v>
      </c>
      <c r="J110" s="61" t="s">
        <v>941</v>
      </c>
      <c r="K110" s="61" t="s">
        <v>914</v>
      </c>
      <c r="L110" s="61">
        <v>51.56</v>
      </c>
      <c r="M110" s="61">
        <v>1.8</v>
      </c>
      <c r="N110" s="61">
        <v>404.71019999999999</v>
      </c>
      <c r="O110" s="61">
        <v>2</v>
      </c>
      <c r="P110" s="61">
        <v>23.49</v>
      </c>
      <c r="Q110" s="17">
        <v>118430</v>
      </c>
      <c r="R110" s="65">
        <v>118000</v>
      </c>
      <c r="S110" s="64"/>
      <c r="T110" s="44">
        <f>R110/$S$56*100</f>
        <v>0.17548933093066579</v>
      </c>
      <c r="U110" s="70"/>
      <c r="V110" s="44">
        <f>T110*U$56/100</f>
        <v>1.0079700275641611E-2</v>
      </c>
      <c r="W110" s="44"/>
    </row>
    <row r="111" spans="1:23" s="63" customFormat="1" ht="14.4">
      <c r="A111" s="62"/>
      <c r="B111" s="61"/>
      <c r="C111" s="61"/>
      <c r="D111" s="61"/>
      <c r="E111" s="61"/>
      <c r="F111" s="61"/>
      <c r="G111" s="61"/>
      <c r="H111" s="66"/>
      <c r="I111" s="61"/>
      <c r="J111" s="61"/>
      <c r="K111" s="61"/>
      <c r="L111" s="61"/>
      <c r="M111" s="61"/>
      <c r="N111" s="61"/>
      <c r="O111" s="61"/>
      <c r="P111" s="61"/>
      <c r="Q111" s="45">
        <f>SUM(Q110)</f>
        <v>118430</v>
      </c>
      <c r="R111" s="65"/>
      <c r="S111" s="52"/>
      <c r="T111" s="44"/>
      <c r="U111" s="70"/>
      <c r="V111" s="44"/>
      <c r="W111" s="44"/>
    </row>
    <row r="112" spans="1:23" ht="14.4">
      <c r="A112" s="11" t="s">
        <v>678</v>
      </c>
      <c r="B112" s="6"/>
      <c r="C112" s="6"/>
      <c r="D112" s="7"/>
      <c r="E112" s="10"/>
      <c r="F112" s="10"/>
      <c r="G112" s="56"/>
      <c r="H112" s="27"/>
      <c r="I112" s="8"/>
      <c r="J112" s="6"/>
      <c r="K112" s="6"/>
      <c r="L112" s="7"/>
      <c r="M112" s="10"/>
      <c r="N112" s="9"/>
      <c r="O112" s="6"/>
      <c r="P112" s="7"/>
      <c r="Q112" s="41"/>
      <c r="R112" s="42"/>
      <c r="S112" s="51">
        <v>907895618.85213017</v>
      </c>
      <c r="T112" s="43"/>
      <c r="U112" s="53">
        <v>1.1246247426345224</v>
      </c>
      <c r="V112" s="53">
        <f>SUM(V113:V184)</f>
        <v>1.117935627201964</v>
      </c>
      <c r="W112" s="53">
        <f>V112/U112*100</f>
        <v>99.40521356333592</v>
      </c>
    </row>
    <row r="113" spans="1:23" s="63" customFormat="1" ht="14.4">
      <c r="A113" s="62">
        <v>14</v>
      </c>
      <c r="B113" s="61">
        <v>19</v>
      </c>
      <c r="C113" s="61">
        <v>10</v>
      </c>
      <c r="D113" s="61">
        <v>347.51</v>
      </c>
      <c r="E113" s="61">
        <v>76</v>
      </c>
      <c r="F113" s="61">
        <v>24820</v>
      </c>
      <c r="G113" s="61" t="s">
        <v>745</v>
      </c>
      <c r="H113" s="66" t="s">
        <v>14</v>
      </c>
      <c r="I113" s="61" t="s">
        <v>10</v>
      </c>
      <c r="J113" s="61" t="s">
        <v>942</v>
      </c>
      <c r="K113" s="67" t="s">
        <v>33</v>
      </c>
      <c r="L113" s="67">
        <v>55.41</v>
      </c>
      <c r="M113" s="67">
        <v>3.2</v>
      </c>
      <c r="N113" s="67">
        <v>604.84140000000002</v>
      </c>
      <c r="O113" s="67">
        <v>2</v>
      </c>
      <c r="P113" s="67">
        <v>22.36</v>
      </c>
      <c r="Q113" s="68">
        <v>124040000</v>
      </c>
      <c r="R113" s="65">
        <f>Q132/B113</f>
        <v>227549578.94736841</v>
      </c>
      <c r="S113" s="64"/>
      <c r="T113" s="44">
        <f>R113/$S$112*100</f>
        <v>25.063407535225657</v>
      </c>
      <c r="U113" s="70"/>
      <c r="V113" s="44">
        <f>T113*U$112/100</f>
        <v>0.28186928248847304</v>
      </c>
      <c r="W113" s="44"/>
    </row>
    <row r="114" spans="1:23" s="63" customFormat="1" ht="14.4">
      <c r="A114" s="62"/>
      <c r="B114" s="61"/>
      <c r="C114" s="61"/>
      <c r="D114" s="61"/>
      <c r="E114" s="61"/>
      <c r="F114" s="61"/>
      <c r="G114" s="61"/>
      <c r="H114" s="66"/>
      <c r="I114" s="61"/>
      <c r="J114" s="61"/>
      <c r="K114" s="67" t="s">
        <v>20</v>
      </c>
      <c r="L114" s="67">
        <v>109.44</v>
      </c>
      <c r="M114" s="67">
        <v>1.1000000000000001</v>
      </c>
      <c r="N114" s="67">
        <v>1527.646</v>
      </c>
      <c r="O114" s="67">
        <v>2</v>
      </c>
      <c r="P114" s="67">
        <v>30.67</v>
      </c>
      <c r="Q114" s="68">
        <v>2625300</v>
      </c>
      <c r="R114" s="64"/>
      <c r="S114" s="64"/>
      <c r="T114" s="36"/>
      <c r="U114" s="70"/>
      <c r="V114" s="36"/>
      <c r="W114" s="36"/>
    </row>
    <row r="115" spans="1:23" s="63" customFormat="1" ht="14.4">
      <c r="A115" s="62"/>
      <c r="B115" s="61"/>
      <c r="C115" s="61"/>
      <c r="D115" s="61"/>
      <c r="E115" s="61"/>
      <c r="F115" s="61"/>
      <c r="G115" s="61"/>
      <c r="H115" s="66"/>
      <c r="I115" s="61"/>
      <c r="J115" s="61"/>
      <c r="K115" s="67" t="s">
        <v>31</v>
      </c>
      <c r="L115" s="67">
        <v>85.04</v>
      </c>
      <c r="M115" s="67">
        <v>1.4</v>
      </c>
      <c r="N115" s="67">
        <v>862.35220000000004</v>
      </c>
      <c r="O115" s="67">
        <v>2</v>
      </c>
      <c r="P115" s="67">
        <v>21.96</v>
      </c>
      <c r="Q115" s="68">
        <v>910760000</v>
      </c>
      <c r="R115" s="65"/>
      <c r="S115" s="64"/>
      <c r="T115" s="36"/>
      <c r="U115" s="70"/>
      <c r="V115" s="36"/>
      <c r="W115" s="36"/>
    </row>
    <row r="116" spans="1:23" s="63" customFormat="1" ht="14.4">
      <c r="A116" s="62"/>
      <c r="B116" s="61"/>
      <c r="C116" s="61"/>
      <c r="D116" s="61"/>
      <c r="E116" s="61"/>
      <c r="F116" s="61"/>
      <c r="G116" s="61"/>
      <c r="H116" s="66"/>
      <c r="I116" s="61"/>
      <c r="J116" s="61"/>
      <c r="K116" s="67" t="s">
        <v>29</v>
      </c>
      <c r="L116" s="67">
        <v>87.83</v>
      </c>
      <c r="M116" s="67">
        <v>2.2999999999999998</v>
      </c>
      <c r="N116" s="67">
        <v>947.70389999999998</v>
      </c>
      <c r="O116" s="67">
        <v>3</v>
      </c>
      <c r="P116" s="67">
        <v>22.31</v>
      </c>
      <c r="Q116" s="68">
        <v>150960000</v>
      </c>
      <c r="R116" s="65"/>
      <c r="S116" s="64"/>
      <c r="T116" s="36"/>
      <c r="U116" s="70"/>
      <c r="V116" s="36"/>
      <c r="W116" s="36"/>
    </row>
    <row r="117" spans="1:23" s="63" customFormat="1" ht="14.4">
      <c r="A117" s="62"/>
      <c r="B117" s="61"/>
      <c r="C117" s="61"/>
      <c r="D117" s="61"/>
      <c r="E117" s="61"/>
      <c r="F117" s="61"/>
      <c r="G117" s="61"/>
      <c r="H117" s="66"/>
      <c r="I117" s="61"/>
      <c r="J117" s="61"/>
      <c r="K117" s="67" t="s">
        <v>19</v>
      </c>
      <c r="L117" s="67">
        <v>110.33</v>
      </c>
      <c r="M117" s="67">
        <v>4.4000000000000004</v>
      </c>
      <c r="N117" s="67">
        <v>942.3741</v>
      </c>
      <c r="O117" s="67">
        <v>3</v>
      </c>
      <c r="P117" s="67">
        <v>23.58</v>
      </c>
      <c r="Q117" s="68">
        <v>443940000</v>
      </c>
      <c r="R117" s="65"/>
      <c r="S117" s="64"/>
      <c r="T117" s="36"/>
      <c r="U117" s="70"/>
      <c r="V117" s="36"/>
      <c r="W117" s="36"/>
    </row>
    <row r="118" spans="1:23" s="63" customFormat="1" ht="14.4">
      <c r="A118" s="62"/>
      <c r="B118" s="61"/>
      <c r="C118" s="61"/>
      <c r="D118" s="61"/>
      <c r="E118" s="61"/>
      <c r="F118" s="61"/>
      <c r="G118" s="61"/>
      <c r="H118" s="66"/>
      <c r="I118" s="61"/>
      <c r="J118" s="61"/>
      <c r="K118" s="67" t="s">
        <v>17</v>
      </c>
      <c r="L118" s="67">
        <v>125.68</v>
      </c>
      <c r="M118" s="67">
        <v>2.7</v>
      </c>
      <c r="N118" s="67">
        <v>1405.0576000000001</v>
      </c>
      <c r="O118" s="67">
        <v>2</v>
      </c>
      <c r="P118" s="67">
        <v>24.51</v>
      </c>
      <c r="Q118" s="68">
        <v>41094000</v>
      </c>
      <c r="R118" s="65"/>
      <c r="S118" s="64"/>
      <c r="T118" s="36"/>
      <c r="U118" s="70"/>
      <c r="V118" s="36"/>
      <c r="W118" s="36"/>
    </row>
    <row r="119" spans="1:23" s="63" customFormat="1" ht="14.4">
      <c r="A119" s="62"/>
      <c r="B119" s="61"/>
      <c r="C119" s="61"/>
      <c r="D119" s="61"/>
      <c r="E119" s="61"/>
      <c r="F119" s="61"/>
      <c r="G119" s="61"/>
      <c r="H119" s="66"/>
      <c r="I119" s="61"/>
      <c r="J119" s="61"/>
      <c r="K119" s="67" t="s">
        <v>18</v>
      </c>
      <c r="L119" s="67">
        <v>121.52</v>
      </c>
      <c r="M119" s="67">
        <v>2</v>
      </c>
      <c r="N119" s="67">
        <v>989.45259999999996</v>
      </c>
      <c r="O119" s="67">
        <v>2</v>
      </c>
      <c r="P119" s="67">
        <v>28.94</v>
      </c>
      <c r="Q119" s="68">
        <v>10026000</v>
      </c>
      <c r="R119" s="65"/>
      <c r="S119" s="64"/>
      <c r="T119" s="36"/>
      <c r="U119" s="70"/>
      <c r="V119" s="36"/>
      <c r="W119" s="36"/>
    </row>
    <row r="120" spans="1:23" s="63" customFormat="1" ht="14.4">
      <c r="A120" s="62"/>
      <c r="B120" s="61"/>
      <c r="C120" s="61"/>
      <c r="D120" s="61"/>
      <c r="E120" s="61"/>
      <c r="F120" s="61"/>
      <c r="G120" s="61"/>
      <c r="H120" s="66"/>
      <c r="I120" s="61"/>
      <c r="J120" s="61"/>
      <c r="K120" s="67" t="s">
        <v>23</v>
      </c>
      <c r="L120" s="67">
        <v>100.6</v>
      </c>
      <c r="M120" s="67">
        <v>2.2999999999999998</v>
      </c>
      <c r="N120" s="67">
        <v>645.29430000000002</v>
      </c>
      <c r="O120" s="67">
        <v>3</v>
      </c>
      <c r="P120" s="67">
        <v>29.8</v>
      </c>
      <c r="Q120" s="68">
        <v>35008000</v>
      </c>
      <c r="R120" s="65"/>
      <c r="S120" s="64"/>
      <c r="T120" s="36"/>
      <c r="U120" s="70"/>
      <c r="V120" s="36"/>
      <c r="W120" s="36"/>
    </row>
    <row r="121" spans="1:23" s="63" customFormat="1" ht="14.4">
      <c r="A121" s="62"/>
      <c r="B121" s="61"/>
      <c r="C121" s="61"/>
      <c r="D121" s="61"/>
      <c r="E121" s="61"/>
      <c r="F121" s="61"/>
      <c r="G121" s="61"/>
      <c r="H121" s="66"/>
      <c r="I121" s="61"/>
      <c r="J121" s="61"/>
      <c r="K121" s="67" t="s">
        <v>21</v>
      </c>
      <c r="L121" s="67">
        <v>105.03</v>
      </c>
      <c r="M121" s="67">
        <v>-4.8</v>
      </c>
      <c r="N121" s="67">
        <v>959.43359999999996</v>
      </c>
      <c r="O121" s="67">
        <v>2</v>
      </c>
      <c r="P121" s="67">
        <v>32.18</v>
      </c>
      <c r="Q121" s="68">
        <v>37013000</v>
      </c>
      <c r="R121" s="65"/>
      <c r="S121" s="64"/>
      <c r="T121" s="36"/>
      <c r="U121" s="70"/>
      <c r="V121" s="36"/>
      <c r="W121" s="36"/>
    </row>
    <row r="122" spans="1:23" s="63" customFormat="1" ht="14.4">
      <c r="A122" s="62"/>
      <c r="B122" s="61"/>
      <c r="C122" s="61"/>
      <c r="D122" s="61"/>
      <c r="E122" s="61"/>
      <c r="F122" s="61"/>
      <c r="G122" s="61"/>
      <c r="H122" s="66"/>
      <c r="I122" s="61"/>
      <c r="J122" s="61"/>
      <c r="K122" s="67" t="s">
        <v>27</v>
      </c>
      <c r="L122" s="67">
        <v>90.01</v>
      </c>
      <c r="M122" s="67">
        <v>1.4</v>
      </c>
      <c r="N122" s="67">
        <v>658.81129999999996</v>
      </c>
      <c r="O122" s="67">
        <v>2</v>
      </c>
      <c r="P122" s="67">
        <v>20.27</v>
      </c>
      <c r="Q122" s="68">
        <v>95055000</v>
      </c>
      <c r="R122" s="65"/>
      <c r="S122" s="64"/>
      <c r="T122" s="36"/>
      <c r="U122" s="70"/>
      <c r="V122" s="36"/>
      <c r="W122" s="36"/>
    </row>
    <row r="123" spans="1:23" s="63" customFormat="1" ht="14.4">
      <c r="A123" s="62"/>
      <c r="B123" s="61"/>
      <c r="C123" s="61"/>
      <c r="D123" s="61"/>
      <c r="E123" s="61"/>
      <c r="F123" s="61"/>
      <c r="G123" s="61"/>
      <c r="H123" s="66"/>
      <c r="I123" s="61"/>
      <c r="J123" s="61"/>
      <c r="K123" s="67" t="s">
        <v>34</v>
      </c>
      <c r="L123" s="67">
        <v>52.26</v>
      </c>
      <c r="M123" s="67">
        <v>7.8</v>
      </c>
      <c r="N123" s="67">
        <v>657.68650000000002</v>
      </c>
      <c r="O123" s="67">
        <v>3</v>
      </c>
      <c r="P123" s="67">
        <v>20.95</v>
      </c>
      <c r="Q123" s="68">
        <v>1134300</v>
      </c>
      <c r="R123" s="65"/>
      <c r="S123" s="64"/>
      <c r="T123" s="36"/>
      <c r="U123" s="70"/>
      <c r="V123" s="36"/>
      <c r="W123" s="36"/>
    </row>
    <row r="124" spans="1:23" s="63" customFormat="1" ht="14.4">
      <c r="A124" s="62"/>
      <c r="B124" s="61"/>
      <c r="C124" s="61"/>
      <c r="D124" s="61"/>
      <c r="E124" s="61"/>
      <c r="F124" s="61"/>
      <c r="G124" s="61"/>
      <c r="H124" s="66"/>
      <c r="I124" s="61"/>
      <c r="J124" s="61"/>
      <c r="K124" s="67" t="s">
        <v>35</v>
      </c>
      <c r="L124" s="67">
        <v>51.61</v>
      </c>
      <c r="M124" s="67">
        <v>4.2</v>
      </c>
      <c r="N124" s="67">
        <v>545.29390000000001</v>
      </c>
      <c r="O124" s="67">
        <v>2</v>
      </c>
      <c r="P124" s="67">
        <v>17.78</v>
      </c>
      <c r="Q124" s="68">
        <v>84205000</v>
      </c>
      <c r="R124" s="65"/>
      <c r="S124" s="64"/>
      <c r="T124" s="36"/>
      <c r="U124" s="70"/>
      <c r="V124" s="36"/>
      <c r="W124" s="36"/>
    </row>
    <row r="125" spans="1:23" s="63" customFormat="1" ht="14.4">
      <c r="A125" s="62"/>
      <c r="B125" s="61"/>
      <c r="C125" s="61"/>
      <c r="D125" s="61"/>
      <c r="E125" s="61"/>
      <c r="F125" s="61"/>
      <c r="G125" s="61"/>
      <c r="H125" s="66"/>
      <c r="I125" s="61"/>
      <c r="J125" s="61"/>
      <c r="K125" s="67" t="s">
        <v>25</v>
      </c>
      <c r="L125" s="67">
        <v>95.93</v>
      </c>
      <c r="M125" s="67">
        <v>2.1</v>
      </c>
      <c r="N125" s="67">
        <v>560.97230000000002</v>
      </c>
      <c r="O125" s="67">
        <v>3</v>
      </c>
      <c r="P125" s="67">
        <v>21.63</v>
      </c>
      <c r="Q125" s="68">
        <v>71229000</v>
      </c>
      <c r="R125" s="65"/>
      <c r="S125" s="64"/>
      <c r="T125" s="36"/>
      <c r="U125" s="70"/>
      <c r="V125" s="36"/>
      <c r="W125" s="36"/>
    </row>
    <row r="126" spans="1:23" s="63" customFormat="1" ht="14.4">
      <c r="A126" s="62"/>
      <c r="B126" s="61"/>
      <c r="C126" s="61"/>
      <c r="D126" s="61"/>
      <c r="E126" s="61"/>
      <c r="F126" s="61"/>
      <c r="G126" s="61"/>
      <c r="H126" s="66"/>
      <c r="I126" s="61"/>
      <c r="J126" s="61"/>
      <c r="K126" s="67" t="s">
        <v>30</v>
      </c>
      <c r="L126" s="67">
        <v>87.28</v>
      </c>
      <c r="M126" s="67">
        <v>1.2</v>
      </c>
      <c r="N126" s="67">
        <v>940.93409999999994</v>
      </c>
      <c r="O126" s="67">
        <v>2</v>
      </c>
      <c r="P126" s="67">
        <v>29.46</v>
      </c>
      <c r="Q126" s="68">
        <v>77512000</v>
      </c>
      <c r="R126" s="65"/>
      <c r="S126" s="64"/>
      <c r="T126" s="36"/>
      <c r="U126" s="70"/>
      <c r="V126" s="36"/>
      <c r="W126" s="36"/>
    </row>
    <row r="127" spans="1:23" s="63" customFormat="1" ht="14.4">
      <c r="A127" s="62"/>
      <c r="B127" s="61"/>
      <c r="C127" s="61"/>
      <c r="D127" s="61"/>
      <c r="E127" s="61"/>
      <c r="F127" s="61"/>
      <c r="G127" s="61"/>
      <c r="H127" s="66"/>
      <c r="I127" s="61"/>
      <c r="J127" s="61"/>
      <c r="K127" s="67" t="s">
        <v>22</v>
      </c>
      <c r="L127" s="67">
        <v>102.84</v>
      </c>
      <c r="M127" s="67">
        <v>-2.6</v>
      </c>
      <c r="N127" s="67">
        <v>932.93299999999999</v>
      </c>
      <c r="O127" s="67">
        <v>2</v>
      </c>
      <c r="P127" s="67">
        <v>32.200000000000003</v>
      </c>
      <c r="Q127" s="68">
        <v>113040000</v>
      </c>
      <c r="R127" s="65"/>
      <c r="S127" s="64"/>
      <c r="T127" s="36"/>
      <c r="U127" s="70"/>
      <c r="V127" s="36"/>
      <c r="W127" s="36"/>
    </row>
    <row r="128" spans="1:23" s="63" customFormat="1" ht="14.4">
      <c r="A128" s="62"/>
      <c r="B128" s="61"/>
      <c r="C128" s="61"/>
      <c r="D128" s="61"/>
      <c r="E128" s="61"/>
      <c r="F128" s="61"/>
      <c r="G128" s="61"/>
      <c r="H128" s="66"/>
      <c r="I128" s="61"/>
      <c r="J128" s="61"/>
      <c r="K128" s="67" t="s">
        <v>24</v>
      </c>
      <c r="L128" s="67">
        <v>99.09</v>
      </c>
      <c r="M128" s="67">
        <v>0.7</v>
      </c>
      <c r="N128" s="67">
        <v>924.93880000000001</v>
      </c>
      <c r="O128" s="67">
        <v>2</v>
      </c>
      <c r="P128" s="67">
        <v>35.03</v>
      </c>
      <c r="Q128" s="68">
        <v>3200400</v>
      </c>
      <c r="R128" s="65"/>
      <c r="S128" s="64"/>
      <c r="T128" s="36"/>
      <c r="U128" s="70"/>
      <c r="V128" s="36"/>
      <c r="W128" s="36"/>
    </row>
    <row r="129" spans="1:23" s="63" customFormat="1" ht="14.4">
      <c r="A129" s="62"/>
      <c r="B129" s="61"/>
      <c r="C129" s="61"/>
      <c r="D129" s="61"/>
      <c r="E129" s="61"/>
      <c r="F129" s="61"/>
      <c r="G129" s="61"/>
      <c r="H129" s="66"/>
      <c r="I129" s="61"/>
      <c r="J129" s="61"/>
      <c r="K129" s="67" t="s">
        <v>32</v>
      </c>
      <c r="L129" s="67">
        <v>73.16</v>
      </c>
      <c r="M129" s="67">
        <v>1.9</v>
      </c>
      <c r="N129" s="67">
        <v>1081.5454</v>
      </c>
      <c r="O129" s="67">
        <v>1</v>
      </c>
      <c r="P129" s="67">
        <v>25.99</v>
      </c>
      <c r="Q129" s="68">
        <v>118940000</v>
      </c>
      <c r="R129" s="65"/>
      <c r="S129" s="64"/>
      <c r="T129" s="36"/>
      <c r="U129" s="70"/>
      <c r="V129" s="36"/>
      <c r="W129" s="36"/>
    </row>
    <row r="130" spans="1:23" s="63" customFormat="1" ht="14.4">
      <c r="A130" s="62"/>
      <c r="B130" s="61"/>
      <c r="C130" s="61"/>
      <c r="D130" s="61"/>
      <c r="E130" s="61"/>
      <c r="F130" s="61"/>
      <c r="G130" s="61"/>
      <c r="H130" s="66"/>
      <c r="I130" s="61"/>
      <c r="J130" s="61"/>
      <c r="K130" s="67" t="s">
        <v>26</v>
      </c>
      <c r="L130" s="67">
        <v>92.76</v>
      </c>
      <c r="M130" s="67">
        <v>3</v>
      </c>
      <c r="N130" s="67">
        <v>1281.6117999999999</v>
      </c>
      <c r="O130" s="67">
        <v>1</v>
      </c>
      <c r="P130" s="67">
        <v>26.5</v>
      </c>
      <c r="Q130" s="68">
        <v>1416600000</v>
      </c>
      <c r="R130" s="65"/>
      <c r="S130" s="64"/>
      <c r="T130" s="36"/>
      <c r="U130" s="70"/>
      <c r="V130" s="36"/>
      <c r="W130" s="36"/>
    </row>
    <row r="131" spans="1:23" s="63" customFormat="1" ht="14.4">
      <c r="A131" s="62"/>
      <c r="B131" s="61"/>
      <c r="C131" s="61"/>
      <c r="D131" s="61"/>
      <c r="E131" s="61"/>
      <c r="F131" s="61"/>
      <c r="G131" s="61"/>
      <c r="H131" s="66"/>
      <c r="I131" s="61"/>
      <c r="J131" s="61"/>
      <c r="K131" s="67" t="s">
        <v>28</v>
      </c>
      <c r="L131" s="67">
        <v>88.15</v>
      </c>
      <c r="M131" s="67">
        <v>0.9</v>
      </c>
      <c r="N131" s="67">
        <v>835.91110000000003</v>
      </c>
      <c r="O131" s="67">
        <v>2</v>
      </c>
      <c r="P131" s="67">
        <v>26.6</v>
      </c>
      <c r="Q131" s="68">
        <v>587060000</v>
      </c>
      <c r="R131" s="65"/>
      <c r="S131" s="64"/>
      <c r="T131" s="36"/>
      <c r="U131" s="70"/>
      <c r="V131" s="36"/>
      <c r="W131" s="36"/>
    </row>
    <row r="132" spans="1:23" s="63" customFormat="1" ht="14.4">
      <c r="A132" s="62"/>
      <c r="B132" s="61"/>
      <c r="C132" s="61"/>
      <c r="D132" s="61"/>
      <c r="E132" s="61"/>
      <c r="F132" s="61"/>
      <c r="G132" s="61"/>
      <c r="H132" s="66"/>
      <c r="I132" s="61"/>
      <c r="J132" s="61"/>
      <c r="K132" s="67"/>
      <c r="L132" s="67"/>
      <c r="M132" s="67"/>
      <c r="N132" s="67"/>
      <c r="O132" s="67"/>
      <c r="P132" s="67"/>
      <c r="Q132" s="45">
        <f>SUM(Q113:Q131)</f>
        <v>4323442000</v>
      </c>
      <c r="R132" s="65"/>
      <c r="S132" s="64"/>
      <c r="T132" s="36"/>
      <c r="U132" s="70"/>
      <c r="V132" s="36"/>
      <c r="W132" s="36"/>
    </row>
    <row r="133" spans="1:23" s="63" customFormat="1" ht="14.4">
      <c r="A133" s="62">
        <v>14</v>
      </c>
      <c r="B133" s="61">
        <v>10</v>
      </c>
      <c r="C133" s="61">
        <v>6</v>
      </c>
      <c r="D133" s="61">
        <v>254.25</v>
      </c>
      <c r="E133" s="61">
        <v>42</v>
      </c>
      <c r="F133" s="61">
        <v>25006</v>
      </c>
      <c r="G133" s="61" t="s">
        <v>746</v>
      </c>
      <c r="H133" s="66" t="s">
        <v>14</v>
      </c>
      <c r="I133" s="61" t="s">
        <v>10</v>
      </c>
      <c r="J133" s="61" t="s">
        <v>943</v>
      </c>
      <c r="K133" s="67" t="s">
        <v>338</v>
      </c>
      <c r="L133" s="67">
        <v>118.78</v>
      </c>
      <c r="M133" s="67">
        <v>3.2</v>
      </c>
      <c r="N133" s="67">
        <v>635.67830000000004</v>
      </c>
      <c r="O133" s="67">
        <v>3</v>
      </c>
      <c r="P133" s="67">
        <v>28.79</v>
      </c>
      <c r="Q133" s="68">
        <v>30262000</v>
      </c>
      <c r="R133" s="65">
        <f>Q143/B133</f>
        <v>13987470</v>
      </c>
      <c r="S133" s="64"/>
      <c r="T133" s="44">
        <f>R133/$S$112*100</f>
        <v>1.5406473728427752</v>
      </c>
      <c r="U133" s="70"/>
      <c r="V133" s="44">
        <f>T133*U$112/100</f>
        <v>1.732650155173859E-2</v>
      </c>
      <c r="W133" s="44"/>
    </row>
    <row r="134" spans="1:23" s="63" customFormat="1" ht="14.4">
      <c r="A134" s="62"/>
      <c r="B134" s="61"/>
      <c r="C134" s="61"/>
      <c r="D134" s="61"/>
      <c r="E134" s="61"/>
      <c r="F134" s="61"/>
      <c r="G134" s="61"/>
      <c r="H134" s="66"/>
      <c r="I134" s="61"/>
      <c r="J134" s="61"/>
      <c r="K134" s="67" t="s">
        <v>301</v>
      </c>
      <c r="L134" s="67">
        <v>87.87</v>
      </c>
      <c r="M134" s="67">
        <v>2.7</v>
      </c>
      <c r="N134" s="67">
        <v>513.22969999999998</v>
      </c>
      <c r="O134" s="67">
        <v>3</v>
      </c>
      <c r="P134" s="67">
        <v>30.3</v>
      </c>
      <c r="Q134" s="68">
        <v>27033000</v>
      </c>
      <c r="R134" s="65"/>
      <c r="S134" s="64"/>
      <c r="T134" s="36"/>
      <c r="U134" s="70"/>
      <c r="V134" s="36"/>
      <c r="W134" s="36"/>
    </row>
    <row r="135" spans="1:23" s="63" customFormat="1" ht="14.4">
      <c r="A135" s="62"/>
      <c r="B135" s="61"/>
      <c r="C135" s="61"/>
      <c r="D135" s="61"/>
      <c r="E135" s="61"/>
      <c r="F135" s="61"/>
      <c r="G135" s="61"/>
      <c r="H135" s="66"/>
      <c r="I135" s="61"/>
      <c r="J135" s="61"/>
      <c r="K135" s="67" t="s">
        <v>339</v>
      </c>
      <c r="L135" s="67">
        <v>85.11</v>
      </c>
      <c r="M135" s="67">
        <v>1.7</v>
      </c>
      <c r="N135" s="67">
        <v>721.31309999999996</v>
      </c>
      <c r="O135" s="67">
        <v>2</v>
      </c>
      <c r="P135" s="67">
        <v>24.6</v>
      </c>
      <c r="Q135" s="68">
        <v>23220000</v>
      </c>
      <c r="R135" s="65"/>
      <c r="S135" s="64"/>
      <c r="T135" s="36"/>
      <c r="U135" s="70"/>
      <c r="V135" s="36"/>
      <c r="W135" s="36"/>
    </row>
    <row r="136" spans="1:23" s="63" customFormat="1" ht="14.4">
      <c r="A136" s="62"/>
      <c r="B136" s="61"/>
      <c r="C136" s="61"/>
      <c r="D136" s="61"/>
      <c r="E136" s="61"/>
      <c r="F136" s="61"/>
      <c r="G136" s="61"/>
      <c r="H136" s="66"/>
      <c r="I136" s="61"/>
      <c r="J136" s="61"/>
      <c r="K136" s="67" t="s">
        <v>341</v>
      </c>
      <c r="L136" s="67">
        <v>78.64</v>
      </c>
      <c r="M136" s="67">
        <v>1.6</v>
      </c>
      <c r="N136" s="67">
        <v>636.25149999999996</v>
      </c>
      <c r="O136" s="67">
        <v>2</v>
      </c>
      <c r="P136" s="67">
        <v>19.86</v>
      </c>
      <c r="Q136" s="68">
        <v>3608800</v>
      </c>
      <c r="R136" s="65"/>
      <c r="S136" s="64"/>
      <c r="T136" s="36"/>
      <c r="U136" s="70"/>
      <c r="V136" s="36"/>
      <c r="W136" s="36"/>
    </row>
    <row r="137" spans="1:23" s="63" customFormat="1" ht="14.4">
      <c r="A137" s="62"/>
      <c r="B137" s="61"/>
      <c r="C137" s="61"/>
      <c r="D137" s="61"/>
      <c r="E137" s="61"/>
      <c r="F137" s="61"/>
      <c r="G137" s="61"/>
      <c r="H137" s="66"/>
      <c r="I137" s="61"/>
      <c r="J137" s="61"/>
      <c r="K137" s="67" t="s">
        <v>342</v>
      </c>
      <c r="L137" s="67">
        <v>69.92</v>
      </c>
      <c r="M137" s="67">
        <v>2.6</v>
      </c>
      <c r="N137" s="67">
        <v>581.30039999999997</v>
      </c>
      <c r="O137" s="67">
        <v>2</v>
      </c>
      <c r="P137" s="67">
        <v>23.78</v>
      </c>
      <c r="Q137" s="68">
        <v>23784000</v>
      </c>
      <c r="R137" s="65"/>
      <c r="S137" s="64"/>
      <c r="T137" s="36"/>
      <c r="U137" s="70"/>
      <c r="V137" s="36"/>
      <c r="W137" s="36"/>
    </row>
    <row r="138" spans="1:23" s="63" customFormat="1" ht="14.4">
      <c r="A138" s="62"/>
      <c r="B138" s="61"/>
      <c r="C138" s="61"/>
      <c r="D138" s="61"/>
      <c r="E138" s="61"/>
      <c r="F138" s="61"/>
      <c r="G138" s="61"/>
      <c r="H138" s="66"/>
      <c r="I138" s="61"/>
      <c r="J138" s="61"/>
      <c r="K138" s="67" t="s">
        <v>343</v>
      </c>
      <c r="L138" s="67">
        <v>68.540000000000006</v>
      </c>
      <c r="M138" s="67">
        <v>2.6</v>
      </c>
      <c r="N138" s="67">
        <v>589.29790000000003</v>
      </c>
      <c r="O138" s="67">
        <v>2</v>
      </c>
      <c r="P138" s="67">
        <v>20.149999999999999</v>
      </c>
      <c r="Q138" s="68">
        <v>7713200</v>
      </c>
      <c r="R138" s="65"/>
      <c r="S138" s="64"/>
      <c r="T138" s="36"/>
      <c r="U138" s="70"/>
      <c r="V138" s="36"/>
      <c r="W138" s="36"/>
    </row>
    <row r="139" spans="1:23" s="63" customFormat="1" ht="14.4">
      <c r="A139" s="62"/>
      <c r="B139" s="61"/>
      <c r="C139" s="61"/>
      <c r="D139" s="61"/>
      <c r="E139" s="61"/>
      <c r="F139" s="61"/>
      <c r="G139" s="61"/>
      <c r="H139" s="66"/>
      <c r="I139" s="61"/>
      <c r="J139" s="61"/>
      <c r="K139" s="67" t="s">
        <v>344</v>
      </c>
      <c r="L139" s="67">
        <v>66.67</v>
      </c>
      <c r="M139" s="67">
        <v>1.6</v>
      </c>
      <c r="N139" s="67">
        <v>777.33749999999998</v>
      </c>
      <c r="O139" s="67">
        <v>2</v>
      </c>
      <c r="P139" s="67">
        <v>28.17</v>
      </c>
      <c r="Q139" s="68">
        <v>6986800</v>
      </c>
      <c r="R139" s="65"/>
      <c r="S139" s="64"/>
      <c r="T139" s="36"/>
      <c r="U139" s="70"/>
      <c r="V139" s="36"/>
      <c r="W139" s="36"/>
    </row>
    <row r="140" spans="1:23" s="63" customFormat="1" ht="14.4">
      <c r="A140" s="62"/>
      <c r="B140" s="61"/>
      <c r="C140" s="61"/>
      <c r="D140" s="61"/>
      <c r="E140" s="61"/>
      <c r="F140" s="61"/>
      <c r="G140" s="61"/>
      <c r="H140" s="66"/>
      <c r="I140" s="61"/>
      <c r="J140" s="61"/>
      <c r="K140" s="67" t="s">
        <v>345</v>
      </c>
      <c r="L140" s="67">
        <v>65.709999999999994</v>
      </c>
      <c r="M140" s="67">
        <v>1.4</v>
      </c>
      <c r="N140" s="67">
        <v>729.31039999999996</v>
      </c>
      <c r="O140" s="67">
        <v>2</v>
      </c>
      <c r="P140" s="67">
        <v>22.21</v>
      </c>
      <c r="Q140" s="68">
        <v>4554200</v>
      </c>
      <c r="R140" s="65"/>
      <c r="S140" s="68"/>
      <c r="T140" s="36"/>
      <c r="U140" s="70"/>
      <c r="V140" s="36"/>
      <c r="W140" s="36"/>
    </row>
    <row r="141" spans="1:23">
      <c r="G141" s="59"/>
      <c r="K141" s="67" t="s">
        <v>302</v>
      </c>
      <c r="L141" s="67">
        <v>65.27</v>
      </c>
      <c r="M141" s="67">
        <v>3.1</v>
      </c>
      <c r="N141" s="67">
        <v>569.75459999999998</v>
      </c>
      <c r="O141" s="67">
        <v>2</v>
      </c>
      <c r="P141" s="67">
        <v>23.53</v>
      </c>
      <c r="Q141" s="68">
        <v>5640500</v>
      </c>
      <c r="U141" s="70"/>
    </row>
    <row r="142" spans="1:23">
      <c r="G142" s="59"/>
      <c r="K142" s="67" t="s">
        <v>346</v>
      </c>
      <c r="L142" s="67">
        <v>47.85</v>
      </c>
      <c r="M142" s="67">
        <v>2.4</v>
      </c>
      <c r="N142" s="67">
        <v>514.22940000000006</v>
      </c>
      <c r="O142" s="67">
        <v>2</v>
      </c>
      <c r="P142" s="67">
        <v>19.260000000000002</v>
      </c>
      <c r="Q142" s="68">
        <v>7072200</v>
      </c>
      <c r="U142" s="70"/>
    </row>
    <row r="143" spans="1:23">
      <c r="G143" s="59"/>
      <c r="Q143" s="45">
        <f>SUM(Q133:Q142)</f>
        <v>139874700</v>
      </c>
      <c r="S143" s="64"/>
      <c r="U143" s="70"/>
    </row>
    <row r="144" spans="1:23" s="63" customFormat="1" ht="14.4">
      <c r="A144" s="62">
        <v>14</v>
      </c>
      <c r="B144" s="61">
        <v>8</v>
      </c>
      <c r="C144" s="61">
        <v>4</v>
      </c>
      <c r="D144" s="61">
        <v>207.39</v>
      </c>
      <c r="E144" s="61">
        <v>38</v>
      </c>
      <c r="F144" s="61">
        <v>13787</v>
      </c>
      <c r="G144" s="61" t="s">
        <v>576</v>
      </c>
      <c r="H144" s="66" t="s">
        <v>14</v>
      </c>
      <c r="I144" s="61" t="s">
        <v>11</v>
      </c>
      <c r="J144" s="61" t="s">
        <v>665</v>
      </c>
      <c r="K144" s="67" t="s">
        <v>347</v>
      </c>
      <c r="L144" s="67">
        <v>105.85</v>
      </c>
      <c r="M144" s="67">
        <v>1.6</v>
      </c>
      <c r="N144" s="67">
        <v>663.274</v>
      </c>
      <c r="O144" s="67">
        <v>3</v>
      </c>
      <c r="P144" s="67">
        <v>21.91</v>
      </c>
      <c r="Q144" s="68">
        <v>32715000</v>
      </c>
      <c r="R144" s="65">
        <f>Q152/B144</f>
        <v>167368850</v>
      </c>
      <c r="S144" s="68"/>
      <c r="T144" s="44">
        <f>R144/$S$112*100</f>
        <v>18.434811945849859</v>
      </c>
      <c r="U144" s="70"/>
      <c r="V144" s="44">
        <f>T144*U$112/100</f>
        <v>0.20732245640117217</v>
      </c>
      <c r="W144" s="44"/>
    </row>
    <row r="145" spans="1:23">
      <c r="G145" s="59"/>
      <c r="K145" s="67" t="s">
        <v>348</v>
      </c>
      <c r="L145" s="67">
        <v>103.24</v>
      </c>
      <c r="M145" s="67">
        <v>1.7</v>
      </c>
      <c r="N145" s="67">
        <v>1060.4766</v>
      </c>
      <c r="O145" s="67">
        <v>2</v>
      </c>
      <c r="P145" s="67">
        <v>26.24</v>
      </c>
      <c r="Q145" s="68">
        <v>194930000</v>
      </c>
      <c r="U145" s="70"/>
    </row>
    <row r="146" spans="1:23">
      <c r="G146" s="59"/>
      <c r="K146" s="67" t="s">
        <v>300</v>
      </c>
      <c r="L146" s="67">
        <v>101.34</v>
      </c>
      <c r="M146" s="67">
        <v>2.5</v>
      </c>
      <c r="N146" s="67">
        <v>916.35770000000002</v>
      </c>
      <c r="O146" s="67">
        <v>2</v>
      </c>
      <c r="P146" s="67">
        <v>23.97</v>
      </c>
      <c r="Q146" s="68">
        <v>650430000</v>
      </c>
      <c r="U146" s="70"/>
    </row>
    <row r="147" spans="1:23">
      <c r="G147" s="59"/>
      <c r="K147" s="67" t="s">
        <v>349</v>
      </c>
      <c r="L147" s="67">
        <v>82.54</v>
      </c>
      <c r="M147" s="67">
        <v>2.2000000000000002</v>
      </c>
      <c r="N147" s="67">
        <v>712.65210000000002</v>
      </c>
      <c r="O147" s="67">
        <v>3</v>
      </c>
      <c r="P147" s="67">
        <v>23.5</v>
      </c>
      <c r="Q147" s="68">
        <v>109210000</v>
      </c>
      <c r="U147" s="70"/>
    </row>
    <row r="148" spans="1:23">
      <c r="G148" s="59"/>
      <c r="K148" s="67" t="s">
        <v>260</v>
      </c>
      <c r="L148" s="67">
        <v>64.5</v>
      </c>
      <c r="M148" s="67">
        <v>2.2999999999999998</v>
      </c>
      <c r="N148" s="67">
        <v>699.83090000000004</v>
      </c>
      <c r="O148" s="67">
        <v>2</v>
      </c>
      <c r="P148" s="67">
        <v>39.57</v>
      </c>
      <c r="Q148" s="68">
        <v>23088000</v>
      </c>
      <c r="U148" s="70"/>
    </row>
    <row r="149" spans="1:23">
      <c r="G149" s="59"/>
      <c r="K149" s="67" t="s">
        <v>313</v>
      </c>
      <c r="L149" s="67">
        <v>56.61</v>
      </c>
      <c r="M149" s="67">
        <v>1.7</v>
      </c>
      <c r="N149" s="67">
        <v>707.8279</v>
      </c>
      <c r="O149" s="67">
        <v>2</v>
      </c>
      <c r="P149" s="67">
        <v>35.46</v>
      </c>
      <c r="Q149" s="68">
        <v>2764800</v>
      </c>
      <c r="U149" s="70"/>
    </row>
    <row r="150" spans="1:23">
      <c r="G150" s="59"/>
      <c r="K150" s="67" t="s">
        <v>261</v>
      </c>
      <c r="L150" s="67">
        <v>50.67</v>
      </c>
      <c r="M150" s="67">
        <v>1.7</v>
      </c>
      <c r="N150" s="67">
        <v>707.8279</v>
      </c>
      <c r="O150" s="67">
        <v>2</v>
      </c>
      <c r="P150" s="67">
        <v>35.46</v>
      </c>
      <c r="Q150" s="68">
        <v>246820000</v>
      </c>
      <c r="U150" s="70"/>
    </row>
    <row r="151" spans="1:23">
      <c r="G151" s="59"/>
      <c r="K151" s="67" t="s">
        <v>312</v>
      </c>
      <c r="L151" s="67">
        <v>47.01</v>
      </c>
      <c r="M151" s="67">
        <v>2.9</v>
      </c>
      <c r="N151" s="67">
        <v>715.82619999999997</v>
      </c>
      <c r="O151" s="67">
        <v>2</v>
      </c>
      <c r="P151" s="67">
        <v>41.44</v>
      </c>
      <c r="Q151" s="68">
        <v>78993000</v>
      </c>
      <c r="U151" s="70"/>
    </row>
    <row r="152" spans="1:23">
      <c r="G152" s="59"/>
      <c r="Q152" s="46">
        <f>SUM(Q144:Q151)</f>
        <v>1338950800</v>
      </c>
      <c r="S152" s="64"/>
      <c r="U152" s="70"/>
    </row>
    <row r="153" spans="1:23" s="63" customFormat="1" ht="14.4">
      <c r="A153" s="62">
        <v>14</v>
      </c>
      <c r="B153" s="61">
        <v>7</v>
      </c>
      <c r="C153" s="61">
        <v>2</v>
      </c>
      <c r="D153" s="61">
        <v>190.38</v>
      </c>
      <c r="E153" s="61">
        <v>35</v>
      </c>
      <c r="F153" s="61">
        <v>27088</v>
      </c>
      <c r="G153" s="61" t="s">
        <v>747</v>
      </c>
      <c r="H153" s="66" t="s">
        <v>15</v>
      </c>
      <c r="I153" s="61" t="s">
        <v>10</v>
      </c>
      <c r="J153" s="61" t="s">
        <v>944</v>
      </c>
      <c r="K153" s="67" t="s">
        <v>26</v>
      </c>
      <c r="L153" s="67">
        <v>92.76</v>
      </c>
      <c r="M153" s="67">
        <v>3</v>
      </c>
      <c r="N153" s="67">
        <v>1281.6117999999999</v>
      </c>
      <c r="O153" s="67">
        <v>1</v>
      </c>
      <c r="P153" s="67">
        <v>26.5</v>
      </c>
      <c r="Q153" s="68">
        <v>1416600000</v>
      </c>
      <c r="R153" s="65">
        <f>Q160/B153</f>
        <v>370996028.5714286</v>
      </c>
      <c r="S153" s="68"/>
      <c r="T153" s="44">
        <f>R153/$S$112*100</f>
        <v>40.863290984979749</v>
      </c>
      <c r="U153" s="70"/>
      <c r="V153" s="44">
        <f>T153*U$112/100</f>
        <v>0.45955868107182446</v>
      </c>
      <c r="W153" s="44"/>
    </row>
    <row r="154" spans="1:23">
      <c r="G154" s="59"/>
      <c r="K154" s="67" t="s">
        <v>350</v>
      </c>
      <c r="L154" s="67">
        <v>88.15</v>
      </c>
      <c r="M154" s="67">
        <v>0.9</v>
      </c>
      <c r="N154" s="67">
        <v>835.91110000000003</v>
      </c>
      <c r="O154" s="67">
        <v>2</v>
      </c>
      <c r="P154" s="67">
        <v>26.6</v>
      </c>
      <c r="Q154" s="68">
        <v>587060000</v>
      </c>
      <c r="U154" s="70"/>
    </row>
    <row r="155" spans="1:23">
      <c r="G155" s="59"/>
      <c r="K155" s="67" t="s">
        <v>32</v>
      </c>
      <c r="L155" s="67">
        <v>73.16</v>
      </c>
      <c r="M155" s="67">
        <v>1.9</v>
      </c>
      <c r="N155" s="67">
        <v>1081.5454</v>
      </c>
      <c r="O155" s="67">
        <v>1</v>
      </c>
      <c r="P155" s="67">
        <v>25.99</v>
      </c>
      <c r="Q155" s="68">
        <v>118940000</v>
      </c>
      <c r="U155" s="70"/>
    </row>
    <row r="156" spans="1:23">
      <c r="G156" s="59"/>
      <c r="K156" s="67" t="s">
        <v>351</v>
      </c>
      <c r="L156" s="67">
        <v>72.28</v>
      </c>
      <c r="M156" s="67">
        <v>5.5</v>
      </c>
      <c r="N156" s="67">
        <v>575.56759999999997</v>
      </c>
      <c r="O156" s="67">
        <v>3</v>
      </c>
      <c r="P156" s="67">
        <v>22.75</v>
      </c>
      <c r="Q156" s="68">
        <v>348280000</v>
      </c>
      <c r="U156" s="70"/>
    </row>
    <row r="157" spans="1:23">
      <c r="G157" s="59"/>
      <c r="K157" s="67" t="s">
        <v>33</v>
      </c>
      <c r="L157" s="67">
        <v>55.41</v>
      </c>
      <c r="M157" s="67">
        <v>3.2</v>
      </c>
      <c r="N157" s="67">
        <v>604.84140000000002</v>
      </c>
      <c r="O157" s="67">
        <v>2</v>
      </c>
      <c r="P157" s="67">
        <v>22.36</v>
      </c>
      <c r="Q157" s="68">
        <v>124040000</v>
      </c>
      <c r="U157" s="70"/>
    </row>
    <row r="158" spans="1:23">
      <c r="G158" s="59"/>
      <c r="K158" s="67" t="s">
        <v>352</v>
      </c>
      <c r="L158" s="67">
        <v>26.07</v>
      </c>
      <c r="M158" s="67">
        <v>-2.4</v>
      </c>
      <c r="N158" s="67">
        <v>827.32659999999998</v>
      </c>
      <c r="O158" s="67">
        <v>3</v>
      </c>
      <c r="P158" s="67">
        <v>32.19</v>
      </c>
      <c r="Q158" s="68">
        <v>412000</v>
      </c>
      <c r="U158" s="70"/>
    </row>
    <row r="159" spans="1:23">
      <c r="G159" s="59"/>
      <c r="K159" s="67" t="s">
        <v>353</v>
      </c>
      <c r="L159" s="67">
        <v>19.940000000000001</v>
      </c>
      <c r="M159" s="67">
        <v>-6.5</v>
      </c>
      <c r="N159" s="67">
        <v>655.95690000000002</v>
      </c>
      <c r="O159" s="67">
        <v>3</v>
      </c>
      <c r="P159" s="67">
        <v>30.33</v>
      </c>
      <c r="Q159" s="68">
        <v>1640200</v>
      </c>
      <c r="U159" s="70"/>
    </row>
    <row r="160" spans="1:23">
      <c r="G160" s="59"/>
      <c r="Q160" s="46">
        <f>SUM(Q153:Q159)</f>
        <v>2596972200</v>
      </c>
      <c r="S160" s="64"/>
      <c r="U160" s="70"/>
    </row>
    <row r="161" spans="1:23" s="63" customFormat="1" ht="14.4">
      <c r="A161" s="62">
        <v>14</v>
      </c>
      <c r="B161" s="61">
        <v>5</v>
      </c>
      <c r="C161" s="61">
        <v>2</v>
      </c>
      <c r="D161" s="61">
        <v>153.86000000000001</v>
      </c>
      <c r="E161" s="61">
        <v>17</v>
      </c>
      <c r="F161" s="61">
        <v>27163</v>
      </c>
      <c r="G161" s="61" t="s">
        <v>742</v>
      </c>
      <c r="H161" s="66" t="s">
        <v>16</v>
      </c>
      <c r="I161" s="61" t="s">
        <v>12</v>
      </c>
      <c r="J161" s="61" t="s">
        <v>945</v>
      </c>
      <c r="K161" s="67" t="s">
        <v>354</v>
      </c>
      <c r="L161" s="67">
        <v>79.11</v>
      </c>
      <c r="M161" s="67">
        <v>-1</v>
      </c>
      <c r="N161" s="67">
        <v>647.31600000000003</v>
      </c>
      <c r="O161" s="67">
        <v>2</v>
      </c>
      <c r="P161" s="67">
        <v>27.31</v>
      </c>
      <c r="Q161" s="68">
        <v>4386700</v>
      </c>
      <c r="R161" s="65">
        <f>Q166/B161</f>
        <v>4263620</v>
      </c>
      <c r="S161" s="68"/>
      <c r="T161" s="44">
        <f>R161/$S$112*100</f>
        <v>0.46961565971543917</v>
      </c>
      <c r="U161" s="70"/>
      <c r="V161" s="44">
        <f>T161*U$112/100</f>
        <v>5.2814139044461729E-3</v>
      </c>
      <c r="W161" s="44"/>
    </row>
    <row r="162" spans="1:23">
      <c r="G162" s="59"/>
      <c r="K162" s="67" t="s">
        <v>355</v>
      </c>
      <c r="L162" s="67">
        <v>75.86</v>
      </c>
      <c r="M162" s="67">
        <v>2.5</v>
      </c>
      <c r="N162" s="67">
        <v>682.32500000000005</v>
      </c>
      <c r="O162" s="67">
        <v>2</v>
      </c>
      <c r="P162" s="67">
        <v>27.07</v>
      </c>
      <c r="Q162" s="68">
        <v>4663800</v>
      </c>
      <c r="U162" s="70"/>
    </row>
    <row r="163" spans="1:23">
      <c r="G163" s="59"/>
      <c r="K163" s="67" t="s">
        <v>356</v>
      </c>
      <c r="L163" s="67">
        <v>72.91</v>
      </c>
      <c r="M163" s="67">
        <v>2.4</v>
      </c>
      <c r="N163" s="67">
        <v>556.26930000000004</v>
      </c>
      <c r="O163" s="67">
        <v>2</v>
      </c>
      <c r="P163" s="67">
        <v>19.89</v>
      </c>
      <c r="Q163" s="68">
        <v>3981100</v>
      </c>
      <c r="U163" s="70"/>
    </row>
    <row r="164" spans="1:23">
      <c r="G164" s="59"/>
      <c r="K164" s="67" t="s">
        <v>357</v>
      </c>
      <c r="L164" s="67">
        <v>69.709999999999994</v>
      </c>
      <c r="M164" s="67">
        <v>2.5</v>
      </c>
      <c r="N164" s="67">
        <v>690.32240000000002</v>
      </c>
      <c r="O164" s="67">
        <v>2</v>
      </c>
      <c r="P164" s="67">
        <v>23.61</v>
      </c>
      <c r="Q164" s="68">
        <v>1830400</v>
      </c>
      <c r="U164" s="70"/>
    </row>
    <row r="165" spans="1:23">
      <c r="G165" s="59"/>
      <c r="K165" s="67" t="s">
        <v>358</v>
      </c>
      <c r="L165" s="67">
        <v>50.06</v>
      </c>
      <c r="M165" s="67">
        <v>2.1</v>
      </c>
      <c r="N165" s="67">
        <v>481.73439999999999</v>
      </c>
      <c r="O165" s="67">
        <v>2</v>
      </c>
      <c r="P165" s="67">
        <v>27.92</v>
      </c>
      <c r="Q165" s="68">
        <v>6456100</v>
      </c>
      <c r="U165" s="70"/>
    </row>
    <row r="166" spans="1:23">
      <c r="G166" s="59"/>
      <c r="Q166" s="46">
        <f>SUM(Q161:Q165)</f>
        <v>21318100</v>
      </c>
      <c r="S166" s="64"/>
      <c r="U166" s="70"/>
    </row>
    <row r="167" spans="1:23" s="63" customFormat="1" ht="14.4">
      <c r="A167" s="62">
        <v>14</v>
      </c>
      <c r="B167" s="61">
        <v>3</v>
      </c>
      <c r="C167" s="61">
        <v>1</v>
      </c>
      <c r="D167" s="61">
        <v>152.02000000000001</v>
      </c>
      <c r="E167" s="61">
        <v>12</v>
      </c>
      <c r="F167" s="61">
        <v>26688</v>
      </c>
      <c r="G167" s="61" t="s">
        <v>748</v>
      </c>
      <c r="H167" s="66" t="s">
        <v>359</v>
      </c>
      <c r="I167" s="61" t="s">
        <v>10</v>
      </c>
      <c r="J167" s="61" t="s">
        <v>946</v>
      </c>
      <c r="K167" s="67" t="s">
        <v>360</v>
      </c>
      <c r="L167" s="67">
        <v>108.09</v>
      </c>
      <c r="M167" s="67">
        <v>-4.2</v>
      </c>
      <c r="N167" s="67">
        <v>645.00900000000001</v>
      </c>
      <c r="O167" s="67">
        <v>3</v>
      </c>
      <c r="P167" s="67">
        <v>31.98</v>
      </c>
      <c r="Q167" s="68">
        <v>1211800</v>
      </c>
      <c r="R167" s="65">
        <f>Q170/B167</f>
        <v>11743866.666666666</v>
      </c>
      <c r="S167" s="68"/>
      <c r="T167" s="44">
        <f>R167/$S$112*100</f>
        <v>1.2935260863484133</v>
      </c>
      <c r="U167" s="70"/>
      <c r="V167" s="44">
        <f>T167*U$112/100</f>
        <v>1.4547314419506251E-2</v>
      </c>
      <c r="W167" s="44"/>
    </row>
    <row r="168" spans="1:23">
      <c r="G168" s="59"/>
      <c r="K168" s="67" t="s">
        <v>301</v>
      </c>
      <c r="L168" s="67">
        <v>87.87</v>
      </c>
      <c r="M168" s="67">
        <v>2.7</v>
      </c>
      <c r="N168" s="67">
        <v>513.22969999999998</v>
      </c>
      <c r="O168" s="67">
        <v>3</v>
      </c>
      <c r="P168" s="67">
        <v>30.3</v>
      </c>
      <c r="Q168" s="68">
        <v>27033000</v>
      </c>
      <c r="U168" s="70"/>
    </row>
    <row r="169" spans="1:23">
      <c r="G169" s="59"/>
      <c r="K169" s="67" t="s">
        <v>344</v>
      </c>
      <c r="L169" s="67">
        <v>66.67</v>
      </c>
      <c r="M169" s="67">
        <v>1.6</v>
      </c>
      <c r="N169" s="67">
        <v>777.33749999999998</v>
      </c>
      <c r="O169" s="67">
        <v>2</v>
      </c>
      <c r="P169" s="67">
        <v>28.17</v>
      </c>
      <c r="Q169" s="68">
        <v>6986800</v>
      </c>
      <c r="U169" s="70"/>
    </row>
    <row r="170" spans="1:23">
      <c r="G170" s="59"/>
      <c r="Q170" s="46">
        <f>SUM(Q167:Q169)</f>
        <v>35231600</v>
      </c>
      <c r="S170" s="64"/>
      <c r="U170" s="70"/>
    </row>
    <row r="171" spans="1:23" s="63" customFormat="1" ht="14.4">
      <c r="A171" s="62">
        <v>14</v>
      </c>
      <c r="B171" s="61">
        <v>5</v>
      </c>
      <c r="C171" s="61">
        <v>1</v>
      </c>
      <c r="D171" s="61">
        <v>148.06</v>
      </c>
      <c r="E171" s="61">
        <v>8</v>
      </c>
      <c r="F171" s="61">
        <v>68328</v>
      </c>
      <c r="G171" s="61" t="s">
        <v>728</v>
      </c>
      <c r="H171" s="66" t="s">
        <v>14</v>
      </c>
      <c r="I171" s="61" t="s">
        <v>13</v>
      </c>
      <c r="J171" s="61" t="s">
        <v>929</v>
      </c>
      <c r="K171" s="67" t="s">
        <v>361</v>
      </c>
      <c r="L171" s="67">
        <v>76.569999999999993</v>
      </c>
      <c r="M171" s="67">
        <v>2</v>
      </c>
      <c r="N171" s="67">
        <v>709.64580000000001</v>
      </c>
      <c r="O171" s="67">
        <v>3</v>
      </c>
      <c r="P171" s="67">
        <v>24.81</v>
      </c>
      <c r="Q171" s="68">
        <v>1023600</v>
      </c>
      <c r="R171" s="65">
        <f>Q176/B171</f>
        <v>1643998</v>
      </c>
      <c r="S171" s="68"/>
      <c r="T171" s="44">
        <f>R171/$S$112*100</f>
        <v>0.18107786466450165</v>
      </c>
      <c r="U171" s="70"/>
      <c r="V171" s="44">
        <f>T171*U$112/100</f>
        <v>2.0364464694512404E-3</v>
      </c>
      <c r="W171" s="44"/>
    </row>
    <row r="172" spans="1:23">
      <c r="G172" s="59"/>
      <c r="K172" s="67" t="s">
        <v>362</v>
      </c>
      <c r="L172" s="67">
        <v>71.06</v>
      </c>
      <c r="M172" s="67">
        <v>1.7</v>
      </c>
      <c r="N172" s="67">
        <v>677.28660000000002</v>
      </c>
      <c r="O172" s="67">
        <v>2</v>
      </c>
      <c r="P172" s="67">
        <v>28.38</v>
      </c>
      <c r="Q172" s="68">
        <v>1389500</v>
      </c>
      <c r="U172" s="70"/>
    </row>
    <row r="173" spans="1:23">
      <c r="G173" s="59"/>
      <c r="K173" s="67" t="s">
        <v>363</v>
      </c>
      <c r="L173" s="67">
        <v>69.08</v>
      </c>
      <c r="M173" s="67">
        <v>1.2</v>
      </c>
      <c r="N173" s="67">
        <v>717.38819999999998</v>
      </c>
      <c r="O173" s="67">
        <v>2</v>
      </c>
      <c r="P173" s="67">
        <v>34.979999999999997</v>
      </c>
      <c r="Q173" s="68">
        <v>1153400</v>
      </c>
      <c r="U173" s="70"/>
    </row>
    <row r="174" spans="1:23">
      <c r="G174" s="59"/>
      <c r="K174" s="67" t="s">
        <v>364</v>
      </c>
      <c r="L174" s="67">
        <v>53.29</v>
      </c>
      <c r="M174" s="67">
        <v>1.9</v>
      </c>
      <c r="N174" s="67">
        <v>725.38620000000003</v>
      </c>
      <c r="O174" s="67">
        <v>2</v>
      </c>
      <c r="P174" s="67">
        <v>32.5</v>
      </c>
      <c r="Q174" s="68">
        <v>453990</v>
      </c>
      <c r="U174" s="70"/>
    </row>
    <row r="175" spans="1:23">
      <c r="G175" s="59"/>
      <c r="K175" s="67" t="s">
        <v>215</v>
      </c>
      <c r="L175" s="67">
        <v>51.71</v>
      </c>
      <c r="M175" s="67">
        <v>2.4</v>
      </c>
      <c r="N175" s="67">
        <v>594.80769999999995</v>
      </c>
      <c r="O175" s="67">
        <v>2</v>
      </c>
      <c r="P175" s="67">
        <v>27.78</v>
      </c>
      <c r="Q175" s="68">
        <v>4199500</v>
      </c>
      <c r="U175" s="70"/>
    </row>
    <row r="176" spans="1:23">
      <c r="G176" s="59"/>
      <c r="Q176" s="46">
        <f>SUM(Q171:Q175)</f>
        <v>8219990</v>
      </c>
      <c r="S176" s="64"/>
      <c r="U176" s="70"/>
    </row>
    <row r="177" spans="1:23" s="63" customFormat="1" ht="14.4">
      <c r="A177" s="62">
        <v>14</v>
      </c>
      <c r="B177" s="61">
        <v>3</v>
      </c>
      <c r="C177" s="61">
        <v>1</v>
      </c>
      <c r="D177" s="61">
        <v>114.14</v>
      </c>
      <c r="E177" s="61">
        <v>12</v>
      </c>
      <c r="F177" s="61">
        <v>27386</v>
      </c>
      <c r="G177" s="61" t="s">
        <v>749</v>
      </c>
      <c r="H177" s="66" t="s">
        <v>365</v>
      </c>
      <c r="I177" s="61" t="s">
        <v>12</v>
      </c>
      <c r="J177" s="61" t="s">
        <v>947</v>
      </c>
      <c r="K177" s="67" t="s">
        <v>366</v>
      </c>
      <c r="L177" s="67">
        <v>75.86</v>
      </c>
      <c r="M177" s="67">
        <v>2.5</v>
      </c>
      <c r="N177" s="67">
        <v>682.32500000000005</v>
      </c>
      <c r="O177" s="67">
        <v>2</v>
      </c>
      <c r="P177" s="67">
        <v>27.07</v>
      </c>
      <c r="Q177" s="68">
        <v>4663800</v>
      </c>
      <c r="R177" s="65">
        <f>Q180/B177</f>
        <v>4316766.666666667</v>
      </c>
      <c r="S177" s="68"/>
      <c r="T177" s="44">
        <f>R177/$S$112*100</f>
        <v>0.47546948977729814</v>
      </c>
      <c r="U177" s="70"/>
      <c r="V177" s="44">
        <f>T177*U$112/100</f>
        <v>5.3472475257136153E-3</v>
      </c>
      <c r="W177" s="44"/>
    </row>
    <row r="178" spans="1:23">
      <c r="G178" s="59"/>
      <c r="K178" s="67" t="s">
        <v>367</v>
      </c>
      <c r="L178" s="67">
        <v>69.709999999999994</v>
      </c>
      <c r="M178" s="67">
        <v>2.5</v>
      </c>
      <c r="N178" s="67">
        <v>690.32240000000002</v>
      </c>
      <c r="O178" s="67">
        <v>2</v>
      </c>
      <c r="P178" s="67">
        <v>23.61</v>
      </c>
      <c r="Q178" s="68">
        <v>1830400</v>
      </c>
      <c r="U178" s="70"/>
    </row>
    <row r="179" spans="1:23">
      <c r="G179" s="59"/>
      <c r="K179" s="67" t="s">
        <v>358</v>
      </c>
      <c r="L179" s="67">
        <v>50.06</v>
      </c>
      <c r="M179" s="67">
        <v>2.1</v>
      </c>
      <c r="N179" s="67">
        <v>481.73439999999999</v>
      </c>
      <c r="O179" s="67">
        <v>2</v>
      </c>
      <c r="P179" s="67">
        <v>27.92</v>
      </c>
      <c r="Q179" s="68">
        <v>6456100</v>
      </c>
      <c r="S179" s="64"/>
      <c r="U179" s="70"/>
    </row>
    <row r="180" spans="1:23" s="63" customFormat="1" ht="14.4">
      <c r="A180" s="62"/>
      <c r="B180" s="61"/>
      <c r="C180" s="61"/>
      <c r="D180" s="61"/>
      <c r="E180" s="61"/>
      <c r="F180" s="61"/>
      <c r="G180" s="61"/>
      <c r="H180" s="66"/>
      <c r="I180" s="61"/>
      <c r="J180" s="61"/>
      <c r="K180" s="67"/>
      <c r="L180" s="67"/>
      <c r="M180" s="67"/>
      <c r="N180" s="67"/>
      <c r="O180" s="67"/>
      <c r="P180" s="67"/>
      <c r="Q180" s="46">
        <f>SUM(Q177:Q179)</f>
        <v>12950300</v>
      </c>
      <c r="R180" s="65"/>
      <c r="S180" s="64"/>
      <c r="T180" s="36"/>
      <c r="U180" s="70"/>
      <c r="V180" s="36"/>
      <c r="W180" s="36"/>
    </row>
    <row r="181" spans="1:23" s="63" customFormat="1" ht="14.4">
      <c r="A181" s="62">
        <v>14</v>
      </c>
      <c r="B181" s="61">
        <v>1</v>
      </c>
      <c r="C181" s="61">
        <v>1</v>
      </c>
      <c r="D181" s="61">
        <v>92.88</v>
      </c>
      <c r="E181" s="61">
        <v>9</v>
      </c>
      <c r="F181" s="61">
        <v>15686</v>
      </c>
      <c r="G181" s="61" t="s">
        <v>750</v>
      </c>
      <c r="H181" s="66" t="s">
        <v>15</v>
      </c>
      <c r="I181" s="67" t="s">
        <v>902</v>
      </c>
      <c r="J181" s="61" t="s">
        <v>948</v>
      </c>
      <c r="K181" s="67" t="s">
        <v>368</v>
      </c>
      <c r="L181" s="67">
        <v>2</v>
      </c>
      <c r="M181" s="67">
        <v>1.9</v>
      </c>
      <c r="N181" s="67">
        <v>651.35630000000003</v>
      </c>
      <c r="O181" s="67">
        <v>2</v>
      </c>
      <c r="P181" s="67">
        <v>20.83</v>
      </c>
      <c r="Q181" s="68">
        <v>1086400</v>
      </c>
      <c r="R181" s="65">
        <f>Q182/B181</f>
        <v>1086400</v>
      </c>
      <c r="S181" s="64"/>
      <c r="T181" s="44">
        <f>R181/$S$112*100</f>
        <v>0.11966133302565732</v>
      </c>
      <c r="U181" s="70"/>
      <c r="V181" s="44">
        <f>T181*U$112/100</f>
        <v>1.3457409585728374E-3</v>
      </c>
      <c r="W181" s="44"/>
    </row>
    <row r="182" spans="1:23" s="63" customFormat="1" ht="14.4">
      <c r="A182" s="62"/>
      <c r="B182" s="61"/>
      <c r="C182" s="61"/>
      <c r="D182" s="61"/>
      <c r="E182" s="61"/>
      <c r="F182" s="61"/>
      <c r="G182" s="61"/>
      <c r="H182" s="66"/>
      <c r="I182" s="1"/>
      <c r="J182" s="61"/>
      <c r="K182" s="67"/>
      <c r="L182" s="67"/>
      <c r="M182" s="67"/>
      <c r="N182" s="67"/>
      <c r="O182" s="67"/>
      <c r="P182" s="67"/>
      <c r="Q182" s="46">
        <f>SUM(Q181)</f>
        <v>1086400</v>
      </c>
      <c r="R182" s="65"/>
      <c r="S182" s="64"/>
      <c r="T182" s="36"/>
      <c r="U182" s="70"/>
      <c r="V182" s="36"/>
      <c r="W182" s="36"/>
    </row>
    <row r="183" spans="1:23" s="63" customFormat="1" ht="14.4">
      <c r="A183" s="62">
        <v>14</v>
      </c>
      <c r="B183" s="61">
        <v>1</v>
      </c>
      <c r="C183" s="61">
        <v>1</v>
      </c>
      <c r="D183" s="61">
        <v>52.48</v>
      </c>
      <c r="E183" s="61">
        <v>3</v>
      </c>
      <c r="F183" s="61">
        <v>26400</v>
      </c>
      <c r="G183" s="61" t="s">
        <v>751</v>
      </c>
      <c r="H183" s="66" t="s">
        <v>369</v>
      </c>
      <c r="I183" s="61" t="s">
        <v>10</v>
      </c>
      <c r="J183" s="61" t="s">
        <v>542</v>
      </c>
      <c r="K183" s="67" t="s">
        <v>370</v>
      </c>
      <c r="L183" s="67">
        <v>52.48</v>
      </c>
      <c r="M183" s="67">
        <v>4.8</v>
      </c>
      <c r="N183" s="67">
        <v>475.21629999999999</v>
      </c>
      <c r="O183" s="67">
        <v>2</v>
      </c>
      <c r="P183" s="67">
        <v>18.61</v>
      </c>
      <c r="Q183" s="68">
        <v>99539000</v>
      </c>
      <c r="R183" s="65">
        <f>Q184/B183</f>
        <v>99539000</v>
      </c>
      <c r="S183" s="68"/>
      <c r="T183" s="44">
        <f>R183/$S$112*100</f>
        <v>10.963705290906576</v>
      </c>
      <c r="U183" s="70"/>
      <c r="V183" s="44">
        <f>T183*U$112/100</f>
        <v>0.1233005424110656</v>
      </c>
      <c r="W183" s="44"/>
    </row>
    <row r="184" spans="1:23" ht="15">
      <c r="G184" s="59"/>
      <c r="J184" s="58"/>
      <c r="Q184" s="46">
        <f>SUM(Q183:Q183)</f>
        <v>99539000</v>
      </c>
      <c r="S184" s="52"/>
      <c r="T184" s="36"/>
      <c r="U184" s="70"/>
    </row>
    <row r="185" spans="1:23" ht="14.4">
      <c r="A185" s="11" t="s">
        <v>703</v>
      </c>
      <c r="B185" s="6"/>
      <c r="C185" s="6"/>
      <c r="D185" s="7"/>
      <c r="E185" s="10"/>
      <c r="F185" s="10"/>
      <c r="G185" s="8"/>
      <c r="H185" s="27"/>
      <c r="I185" s="8"/>
      <c r="J185" s="6"/>
      <c r="K185" s="6"/>
      <c r="L185" s="7"/>
      <c r="M185" s="10"/>
      <c r="N185" s="9"/>
      <c r="O185" s="6"/>
      <c r="P185" s="7"/>
      <c r="Q185" s="41"/>
      <c r="R185" s="42"/>
      <c r="S185" s="51">
        <v>2936406264.4523816</v>
      </c>
      <c r="T185" s="43"/>
      <c r="U185" s="53">
        <v>2.7356995643924584</v>
      </c>
      <c r="V185" s="53">
        <f>SUM(V186:V262)</f>
        <v>2.7247178061859465</v>
      </c>
      <c r="W185" s="53">
        <f>V185/U185*100</f>
        <v>99.598575868876495</v>
      </c>
    </row>
    <row r="186" spans="1:23" ht="14.4">
      <c r="A186" s="62">
        <v>15</v>
      </c>
      <c r="B186" s="67">
        <v>16</v>
      </c>
      <c r="C186" s="67">
        <v>11</v>
      </c>
      <c r="D186" s="67">
        <v>287.81</v>
      </c>
      <c r="E186" s="67">
        <v>43</v>
      </c>
      <c r="F186" s="67">
        <v>25006</v>
      </c>
      <c r="G186" s="59" t="s">
        <v>746</v>
      </c>
      <c r="H186" s="66" t="s">
        <v>14</v>
      </c>
      <c r="I186" s="67" t="s">
        <v>10</v>
      </c>
      <c r="J186" s="67" t="s">
        <v>943</v>
      </c>
      <c r="K186" s="67" t="s">
        <v>577</v>
      </c>
      <c r="L186" s="67">
        <v>109.79</v>
      </c>
      <c r="M186" s="67">
        <v>-1.1000000000000001</v>
      </c>
      <c r="N186" s="67">
        <v>1008.8352</v>
      </c>
      <c r="O186" s="67">
        <v>3</v>
      </c>
      <c r="P186" s="67">
        <v>32.07</v>
      </c>
      <c r="Q186" s="68">
        <v>15151000</v>
      </c>
      <c r="R186" s="64">
        <f>Q202/B186</f>
        <v>190396667.5</v>
      </c>
      <c r="T186" s="44">
        <f>R186/$S$185*100</f>
        <v>6.4840029053509589</v>
      </c>
      <c r="U186" s="70"/>
      <c r="V186" s="44">
        <f>T186*U$185/100</f>
        <v>0.1773828392368805</v>
      </c>
      <c r="W186" s="44"/>
    </row>
    <row r="187" spans="1:23" ht="14.4">
      <c r="G187" s="59"/>
      <c r="H187" s="66"/>
      <c r="K187" s="67" t="s">
        <v>338</v>
      </c>
      <c r="L187" s="67">
        <v>105.78</v>
      </c>
      <c r="M187" s="67">
        <v>1.7</v>
      </c>
      <c r="N187" s="67">
        <v>953.01220000000001</v>
      </c>
      <c r="O187" s="67">
        <v>2</v>
      </c>
      <c r="P187" s="67">
        <v>28.36</v>
      </c>
      <c r="Q187" s="68">
        <v>730270000</v>
      </c>
      <c r="U187" s="70"/>
    </row>
    <row r="188" spans="1:23" ht="14.4">
      <c r="G188" s="59"/>
      <c r="H188" s="66"/>
      <c r="K188" s="67" t="s">
        <v>301</v>
      </c>
      <c r="L188" s="67">
        <v>90.08</v>
      </c>
      <c r="M188" s="67">
        <v>3.2</v>
      </c>
      <c r="N188" s="67">
        <v>513.22990000000004</v>
      </c>
      <c r="O188" s="67">
        <v>3</v>
      </c>
      <c r="P188" s="67">
        <v>30.22</v>
      </c>
      <c r="Q188" s="68">
        <v>613690000</v>
      </c>
      <c r="U188" s="70"/>
    </row>
    <row r="189" spans="1:23" ht="14.4">
      <c r="G189" s="59"/>
      <c r="H189" s="66"/>
      <c r="K189" s="67" t="s">
        <v>340</v>
      </c>
      <c r="L189" s="67">
        <v>89.54</v>
      </c>
      <c r="M189" s="67">
        <v>1</v>
      </c>
      <c r="N189" s="67">
        <v>752.83439999999996</v>
      </c>
      <c r="O189" s="67">
        <v>2</v>
      </c>
      <c r="P189" s="67">
        <v>25.42</v>
      </c>
      <c r="Q189" s="68">
        <v>172530000</v>
      </c>
      <c r="U189" s="70"/>
    </row>
    <row r="190" spans="1:23" ht="14.4">
      <c r="G190" s="59"/>
      <c r="H190" s="66"/>
      <c r="K190" s="67" t="s">
        <v>342</v>
      </c>
      <c r="L190" s="67">
        <v>85.62</v>
      </c>
      <c r="M190" s="67">
        <v>2.2000000000000002</v>
      </c>
      <c r="N190" s="67">
        <v>1161.5927999999999</v>
      </c>
      <c r="O190" s="67">
        <v>1</v>
      </c>
      <c r="P190" s="67">
        <v>23.73</v>
      </c>
      <c r="Q190" s="68">
        <v>579750000</v>
      </c>
      <c r="U190" s="70"/>
    </row>
    <row r="191" spans="1:23" ht="14.4">
      <c r="G191" s="59"/>
      <c r="H191" s="66"/>
      <c r="K191" s="67" t="s">
        <v>339</v>
      </c>
      <c r="L191" s="67">
        <v>80.19</v>
      </c>
      <c r="M191" s="67">
        <v>5.5</v>
      </c>
      <c r="N191" s="67">
        <v>721.31569999999999</v>
      </c>
      <c r="O191" s="67">
        <v>2</v>
      </c>
      <c r="P191" s="67">
        <v>24.54</v>
      </c>
      <c r="Q191" s="68">
        <v>418930000</v>
      </c>
      <c r="U191" s="70"/>
    </row>
    <row r="192" spans="1:23" ht="14.4">
      <c r="G192" s="59"/>
      <c r="H192" s="66"/>
      <c r="K192" s="67" t="s">
        <v>341</v>
      </c>
      <c r="L192" s="67">
        <v>79.239999999999995</v>
      </c>
      <c r="M192" s="67">
        <v>2.7</v>
      </c>
      <c r="N192" s="67">
        <v>636.25199999999995</v>
      </c>
      <c r="O192" s="67">
        <v>2</v>
      </c>
      <c r="P192" s="67">
        <v>19.88</v>
      </c>
      <c r="Q192" s="68">
        <v>64041000</v>
      </c>
      <c r="U192" s="70"/>
    </row>
    <row r="193" spans="1:23" ht="14.4">
      <c r="G193" s="59"/>
      <c r="H193" s="66"/>
      <c r="K193" s="67" t="s">
        <v>371</v>
      </c>
      <c r="L193" s="67">
        <v>74.040000000000006</v>
      </c>
      <c r="M193" s="67">
        <v>3</v>
      </c>
      <c r="N193" s="67">
        <v>496.21289999999999</v>
      </c>
      <c r="O193" s="67">
        <v>3</v>
      </c>
      <c r="P193" s="67">
        <v>18.399999999999999</v>
      </c>
      <c r="Q193" s="68">
        <v>5085000</v>
      </c>
      <c r="U193" s="70"/>
    </row>
    <row r="194" spans="1:23" ht="14.4">
      <c r="G194" s="59"/>
      <c r="H194" s="66"/>
      <c r="K194" s="67" t="s">
        <v>344</v>
      </c>
      <c r="L194" s="67">
        <v>71.02</v>
      </c>
      <c r="M194" s="67">
        <v>0.8</v>
      </c>
      <c r="N194" s="67">
        <v>777.33669999999995</v>
      </c>
      <c r="O194" s="67">
        <v>2</v>
      </c>
      <c r="P194" s="67">
        <v>28</v>
      </c>
      <c r="Q194" s="68">
        <v>115700000</v>
      </c>
      <c r="U194" s="70"/>
    </row>
    <row r="195" spans="1:23" ht="14.4">
      <c r="G195" s="59"/>
      <c r="H195" s="66"/>
      <c r="K195" s="67" t="s">
        <v>345</v>
      </c>
      <c r="L195" s="67">
        <v>68.790000000000006</v>
      </c>
      <c r="M195" s="67">
        <v>1.7</v>
      </c>
      <c r="N195" s="67">
        <v>729.31039999999996</v>
      </c>
      <c r="O195" s="67">
        <v>2</v>
      </c>
      <c r="P195" s="67">
        <v>22.83</v>
      </c>
      <c r="Q195" s="68">
        <v>72500000</v>
      </c>
      <c r="U195" s="70"/>
    </row>
    <row r="196" spans="1:23" ht="14.4">
      <c r="G196" s="59"/>
      <c r="H196" s="66"/>
      <c r="K196" s="67" t="s">
        <v>343</v>
      </c>
      <c r="L196" s="67">
        <v>64.72</v>
      </c>
      <c r="M196" s="67">
        <v>2.2999999999999998</v>
      </c>
      <c r="N196" s="67">
        <v>589.29750000000001</v>
      </c>
      <c r="O196" s="67">
        <v>2</v>
      </c>
      <c r="P196" s="67">
        <v>21.4</v>
      </c>
      <c r="Q196" s="68">
        <v>105500000</v>
      </c>
      <c r="U196" s="70"/>
    </row>
    <row r="197" spans="1:23" ht="14.4">
      <c r="G197" s="59"/>
      <c r="H197" s="66"/>
      <c r="K197" s="67" t="s">
        <v>372</v>
      </c>
      <c r="L197" s="67">
        <v>62.19</v>
      </c>
      <c r="M197" s="67">
        <v>2.9</v>
      </c>
      <c r="N197" s="67">
        <v>439.90309999999999</v>
      </c>
      <c r="O197" s="67">
        <v>3</v>
      </c>
      <c r="P197" s="67">
        <v>21.77</v>
      </c>
      <c r="Q197" s="68">
        <v>14762000</v>
      </c>
      <c r="U197" s="70"/>
    </row>
    <row r="198" spans="1:23" ht="14.4">
      <c r="G198" s="59"/>
      <c r="H198" s="66"/>
      <c r="K198" s="67" t="s">
        <v>302</v>
      </c>
      <c r="L198" s="67">
        <v>58.63</v>
      </c>
      <c r="M198" s="67">
        <v>3</v>
      </c>
      <c r="N198" s="67">
        <v>569.75440000000003</v>
      </c>
      <c r="O198" s="67">
        <v>2</v>
      </c>
      <c r="P198" s="67">
        <v>23.45</v>
      </c>
      <c r="Q198" s="68">
        <v>61599000</v>
      </c>
      <c r="U198" s="70"/>
    </row>
    <row r="199" spans="1:23" ht="14.4">
      <c r="G199" s="59"/>
      <c r="H199" s="66"/>
      <c r="K199" s="67" t="s">
        <v>346</v>
      </c>
      <c r="L199" s="67">
        <v>57.6</v>
      </c>
      <c r="M199" s="67">
        <v>3.9</v>
      </c>
      <c r="N199" s="67">
        <v>514.23</v>
      </c>
      <c r="O199" s="67">
        <v>2</v>
      </c>
      <c r="P199" s="67">
        <v>19.27</v>
      </c>
      <c r="Q199" s="68">
        <v>63376000</v>
      </c>
      <c r="U199" s="70"/>
    </row>
    <row r="200" spans="1:23" ht="14.4">
      <c r="G200" s="59"/>
      <c r="H200" s="66"/>
      <c r="K200" s="67" t="s">
        <v>373</v>
      </c>
      <c r="L200" s="67">
        <v>43.64</v>
      </c>
      <c r="M200" s="67">
        <v>3.1</v>
      </c>
      <c r="N200" s="67">
        <v>395.18920000000003</v>
      </c>
      <c r="O200" s="67">
        <v>3</v>
      </c>
      <c r="P200" s="67">
        <v>18.399999999999999</v>
      </c>
      <c r="Q200" s="68">
        <v>13261000</v>
      </c>
      <c r="U200" s="70"/>
    </row>
    <row r="201" spans="1:23" ht="14.4">
      <c r="G201" s="59"/>
      <c r="H201" s="66"/>
      <c r="K201" s="67" t="s">
        <v>374</v>
      </c>
      <c r="L201" s="67">
        <v>22.44</v>
      </c>
      <c r="M201" s="67">
        <v>3.1</v>
      </c>
      <c r="N201" s="67">
        <v>414.86450000000002</v>
      </c>
      <c r="O201" s="67">
        <v>3</v>
      </c>
      <c r="P201" s="67">
        <v>17.37</v>
      </c>
      <c r="Q201" s="68">
        <v>201680</v>
      </c>
      <c r="U201" s="70"/>
    </row>
    <row r="202" spans="1:23" ht="14.4">
      <c r="G202" s="59"/>
      <c r="H202" s="66"/>
      <c r="Q202" s="68">
        <f>SUM(Q186:Q201)</f>
        <v>3046346680</v>
      </c>
      <c r="U202" s="70"/>
    </row>
    <row r="203" spans="1:23" ht="14.4">
      <c r="A203" s="62">
        <v>15</v>
      </c>
      <c r="B203" s="67">
        <v>14</v>
      </c>
      <c r="C203" s="67">
        <v>11</v>
      </c>
      <c r="D203" s="67">
        <v>233.72</v>
      </c>
      <c r="E203" s="67">
        <v>53</v>
      </c>
      <c r="F203" s="67">
        <v>24820</v>
      </c>
      <c r="G203" s="59" t="s">
        <v>744</v>
      </c>
      <c r="H203" s="66" t="s">
        <v>14</v>
      </c>
      <c r="I203" s="67" t="s">
        <v>10</v>
      </c>
      <c r="J203" s="67" t="s">
        <v>942</v>
      </c>
      <c r="K203" s="67" t="s">
        <v>17</v>
      </c>
      <c r="L203" s="67">
        <v>88.61</v>
      </c>
      <c r="M203" s="67">
        <v>1.8</v>
      </c>
      <c r="N203" s="67">
        <v>937.03970000000004</v>
      </c>
      <c r="O203" s="67">
        <v>3</v>
      </c>
      <c r="P203" s="67">
        <v>24.48</v>
      </c>
      <c r="Q203" s="68">
        <v>3928600</v>
      </c>
      <c r="R203" s="64">
        <f>Q217/B203</f>
        <v>6998314.2857142854</v>
      </c>
      <c r="T203" s="44">
        <f>R203/$S$185*100</f>
        <v>0.23832922475458007</v>
      </c>
      <c r="U203" s="70"/>
      <c r="V203" s="44">
        <f>T203*U$185/100</f>
        <v>6.5199715634309706E-3</v>
      </c>
      <c r="W203" s="44"/>
    </row>
    <row r="204" spans="1:23" ht="14.4">
      <c r="G204" s="59"/>
      <c r="H204" s="66"/>
      <c r="K204" s="67" t="s">
        <v>24</v>
      </c>
      <c r="L204" s="67">
        <v>86.36</v>
      </c>
      <c r="M204" s="67">
        <v>1.1000000000000001</v>
      </c>
      <c r="N204" s="67">
        <v>924.93880000000001</v>
      </c>
      <c r="O204" s="67">
        <v>2</v>
      </c>
      <c r="P204" s="67">
        <v>35.159999999999997</v>
      </c>
      <c r="Q204" s="68">
        <v>2228200</v>
      </c>
      <c r="U204" s="70"/>
    </row>
    <row r="205" spans="1:23" ht="14.4">
      <c r="G205" s="59"/>
      <c r="H205" s="66"/>
      <c r="K205" s="67" t="s">
        <v>375</v>
      </c>
      <c r="L205" s="67">
        <v>80.56</v>
      </c>
      <c r="M205" s="67">
        <v>-1.6</v>
      </c>
      <c r="N205" s="67">
        <v>932.93370000000004</v>
      </c>
      <c r="O205" s="67">
        <v>2</v>
      </c>
      <c r="P205" s="67">
        <v>32.26</v>
      </c>
      <c r="Q205" s="68">
        <v>2691700</v>
      </c>
      <c r="U205" s="70"/>
    </row>
    <row r="206" spans="1:23" ht="14.4">
      <c r="G206" s="59"/>
      <c r="H206" s="66"/>
      <c r="K206" s="67" t="s">
        <v>22</v>
      </c>
      <c r="L206" s="67">
        <v>80.38</v>
      </c>
      <c r="M206" s="67">
        <v>-1.6</v>
      </c>
      <c r="N206" s="67">
        <v>932.93370000000004</v>
      </c>
      <c r="O206" s="67">
        <v>2</v>
      </c>
      <c r="P206" s="67">
        <v>32.26</v>
      </c>
      <c r="Q206" s="68">
        <v>4638500</v>
      </c>
      <c r="U206" s="70"/>
    </row>
    <row r="207" spans="1:23" ht="14.4">
      <c r="G207" s="59"/>
      <c r="H207" s="66"/>
      <c r="K207" s="67" t="s">
        <v>21</v>
      </c>
      <c r="L207" s="67">
        <v>79.94</v>
      </c>
      <c r="M207" s="67">
        <v>-3.6</v>
      </c>
      <c r="N207" s="67">
        <v>639.95870000000002</v>
      </c>
      <c r="O207" s="67">
        <v>3</v>
      </c>
      <c r="P207" s="67">
        <v>32.21</v>
      </c>
      <c r="Q207" s="68">
        <v>2036400</v>
      </c>
      <c r="U207" s="70"/>
    </row>
    <row r="208" spans="1:23" ht="14.4">
      <c r="G208" s="59"/>
      <c r="H208" s="66"/>
      <c r="K208" s="67" t="s">
        <v>19</v>
      </c>
      <c r="L208" s="67">
        <v>78.569999999999993</v>
      </c>
      <c r="M208" s="67">
        <v>2.2000000000000002</v>
      </c>
      <c r="N208" s="67">
        <v>942.37170000000003</v>
      </c>
      <c r="O208" s="67">
        <v>3</v>
      </c>
      <c r="P208" s="67">
        <v>23.09</v>
      </c>
      <c r="Q208" s="68">
        <v>1207000</v>
      </c>
      <c r="U208" s="70"/>
    </row>
    <row r="209" spans="1:23" ht="14.4">
      <c r="G209" s="59"/>
      <c r="H209" s="66"/>
      <c r="K209" s="67" t="s">
        <v>28</v>
      </c>
      <c r="L209" s="67">
        <v>77.150000000000006</v>
      </c>
      <c r="M209" s="67">
        <v>2.2000000000000002</v>
      </c>
      <c r="N209" s="67">
        <v>835.91189999999995</v>
      </c>
      <c r="O209" s="67">
        <v>2</v>
      </c>
      <c r="P209" s="67">
        <v>26.51</v>
      </c>
      <c r="Q209" s="68">
        <v>25668000</v>
      </c>
      <c r="U209" s="70"/>
    </row>
    <row r="210" spans="1:23" ht="14.4">
      <c r="G210" s="59"/>
      <c r="H210" s="66"/>
      <c r="K210" s="67" t="s">
        <v>26</v>
      </c>
      <c r="L210" s="67">
        <v>72.84</v>
      </c>
      <c r="M210" s="67">
        <v>1.8</v>
      </c>
      <c r="N210" s="67">
        <v>641.30859999999996</v>
      </c>
      <c r="O210" s="67">
        <v>2</v>
      </c>
      <c r="P210" s="67">
        <v>26.39</v>
      </c>
      <c r="Q210" s="68">
        <v>32072000</v>
      </c>
      <c r="U210" s="70"/>
    </row>
    <row r="211" spans="1:23" ht="14.4">
      <c r="G211" s="59"/>
      <c r="H211" s="66"/>
      <c r="K211" s="67" t="s">
        <v>31</v>
      </c>
      <c r="L211" s="67">
        <v>71.040000000000006</v>
      </c>
      <c r="M211" s="67">
        <v>0.7</v>
      </c>
      <c r="N211" s="67">
        <v>862.35130000000004</v>
      </c>
      <c r="O211" s="67">
        <v>2</v>
      </c>
      <c r="P211" s="67">
        <v>21.88</v>
      </c>
      <c r="Q211" s="68">
        <v>2550800</v>
      </c>
      <c r="U211" s="70"/>
    </row>
    <row r="212" spans="1:23" ht="14.4">
      <c r="G212" s="59"/>
      <c r="H212" s="66"/>
      <c r="K212" s="67" t="s">
        <v>27</v>
      </c>
      <c r="L212" s="67">
        <v>69.599999999999994</v>
      </c>
      <c r="M212" s="67">
        <v>2.8</v>
      </c>
      <c r="N212" s="67">
        <v>439.54379999999998</v>
      </c>
      <c r="O212" s="67">
        <v>3</v>
      </c>
      <c r="P212" s="67">
        <v>20.29</v>
      </c>
      <c r="Q212" s="68">
        <v>3172500</v>
      </c>
      <c r="U212" s="70"/>
    </row>
    <row r="213" spans="1:23" ht="14.4">
      <c r="G213" s="59"/>
      <c r="H213" s="66"/>
      <c r="K213" s="67" t="s">
        <v>32</v>
      </c>
      <c r="L213" s="67">
        <v>57.93</v>
      </c>
      <c r="M213" s="67">
        <v>2.2000000000000002</v>
      </c>
      <c r="N213" s="67">
        <v>541.27639999999997</v>
      </c>
      <c r="O213" s="67">
        <v>2</v>
      </c>
      <c r="P213" s="67">
        <v>25.95</v>
      </c>
      <c r="Q213" s="68">
        <v>10842000</v>
      </c>
      <c r="U213" s="70"/>
    </row>
    <row r="214" spans="1:23" ht="14.4">
      <c r="G214" s="59"/>
      <c r="H214" s="66"/>
      <c r="K214" s="67" t="s">
        <v>25</v>
      </c>
      <c r="L214" s="67">
        <v>47.2</v>
      </c>
      <c r="M214" s="67">
        <v>2.4</v>
      </c>
      <c r="N214" s="67">
        <v>560.97230000000002</v>
      </c>
      <c r="O214" s="67">
        <v>3</v>
      </c>
      <c r="P214" s="67">
        <v>21.96</v>
      </c>
      <c r="Q214" s="68">
        <v>2322900</v>
      </c>
      <c r="U214" s="70"/>
    </row>
    <row r="215" spans="1:23" ht="14.4">
      <c r="G215" s="59"/>
      <c r="H215" s="66"/>
      <c r="K215" s="67" t="s">
        <v>33</v>
      </c>
      <c r="L215" s="67">
        <v>40.93</v>
      </c>
      <c r="M215" s="67">
        <v>1.7</v>
      </c>
      <c r="N215" s="67">
        <v>403.56270000000001</v>
      </c>
      <c r="O215" s="67">
        <v>3</v>
      </c>
      <c r="P215" s="67">
        <v>24.02</v>
      </c>
      <c r="Q215" s="68">
        <v>3471100</v>
      </c>
      <c r="U215" s="70"/>
    </row>
    <row r="216" spans="1:23" ht="14.4">
      <c r="G216" s="59"/>
      <c r="H216" s="66"/>
      <c r="K216" s="67" t="s">
        <v>35</v>
      </c>
      <c r="L216" s="67">
        <v>33.69</v>
      </c>
      <c r="M216" s="67">
        <v>2.5</v>
      </c>
      <c r="N216" s="67">
        <v>545.29280000000006</v>
      </c>
      <c r="O216" s="67">
        <v>2</v>
      </c>
      <c r="P216" s="67">
        <v>17.98</v>
      </c>
      <c r="Q216" s="68">
        <v>1146700</v>
      </c>
      <c r="U216" s="70"/>
    </row>
    <row r="217" spans="1:23" ht="14.4">
      <c r="G217" s="59"/>
      <c r="H217" s="66"/>
      <c r="Q217" s="68">
        <f>SUM(Q203:Q216)</f>
        <v>97976400</v>
      </c>
      <c r="U217" s="70"/>
    </row>
    <row r="218" spans="1:23" ht="14.4">
      <c r="A218" s="62">
        <v>15</v>
      </c>
      <c r="B218" s="67">
        <v>8</v>
      </c>
      <c r="C218" s="67">
        <v>3</v>
      </c>
      <c r="D218" s="67">
        <v>195.33</v>
      </c>
      <c r="E218" s="67">
        <v>38</v>
      </c>
      <c r="F218" s="67">
        <v>13787</v>
      </c>
      <c r="G218" s="59" t="s">
        <v>576</v>
      </c>
      <c r="H218" s="66" t="s">
        <v>14</v>
      </c>
      <c r="I218" s="67" t="s">
        <v>11</v>
      </c>
      <c r="J218" s="67" t="s">
        <v>665</v>
      </c>
      <c r="K218" s="67" t="s">
        <v>348</v>
      </c>
      <c r="L218" s="67">
        <v>102.58</v>
      </c>
      <c r="M218" s="67">
        <v>2.5</v>
      </c>
      <c r="N218" s="67">
        <v>1060.4771000000001</v>
      </c>
      <c r="O218" s="67">
        <v>2</v>
      </c>
      <c r="P218" s="67">
        <v>26.04</v>
      </c>
      <c r="Q218" s="68">
        <v>3198200000</v>
      </c>
      <c r="R218" s="64">
        <f>Q226/B218</f>
        <v>862184500</v>
      </c>
      <c r="T218" s="44">
        <f>R218/$S$185*100</f>
        <v>29.361894177840924</v>
      </c>
      <c r="U218" s="70"/>
      <c r="V218" s="44">
        <f>T218*U$185/100</f>
        <v>0.80325321112056869</v>
      </c>
      <c r="W218" s="44"/>
    </row>
    <row r="219" spans="1:23">
      <c r="G219" s="59"/>
      <c r="K219" s="67" t="s">
        <v>347</v>
      </c>
      <c r="L219" s="67">
        <v>97.46</v>
      </c>
      <c r="M219" s="67">
        <v>8.3000000000000007</v>
      </c>
      <c r="N219" s="67">
        <v>663.27829999999994</v>
      </c>
      <c r="O219" s="67">
        <v>3</v>
      </c>
      <c r="P219" s="67">
        <v>21.8</v>
      </c>
      <c r="Q219" s="68">
        <v>285510000</v>
      </c>
      <c r="U219" s="70"/>
    </row>
    <row r="220" spans="1:23">
      <c r="G220" s="59"/>
      <c r="K220" s="67" t="s">
        <v>300</v>
      </c>
      <c r="L220" s="67">
        <v>94.21</v>
      </c>
      <c r="M220" s="67">
        <v>5.5</v>
      </c>
      <c r="N220" s="67">
        <v>916.36019999999996</v>
      </c>
      <c r="O220" s="67">
        <v>2</v>
      </c>
      <c r="P220" s="67">
        <v>23.92</v>
      </c>
      <c r="Q220" s="68">
        <v>1385100000</v>
      </c>
      <c r="U220" s="70"/>
    </row>
    <row r="221" spans="1:23">
      <c r="G221" s="59"/>
      <c r="K221" s="67" t="s">
        <v>349</v>
      </c>
      <c r="L221" s="67">
        <v>71.819999999999993</v>
      </c>
      <c r="M221" s="67">
        <v>2.7</v>
      </c>
      <c r="N221" s="67">
        <v>712.65219999999999</v>
      </c>
      <c r="O221" s="67">
        <v>3</v>
      </c>
      <c r="P221" s="67">
        <v>25.89</v>
      </c>
      <c r="Q221" s="68">
        <v>531470000</v>
      </c>
      <c r="U221" s="70"/>
    </row>
    <row r="222" spans="1:23">
      <c r="G222" s="59"/>
      <c r="K222" s="67" t="s">
        <v>260</v>
      </c>
      <c r="L222" s="67">
        <v>50.45</v>
      </c>
      <c r="M222" s="67">
        <v>3.8</v>
      </c>
      <c r="N222" s="67">
        <v>699.83169999999996</v>
      </c>
      <c r="O222" s="67">
        <v>2</v>
      </c>
      <c r="P222" s="67">
        <v>51.58</v>
      </c>
      <c r="Q222" s="68">
        <v>579900000</v>
      </c>
      <c r="U222" s="70"/>
    </row>
    <row r="223" spans="1:23">
      <c r="G223" s="59"/>
      <c r="K223" s="67" t="s">
        <v>312</v>
      </c>
      <c r="L223" s="67">
        <v>49.78</v>
      </c>
      <c r="M223" s="67">
        <v>1.1000000000000001</v>
      </c>
      <c r="N223" s="67">
        <v>715.82470000000001</v>
      </c>
      <c r="O223" s="67">
        <v>2</v>
      </c>
      <c r="P223" s="67">
        <v>39.9</v>
      </c>
      <c r="Q223" s="68">
        <v>91306000</v>
      </c>
      <c r="U223" s="70"/>
    </row>
    <row r="224" spans="1:23">
      <c r="G224" s="59"/>
      <c r="K224" s="67" t="s">
        <v>313</v>
      </c>
      <c r="L224" s="67">
        <v>46.93</v>
      </c>
      <c r="M224" s="67">
        <v>1.6</v>
      </c>
      <c r="N224" s="67">
        <v>707.82759999999996</v>
      </c>
      <c r="O224" s="67">
        <v>2</v>
      </c>
      <c r="P224" s="67">
        <v>44.3</v>
      </c>
      <c r="Q224" s="68">
        <v>415500000</v>
      </c>
      <c r="U224" s="70"/>
    </row>
    <row r="225" spans="1:23">
      <c r="G225" s="59"/>
      <c r="K225" s="67" t="s">
        <v>261</v>
      </c>
      <c r="L225" s="67">
        <v>44.89</v>
      </c>
      <c r="M225" s="67">
        <v>3.9</v>
      </c>
      <c r="N225" s="67">
        <v>707.82920000000001</v>
      </c>
      <c r="O225" s="67">
        <v>2</v>
      </c>
      <c r="P225" s="67">
        <v>45.09</v>
      </c>
      <c r="Q225" s="68">
        <v>410490000</v>
      </c>
      <c r="U225" s="70"/>
    </row>
    <row r="226" spans="1:23">
      <c r="G226" s="59"/>
      <c r="Q226" s="68">
        <f>SUM(Q218:Q225)</f>
        <v>6897476000</v>
      </c>
      <c r="U226" s="70"/>
    </row>
    <row r="227" spans="1:23" ht="14.4">
      <c r="A227" s="62">
        <v>15</v>
      </c>
      <c r="B227" s="67">
        <v>3</v>
      </c>
      <c r="C227" s="67">
        <v>1</v>
      </c>
      <c r="D227" s="67">
        <v>155.56</v>
      </c>
      <c r="E227" s="67">
        <v>12</v>
      </c>
      <c r="F227" s="67">
        <v>26688</v>
      </c>
      <c r="G227" s="59" t="s">
        <v>748</v>
      </c>
      <c r="H227" s="66" t="s">
        <v>359</v>
      </c>
      <c r="I227" s="67" t="s">
        <v>10</v>
      </c>
      <c r="J227" s="67" t="s">
        <v>946</v>
      </c>
      <c r="K227" s="67" t="s">
        <v>360</v>
      </c>
      <c r="L227" s="67">
        <v>110.52</v>
      </c>
      <c r="M227" s="67">
        <v>-5.5</v>
      </c>
      <c r="N227" s="67">
        <v>645.00789999999995</v>
      </c>
      <c r="O227" s="67">
        <v>3</v>
      </c>
      <c r="P227" s="67">
        <v>32.07</v>
      </c>
      <c r="Q227" s="68">
        <v>7382000</v>
      </c>
      <c r="R227" s="64">
        <f>Q230/B227</f>
        <v>245590666.66666666</v>
      </c>
      <c r="T227" s="44">
        <f>R227/$S$185*100</f>
        <v>8.3636474162224808</v>
      </c>
      <c r="U227" s="70"/>
      <c r="V227" s="44">
        <f>T227*U$185/100</f>
        <v>0.2288042659329195</v>
      </c>
      <c r="W227" s="44"/>
    </row>
    <row r="228" spans="1:23">
      <c r="G228" s="59"/>
      <c r="K228" s="67" t="s">
        <v>301</v>
      </c>
      <c r="L228" s="67">
        <v>90.08</v>
      </c>
      <c r="M228" s="67">
        <v>3.2</v>
      </c>
      <c r="N228" s="67">
        <v>513.22990000000004</v>
      </c>
      <c r="O228" s="67">
        <v>3</v>
      </c>
      <c r="P228" s="67">
        <v>30.22</v>
      </c>
      <c r="Q228" s="68">
        <v>613690000</v>
      </c>
      <c r="U228" s="70"/>
    </row>
    <row r="229" spans="1:23">
      <c r="G229" s="59"/>
      <c r="K229" s="67" t="s">
        <v>344</v>
      </c>
      <c r="L229" s="67">
        <v>71.02</v>
      </c>
      <c r="M229" s="67">
        <v>0.8</v>
      </c>
      <c r="N229" s="67">
        <v>777.33669999999995</v>
      </c>
      <c r="O229" s="67">
        <v>2</v>
      </c>
      <c r="P229" s="67">
        <v>28</v>
      </c>
      <c r="Q229" s="68">
        <v>115700000</v>
      </c>
      <c r="U229" s="70"/>
    </row>
    <row r="230" spans="1:23">
      <c r="G230" s="59"/>
      <c r="Q230" s="68">
        <f>SUM(Q227:Q229)</f>
        <v>736772000</v>
      </c>
      <c r="U230" s="70"/>
    </row>
    <row r="231" spans="1:23" ht="14.4">
      <c r="A231" s="62">
        <v>15</v>
      </c>
      <c r="B231" s="67">
        <v>3</v>
      </c>
      <c r="C231" s="67">
        <v>1</v>
      </c>
      <c r="D231" s="67">
        <v>121</v>
      </c>
      <c r="E231" s="67">
        <v>23</v>
      </c>
      <c r="F231" s="67">
        <v>13833</v>
      </c>
      <c r="G231" s="59" t="s">
        <v>578</v>
      </c>
      <c r="H231" s="66" t="s">
        <v>14</v>
      </c>
      <c r="I231" s="67" t="s">
        <v>11</v>
      </c>
      <c r="J231" s="67" t="s">
        <v>666</v>
      </c>
      <c r="K231" s="67" t="s">
        <v>348</v>
      </c>
      <c r="L231" s="67">
        <v>102.58</v>
      </c>
      <c r="M231" s="67">
        <v>2.5</v>
      </c>
      <c r="N231" s="67">
        <v>1060.4771000000001</v>
      </c>
      <c r="O231" s="67">
        <v>2</v>
      </c>
      <c r="P231" s="67">
        <v>26.04</v>
      </c>
      <c r="Q231" s="68">
        <v>3198200000</v>
      </c>
      <c r="R231" s="64">
        <f>Q234/B231</f>
        <v>1247489000</v>
      </c>
      <c r="T231" s="44">
        <f>R231/$S$185*100</f>
        <v>42.483528764458875</v>
      </c>
      <c r="U231" s="70"/>
      <c r="V231" s="44">
        <f>T231*U$185/100</f>
        <v>1.1622217113478461</v>
      </c>
      <c r="W231" s="44"/>
    </row>
    <row r="232" spans="1:23">
      <c r="G232" s="59"/>
      <c r="K232" s="67" t="s">
        <v>349</v>
      </c>
      <c r="L232" s="67">
        <v>71.819999999999993</v>
      </c>
      <c r="M232" s="67">
        <v>2.7</v>
      </c>
      <c r="N232" s="67">
        <v>712.65219999999999</v>
      </c>
      <c r="O232" s="67">
        <v>3</v>
      </c>
      <c r="P232" s="67">
        <v>25.89</v>
      </c>
      <c r="Q232" s="68">
        <v>531470000</v>
      </c>
      <c r="U232" s="70"/>
    </row>
    <row r="233" spans="1:23">
      <c r="G233" s="59"/>
      <c r="K233" s="67" t="s">
        <v>376</v>
      </c>
      <c r="L233" s="67">
        <v>36.840000000000003</v>
      </c>
      <c r="M233" s="67">
        <v>3</v>
      </c>
      <c r="N233" s="67">
        <v>715.82600000000002</v>
      </c>
      <c r="O233" s="67">
        <v>2</v>
      </c>
      <c r="P233" s="67">
        <v>41.51</v>
      </c>
      <c r="Q233" s="68">
        <v>12797000</v>
      </c>
      <c r="U233" s="70"/>
    </row>
    <row r="234" spans="1:23">
      <c r="G234" s="59"/>
      <c r="Q234" s="68">
        <f>SUM(Q231:Q233)</f>
        <v>3742467000</v>
      </c>
      <c r="U234" s="70"/>
    </row>
    <row r="235" spans="1:23" ht="14.4">
      <c r="A235" s="62">
        <v>15</v>
      </c>
      <c r="B235" s="67">
        <v>2</v>
      </c>
      <c r="C235" s="67">
        <v>2</v>
      </c>
      <c r="D235" s="67">
        <v>115.05</v>
      </c>
      <c r="E235" s="67">
        <v>6</v>
      </c>
      <c r="F235" s="67">
        <v>54205</v>
      </c>
      <c r="G235" s="59" t="s">
        <v>752</v>
      </c>
      <c r="H235" s="66" t="s">
        <v>133</v>
      </c>
      <c r="I235" s="67" t="s">
        <v>37</v>
      </c>
      <c r="J235" s="67" t="s">
        <v>543</v>
      </c>
      <c r="K235" s="67" t="s">
        <v>377</v>
      </c>
      <c r="L235" s="67">
        <v>82.71</v>
      </c>
      <c r="M235" s="67">
        <v>3.8</v>
      </c>
      <c r="N235" s="67">
        <v>653.95079999999996</v>
      </c>
      <c r="O235" s="67">
        <v>3</v>
      </c>
      <c r="P235" s="67">
        <v>29.21</v>
      </c>
      <c r="Q235" s="68">
        <v>1650100</v>
      </c>
      <c r="R235" s="64">
        <f>Q237/B235</f>
        <v>1113010</v>
      </c>
      <c r="T235" s="44">
        <f>R235/$S$185*100</f>
        <v>3.7903815063804476E-2</v>
      </c>
      <c r="U235" s="70"/>
      <c r="V235" s="44">
        <f>T235*U$185/100</f>
        <v>1.0369345035886222E-3</v>
      </c>
      <c r="W235" s="44"/>
    </row>
    <row r="236" spans="1:23">
      <c r="G236" s="59"/>
      <c r="K236" s="67" t="s">
        <v>378</v>
      </c>
      <c r="L236" s="67">
        <v>64.66</v>
      </c>
      <c r="M236" s="67">
        <v>-0.1</v>
      </c>
      <c r="N236" s="67">
        <v>717.38710000000003</v>
      </c>
      <c r="O236" s="67">
        <v>2</v>
      </c>
      <c r="P236" s="67">
        <v>35.08</v>
      </c>
      <c r="Q236" s="68">
        <v>575920</v>
      </c>
      <c r="U236" s="70"/>
    </row>
    <row r="237" spans="1:23">
      <c r="G237" s="59"/>
      <c r="Q237" s="68">
        <f>SUM(Q235:Q236)</f>
        <v>2226020</v>
      </c>
      <c r="U237" s="70"/>
    </row>
    <row r="238" spans="1:23" ht="14.4">
      <c r="A238" s="62">
        <v>15</v>
      </c>
      <c r="B238" s="67">
        <v>3</v>
      </c>
      <c r="C238" s="67">
        <v>3</v>
      </c>
      <c r="D238" s="67">
        <v>114.13</v>
      </c>
      <c r="E238" s="67">
        <v>12</v>
      </c>
      <c r="F238" s="67">
        <v>27163</v>
      </c>
      <c r="G238" s="59" t="s">
        <v>742</v>
      </c>
      <c r="H238" s="66" t="s">
        <v>16</v>
      </c>
      <c r="I238" s="67" t="s">
        <v>12</v>
      </c>
      <c r="J238" s="67" t="s">
        <v>945</v>
      </c>
      <c r="K238" s="67" t="s">
        <v>354</v>
      </c>
      <c r="L238" s="67">
        <v>69.23</v>
      </c>
      <c r="M238" s="67">
        <v>1.6</v>
      </c>
      <c r="N238" s="67">
        <v>647.3175</v>
      </c>
      <c r="O238" s="67">
        <v>2</v>
      </c>
      <c r="P238" s="67">
        <v>27.19</v>
      </c>
      <c r="Q238" s="68">
        <v>490080</v>
      </c>
      <c r="R238" s="64">
        <f>Q241/B238</f>
        <v>949173.33333333337</v>
      </c>
      <c r="T238" s="44">
        <f>R238/$S$185*100</f>
        <v>3.2324319179667299E-2</v>
      </c>
      <c r="U238" s="70"/>
      <c r="V238" s="44">
        <f>T238*U$185/100</f>
        <v>8.8429625899098612E-4</v>
      </c>
      <c r="W238" s="44"/>
    </row>
    <row r="239" spans="1:23">
      <c r="G239" s="59"/>
      <c r="K239" s="67" t="s">
        <v>356</v>
      </c>
      <c r="L239" s="67">
        <v>59.91</v>
      </c>
      <c r="M239" s="67">
        <v>2.6</v>
      </c>
      <c r="N239" s="67">
        <v>556.26930000000004</v>
      </c>
      <c r="O239" s="67">
        <v>2</v>
      </c>
      <c r="P239" s="67">
        <v>19.91</v>
      </c>
      <c r="Q239" s="68">
        <v>876340</v>
      </c>
      <c r="U239" s="70"/>
    </row>
    <row r="240" spans="1:23">
      <c r="G240" s="59"/>
      <c r="K240" s="67" t="s">
        <v>358</v>
      </c>
      <c r="L240" s="67">
        <v>44.84</v>
      </c>
      <c r="M240" s="67">
        <v>0.5</v>
      </c>
      <c r="N240" s="67">
        <v>481.73349999999999</v>
      </c>
      <c r="O240" s="67">
        <v>2</v>
      </c>
      <c r="P240" s="67">
        <v>27.81</v>
      </c>
      <c r="Q240" s="68">
        <v>1481100</v>
      </c>
      <c r="U240" s="70"/>
    </row>
    <row r="241" spans="1:23">
      <c r="G241" s="59"/>
      <c r="Q241" s="68">
        <f>SUM(Q238:Q240)</f>
        <v>2847520</v>
      </c>
      <c r="U241" s="70"/>
    </row>
    <row r="242" spans="1:23" ht="14.4">
      <c r="A242" s="62">
        <v>15</v>
      </c>
      <c r="B242" s="67">
        <v>4</v>
      </c>
      <c r="C242" s="67">
        <v>2</v>
      </c>
      <c r="D242" s="67">
        <v>109.71</v>
      </c>
      <c r="E242" s="67">
        <v>15</v>
      </c>
      <c r="F242" s="67">
        <v>26357</v>
      </c>
      <c r="G242" s="59" t="s">
        <v>753</v>
      </c>
      <c r="H242" s="66" t="s">
        <v>379</v>
      </c>
      <c r="I242" s="67" t="s">
        <v>10</v>
      </c>
      <c r="J242" s="67" t="s">
        <v>949</v>
      </c>
      <c r="K242" s="67" t="s">
        <v>380</v>
      </c>
      <c r="L242" s="67">
        <v>80.19</v>
      </c>
      <c r="M242" s="67">
        <v>5.5</v>
      </c>
      <c r="N242" s="67">
        <v>721.31569999999999</v>
      </c>
      <c r="O242" s="67">
        <v>2</v>
      </c>
      <c r="P242" s="67">
        <v>24.54</v>
      </c>
      <c r="Q242" s="68">
        <v>418930000</v>
      </c>
      <c r="R242" s="64">
        <f>Q246/B242</f>
        <v>134348300</v>
      </c>
      <c r="T242" s="44">
        <f>R242/$S$185*100</f>
        <v>4.5752626816798792</v>
      </c>
      <c r="U242" s="70"/>
      <c r="V242" s="44">
        <f>T242*U$185/100</f>
        <v>0.12516544125252715</v>
      </c>
      <c r="W242" s="44"/>
    </row>
    <row r="243" spans="1:23">
      <c r="G243" s="59"/>
      <c r="K243" s="67" t="s">
        <v>381</v>
      </c>
      <c r="L243" s="67">
        <v>68.790000000000006</v>
      </c>
      <c r="M243" s="67">
        <v>1.7</v>
      </c>
      <c r="N243" s="67">
        <v>729.31039999999996</v>
      </c>
      <c r="O243" s="67">
        <v>2</v>
      </c>
      <c r="P243" s="67">
        <v>22.83</v>
      </c>
      <c r="Q243" s="68">
        <v>72500000</v>
      </c>
      <c r="U243" s="70"/>
    </row>
    <row r="244" spans="1:23">
      <c r="G244" s="59"/>
      <c r="K244" s="67" t="s">
        <v>382</v>
      </c>
      <c r="L244" s="67">
        <v>59.04</v>
      </c>
      <c r="M244" s="67">
        <v>2.8</v>
      </c>
      <c r="N244" s="67">
        <v>598.3252</v>
      </c>
      <c r="O244" s="67">
        <v>2</v>
      </c>
      <c r="P244" s="67">
        <v>25.73</v>
      </c>
      <c r="Q244" s="68">
        <v>2686200</v>
      </c>
      <c r="U244" s="70"/>
    </row>
    <row r="245" spans="1:23">
      <c r="G245" s="59"/>
      <c r="K245" s="67" t="s">
        <v>383</v>
      </c>
      <c r="L245" s="67">
        <v>20.79</v>
      </c>
      <c r="M245" s="67">
        <v>-1.9</v>
      </c>
      <c r="N245" s="67">
        <v>785.33199999999999</v>
      </c>
      <c r="O245" s="67">
        <v>2</v>
      </c>
      <c r="P245" s="67">
        <v>30.22</v>
      </c>
      <c r="Q245" s="68">
        <v>43277000</v>
      </c>
      <c r="U245" s="70"/>
    </row>
    <row r="246" spans="1:23">
      <c r="G246" s="59"/>
      <c r="Q246" s="68">
        <f>SUM(Q242:Q245)</f>
        <v>537393200</v>
      </c>
      <c r="U246" s="70"/>
    </row>
    <row r="247" spans="1:23" ht="14.4">
      <c r="A247" s="62">
        <v>15</v>
      </c>
      <c r="B247" s="67">
        <v>2</v>
      </c>
      <c r="C247" s="67">
        <v>2</v>
      </c>
      <c r="D247" s="67">
        <v>102.29</v>
      </c>
      <c r="E247" s="67">
        <v>16</v>
      </c>
      <c r="F247" s="67">
        <v>15686</v>
      </c>
      <c r="G247" s="59" t="s">
        <v>750</v>
      </c>
      <c r="H247" s="66" t="s">
        <v>15</v>
      </c>
      <c r="I247" s="67" t="s">
        <v>901</v>
      </c>
      <c r="J247" s="67" t="s">
        <v>948</v>
      </c>
      <c r="K247" s="67" t="s">
        <v>368</v>
      </c>
      <c r="L247" s="67">
        <v>69.739999999999995</v>
      </c>
      <c r="M247" s="67">
        <v>2.4</v>
      </c>
      <c r="N247" s="67">
        <v>651.35640000000001</v>
      </c>
      <c r="O247" s="67">
        <v>2</v>
      </c>
      <c r="P247" s="67">
        <v>20.79</v>
      </c>
      <c r="Q247" s="68">
        <v>863890</v>
      </c>
      <c r="R247" s="64">
        <f>Q249/B247</f>
        <v>782430</v>
      </c>
      <c r="T247" s="44">
        <f>R247/$S$185*100</f>
        <v>2.6645836084466926E-2</v>
      </c>
      <c r="U247" s="70"/>
      <c r="V247" s="44">
        <f>T247*U$185/100</f>
        <v>7.2895002169149009E-4</v>
      </c>
      <c r="W247" s="44"/>
    </row>
    <row r="248" spans="1:23">
      <c r="G248" s="59"/>
      <c r="K248" s="67" t="s">
        <v>384</v>
      </c>
      <c r="L248" s="67">
        <v>65.09</v>
      </c>
      <c r="M248" s="67">
        <v>2.5</v>
      </c>
      <c r="N248" s="67">
        <v>605.2876</v>
      </c>
      <c r="O248" s="67">
        <v>2</v>
      </c>
      <c r="P248" s="67">
        <v>20.7</v>
      </c>
      <c r="Q248" s="68">
        <v>700970</v>
      </c>
      <c r="U248" s="70"/>
    </row>
    <row r="249" spans="1:23">
      <c r="G249" s="59"/>
      <c r="Q249" s="68">
        <f>SUM(Q247:Q248)</f>
        <v>1564860</v>
      </c>
      <c r="U249" s="70"/>
    </row>
    <row r="250" spans="1:23" ht="14.4">
      <c r="A250" s="62">
        <v>15</v>
      </c>
      <c r="B250" s="67">
        <v>1</v>
      </c>
      <c r="C250" s="67">
        <v>1</v>
      </c>
      <c r="D250" s="67">
        <v>97.41</v>
      </c>
      <c r="E250" s="67">
        <v>7</v>
      </c>
      <c r="F250" s="67">
        <v>28903</v>
      </c>
      <c r="G250" s="59" t="s">
        <v>754</v>
      </c>
      <c r="H250" s="66" t="s">
        <v>57</v>
      </c>
      <c r="I250" s="67" t="s">
        <v>40</v>
      </c>
      <c r="J250" s="67" t="s">
        <v>544</v>
      </c>
      <c r="K250" s="67" t="s">
        <v>298</v>
      </c>
      <c r="L250" s="67">
        <v>97.41</v>
      </c>
      <c r="M250" s="67">
        <v>2.9</v>
      </c>
      <c r="N250" s="67">
        <v>1036.5098</v>
      </c>
      <c r="O250" s="67">
        <v>2</v>
      </c>
      <c r="P250" s="67">
        <v>34.340000000000003</v>
      </c>
      <c r="Q250" s="68">
        <v>1680000</v>
      </c>
      <c r="R250" s="64">
        <f>Q251/B250</f>
        <v>1680000</v>
      </c>
      <c r="T250" s="44">
        <f>R250/$S$185*100</f>
        <v>5.7212791715430686E-2</v>
      </c>
      <c r="U250" s="70"/>
      <c r="V250" s="44">
        <f>T250*U$185/100</f>
        <v>1.5651700937358017E-3</v>
      </c>
      <c r="W250" s="44"/>
    </row>
    <row r="251" spans="1:23" ht="14.4">
      <c r="G251" s="59"/>
      <c r="H251" s="66"/>
      <c r="Q251" s="68">
        <f>SUM(Q250)</f>
        <v>1680000</v>
      </c>
      <c r="U251" s="70"/>
    </row>
    <row r="252" spans="1:23" ht="14.4">
      <c r="A252" s="62">
        <v>15</v>
      </c>
      <c r="B252" s="67">
        <v>2</v>
      </c>
      <c r="C252" s="67">
        <v>2</v>
      </c>
      <c r="D252" s="67">
        <v>85.2</v>
      </c>
      <c r="E252" s="67">
        <v>16</v>
      </c>
      <c r="F252" s="67">
        <v>12272</v>
      </c>
      <c r="G252" s="59" t="s">
        <v>755</v>
      </c>
      <c r="H252" s="66" t="s">
        <v>133</v>
      </c>
      <c r="I252" s="67" t="s">
        <v>11</v>
      </c>
      <c r="J252" s="67" t="s">
        <v>545</v>
      </c>
      <c r="K252" s="67" t="s">
        <v>385</v>
      </c>
      <c r="L252" s="67">
        <v>58.44</v>
      </c>
      <c r="M252" s="67">
        <v>-7.5</v>
      </c>
      <c r="N252" s="67">
        <v>663.93970000000002</v>
      </c>
      <c r="O252" s="67">
        <v>3</v>
      </c>
      <c r="P252" s="67">
        <v>21.8</v>
      </c>
      <c r="Q252" s="68">
        <v>95757000</v>
      </c>
      <c r="R252" s="64">
        <f>Q254/B252</f>
        <v>212288500</v>
      </c>
      <c r="T252" s="44">
        <f>R252/$S$185*100</f>
        <v>7.229534365524529</v>
      </c>
      <c r="U252" s="70"/>
      <c r="V252" s="44">
        <f>T252*U$185/100</f>
        <v>0.19777834014525764</v>
      </c>
      <c r="W252" s="44"/>
    </row>
    <row r="253" spans="1:23">
      <c r="G253" s="59"/>
      <c r="K253" s="67" t="s">
        <v>386</v>
      </c>
      <c r="L253" s="67">
        <v>53.52</v>
      </c>
      <c r="M253" s="67">
        <v>-7.9</v>
      </c>
      <c r="N253" s="67">
        <v>917.35569999999996</v>
      </c>
      <c r="O253" s="67">
        <v>2</v>
      </c>
      <c r="P253" s="67">
        <v>23.89</v>
      </c>
      <c r="Q253" s="68">
        <v>328820000</v>
      </c>
      <c r="U253" s="70"/>
    </row>
    <row r="254" spans="1:23">
      <c r="G254" s="59"/>
      <c r="Q254" s="68">
        <f>SUM(Q252:Q253)</f>
        <v>424577000</v>
      </c>
      <c r="U254" s="70"/>
    </row>
    <row r="255" spans="1:23" ht="14.4">
      <c r="A255" s="62">
        <v>15</v>
      </c>
      <c r="B255" s="67">
        <v>1</v>
      </c>
      <c r="C255" s="67">
        <v>1</v>
      </c>
      <c r="D255" s="67">
        <v>54.9</v>
      </c>
      <c r="E255" s="67">
        <v>12</v>
      </c>
      <c r="F255" s="67">
        <v>16076</v>
      </c>
      <c r="G255" s="59" t="s">
        <v>756</v>
      </c>
      <c r="H255" s="66" t="s">
        <v>55</v>
      </c>
      <c r="I255" s="67" t="s">
        <v>11</v>
      </c>
      <c r="J255" s="67" t="s">
        <v>950</v>
      </c>
      <c r="K255" s="67" t="s">
        <v>387</v>
      </c>
      <c r="L255" s="67">
        <v>54.9</v>
      </c>
      <c r="M255" s="67">
        <v>1.8</v>
      </c>
      <c r="N255" s="67">
        <v>682.60910000000001</v>
      </c>
      <c r="O255" s="67">
        <v>3</v>
      </c>
      <c r="P255" s="67">
        <v>21.66</v>
      </c>
      <c r="Q255" s="68">
        <v>1563400</v>
      </c>
      <c r="R255" s="64">
        <f>Q256/B255</f>
        <v>1563400</v>
      </c>
      <c r="T255" s="44">
        <f>R255/$S$185*100</f>
        <v>5.3241951528514485E-2</v>
      </c>
      <c r="U255" s="70"/>
      <c r="V255" s="44">
        <f>T255*U$185/100</f>
        <v>1.4565398360396145E-3</v>
      </c>
      <c r="W255" s="44"/>
    </row>
    <row r="256" spans="1:23" ht="14.4">
      <c r="G256" s="59"/>
      <c r="H256" s="66"/>
      <c r="Q256" s="68">
        <f>SUM(Q255)</f>
        <v>1563400</v>
      </c>
      <c r="U256" s="70"/>
    </row>
    <row r="257" spans="1:23" ht="14.4">
      <c r="A257" s="62">
        <v>15</v>
      </c>
      <c r="B257" s="67">
        <v>3</v>
      </c>
      <c r="C257" s="67">
        <v>3</v>
      </c>
      <c r="D257" s="67">
        <v>53.34</v>
      </c>
      <c r="E257" s="67">
        <v>24</v>
      </c>
      <c r="F257" s="67">
        <v>16080</v>
      </c>
      <c r="G257" s="59" t="s">
        <v>757</v>
      </c>
      <c r="H257" s="66" t="s">
        <v>277</v>
      </c>
      <c r="I257" s="67" t="s">
        <v>11</v>
      </c>
      <c r="J257" s="67" t="s">
        <v>951</v>
      </c>
      <c r="K257" s="67" t="s">
        <v>388</v>
      </c>
      <c r="L257" s="67">
        <v>35.9</v>
      </c>
      <c r="M257" s="67">
        <v>-6.2</v>
      </c>
      <c r="N257" s="67">
        <v>746.65610000000004</v>
      </c>
      <c r="O257" s="67">
        <v>3</v>
      </c>
      <c r="P257" s="67">
        <v>26.65</v>
      </c>
      <c r="Q257" s="68">
        <v>23292000</v>
      </c>
      <c r="R257" s="64">
        <f>Q260/B257</f>
        <v>19144333.333333332</v>
      </c>
      <c r="T257" s="44">
        <f>R257/$S$185*100</f>
        <v>0.65196473543498623</v>
      </c>
      <c r="U257" s="70"/>
      <c r="V257" s="44">
        <f>T257*U$185/100</f>
        <v>1.7835796427287363E-2</v>
      </c>
      <c r="W257" s="44"/>
    </row>
    <row r="258" spans="1:23">
      <c r="G258" s="59"/>
      <c r="K258" s="67" t="s">
        <v>389</v>
      </c>
      <c r="L258" s="67">
        <v>34.880000000000003</v>
      </c>
      <c r="M258" s="67">
        <v>0</v>
      </c>
      <c r="N258" s="67">
        <v>924.35260000000005</v>
      </c>
      <c r="O258" s="67">
        <v>2</v>
      </c>
      <c r="P258" s="67">
        <v>23.92</v>
      </c>
      <c r="Q258" s="68">
        <v>23505000</v>
      </c>
      <c r="U258" s="70"/>
    </row>
    <row r="259" spans="1:23">
      <c r="G259" s="59"/>
      <c r="K259" s="67" t="s">
        <v>390</v>
      </c>
      <c r="L259" s="67">
        <v>31.69</v>
      </c>
      <c r="M259" s="67">
        <v>-0.7</v>
      </c>
      <c r="N259" s="67">
        <v>668.60389999999995</v>
      </c>
      <c r="O259" s="67">
        <v>3</v>
      </c>
      <c r="P259" s="67">
        <v>21.8</v>
      </c>
      <c r="Q259" s="68">
        <v>10636000</v>
      </c>
      <c r="U259" s="70"/>
    </row>
    <row r="260" spans="1:23">
      <c r="G260" s="59"/>
      <c r="Q260" s="68">
        <f>SUM(Q257:Q259)</f>
        <v>57433000</v>
      </c>
      <c r="U260" s="70"/>
    </row>
    <row r="261" spans="1:23" ht="14.4">
      <c r="A261" s="62">
        <v>15</v>
      </c>
      <c r="B261" s="67">
        <v>1</v>
      </c>
      <c r="C261" s="67">
        <v>1</v>
      </c>
      <c r="D261" s="67">
        <v>48.3</v>
      </c>
      <c r="E261" s="67">
        <v>50</v>
      </c>
      <c r="F261" s="67">
        <v>2944</v>
      </c>
      <c r="G261" s="59" t="s">
        <v>758</v>
      </c>
      <c r="H261" s="66" t="s">
        <v>304</v>
      </c>
      <c r="I261" s="67" t="s">
        <v>40</v>
      </c>
      <c r="J261" s="67" t="s">
        <v>952</v>
      </c>
      <c r="K261" s="67" t="s">
        <v>315</v>
      </c>
      <c r="L261" s="67">
        <v>48.3</v>
      </c>
      <c r="M261" s="67">
        <v>2.4</v>
      </c>
      <c r="N261" s="67">
        <v>756.84649999999999</v>
      </c>
      <c r="O261" s="67">
        <v>2</v>
      </c>
      <c r="P261" s="67">
        <v>20.350000000000001</v>
      </c>
      <c r="Q261" s="68">
        <v>90526</v>
      </c>
      <c r="R261" s="64">
        <f>Q262/B261</f>
        <v>90526</v>
      </c>
      <c r="T261" s="44">
        <f>R261/$S$185*100</f>
        <v>3.0828840373994517E-3</v>
      </c>
      <c r="U261" s="70"/>
      <c r="V261" s="44">
        <f>T261*U$185/100</f>
        <v>8.4338445181861445E-5</v>
      </c>
      <c r="W261" s="44"/>
    </row>
    <row r="262" spans="1:23" ht="14.4">
      <c r="G262" s="59"/>
      <c r="H262" s="66"/>
      <c r="Q262" s="68">
        <f>SUM(Q261)</f>
        <v>90526</v>
      </c>
      <c r="S262" s="52"/>
      <c r="T262" s="36"/>
      <c r="U262" s="70"/>
    </row>
    <row r="263" spans="1:23" ht="14.4">
      <c r="A263" s="11" t="s">
        <v>704</v>
      </c>
      <c r="B263" s="6"/>
      <c r="C263" s="6"/>
      <c r="D263" s="7"/>
      <c r="E263" s="10"/>
      <c r="F263" s="10"/>
      <c r="G263" s="8"/>
      <c r="H263" s="27"/>
      <c r="I263" s="8"/>
      <c r="J263" s="6"/>
      <c r="K263" s="6"/>
      <c r="L263" s="7"/>
      <c r="M263" s="10"/>
      <c r="N263" s="9"/>
      <c r="O263" s="6"/>
      <c r="P263" s="7"/>
      <c r="Q263" s="41"/>
      <c r="R263" s="42"/>
      <c r="S263" s="51">
        <v>869859327.18518519</v>
      </c>
      <c r="T263" s="43"/>
      <c r="U263" s="53">
        <v>3.2560509999999998</v>
      </c>
      <c r="V263" s="53">
        <f>SUM(V264:V368)</f>
        <v>3.2522712738362305</v>
      </c>
      <c r="W263" s="53">
        <f>V263/U263*100</f>
        <v>99.883916862365822</v>
      </c>
    </row>
    <row r="264" spans="1:23" ht="14.4">
      <c r="A264" s="62">
        <v>16</v>
      </c>
      <c r="B264" s="67">
        <v>27</v>
      </c>
      <c r="C264" s="67">
        <v>3</v>
      </c>
      <c r="D264" s="67">
        <v>412.66</v>
      </c>
      <c r="E264" s="67">
        <v>57</v>
      </c>
      <c r="F264" s="67">
        <v>25006</v>
      </c>
      <c r="G264" s="59" t="s">
        <v>746</v>
      </c>
      <c r="H264" s="66" t="s">
        <v>14</v>
      </c>
      <c r="I264" s="67" t="s">
        <v>10</v>
      </c>
      <c r="J264" s="67" t="s">
        <v>943</v>
      </c>
      <c r="K264" s="67" t="s">
        <v>579</v>
      </c>
      <c r="L264" s="67">
        <v>154.07</v>
      </c>
      <c r="M264" s="67">
        <v>0.6</v>
      </c>
      <c r="N264" s="67">
        <v>1008.8395</v>
      </c>
      <c r="O264" s="67">
        <v>3</v>
      </c>
      <c r="P264" s="67">
        <v>30.47</v>
      </c>
      <c r="Q264" s="68">
        <v>192660000</v>
      </c>
      <c r="R264" s="64">
        <f>Q291/B264</f>
        <v>187239628.51851851</v>
      </c>
      <c r="T264" s="44">
        <f>R264/$S$263*100</f>
        <v>21.525276865676108</v>
      </c>
      <c r="U264" s="70"/>
      <c r="V264" s="44">
        <f>T264*U$263/100</f>
        <v>0.70087399263761552</v>
      </c>
      <c r="W264" s="44"/>
    </row>
    <row r="265" spans="1:23" ht="15">
      <c r="G265" s="59"/>
      <c r="J265" s="58"/>
      <c r="K265" s="67" t="s">
        <v>338</v>
      </c>
      <c r="L265" s="67">
        <v>125.31</v>
      </c>
      <c r="M265" s="67">
        <v>-0.8</v>
      </c>
      <c r="N265" s="67">
        <v>953.01220000000001</v>
      </c>
      <c r="O265" s="67">
        <v>2</v>
      </c>
      <c r="P265" s="67">
        <v>27.87</v>
      </c>
      <c r="Q265" s="68">
        <v>1309200000</v>
      </c>
      <c r="U265" s="70"/>
    </row>
    <row r="266" spans="1:23" ht="15">
      <c r="G266" s="59"/>
      <c r="J266" s="58"/>
      <c r="K266" s="67" t="s">
        <v>391</v>
      </c>
      <c r="L266" s="67">
        <v>123.54</v>
      </c>
      <c r="M266" s="67">
        <v>0.1</v>
      </c>
      <c r="N266" s="67">
        <v>818.08140000000003</v>
      </c>
      <c r="O266" s="67">
        <v>3</v>
      </c>
      <c r="P266" s="67">
        <v>36.39</v>
      </c>
      <c r="Q266" s="68">
        <v>31690000</v>
      </c>
      <c r="U266" s="70"/>
    </row>
    <row r="267" spans="1:23" ht="15">
      <c r="G267" s="59"/>
      <c r="J267" s="58"/>
      <c r="K267" s="67" t="s">
        <v>392</v>
      </c>
      <c r="L267" s="67">
        <v>121.81</v>
      </c>
      <c r="M267" s="67">
        <v>-0.9</v>
      </c>
      <c r="N267" s="67">
        <v>928.45910000000003</v>
      </c>
      <c r="O267" s="67">
        <v>2</v>
      </c>
      <c r="P267" s="67">
        <v>28</v>
      </c>
      <c r="Q267" s="68">
        <v>2914600</v>
      </c>
      <c r="U267" s="70"/>
    </row>
    <row r="268" spans="1:23" ht="15">
      <c r="G268" s="59"/>
      <c r="J268" s="58"/>
      <c r="K268" s="67" t="s">
        <v>393</v>
      </c>
      <c r="L268" s="67">
        <v>112.17</v>
      </c>
      <c r="M268" s="67">
        <v>-0.9</v>
      </c>
      <c r="N268" s="67">
        <v>864.4117</v>
      </c>
      <c r="O268" s="67">
        <v>2</v>
      </c>
      <c r="P268" s="67">
        <v>28.85</v>
      </c>
      <c r="Q268" s="68">
        <v>6511800</v>
      </c>
      <c r="U268" s="70"/>
    </row>
    <row r="269" spans="1:23" ht="15">
      <c r="G269" s="59"/>
      <c r="J269" s="58"/>
      <c r="K269" s="67" t="s">
        <v>301</v>
      </c>
      <c r="L269" s="67">
        <v>105.4</v>
      </c>
      <c r="M269" s="67">
        <v>-0.1</v>
      </c>
      <c r="N269" s="67">
        <v>513.22950000000003</v>
      </c>
      <c r="O269" s="67">
        <v>3</v>
      </c>
      <c r="P269" s="67">
        <v>30.07</v>
      </c>
      <c r="Q269" s="68">
        <v>560300000</v>
      </c>
      <c r="U269" s="70"/>
    </row>
    <row r="270" spans="1:23" ht="15">
      <c r="G270" s="59"/>
      <c r="J270" s="58"/>
      <c r="K270" s="67" t="s">
        <v>394</v>
      </c>
      <c r="L270" s="67">
        <v>103.73</v>
      </c>
      <c r="M270" s="67">
        <v>-1.7</v>
      </c>
      <c r="N270" s="67">
        <v>694.34209999999996</v>
      </c>
      <c r="O270" s="67">
        <v>3</v>
      </c>
      <c r="P270" s="67">
        <v>27.9</v>
      </c>
      <c r="Q270" s="68">
        <v>2550200</v>
      </c>
      <c r="U270" s="70"/>
    </row>
    <row r="271" spans="1:23" ht="15">
      <c r="G271" s="59"/>
      <c r="J271" s="58"/>
      <c r="K271" s="67" t="s">
        <v>339</v>
      </c>
      <c r="L271" s="67">
        <v>94.27</v>
      </c>
      <c r="M271" s="67">
        <v>6</v>
      </c>
      <c r="N271" s="67">
        <v>721.31790000000001</v>
      </c>
      <c r="O271" s="67">
        <v>2</v>
      </c>
      <c r="P271" s="67">
        <v>24.15</v>
      </c>
      <c r="Q271" s="68">
        <v>421790000</v>
      </c>
      <c r="U271" s="70"/>
    </row>
    <row r="272" spans="1:23" ht="15">
      <c r="G272" s="59"/>
      <c r="J272" s="58"/>
      <c r="K272" s="67" t="s">
        <v>342</v>
      </c>
      <c r="L272" s="67">
        <v>91.48</v>
      </c>
      <c r="M272" s="67">
        <v>-0.2</v>
      </c>
      <c r="N272" s="67">
        <v>1161.5930000000001</v>
      </c>
      <c r="O272" s="67">
        <v>1</v>
      </c>
      <c r="P272" s="67">
        <v>23.38</v>
      </c>
      <c r="Q272" s="68">
        <v>118210000</v>
      </c>
      <c r="U272" s="70"/>
    </row>
    <row r="273" spans="7:21">
      <c r="G273" s="59"/>
      <c r="K273" s="67" t="s">
        <v>345</v>
      </c>
      <c r="L273" s="67">
        <v>89.44</v>
      </c>
      <c r="M273" s="67">
        <v>-0.4</v>
      </c>
      <c r="N273" s="67">
        <v>729.3107</v>
      </c>
      <c r="O273" s="67">
        <v>2</v>
      </c>
      <c r="P273" s="67">
        <v>22.25</v>
      </c>
      <c r="Q273" s="68">
        <v>223470000</v>
      </c>
      <c r="U273" s="70"/>
    </row>
    <row r="274" spans="7:21">
      <c r="G274" s="59"/>
      <c r="K274" s="67" t="s">
        <v>395</v>
      </c>
      <c r="L274" s="67">
        <v>84.29</v>
      </c>
      <c r="M274" s="67">
        <v>-0.4</v>
      </c>
      <c r="N274" s="67">
        <v>894.08759999999995</v>
      </c>
      <c r="O274" s="67">
        <v>3</v>
      </c>
      <c r="P274" s="67">
        <v>33.83</v>
      </c>
      <c r="Q274" s="68">
        <v>1854300</v>
      </c>
      <c r="U274" s="70"/>
    </row>
    <row r="275" spans="7:21" ht="14.4">
      <c r="G275" s="59"/>
      <c r="H275" s="66"/>
      <c r="K275" s="67" t="s">
        <v>341</v>
      </c>
      <c r="L275" s="67">
        <v>84.24</v>
      </c>
      <c r="M275" s="67">
        <v>0.3</v>
      </c>
      <c r="N275" s="67">
        <v>636.25210000000004</v>
      </c>
      <c r="O275" s="67">
        <v>2</v>
      </c>
      <c r="P275" s="67">
        <v>19.22</v>
      </c>
      <c r="Q275" s="68">
        <v>143500000</v>
      </c>
      <c r="U275" s="70"/>
    </row>
    <row r="276" spans="7:21" ht="14.4">
      <c r="G276" s="59"/>
      <c r="H276" s="66"/>
      <c r="K276" s="67" t="s">
        <v>396</v>
      </c>
      <c r="L276" s="67">
        <v>82.66</v>
      </c>
      <c r="M276" s="67">
        <v>0.7</v>
      </c>
      <c r="N276" s="67">
        <v>687.71190000000001</v>
      </c>
      <c r="O276" s="67">
        <v>3</v>
      </c>
      <c r="P276" s="67">
        <v>26.08</v>
      </c>
      <c r="Q276" s="68">
        <v>98338000</v>
      </c>
      <c r="U276" s="70"/>
    </row>
    <row r="277" spans="7:21">
      <c r="G277" s="59"/>
      <c r="K277" s="67" t="s">
        <v>371</v>
      </c>
      <c r="L277" s="67">
        <v>82.16</v>
      </c>
      <c r="M277" s="67">
        <v>-0.2</v>
      </c>
      <c r="N277" s="67">
        <v>743.81529999999998</v>
      </c>
      <c r="O277" s="67">
        <v>2</v>
      </c>
      <c r="P277" s="67">
        <v>17.420000000000002</v>
      </c>
      <c r="Q277" s="68">
        <v>75925000</v>
      </c>
      <c r="U277" s="70"/>
    </row>
    <row r="278" spans="7:21">
      <c r="G278" s="59"/>
      <c r="K278" s="67" t="s">
        <v>397</v>
      </c>
      <c r="L278" s="67">
        <v>80.680000000000007</v>
      </c>
      <c r="M278" s="67">
        <v>-4.5999999999999996</v>
      </c>
      <c r="N278" s="67">
        <v>667.34519999999998</v>
      </c>
      <c r="O278" s="67">
        <v>2</v>
      </c>
      <c r="P278" s="67">
        <v>17.260000000000002</v>
      </c>
      <c r="Q278" s="68">
        <v>57938000</v>
      </c>
      <c r="U278" s="70"/>
    </row>
    <row r="279" spans="7:21">
      <c r="G279" s="59"/>
      <c r="K279" s="67" t="s">
        <v>344</v>
      </c>
      <c r="L279" s="67">
        <v>80.489999999999995</v>
      </c>
      <c r="M279" s="67">
        <v>-1.2</v>
      </c>
      <c r="N279" s="67">
        <v>777.33720000000005</v>
      </c>
      <c r="O279" s="67">
        <v>2</v>
      </c>
      <c r="P279" s="67">
        <v>27.4</v>
      </c>
      <c r="Q279" s="68">
        <v>370490000</v>
      </c>
      <c r="U279" s="70"/>
    </row>
    <row r="280" spans="7:21">
      <c r="G280" s="59"/>
      <c r="K280" s="67" t="s">
        <v>398</v>
      </c>
      <c r="L280" s="67">
        <v>78.62</v>
      </c>
      <c r="M280" s="67">
        <v>0.2</v>
      </c>
      <c r="N280" s="67">
        <v>1060.8728000000001</v>
      </c>
      <c r="O280" s="67">
        <v>3</v>
      </c>
      <c r="P280" s="67">
        <v>29.13</v>
      </c>
      <c r="Q280" s="68">
        <v>16205000</v>
      </c>
      <c r="U280" s="70"/>
    </row>
    <row r="281" spans="7:21">
      <c r="G281" s="59"/>
      <c r="K281" s="67" t="s">
        <v>372</v>
      </c>
      <c r="L281" s="67">
        <v>73.95</v>
      </c>
      <c r="M281" s="67">
        <v>-0.3</v>
      </c>
      <c r="N281" s="67">
        <v>439.90280000000001</v>
      </c>
      <c r="O281" s="67">
        <v>3</v>
      </c>
      <c r="P281" s="67">
        <v>20.67</v>
      </c>
      <c r="Q281" s="68">
        <v>329920000</v>
      </c>
      <c r="U281" s="70"/>
    </row>
    <row r="282" spans="7:21">
      <c r="G282" s="59"/>
      <c r="K282" s="67" t="s">
        <v>343</v>
      </c>
      <c r="L282" s="67">
        <v>66.12</v>
      </c>
      <c r="M282" s="67">
        <v>0.8</v>
      </c>
      <c r="N282" s="67">
        <v>589.29819999999995</v>
      </c>
      <c r="O282" s="67">
        <v>2</v>
      </c>
      <c r="P282" s="67">
        <v>20.67</v>
      </c>
      <c r="Q282" s="68">
        <v>997830000</v>
      </c>
      <c r="U282" s="70"/>
    </row>
    <row r="283" spans="7:21">
      <c r="G283" s="59"/>
      <c r="K283" s="67" t="s">
        <v>399</v>
      </c>
      <c r="L283" s="67">
        <v>65.59</v>
      </c>
      <c r="M283" s="67">
        <v>-0.7</v>
      </c>
      <c r="N283" s="67">
        <v>699.67439999999999</v>
      </c>
      <c r="O283" s="67">
        <v>3</v>
      </c>
      <c r="P283" s="67">
        <v>26.47</v>
      </c>
      <c r="Q283" s="68">
        <v>440600</v>
      </c>
      <c r="U283" s="70"/>
    </row>
    <row r="284" spans="7:21">
      <c r="G284" s="59"/>
      <c r="K284" s="67" t="s">
        <v>302</v>
      </c>
      <c r="L284" s="67">
        <v>63.27</v>
      </c>
      <c r="M284" s="67">
        <v>2.6</v>
      </c>
      <c r="N284" s="67">
        <v>569.75559999999996</v>
      </c>
      <c r="O284" s="67">
        <v>2</v>
      </c>
      <c r="P284" s="67">
        <v>23.04</v>
      </c>
      <c r="Q284" s="68">
        <v>55234000</v>
      </c>
      <c r="U284" s="70"/>
    </row>
    <row r="285" spans="7:21">
      <c r="G285" s="59"/>
      <c r="K285" s="67" t="s">
        <v>346</v>
      </c>
      <c r="L285" s="67">
        <v>55.6</v>
      </c>
      <c r="M285" s="67">
        <v>-0.4</v>
      </c>
      <c r="N285" s="67">
        <v>514.22910000000002</v>
      </c>
      <c r="O285" s="67">
        <v>2</v>
      </c>
      <c r="P285" s="67">
        <v>19.11</v>
      </c>
      <c r="Q285" s="68">
        <v>34270000</v>
      </c>
      <c r="U285" s="70"/>
    </row>
    <row r="286" spans="7:21">
      <c r="G286" s="59"/>
      <c r="K286" s="67" t="s">
        <v>400</v>
      </c>
      <c r="L286" s="67">
        <v>49.95</v>
      </c>
      <c r="M286" s="67">
        <v>-1.2</v>
      </c>
      <c r="N286" s="67">
        <v>899.41849999999999</v>
      </c>
      <c r="O286" s="67">
        <v>3</v>
      </c>
      <c r="P286" s="67">
        <v>31.03</v>
      </c>
      <c r="Q286" s="68">
        <v>257160</v>
      </c>
      <c r="U286" s="70"/>
    </row>
    <row r="287" spans="7:21">
      <c r="G287" s="59"/>
      <c r="K287" s="67" t="s">
        <v>401</v>
      </c>
      <c r="L287" s="67">
        <v>47.52</v>
      </c>
      <c r="M287" s="67">
        <v>-3</v>
      </c>
      <c r="N287" s="67">
        <v>904.74850000000004</v>
      </c>
      <c r="O287" s="67">
        <v>3</v>
      </c>
      <c r="P287" s="67">
        <v>28.71</v>
      </c>
      <c r="Q287" s="68">
        <v>369800</v>
      </c>
      <c r="U287" s="70"/>
    </row>
    <row r="288" spans="7:21">
      <c r="G288" s="59"/>
      <c r="K288" s="67" t="s">
        <v>402</v>
      </c>
      <c r="L288" s="67">
        <v>37.909999999999997</v>
      </c>
      <c r="M288" s="67">
        <v>0.7</v>
      </c>
      <c r="N288" s="67">
        <v>749.3365</v>
      </c>
      <c r="O288" s="67">
        <v>2</v>
      </c>
      <c r="P288" s="67">
        <v>27.54</v>
      </c>
      <c r="Q288" s="68">
        <v>303910</v>
      </c>
      <c r="U288" s="70"/>
    </row>
    <row r="289" spans="1:23" ht="15">
      <c r="G289" s="59"/>
      <c r="J289" s="58"/>
      <c r="K289" s="67" t="s">
        <v>403</v>
      </c>
      <c r="L289" s="67">
        <v>25.41</v>
      </c>
      <c r="M289" s="67">
        <v>-1.5</v>
      </c>
      <c r="N289" s="67">
        <v>832.35599999999999</v>
      </c>
      <c r="O289" s="67">
        <v>3</v>
      </c>
      <c r="P289" s="67">
        <v>22.08</v>
      </c>
      <c r="Q289" s="68">
        <v>154000</v>
      </c>
      <c r="U289" s="70"/>
    </row>
    <row r="290" spans="1:23" ht="15">
      <c r="G290" s="59"/>
      <c r="J290" s="58"/>
      <c r="K290" s="67" t="s">
        <v>404</v>
      </c>
      <c r="L290" s="67">
        <v>22.52</v>
      </c>
      <c r="M290" s="67">
        <v>0.8</v>
      </c>
      <c r="N290" s="67">
        <v>523.91020000000003</v>
      </c>
      <c r="O290" s="67">
        <v>3</v>
      </c>
      <c r="P290" s="67">
        <v>20.64</v>
      </c>
      <c r="Q290" s="68">
        <v>3143600</v>
      </c>
      <c r="U290" s="70"/>
    </row>
    <row r="291" spans="1:23" ht="15">
      <c r="G291" s="59"/>
      <c r="J291" s="58"/>
      <c r="Q291" s="68">
        <f>SUM(Q264:Q290)</f>
        <v>5055469970</v>
      </c>
      <c r="U291" s="70"/>
    </row>
    <row r="292" spans="1:23" ht="14.4">
      <c r="A292" s="62">
        <v>16</v>
      </c>
      <c r="B292" s="67">
        <v>26</v>
      </c>
      <c r="C292" s="67">
        <v>1</v>
      </c>
      <c r="D292" s="67">
        <v>364.81</v>
      </c>
      <c r="E292" s="67">
        <v>66</v>
      </c>
      <c r="F292" s="67">
        <v>26945</v>
      </c>
      <c r="G292" s="59" t="s">
        <v>759</v>
      </c>
      <c r="H292" s="66" t="s">
        <v>405</v>
      </c>
      <c r="I292" s="67" t="s">
        <v>10</v>
      </c>
      <c r="J292" s="67" t="s">
        <v>953</v>
      </c>
      <c r="K292" s="67" t="s">
        <v>338</v>
      </c>
      <c r="L292" s="67">
        <v>125.31</v>
      </c>
      <c r="M292" s="67">
        <v>-0.8</v>
      </c>
      <c r="N292" s="67">
        <v>953.01220000000001</v>
      </c>
      <c r="O292" s="67">
        <v>2</v>
      </c>
      <c r="P292" s="67">
        <v>27.87</v>
      </c>
      <c r="Q292" s="68">
        <v>1309200000</v>
      </c>
      <c r="R292" s="64">
        <f>Q318/B292</f>
        <v>184661395</v>
      </c>
      <c r="T292" s="44">
        <f>R292/$S$263*100</f>
        <v>21.228880260162715</v>
      </c>
      <c r="U292" s="70"/>
      <c r="V292" s="44">
        <f>T292*U$263/100</f>
        <v>0.69122316799983063</v>
      </c>
      <c r="W292" s="44"/>
    </row>
    <row r="293" spans="1:23" ht="15">
      <c r="G293" s="59"/>
      <c r="J293" s="58"/>
      <c r="K293" s="67" t="s">
        <v>391</v>
      </c>
      <c r="L293" s="67">
        <v>123.54</v>
      </c>
      <c r="M293" s="67">
        <v>0.1</v>
      </c>
      <c r="N293" s="67">
        <v>818.08140000000003</v>
      </c>
      <c r="O293" s="67">
        <v>3</v>
      </c>
      <c r="P293" s="67">
        <v>36.39</v>
      </c>
      <c r="Q293" s="68">
        <v>31690000</v>
      </c>
      <c r="U293" s="70"/>
    </row>
    <row r="294" spans="1:23" ht="15">
      <c r="G294" s="59"/>
      <c r="J294" s="58"/>
      <c r="K294" s="67" t="s">
        <v>392</v>
      </c>
      <c r="L294" s="67">
        <v>121.81</v>
      </c>
      <c r="M294" s="67">
        <v>-0.9</v>
      </c>
      <c r="N294" s="67">
        <v>928.45910000000003</v>
      </c>
      <c r="O294" s="67">
        <v>2</v>
      </c>
      <c r="P294" s="67">
        <v>28</v>
      </c>
      <c r="Q294" s="68">
        <v>2914600</v>
      </c>
      <c r="U294" s="70"/>
    </row>
    <row r="295" spans="1:23" ht="15">
      <c r="G295" s="59"/>
      <c r="H295" s="67"/>
      <c r="J295" s="58"/>
      <c r="K295" s="67" t="s">
        <v>393</v>
      </c>
      <c r="L295" s="67">
        <v>112.17</v>
      </c>
      <c r="M295" s="67">
        <v>-0.9</v>
      </c>
      <c r="N295" s="67">
        <v>864.4117</v>
      </c>
      <c r="O295" s="67">
        <v>2</v>
      </c>
      <c r="P295" s="67">
        <v>28.85</v>
      </c>
      <c r="Q295" s="68">
        <v>6511800</v>
      </c>
      <c r="U295" s="70"/>
    </row>
    <row r="296" spans="1:23" ht="15">
      <c r="G296" s="59"/>
      <c r="H296" s="67"/>
      <c r="J296" s="58"/>
      <c r="K296" s="67" t="s">
        <v>301</v>
      </c>
      <c r="L296" s="67">
        <v>105.4</v>
      </c>
      <c r="M296" s="67">
        <v>-0.1</v>
      </c>
      <c r="N296" s="67">
        <v>513.22950000000003</v>
      </c>
      <c r="O296" s="67">
        <v>3</v>
      </c>
      <c r="P296" s="67">
        <v>30.07</v>
      </c>
      <c r="Q296" s="68">
        <v>560300000</v>
      </c>
      <c r="U296" s="70"/>
    </row>
    <row r="297" spans="1:23" ht="15">
      <c r="G297" s="59"/>
      <c r="H297" s="67"/>
      <c r="J297" s="58"/>
      <c r="K297" s="67" t="s">
        <v>394</v>
      </c>
      <c r="L297" s="67">
        <v>103.73</v>
      </c>
      <c r="M297" s="67">
        <v>-1.7</v>
      </c>
      <c r="N297" s="67">
        <v>694.34209999999996</v>
      </c>
      <c r="O297" s="67">
        <v>3</v>
      </c>
      <c r="P297" s="67">
        <v>27.9</v>
      </c>
      <c r="Q297" s="68">
        <v>2550200</v>
      </c>
      <c r="U297" s="70"/>
    </row>
    <row r="298" spans="1:23" ht="15">
      <c r="G298" s="59"/>
      <c r="H298" s="67"/>
      <c r="J298" s="58"/>
      <c r="K298" s="67" t="s">
        <v>339</v>
      </c>
      <c r="L298" s="67">
        <v>94.27</v>
      </c>
      <c r="M298" s="67">
        <v>6</v>
      </c>
      <c r="N298" s="67">
        <v>721.31790000000001</v>
      </c>
      <c r="O298" s="67">
        <v>2</v>
      </c>
      <c r="P298" s="67">
        <v>24.15</v>
      </c>
      <c r="Q298" s="68">
        <v>421790000</v>
      </c>
      <c r="U298" s="70"/>
    </row>
    <row r="299" spans="1:23" ht="15">
      <c r="G299" s="59"/>
      <c r="H299" s="67"/>
      <c r="J299" s="58"/>
      <c r="K299" s="67" t="s">
        <v>342</v>
      </c>
      <c r="L299" s="67">
        <v>91.48</v>
      </c>
      <c r="M299" s="67">
        <v>-0.2</v>
      </c>
      <c r="N299" s="67">
        <v>1161.5930000000001</v>
      </c>
      <c r="O299" s="67">
        <v>1</v>
      </c>
      <c r="P299" s="67">
        <v>23.38</v>
      </c>
      <c r="Q299" s="68">
        <v>118210000</v>
      </c>
      <c r="U299" s="70"/>
    </row>
    <row r="300" spans="1:23" ht="15">
      <c r="G300" s="59"/>
      <c r="H300" s="67"/>
      <c r="J300" s="58"/>
      <c r="K300" s="67" t="s">
        <v>345</v>
      </c>
      <c r="L300" s="67">
        <v>89.44</v>
      </c>
      <c r="M300" s="67">
        <v>-0.4</v>
      </c>
      <c r="N300" s="67">
        <v>729.3107</v>
      </c>
      <c r="O300" s="67">
        <v>2</v>
      </c>
      <c r="P300" s="67">
        <v>22.25</v>
      </c>
      <c r="Q300" s="68">
        <v>223470000</v>
      </c>
      <c r="U300" s="70"/>
    </row>
    <row r="301" spans="1:23" ht="15">
      <c r="G301" s="59"/>
      <c r="H301" s="67"/>
      <c r="J301" s="58"/>
      <c r="K301" s="67" t="s">
        <v>395</v>
      </c>
      <c r="L301" s="67">
        <v>84.29</v>
      </c>
      <c r="M301" s="67">
        <v>-0.4</v>
      </c>
      <c r="N301" s="67">
        <v>894.08759999999995</v>
      </c>
      <c r="O301" s="67">
        <v>3</v>
      </c>
      <c r="P301" s="67">
        <v>33.83</v>
      </c>
      <c r="Q301" s="68">
        <v>1854300</v>
      </c>
      <c r="U301" s="70"/>
    </row>
    <row r="302" spans="1:23" ht="15">
      <c r="G302" s="59"/>
      <c r="H302" s="67"/>
      <c r="J302" s="58"/>
      <c r="K302" s="67" t="s">
        <v>341</v>
      </c>
      <c r="L302" s="67">
        <v>84.24</v>
      </c>
      <c r="M302" s="67">
        <v>0.3</v>
      </c>
      <c r="N302" s="67">
        <v>636.25210000000004</v>
      </c>
      <c r="O302" s="67">
        <v>2</v>
      </c>
      <c r="P302" s="67">
        <v>19.22</v>
      </c>
      <c r="Q302" s="68">
        <v>143500000</v>
      </c>
      <c r="U302" s="70"/>
    </row>
    <row r="303" spans="1:23" ht="15">
      <c r="G303" s="59"/>
      <c r="H303" s="67"/>
      <c r="J303" s="58"/>
      <c r="K303" s="67" t="s">
        <v>396</v>
      </c>
      <c r="L303" s="67">
        <v>82.66</v>
      </c>
      <c r="M303" s="67">
        <v>0.7</v>
      </c>
      <c r="N303" s="67">
        <v>687.71190000000001</v>
      </c>
      <c r="O303" s="67">
        <v>3</v>
      </c>
      <c r="P303" s="67">
        <v>26.08</v>
      </c>
      <c r="Q303" s="68">
        <v>98338000</v>
      </c>
      <c r="U303" s="70"/>
    </row>
    <row r="304" spans="1:23" ht="15">
      <c r="G304" s="59"/>
      <c r="H304" s="67"/>
      <c r="J304" s="58"/>
      <c r="K304" s="67" t="s">
        <v>371</v>
      </c>
      <c r="L304" s="67">
        <v>82.16</v>
      </c>
      <c r="M304" s="67">
        <v>-0.2</v>
      </c>
      <c r="N304" s="67">
        <v>743.81529999999998</v>
      </c>
      <c r="O304" s="67">
        <v>2</v>
      </c>
      <c r="P304" s="67">
        <v>17.420000000000002</v>
      </c>
      <c r="Q304" s="68">
        <v>75925000</v>
      </c>
      <c r="U304" s="70"/>
    </row>
    <row r="305" spans="1:23" ht="15">
      <c r="G305" s="59"/>
      <c r="H305" s="67"/>
      <c r="J305" s="58"/>
      <c r="K305" s="67" t="s">
        <v>397</v>
      </c>
      <c r="L305" s="67">
        <v>80.680000000000007</v>
      </c>
      <c r="M305" s="67">
        <v>-4.5999999999999996</v>
      </c>
      <c r="N305" s="67">
        <v>667.34519999999998</v>
      </c>
      <c r="O305" s="67">
        <v>2</v>
      </c>
      <c r="P305" s="67">
        <v>17.260000000000002</v>
      </c>
      <c r="Q305" s="68">
        <v>57938000</v>
      </c>
      <c r="U305" s="70"/>
    </row>
    <row r="306" spans="1:23" ht="15">
      <c r="G306" s="59"/>
      <c r="H306" s="67"/>
      <c r="J306" s="58"/>
      <c r="K306" s="67" t="s">
        <v>344</v>
      </c>
      <c r="L306" s="67">
        <v>80.489999999999995</v>
      </c>
      <c r="M306" s="67">
        <v>-1.2</v>
      </c>
      <c r="N306" s="67">
        <v>777.33720000000005</v>
      </c>
      <c r="O306" s="67">
        <v>2</v>
      </c>
      <c r="P306" s="67">
        <v>27.4</v>
      </c>
      <c r="Q306" s="68">
        <v>370490000</v>
      </c>
      <c r="U306" s="70"/>
    </row>
    <row r="307" spans="1:23" ht="15">
      <c r="G307" s="59"/>
      <c r="H307" s="67"/>
      <c r="J307" s="58"/>
      <c r="K307" s="67" t="s">
        <v>372</v>
      </c>
      <c r="L307" s="67">
        <v>73.95</v>
      </c>
      <c r="M307" s="67">
        <v>-0.3</v>
      </c>
      <c r="N307" s="67">
        <v>439.90280000000001</v>
      </c>
      <c r="O307" s="67">
        <v>3</v>
      </c>
      <c r="P307" s="67">
        <v>20.67</v>
      </c>
      <c r="Q307" s="68">
        <v>329920000</v>
      </c>
      <c r="U307" s="70"/>
    </row>
    <row r="308" spans="1:23" ht="15">
      <c r="G308" s="59"/>
      <c r="H308" s="67"/>
      <c r="J308" s="58"/>
      <c r="K308" s="67" t="s">
        <v>343</v>
      </c>
      <c r="L308" s="67">
        <v>66.12</v>
      </c>
      <c r="M308" s="67">
        <v>0.8</v>
      </c>
      <c r="N308" s="67">
        <v>589.29819999999995</v>
      </c>
      <c r="O308" s="67">
        <v>2</v>
      </c>
      <c r="P308" s="67">
        <v>20.67</v>
      </c>
      <c r="Q308" s="68">
        <v>997830000</v>
      </c>
      <c r="U308" s="70"/>
    </row>
    <row r="309" spans="1:23" ht="15">
      <c r="G309" s="59"/>
      <c r="H309" s="67"/>
      <c r="J309" s="58"/>
      <c r="K309" s="67" t="s">
        <v>399</v>
      </c>
      <c r="L309" s="67">
        <v>65.59</v>
      </c>
      <c r="M309" s="67">
        <v>-0.7</v>
      </c>
      <c r="N309" s="67">
        <v>699.67439999999999</v>
      </c>
      <c r="O309" s="67">
        <v>3</v>
      </c>
      <c r="P309" s="67">
        <v>26.47</v>
      </c>
      <c r="Q309" s="68">
        <v>440600</v>
      </c>
      <c r="U309" s="70"/>
    </row>
    <row r="310" spans="1:23" ht="15">
      <c r="G310" s="59"/>
      <c r="H310" s="67"/>
      <c r="J310" s="58"/>
      <c r="K310" s="67" t="s">
        <v>346</v>
      </c>
      <c r="L310" s="67">
        <v>55.6</v>
      </c>
      <c r="M310" s="67">
        <v>-0.4</v>
      </c>
      <c r="N310" s="67">
        <v>514.22910000000002</v>
      </c>
      <c r="O310" s="67">
        <v>2</v>
      </c>
      <c r="P310" s="67">
        <v>19.11</v>
      </c>
      <c r="Q310" s="68">
        <v>34270000</v>
      </c>
      <c r="U310" s="70"/>
    </row>
    <row r="311" spans="1:23" ht="15">
      <c r="G311" s="59"/>
      <c r="J311" s="58"/>
      <c r="K311" s="67" t="s">
        <v>406</v>
      </c>
      <c r="L311" s="67">
        <v>52.19</v>
      </c>
      <c r="M311" s="67">
        <v>1.3</v>
      </c>
      <c r="N311" s="67">
        <v>1586.9597000000001</v>
      </c>
      <c r="O311" s="67">
        <v>3</v>
      </c>
      <c r="P311" s="67">
        <v>35.01</v>
      </c>
      <c r="Q311" s="68">
        <v>2861300</v>
      </c>
      <c r="U311" s="70"/>
    </row>
    <row r="312" spans="1:23" ht="15">
      <c r="G312" s="59"/>
      <c r="J312" s="58"/>
      <c r="K312" s="67" t="s">
        <v>400</v>
      </c>
      <c r="L312" s="67">
        <v>49.95</v>
      </c>
      <c r="M312" s="67">
        <v>-1.2</v>
      </c>
      <c r="N312" s="67">
        <v>899.41849999999999</v>
      </c>
      <c r="O312" s="67">
        <v>3</v>
      </c>
      <c r="P312" s="67">
        <v>31.03</v>
      </c>
      <c r="Q312" s="68">
        <v>257160</v>
      </c>
      <c r="U312" s="70"/>
    </row>
    <row r="313" spans="1:23" ht="15">
      <c r="G313" s="59"/>
      <c r="J313" s="58"/>
      <c r="K313" s="67" t="s">
        <v>401</v>
      </c>
      <c r="L313" s="67">
        <v>47.52</v>
      </c>
      <c r="M313" s="67">
        <v>-3</v>
      </c>
      <c r="N313" s="67">
        <v>904.74850000000004</v>
      </c>
      <c r="O313" s="67">
        <v>3</v>
      </c>
      <c r="P313" s="67">
        <v>28.71</v>
      </c>
      <c r="Q313" s="68">
        <v>369800</v>
      </c>
      <c r="U313" s="70"/>
    </row>
    <row r="314" spans="1:23" ht="15">
      <c r="G314" s="59"/>
      <c r="J314" s="58"/>
      <c r="K314" s="67" t="s">
        <v>407</v>
      </c>
      <c r="L314" s="67">
        <v>38.590000000000003</v>
      </c>
      <c r="M314" s="67">
        <v>-0.5</v>
      </c>
      <c r="N314" s="67">
        <v>1592.2886000000001</v>
      </c>
      <c r="O314" s="67">
        <v>3</v>
      </c>
      <c r="P314" s="67">
        <v>33.630000000000003</v>
      </c>
      <c r="Q314" s="68">
        <v>6964000</v>
      </c>
      <c r="U314" s="70"/>
    </row>
    <row r="315" spans="1:23" ht="15">
      <c r="G315" s="59"/>
      <c r="J315" s="58"/>
      <c r="K315" s="67" t="s">
        <v>402</v>
      </c>
      <c r="L315" s="67">
        <v>37.909999999999997</v>
      </c>
      <c r="M315" s="67">
        <v>0.7</v>
      </c>
      <c r="N315" s="67">
        <v>749.3365</v>
      </c>
      <c r="O315" s="67">
        <v>2</v>
      </c>
      <c r="P315" s="67">
        <v>27.54</v>
      </c>
      <c r="Q315" s="68">
        <v>303910</v>
      </c>
      <c r="U315" s="70"/>
    </row>
    <row r="316" spans="1:23" ht="15">
      <c r="G316" s="59"/>
      <c r="J316" s="58"/>
      <c r="K316" s="67" t="s">
        <v>403</v>
      </c>
      <c r="L316" s="67">
        <v>25.41</v>
      </c>
      <c r="M316" s="67">
        <v>-1.5</v>
      </c>
      <c r="N316" s="67">
        <v>832.35599999999999</v>
      </c>
      <c r="O316" s="67">
        <v>3</v>
      </c>
      <c r="P316" s="67">
        <v>22.08</v>
      </c>
      <c r="Q316" s="68">
        <v>154000</v>
      </c>
      <c r="U316" s="70"/>
    </row>
    <row r="317" spans="1:23" ht="15">
      <c r="G317" s="59"/>
      <c r="J317" s="58"/>
      <c r="K317" s="67" t="s">
        <v>404</v>
      </c>
      <c r="L317" s="67">
        <v>22.52</v>
      </c>
      <c r="M317" s="67">
        <v>0.8</v>
      </c>
      <c r="N317" s="67">
        <v>523.91020000000003</v>
      </c>
      <c r="O317" s="67">
        <v>3</v>
      </c>
      <c r="P317" s="67">
        <v>20.64</v>
      </c>
      <c r="Q317" s="68">
        <v>3143600</v>
      </c>
      <c r="U317" s="70"/>
    </row>
    <row r="318" spans="1:23" ht="15">
      <c r="G318" s="59"/>
      <c r="J318" s="58"/>
      <c r="Q318" s="68">
        <f>SUM(Q292:Q317)</f>
        <v>4801196270</v>
      </c>
      <c r="U318" s="70"/>
    </row>
    <row r="319" spans="1:23" ht="14.4">
      <c r="A319" s="62">
        <v>16</v>
      </c>
      <c r="B319" s="67">
        <v>6</v>
      </c>
      <c r="C319" s="67">
        <v>4</v>
      </c>
      <c r="D319" s="67">
        <v>188.74</v>
      </c>
      <c r="E319" s="67">
        <v>38</v>
      </c>
      <c r="F319" s="67">
        <v>13787</v>
      </c>
      <c r="G319" s="59" t="s">
        <v>576</v>
      </c>
      <c r="H319" s="66" t="s">
        <v>14</v>
      </c>
      <c r="I319" s="67" t="s">
        <v>11</v>
      </c>
      <c r="J319" s="67" t="s">
        <v>665</v>
      </c>
      <c r="K319" s="67" t="s">
        <v>300</v>
      </c>
      <c r="L319" s="67">
        <v>102.27</v>
      </c>
      <c r="M319" s="67">
        <v>-0.5</v>
      </c>
      <c r="N319" s="67">
        <v>916.35699999999997</v>
      </c>
      <c r="O319" s="67">
        <v>2</v>
      </c>
      <c r="P319" s="67">
        <v>23.53</v>
      </c>
      <c r="Q319" s="68">
        <v>11431000</v>
      </c>
      <c r="R319" s="64">
        <f>Q325/B319</f>
        <v>12111996.666666666</v>
      </c>
      <c r="T319" s="44">
        <f>R319/$S$263*100</f>
        <v>1.3924086674865455</v>
      </c>
      <c r="U319" s="70"/>
      <c r="V319" s="44">
        <f>T319*U$263/100</f>
        <v>4.5337536341782336E-2</v>
      </c>
      <c r="W319" s="44"/>
    </row>
    <row r="320" spans="1:23" ht="15">
      <c r="G320" s="59"/>
      <c r="J320" s="58"/>
      <c r="K320" s="67" t="s">
        <v>347</v>
      </c>
      <c r="L320" s="67">
        <v>88.83</v>
      </c>
      <c r="M320" s="67">
        <v>0.3</v>
      </c>
      <c r="N320" s="67">
        <v>663.27470000000005</v>
      </c>
      <c r="O320" s="67">
        <v>3</v>
      </c>
      <c r="P320" s="67">
        <v>21.3</v>
      </c>
      <c r="Q320" s="68">
        <v>8336500</v>
      </c>
      <c r="U320" s="70"/>
    </row>
    <row r="321" spans="1:23" ht="15">
      <c r="G321" s="59"/>
      <c r="J321" s="58"/>
      <c r="K321" s="67" t="s">
        <v>348</v>
      </c>
      <c r="L321" s="67">
        <v>83.03</v>
      </c>
      <c r="M321" s="67">
        <v>0.4</v>
      </c>
      <c r="N321" s="67">
        <v>707.32079999999996</v>
      </c>
      <c r="O321" s="67">
        <v>3</v>
      </c>
      <c r="P321" s="67">
        <v>25.81</v>
      </c>
      <c r="Q321" s="68">
        <v>41756000</v>
      </c>
      <c r="U321" s="70"/>
    </row>
    <row r="322" spans="1:23" ht="15">
      <c r="G322" s="59"/>
      <c r="J322" s="58"/>
      <c r="K322" s="67" t="s">
        <v>349</v>
      </c>
      <c r="L322" s="67">
        <v>66.44</v>
      </c>
      <c r="M322" s="67">
        <v>-0.2</v>
      </c>
      <c r="N322" s="67">
        <v>712.65200000000004</v>
      </c>
      <c r="O322" s="67">
        <v>3</v>
      </c>
      <c r="P322" s="67">
        <v>22.88</v>
      </c>
      <c r="Q322" s="68">
        <v>7119900</v>
      </c>
      <c r="U322" s="70"/>
    </row>
    <row r="323" spans="1:23" ht="15">
      <c r="G323" s="59"/>
      <c r="J323" s="58"/>
      <c r="K323" s="67" t="s">
        <v>260</v>
      </c>
      <c r="L323" s="67">
        <v>57.49</v>
      </c>
      <c r="M323" s="67">
        <v>-0.3</v>
      </c>
      <c r="N323" s="67">
        <v>699.83069999999998</v>
      </c>
      <c r="O323" s="67">
        <v>2</v>
      </c>
      <c r="P323" s="67">
        <v>49</v>
      </c>
      <c r="Q323" s="68">
        <v>3425600</v>
      </c>
      <c r="U323" s="70"/>
    </row>
    <row r="324" spans="1:23" ht="15">
      <c r="G324" s="59"/>
      <c r="J324" s="58"/>
      <c r="K324" s="67" t="s">
        <v>261</v>
      </c>
      <c r="L324" s="67">
        <v>46.86</v>
      </c>
      <c r="M324" s="67">
        <v>-0.8</v>
      </c>
      <c r="N324" s="67">
        <v>707.82780000000002</v>
      </c>
      <c r="O324" s="67">
        <v>2</v>
      </c>
      <c r="P324" s="67">
        <v>43.99</v>
      </c>
      <c r="Q324" s="68">
        <v>602980</v>
      </c>
      <c r="U324" s="70"/>
    </row>
    <row r="325" spans="1:23" ht="15">
      <c r="G325" s="59"/>
      <c r="J325" s="58"/>
      <c r="Q325" s="68">
        <f>SUM(Q319:Q324)</f>
        <v>72671980</v>
      </c>
      <c r="U325" s="70"/>
    </row>
    <row r="326" spans="1:23" ht="14.4">
      <c r="A326" s="62">
        <v>16</v>
      </c>
      <c r="B326" s="67">
        <v>4</v>
      </c>
      <c r="C326" s="67">
        <v>3</v>
      </c>
      <c r="D326" s="67">
        <v>176.09</v>
      </c>
      <c r="E326" s="67">
        <v>21</v>
      </c>
      <c r="F326" s="67">
        <v>26688</v>
      </c>
      <c r="G326" s="59" t="s">
        <v>748</v>
      </c>
      <c r="H326" s="66" t="s">
        <v>359</v>
      </c>
      <c r="I326" s="67" t="s">
        <v>10</v>
      </c>
      <c r="J326" s="67" t="s">
        <v>946</v>
      </c>
      <c r="K326" s="67" t="s">
        <v>360</v>
      </c>
      <c r="L326" s="67">
        <v>123.39</v>
      </c>
      <c r="M326" s="67">
        <v>-7.6</v>
      </c>
      <c r="N326" s="67">
        <v>645.00829999999996</v>
      </c>
      <c r="O326" s="67">
        <v>3</v>
      </c>
      <c r="P326" s="67">
        <v>31.8</v>
      </c>
      <c r="Q326" s="68">
        <v>7713700</v>
      </c>
      <c r="R326" s="64">
        <f>Q330/B326</f>
        <v>234669737.5</v>
      </c>
      <c r="T326" s="44">
        <f>R326/$S$263*100</f>
        <v>26.977895179830718</v>
      </c>
      <c r="U326" s="70"/>
      <c r="V326" s="44">
        <f>T326*U$263/100</f>
        <v>0.87841402578182981</v>
      </c>
      <c r="W326" s="44"/>
    </row>
    <row r="327" spans="1:23" ht="15">
      <c r="G327" s="59"/>
      <c r="J327" s="58"/>
      <c r="K327" s="67" t="s">
        <v>301</v>
      </c>
      <c r="L327" s="67">
        <v>105.4</v>
      </c>
      <c r="M327" s="67">
        <v>-0.1</v>
      </c>
      <c r="N327" s="67">
        <v>513.22950000000003</v>
      </c>
      <c r="O327" s="67">
        <v>3</v>
      </c>
      <c r="P327" s="67">
        <v>30.07</v>
      </c>
      <c r="Q327" s="68">
        <v>560300000</v>
      </c>
      <c r="U327" s="70"/>
    </row>
    <row r="328" spans="1:23" ht="15">
      <c r="G328" s="59"/>
      <c r="J328" s="58"/>
      <c r="K328" s="67" t="s">
        <v>344</v>
      </c>
      <c r="L328" s="67">
        <v>80.489999999999995</v>
      </c>
      <c r="M328" s="67">
        <v>-1.2</v>
      </c>
      <c r="N328" s="67">
        <v>777.33720000000005</v>
      </c>
      <c r="O328" s="67">
        <v>2</v>
      </c>
      <c r="P328" s="67">
        <v>27.4</v>
      </c>
      <c r="Q328" s="68">
        <v>370490000</v>
      </c>
      <c r="U328" s="70"/>
    </row>
    <row r="329" spans="1:23" ht="15">
      <c r="G329" s="59"/>
      <c r="J329" s="58"/>
      <c r="K329" s="67" t="s">
        <v>408</v>
      </c>
      <c r="L329" s="67">
        <v>29.5</v>
      </c>
      <c r="M329" s="67">
        <v>-6.9</v>
      </c>
      <c r="N329" s="67">
        <v>697.0421</v>
      </c>
      <c r="O329" s="67">
        <v>3</v>
      </c>
      <c r="P329" s="67">
        <v>29.51</v>
      </c>
      <c r="Q329" s="68">
        <v>175250</v>
      </c>
      <c r="U329" s="70"/>
    </row>
    <row r="330" spans="1:23" ht="15">
      <c r="G330" s="59"/>
      <c r="J330" s="58"/>
      <c r="Q330" s="68">
        <f>SUM(Q326:Q329)</f>
        <v>938678950</v>
      </c>
      <c r="U330" s="70"/>
    </row>
    <row r="331" spans="1:23" ht="14.4">
      <c r="A331" s="62">
        <v>16</v>
      </c>
      <c r="B331" s="67">
        <v>4</v>
      </c>
      <c r="C331" s="67">
        <v>2</v>
      </c>
      <c r="D331" s="67">
        <v>128.47999999999999</v>
      </c>
      <c r="E331" s="67">
        <v>10</v>
      </c>
      <c r="F331" s="67">
        <v>26357</v>
      </c>
      <c r="G331" s="59" t="s">
        <v>753</v>
      </c>
      <c r="H331" s="66" t="s">
        <v>379</v>
      </c>
      <c r="I331" s="67" t="s">
        <v>10</v>
      </c>
      <c r="J331" s="67" t="s">
        <v>949</v>
      </c>
      <c r="K331" s="67" t="s">
        <v>380</v>
      </c>
      <c r="L331" s="67">
        <v>94.27</v>
      </c>
      <c r="M331" s="67">
        <v>6</v>
      </c>
      <c r="N331" s="67">
        <v>721.31790000000001</v>
      </c>
      <c r="O331" s="67">
        <v>2</v>
      </c>
      <c r="P331" s="67">
        <v>24.15</v>
      </c>
      <c r="Q331" s="68">
        <v>421790000</v>
      </c>
      <c r="R331" s="64">
        <f>Q335/B331</f>
        <v>162726767.5</v>
      </c>
      <c r="T331" s="44">
        <f>R331/$S$263*100</f>
        <v>18.707250978911091</v>
      </c>
      <c r="U331" s="70"/>
      <c r="V331" s="44">
        <f>T331*U$263/100</f>
        <v>0.60911763257134433</v>
      </c>
      <c r="W331" s="44"/>
    </row>
    <row r="332" spans="1:23" ht="15">
      <c r="G332" s="59"/>
      <c r="J332" s="58"/>
      <c r="K332" s="67" t="s">
        <v>381</v>
      </c>
      <c r="L332" s="67">
        <v>89.44</v>
      </c>
      <c r="M332" s="67">
        <v>-0.4</v>
      </c>
      <c r="N332" s="67">
        <v>729.3107</v>
      </c>
      <c r="O332" s="67">
        <v>2</v>
      </c>
      <c r="P332" s="67">
        <v>22.25</v>
      </c>
      <c r="Q332" s="68">
        <v>223470000</v>
      </c>
      <c r="U332" s="70"/>
    </row>
    <row r="333" spans="1:23" ht="15">
      <c r="G333" s="59"/>
      <c r="J333" s="58"/>
      <c r="K333" s="67" t="s">
        <v>382</v>
      </c>
      <c r="L333" s="67">
        <v>68.41</v>
      </c>
      <c r="M333" s="67">
        <v>0</v>
      </c>
      <c r="N333" s="67">
        <v>598.32510000000002</v>
      </c>
      <c r="O333" s="67">
        <v>2</v>
      </c>
      <c r="P333" s="67">
        <v>25.26</v>
      </c>
      <c r="Q333" s="68">
        <v>5340300</v>
      </c>
      <c r="U333" s="70"/>
    </row>
    <row r="334" spans="1:23" ht="15">
      <c r="G334" s="59"/>
      <c r="J334" s="58"/>
      <c r="K334" s="67" t="s">
        <v>409</v>
      </c>
      <c r="L334" s="67">
        <v>25.44</v>
      </c>
      <c r="M334" s="67">
        <v>-1.1000000000000001</v>
      </c>
      <c r="N334" s="67">
        <v>451.25240000000002</v>
      </c>
      <c r="O334" s="67">
        <v>3</v>
      </c>
      <c r="P334" s="67">
        <v>22.73</v>
      </c>
      <c r="Q334" s="68">
        <v>306770</v>
      </c>
      <c r="U334" s="70"/>
    </row>
    <row r="335" spans="1:23" ht="15">
      <c r="G335" s="59"/>
      <c r="J335" s="58"/>
      <c r="Q335" s="68">
        <f>SUM(Q331:Q334)</f>
        <v>650907070</v>
      </c>
      <c r="U335" s="70"/>
    </row>
    <row r="336" spans="1:23" ht="14.4">
      <c r="A336" s="62">
        <v>16</v>
      </c>
      <c r="B336" s="67">
        <v>2</v>
      </c>
      <c r="C336" s="67">
        <v>2</v>
      </c>
      <c r="D336" s="67">
        <v>111.41</v>
      </c>
      <c r="E336" s="67">
        <v>16</v>
      </c>
      <c r="F336" s="67">
        <v>15686</v>
      </c>
      <c r="G336" s="59" t="s">
        <v>750</v>
      </c>
      <c r="H336" s="66" t="s">
        <v>15</v>
      </c>
      <c r="I336" s="67" t="s">
        <v>901</v>
      </c>
      <c r="J336" s="67" t="s">
        <v>948</v>
      </c>
      <c r="K336" s="67" t="s">
        <v>368</v>
      </c>
      <c r="L336" s="67">
        <v>83.24</v>
      </c>
      <c r="M336" s="67">
        <v>4.2</v>
      </c>
      <c r="N336" s="67">
        <v>651.35929999999996</v>
      </c>
      <c r="O336" s="67">
        <v>2</v>
      </c>
      <c r="P336" s="67">
        <v>20.260000000000002</v>
      </c>
      <c r="Q336" s="68">
        <v>507090</v>
      </c>
      <c r="R336" s="64">
        <f>Q338/B336</f>
        <v>387795</v>
      </c>
      <c r="T336" s="44">
        <f>R336/$S$263*100</f>
        <v>4.4581346417803244E-2</v>
      </c>
      <c r="U336" s="70"/>
      <c r="V336" s="44">
        <f>T336*U$263/100</f>
        <v>1.4515913758503466E-3</v>
      </c>
      <c r="W336" s="44"/>
    </row>
    <row r="337" spans="1:23" ht="15">
      <c r="G337" s="59"/>
      <c r="J337" s="58"/>
      <c r="K337" s="67" t="s">
        <v>384</v>
      </c>
      <c r="L337" s="67">
        <v>56.35</v>
      </c>
      <c r="M337" s="67">
        <v>1.3</v>
      </c>
      <c r="N337" s="67">
        <v>605.2885</v>
      </c>
      <c r="O337" s="67">
        <v>2</v>
      </c>
      <c r="P337" s="67">
        <v>20.170000000000002</v>
      </c>
      <c r="Q337" s="68">
        <v>268500</v>
      </c>
      <c r="U337" s="70"/>
    </row>
    <row r="338" spans="1:23" ht="15">
      <c r="G338" s="59"/>
      <c r="J338" s="58"/>
      <c r="Q338" s="68">
        <f>SUM(Q336:Q337)</f>
        <v>775590</v>
      </c>
      <c r="U338" s="70"/>
    </row>
    <row r="339" spans="1:23" ht="14.4">
      <c r="A339" s="62">
        <v>16</v>
      </c>
      <c r="B339" s="67">
        <v>5</v>
      </c>
      <c r="C339" s="67">
        <v>5</v>
      </c>
      <c r="D339" s="67">
        <v>108.05</v>
      </c>
      <c r="E339" s="67">
        <v>28</v>
      </c>
      <c r="F339" s="67">
        <v>24820</v>
      </c>
      <c r="G339" s="59" t="s">
        <v>744</v>
      </c>
      <c r="H339" s="66" t="s">
        <v>14</v>
      </c>
      <c r="I339" s="67" t="s">
        <v>10</v>
      </c>
      <c r="J339" s="67" t="s">
        <v>942</v>
      </c>
      <c r="K339" s="67" t="s">
        <v>31</v>
      </c>
      <c r="L339" s="67">
        <v>67.069999999999993</v>
      </c>
      <c r="M339" s="67">
        <v>0.2</v>
      </c>
      <c r="N339" s="67">
        <v>575.23779999999999</v>
      </c>
      <c r="O339" s="67">
        <v>3</v>
      </c>
      <c r="P339" s="67">
        <v>21.36</v>
      </c>
      <c r="Q339" s="68">
        <v>311250</v>
      </c>
      <c r="R339" s="64">
        <f>Q344/B339</f>
        <v>351012</v>
      </c>
      <c r="T339" s="44">
        <f>R339/$S$263*100</f>
        <v>4.0352731646374894E-2</v>
      </c>
      <c r="U339" s="70"/>
      <c r="V339" s="44">
        <f>T339*U$263/100</f>
        <v>1.3139055222991061E-3</v>
      </c>
      <c r="W339" s="44"/>
    </row>
    <row r="340" spans="1:23" ht="15">
      <c r="G340" s="59"/>
      <c r="J340" s="58"/>
      <c r="K340" s="67" t="s">
        <v>32</v>
      </c>
      <c r="L340" s="67">
        <v>50.02</v>
      </c>
      <c r="M340" s="67">
        <v>-0.1</v>
      </c>
      <c r="N340" s="67">
        <v>541.27650000000006</v>
      </c>
      <c r="O340" s="67">
        <v>2</v>
      </c>
      <c r="P340" s="67">
        <v>25.56</v>
      </c>
      <c r="Q340" s="68">
        <v>577560</v>
      </c>
      <c r="U340" s="70"/>
    </row>
    <row r="341" spans="1:23" ht="15">
      <c r="G341" s="59"/>
      <c r="J341" s="58"/>
      <c r="K341" s="67" t="s">
        <v>27</v>
      </c>
      <c r="L341" s="67">
        <v>47.92</v>
      </c>
      <c r="M341" s="67">
        <v>-0.3</v>
      </c>
      <c r="N341" s="67">
        <v>439.54349999999999</v>
      </c>
      <c r="O341" s="67">
        <v>3</v>
      </c>
      <c r="P341" s="67">
        <v>19.89</v>
      </c>
      <c r="Q341" s="68">
        <v>493880</v>
      </c>
      <c r="U341" s="70"/>
    </row>
    <row r="342" spans="1:23" ht="15">
      <c r="G342" s="59"/>
      <c r="J342" s="58"/>
      <c r="K342" s="67" t="s">
        <v>25</v>
      </c>
      <c r="L342" s="67">
        <v>37.1</v>
      </c>
      <c r="M342" s="67">
        <v>-1.9</v>
      </c>
      <c r="N342" s="67">
        <v>560.97130000000004</v>
      </c>
      <c r="O342" s="67">
        <v>3</v>
      </c>
      <c r="P342" s="67">
        <v>18.579999999999998</v>
      </c>
      <c r="Q342" s="68">
        <v>228420</v>
      </c>
      <c r="U342" s="70"/>
    </row>
    <row r="343" spans="1:23" ht="15">
      <c r="G343" s="59"/>
      <c r="J343" s="58"/>
      <c r="K343" s="67" t="s">
        <v>28</v>
      </c>
      <c r="L343" s="67">
        <v>28.3</v>
      </c>
      <c r="M343" s="67">
        <v>-0.1</v>
      </c>
      <c r="N343" s="67">
        <v>557.6105</v>
      </c>
      <c r="O343" s="67">
        <v>3</v>
      </c>
      <c r="P343" s="67">
        <v>26.21</v>
      </c>
      <c r="Q343" s="68">
        <v>143950</v>
      </c>
      <c r="U343" s="70"/>
    </row>
    <row r="344" spans="1:23" ht="15">
      <c r="G344" s="59"/>
      <c r="J344" s="58"/>
      <c r="Q344" s="68">
        <f>SUM(Q339:Q343)</f>
        <v>1755060</v>
      </c>
      <c r="U344" s="70"/>
    </row>
    <row r="345" spans="1:23" ht="14.4">
      <c r="A345" s="62">
        <v>16</v>
      </c>
      <c r="B345" s="67">
        <v>2</v>
      </c>
      <c r="C345" s="67">
        <v>1</v>
      </c>
      <c r="D345" s="67">
        <v>103.16</v>
      </c>
      <c r="E345" s="67">
        <v>7</v>
      </c>
      <c r="F345" s="67">
        <v>28903</v>
      </c>
      <c r="G345" s="59" t="s">
        <v>754</v>
      </c>
      <c r="H345" s="66" t="s">
        <v>57</v>
      </c>
      <c r="I345" s="67" t="s">
        <v>40</v>
      </c>
      <c r="J345" s="67" t="s">
        <v>544</v>
      </c>
      <c r="K345" s="67" t="s">
        <v>298</v>
      </c>
      <c r="L345" s="67">
        <v>103.16</v>
      </c>
      <c r="M345" s="67">
        <v>0.2</v>
      </c>
      <c r="N345" s="67">
        <v>1036.5096000000001</v>
      </c>
      <c r="O345" s="67">
        <v>2</v>
      </c>
      <c r="P345" s="67">
        <v>33.97</v>
      </c>
      <c r="Q345" s="68">
        <v>13264000</v>
      </c>
      <c r="R345" s="64">
        <f>Q347/B345</f>
        <v>8634600</v>
      </c>
      <c r="T345" s="44">
        <f>R345/$S$263*100</f>
        <v>0.9926432619790454</v>
      </c>
      <c r="U345" s="70"/>
      <c r="V345" s="44">
        <f>T345*U$263/100</f>
        <v>3.2320970858101331E-2</v>
      </c>
      <c r="W345" s="44"/>
    </row>
    <row r="346" spans="1:23" ht="15">
      <c r="G346" s="59"/>
      <c r="J346" s="58"/>
      <c r="K346" s="67" t="s">
        <v>310</v>
      </c>
      <c r="L346" s="67">
        <v>88.52</v>
      </c>
      <c r="M346" s="67">
        <v>0.2</v>
      </c>
      <c r="N346" s="67">
        <v>1044.5071</v>
      </c>
      <c r="O346" s="67">
        <v>2</v>
      </c>
      <c r="P346" s="67">
        <v>31.97</v>
      </c>
      <c r="Q346" s="68">
        <v>4005200</v>
      </c>
      <c r="U346" s="70"/>
    </row>
    <row r="347" spans="1:23" ht="15">
      <c r="G347" s="59"/>
      <c r="J347" s="58"/>
      <c r="Q347" s="68">
        <f>SUM(Q345:Q346)</f>
        <v>17269200</v>
      </c>
      <c r="U347" s="70"/>
    </row>
    <row r="348" spans="1:23" ht="14.4">
      <c r="A348" s="62">
        <v>16</v>
      </c>
      <c r="B348" s="67">
        <v>4</v>
      </c>
      <c r="C348" s="67">
        <v>4</v>
      </c>
      <c r="D348" s="67">
        <v>102.65</v>
      </c>
      <c r="E348" s="67">
        <v>12</v>
      </c>
      <c r="F348" s="67">
        <v>27163</v>
      </c>
      <c r="G348" s="59" t="s">
        <v>742</v>
      </c>
      <c r="H348" s="66" t="s">
        <v>16</v>
      </c>
      <c r="I348" s="67" t="s">
        <v>12</v>
      </c>
      <c r="J348" s="67" t="s">
        <v>945</v>
      </c>
      <c r="K348" s="67" t="s">
        <v>354</v>
      </c>
      <c r="L348" s="67">
        <v>77.61</v>
      </c>
      <c r="M348" s="67">
        <v>0.3</v>
      </c>
      <c r="N348" s="67">
        <v>647.31830000000002</v>
      </c>
      <c r="O348" s="67">
        <v>2</v>
      </c>
      <c r="P348" s="67">
        <v>26.96</v>
      </c>
      <c r="Q348" s="68">
        <v>361690</v>
      </c>
      <c r="R348" s="64">
        <f>Q352/B348</f>
        <v>528065</v>
      </c>
      <c r="T348" s="44">
        <f>R348/$S$263*100</f>
        <v>6.0706942317763954E-2</v>
      </c>
      <c r="U348" s="70"/>
      <c r="V348" s="44">
        <f>T348*U$263/100</f>
        <v>1.9766490024069761E-3</v>
      </c>
      <c r="W348" s="44"/>
    </row>
    <row r="349" spans="1:23" ht="15">
      <c r="G349" s="59"/>
      <c r="J349" s="58"/>
      <c r="K349" s="67" t="s">
        <v>356</v>
      </c>
      <c r="L349" s="67">
        <v>50.06</v>
      </c>
      <c r="M349" s="67">
        <v>-0.5</v>
      </c>
      <c r="N349" s="67">
        <v>556.26900000000001</v>
      </c>
      <c r="O349" s="67">
        <v>2</v>
      </c>
      <c r="P349" s="67">
        <v>19.3</v>
      </c>
      <c r="Q349" s="68">
        <v>905690</v>
      </c>
      <c r="U349" s="70"/>
    </row>
    <row r="350" spans="1:23" ht="15">
      <c r="G350" s="59"/>
      <c r="J350" s="58"/>
      <c r="K350" s="67" t="s">
        <v>358</v>
      </c>
      <c r="L350" s="67">
        <v>35.61</v>
      </c>
      <c r="M350" s="67">
        <v>0.1</v>
      </c>
      <c r="N350" s="67">
        <v>481.7346</v>
      </c>
      <c r="O350" s="67">
        <v>2</v>
      </c>
      <c r="P350" s="67">
        <v>27.65</v>
      </c>
      <c r="Q350" s="68">
        <v>525300</v>
      </c>
      <c r="U350" s="70"/>
    </row>
    <row r="351" spans="1:23" ht="15">
      <c r="G351" s="59"/>
      <c r="J351" s="58"/>
      <c r="K351" s="67" t="s">
        <v>410</v>
      </c>
      <c r="L351" s="67">
        <v>17.27</v>
      </c>
      <c r="M351" s="67">
        <v>-0.8</v>
      </c>
      <c r="N351" s="67">
        <v>476.55880000000002</v>
      </c>
      <c r="O351" s="67">
        <v>3</v>
      </c>
      <c r="P351" s="67">
        <v>17.579999999999998</v>
      </c>
      <c r="Q351" s="68">
        <v>319580</v>
      </c>
      <c r="U351" s="70"/>
    </row>
    <row r="352" spans="1:23" ht="15">
      <c r="G352" s="59"/>
      <c r="J352" s="58"/>
      <c r="Q352" s="68">
        <f>SUM(Q348:Q351)</f>
        <v>2112260</v>
      </c>
      <c r="U352" s="70"/>
    </row>
    <row r="353" spans="1:23" ht="14.4">
      <c r="A353" s="62">
        <v>16</v>
      </c>
      <c r="B353" s="67">
        <v>5</v>
      </c>
      <c r="C353" s="67">
        <v>4</v>
      </c>
      <c r="D353" s="67">
        <v>100.55</v>
      </c>
      <c r="E353" s="67">
        <v>19</v>
      </c>
      <c r="F353" s="24" t="s">
        <v>911</v>
      </c>
      <c r="G353" s="59" t="s">
        <v>910</v>
      </c>
      <c r="H353" s="66" t="s">
        <v>14</v>
      </c>
      <c r="I353" s="67" t="s">
        <v>40</v>
      </c>
      <c r="J353" s="67" t="s">
        <v>954</v>
      </c>
      <c r="K353" s="67" t="s">
        <v>207</v>
      </c>
      <c r="L353" s="67">
        <v>68.38</v>
      </c>
      <c r="M353" s="67">
        <v>1.2</v>
      </c>
      <c r="N353" s="67">
        <v>533.25549999999998</v>
      </c>
      <c r="O353" s="67">
        <v>3</v>
      </c>
      <c r="P353" s="67">
        <v>16.399999999999999</v>
      </c>
      <c r="Q353" s="68">
        <v>1700500</v>
      </c>
      <c r="R353" s="64">
        <f>Q358/B353</f>
        <v>824690</v>
      </c>
      <c r="T353" s="44">
        <f>R353/$S$263*100</f>
        <v>9.4807283686736965E-2</v>
      </c>
      <c r="U353" s="70"/>
      <c r="V353" s="44">
        <f>T353*U$263/100</f>
        <v>3.0869735085548356E-3</v>
      </c>
      <c r="W353" s="44"/>
    </row>
    <row r="354" spans="1:23" ht="15">
      <c r="G354" s="59"/>
      <c r="J354" s="58"/>
      <c r="K354" s="67" t="s">
        <v>411</v>
      </c>
      <c r="L354" s="67">
        <v>64.33</v>
      </c>
      <c r="M354" s="67">
        <v>-0.2</v>
      </c>
      <c r="N354" s="67">
        <v>588.80759999999998</v>
      </c>
      <c r="O354" s="67">
        <v>2</v>
      </c>
      <c r="P354" s="67">
        <v>29.48</v>
      </c>
      <c r="Q354" s="68">
        <v>1230500</v>
      </c>
      <c r="U354" s="70"/>
    </row>
    <row r="355" spans="1:23" ht="15">
      <c r="G355" s="96"/>
      <c r="H355" s="96"/>
      <c r="J355" s="58"/>
      <c r="K355" s="67" t="s">
        <v>412</v>
      </c>
      <c r="L355" s="67">
        <v>36.97</v>
      </c>
      <c r="M355" s="67">
        <v>0.4</v>
      </c>
      <c r="N355" s="67">
        <v>596.80539999999996</v>
      </c>
      <c r="O355" s="67">
        <v>2</v>
      </c>
      <c r="P355" s="67">
        <v>26.36</v>
      </c>
      <c r="Q355" s="68">
        <v>284890</v>
      </c>
      <c r="U355" s="70"/>
    </row>
    <row r="356" spans="1:23" ht="15">
      <c r="G356" s="96"/>
      <c r="H356" s="96"/>
      <c r="J356" s="58"/>
      <c r="K356" s="67" t="s">
        <v>205</v>
      </c>
      <c r="L356" s="67">
        <v>34.909999999999997</v>
      </c>
      <c r="M356" s="67">
        <v>-0.9</v>
      </c>
      <c r="N356" s="67">
        <v>532.27080000000001</v>
      </c>
      <c r="O356" s="67">
        <v>2</v>
      </c>
      <c r="P356" s="67">
        <v>18.64</v>
      </c>
      <c r="Q356" s="68">
        <v>373030</v>
      </c>
      <c r="U356" s="70"/>
    </row>
    <row r="357" spans="1:23" ht="15">
      <c r="G357" s="96"/>
      <c r="H357" s="96"/>
      <c r="J357" s="58"/>
      <c r="K357" s="67" t="s">
        <v>245</v>
      </c>
      <c r="L357" s="67">
        <v>25.15</v>
      </c>
      <c r="M357" s="67">
        <v>0.4</v>
      </c>
      <c r="N357" s="67">
        <v>529.27769999999998</v>
      </c>
      <c r="O357" s="67">
        <v>3</v>
      </c>
      <c r="P357" s="67">
        <v>16.95</v>
      </c>
      <c r="Q357" s="68">
        <v>534530</v>
      </c>
      <c r="U357" s="70"/>
    </row>
    <row r="358" spans="1:23" ht="15">
      <c r="G358" s="59"/>
      <c r="J358" s="58"/>
      <c r="Q358" s="68">
        <f>SUM(Q353:Q357)</f>
        <v>4123450</v>
      </c>
      <c r="U358" s="70"/>
    </row>
    <row r="359" spans="1:23" ht="14.4">
      <c r="A359" s="62">
        <v>16</v>
      </c>
      <c r="B359" s="67">
        <v>2</v>
      </c>
      <c r="C359" s="67">
        <v>1</v>
      </c>
      <c r="D359" s="67">
        <v>83.68</v>
      </c>
      <c r="E359" s="67">
        <v>10</v>
      </c>
      <c r="F359" s="67">
        <v>25725</v>
      </c>
      <c r="G359" s="59" t="s">
        <v>760</v>
      </c>
      <c r="H359" s="66" t="s">
        <v>156</v>
      </c>
      <c r="I359" s="67" t="s">
        <v>40</v>
      </c>
      <c r="J359" s="67" t="s">
        <v>955</v>
      </c>
      <c r="K359" s="67" t="s">
        <v>167</v>
      </c>
      <c r="L359" s="67">
        <v>83.68</v>
      </c>
      <c r="M359" s="67">
        <v>-0.7</v>
      </c>
      <c r="N359" s="67">
        <v>756.84609999999998</v>
      </c>
      <c r="O359" s="67">
        <v>2</v>
      </c>
      <c r="P359" s="67">
        <v>19.78</v>
      </c>
      <c r="Q359" s="68">
        <v>8715500</v>
      </c>
      <c r="R359" s="64">
        <f>Q361/B359</f>
        <v>4378380</v>
      </c>
      <c r="T359" s="44">
        <f>R359/$S$263*100</f>
        <v>0.5033434560238822</v>
      </c>
      <c r="U359" s="70"/>
      <c r="V359" s="44">
        <f>T359*U$263/100</f>
        <v>1.6389119633300177E-2</v>
      </c>
      <c r="W359" s="44"/>
    </row>
    <row r="360" spans="1:23" ht="15">
      <c r="G360" s="59"/>
      <c r="J360" s="58"/>
      <c r="K360" s="67" t="s">
        <v>299</v>
      </c>
      <c r="L360" s="67">
        <v>15.77</v>
      </c>
      <c r="M360" s="67">
        <v>-0.9</v>
      </c>
      <c r="N360" s="67">
        <v>559.79679999999996</v>
      </c>
      <c r="O360" s="67">
        <v>2</v>
      </c>
      <c r="P360" s="67">
        <v>27.01</v>
      </c>
      <c r="Q360" s="68">
        <v>41260</v>
      </c>
      <c r="U360" s="70"/>
    </row>
    <row r="361" spans="1:23" ht="15">
      <c r="G361" s="59"/>
      <c r="J361" s="58"/>
      <c r="Q361" s="68">
        <f>SUM(Q359:Q360)</f>
        <v>8756760</v>
      </c>
      <c r="U361" s="70"/>
    </row>
    <row r="362" spans="1:23" ht="14.4">
      <c r="A362" s="62">
        <v>16</v>
      </c>
      <c r="B362" s="67">
        <v>1</v>
      </c>
      <c r="C362" s="67">
        <v>1</v>
      </c>
      <c r="D362" s="67">
        <v>63.66</v>
      </c>
      <c r="E362" s="67">
        <v>5</v>
      </c>
      <c r="F362" s="67">
        <v>23438</v>
      </c>
      <c r="G362" s="59" t="s">
        <v>761</v>
      </c>
      <c r="H362" s="66" t="s">
        <v>318</v>
      </c>
      <c r="I362" s="67" t="s">
        <v>40</v>
      </c>
      <c r="J362" s="67" t="s">
        <v>956</v>
      </c>
      <c r="K362" s="67" t="s">
        <v>337</v>
      </c>
      <c r="L362" s="67">
        <v>63.66</v>
      </c>
      <c r="M362" s="67">
        <v>0.2</v>
      </c>
      <c r="N362" s="67">
        <v>552.29759999999999</v>
      </c>
      <c r="O362" s="67">
        <v>2</v>
      </c>
      <c r="P362" s="67">
        <v>22.99</v>
      </c>
      <c r="Q362" s="68">
        <v>930070</v>
      </c>
      <c r="R362" s="64">
        <f>Q363/B362</f>
        <v>930070</v>
      </c>
      <c r="T362" s="44">
        <f>R362/$S$263*100</f>
        <v>0.10692188620999823</v>
      </c>
      <c r="U362" s="70"/>
      <c r="V362" s="44">
        <f>T362*U$263/100</f>
        <v>3.4814311451595091E-3</v>
      </c>
      <c r="W362" s="44"/>
    </row>
    <row r="363" spans="1:23" ht="15">
      <c r="G363" s="59"/>
      <c r="H363" s="66"/>
      <c r="J363" s="58"/>
      <c r="Q363" s="68">
        <f>SUM(Q362)</f>
        <v>930070</v>
      </c>
      <c r="U363" s="70"/>
    </row>
    <row r="364" spans="1:23" ht="14.4">
      <c r="A364" s="62">
        <v>16</v>
      </c>
      <c r="B364" s="67">
        <v>2</v>
      </c>
      <c r="C364" s="67">
        <v>1</v>
      </c>
      <c r="D364" s="67">
        <v>60.93</v>
      </c>
      <c r="E364" s="67">
        <v>9</v>
      </c>
      <c r="F364" s="67">
        <v>25261</v>
      </c>
      <c r="G364" s="59" t="s">
        <v>762</v>
      </c>
      <c r="H364" s="66" t="s">
        <v>413</v>
      </c>
      <c r="I364" s="67" t="s">
        <v>40</v>
      </c>
      <c r="J364" s="67" t="s">
        <v>957</v>
      </c>
      <c r="K364" s="67" t="s">
        <v>414</v>
      </c>
      <c r="L364" s="67">
        <v>60.93</v>
      </c>
      <c r="M364" s="67">
        <v>0.6</v>
      </c>
      <c r="N364" s="67">
        <v>581.32079999999996</v>
      </c>
      <c r="O364" s="67">
        <v>2</v>
      </c>
      <c r="P364" s="67">
        <v>29.51</v>
      </c>
      <c r="Q364" s="68">
        <v>2445600</v>
      </c>
      <c r="R364" s="64">
        <f>Q366/B364</f>
        <v>1243430</v>
      </c>
      <c r="T364" s="44">
        <f>R364/$S$263*100</f>
        <v>0.14294610187415799</v>
      </c>
      <c r="U364" s="70"/>
      <c r="V364" s="44">
        <f>T364*U$263/100</f>
        <v>4.6543979795345396E-3</v>
      </c>
      <c r="W364" s="44"/>
    </row>
    <row r="365" spans="1:23" ht="15">
      <c r="G365" s="59"/>
      <c r="J365" s="58"/>
      <c r="K365" s="67" t="s">
        <v>274</v>
      </c>
      <c r="L365" s="67">
        <v>15.77</v>
      </c>
      <c r="M365" s="67">
        <v>-0.9</v>
      </c>
      <c r="N365" s="67">
        <v>559.79679999999996</v>
      </c>
      <c r="O365" s="67">
        <v>2</v>
      </c>
      <c r="P365" s="67">
        <v>27.01</v>
      </c>
      <c r="Q365" s="68">
        <v>41260</v>
      </c>
      <c r="U365" s="70"/>
    </row>
    <row r="366" spans="1:23" ht="15">
      <c r="G366" s="59"/>
      <c r="J366" s="58"/>
      <c r="Q366" s="68">
        <f>SUM(Q364:Q365)</f>
        <v>2486860</v>
      </c>
      <c r="U366" s="70"/>
    </row>
    <row r="367" spans="1:23" ht="14.4">
      <c r="A367" s="62">
        <v>16</v>
      </c>
      <c r="B367" s="67">
        <v>1</v>
      </c>
      <c r="C367" s="67">
        <v>1</v>
      </c>
      <c r="D367" s="67">
        <v>53.33</v>
      </c>
      <c r="E367" s="67">
        <v>5</v>
      </c>
      <c r="F367" s="67">
        <v>26648</v>
      </c>
      <c r="G367" s="59" t="s">
        <v>763</v>
      </c>
      <c r="H367" s="66" t="s">
        <v>415</v>
      </c>
      <c r="I367" s="67" t="s">
        <v>10</v>
      </c>
      <c r="J367" s="67" t="s">
        <v>580</v>
      </c>
      <c r="K367" s="67" t="s">
        <v>416</v>
      </c>
      <c r="L367" s="67">
        <v>53.33</v>
      </c>
      <c r="M367" s="67">
        <v>8.8000000000000007</v>
      </c>
      <c r="N367" s="67">
        <v>722.30949999999996</v>
      </c>
      <c r="O367" s="67">
        <v>2</v>
      </c>
      <c r="P367" s="67">
        <v>24.15</v>
      </c>
      <c r="Q367" s="68">
        <v>70162000</v>
      </c>
      <c r="R367" s="64">
        <f>Q368/B367</f>
        <v>70162000</v>
      </c>
      <c r="T367" s="44">
        <f>R367/$S$263*100</f>
        <v>8.0659019001428884</v>
      </c>
      <c r="U367" s="70"/>
      <c r="V367" s="44">
        <f>T367*U$263/100</f>
        <v>0.26262987947862149</v>
      </c>
      <c r="W367" s="44"/>
    </row>
    <row r="368" spans="1:23" ht="15">
      <c r="G368" s="59"/>
      <c r="H368" s="66"/>
      <c r="J368" s="58"/>
      <c r="Q368" s="68">
        <f>SUM(Q367)</f>
        <v>70162000</v>
      </c>
      <c r="S368" s="52"/>
      <c r="T368" s="36"/>
      <c r="U368" s="70"/>
    </row>
    <row r="369" spans="1:23" ht="14.4">
      <c r="A369" s="11" t="s">
        <v>705</v>
      </c>
      <c r="B369" s="6"/>
      <c r="C369" s="6"/>
      <c r="D369" s="7"/>
      <c r="E369" s="10"/>
      <c r="F369" s="10"/>
      <c r="G369" s="8"/>
      <c r="H369" s="27"/>
      <c r="I369" s="8"/>
      <c r="J369" s="6"/>
      <c r="K369" s="6"/>
      <c r="L369" s="7"/>
      <c r="M369" s="10"/>
      <c r="N369" s="9"/>
      <c r="O369" s="6"/>
      <c r="P369" s="7"/>
      <c r="Q369" s="41"/>
      <c r="R369" s="42"/>
      <c r="S369" s="51">
        <v>10200000000</v>
      </c>
      <c r="T369" s="43"/>
      <c r="U369" s="53">
        <v>3.0862660000000002</v>
      </c>
      <c r="V369" s="53">
        <f>SUM(V370:V482)</f>
        <v>3.0783183328937538</v>
      </c>
      <c r="W369" s="53">
        <f>V369/U369*100</f>
        <v>99.742482757278651</v>
      </c>
    </row>
    <row r="370" spans="1:23" ht="14.4">
      <c r="A370" s="62">
        <v>17</v>
      </c>
      <c r="B370" s="67">
        <v>11</v>
      </c>
      <c r="C370" s="67">
        <v>5</v>
      </c>
      <c r="D370" s="67">
        <v>244.04</v>
      </c>
      <c r="E370" s="67">
        <v>42</v>
      </c>
      <c r="F370" s="67">
        <v>25006</v>
      </c>
      <c r="G370" s="59" t="s">
        <v>746</v>
      </c>
      <c r="H370" s="66" t="s">
        <v>14</v>
      </c>
      <c r="I370" s="67" t="s">
        <v>10</v>
      </c>
      <c r="J370" s="67" t="s">
        <v>943</v>
      </c>
      <c r="K370" s="67" t="s">
        <v>338</v>
      </c>
      <c r="L370" s="67">
        <v>116.91</v>
      </c>
      <c r="M370" s="67">
        <v>-0.1</v>
      </c>
      <c r="N370" s="67">
        <v>635.67769999999996</v>
      </c>
      <c r="O370" s="67">
        <v>3</v>
      </c>
      <c r="P370" s="67">
        <v>28.45</v>
      </c>
      <c r="Q370" s="68">
        <v>42422000</v>
      </c>
      <c r="R370" s="64">
        <f>Q381/B370</f>
        <v>18759890.90909091</v>
      </c>
      <c r="T370" s="44">
        <f>R370/$S$369*100</f>
        <v>0.1839204991087344</v>
      </c>
      <c r="U370" s="70"/>
      <c r="V370" s="44">
        <f>T370*U$369/100</f>
        <v>5.6762758310231727E-3</v>
      </c>
      <c r="W370" s="44"/>
    </row>
    <row r="371" spans="1:23" ht="15">
      <c r="G371" s="59"/>
      <c r="J371" s="58"/>
      <c r="K371" s="67" t="s">
        <v>301</v>
      </c>
      <c r="L371" s="67">
        <v>86.91</v>
      </c>
      <c r="M371" s="67">
        <v>0.7</v>
      </c>
      <c r="N371" s="67">
        <v>513.22990000000004</v>
      </c>
      <c r="O371" s="67">
        <v>3</v>
      </c>
      <c r="P371" s="67">
        <v>30.21</v>
      </c>
      <c r="Q371" s="68">
        <v>57390000</v>
      </c>
      <c r="U371" s="70"/>
    </row>
    <row r="372" spans="1:23" ht="15">
      <c r="G372" s="59"/>
      <c r="J372" s="58"/>
      <c r="K372" s="67" t="s">
        <v>341</v>
      </c>
      <c r="L372" s="67">
        <v>81.78</v>
      </c>
      <c r="M372" s="67">
        <v>2</v>
      </c>
      <c r="N372" s="67">
        <v>636.25319999999999</v>
      </c>
      <c r="O372" s="67">
        <v>2</v>
      </c>
      <c r="P372" s="67">
        <v>19.84</v>
      </c>
      <c r="Q372" s="68">
        <v>2262900</v>
      </c>
      <c r="U372" s="70"/>
    </row>
    <row r="373" spans="1:23" ht="15">
      <c r="G373" s="59"/>
      <c r="J373" s="58"/>
      <c r="K373" s="67" t="s">
        <v>339</v>
      </c>
      <c r="L373" s="67">
        <v>76.180000000000007</v>
      </c>
      <c r="M373" s="67">
        <v>-0.2</v>
      </c>
      <c r="N373" s="67">
        <v>721.3134</v>
      </c>
      <c r="O373" s="67">
        <v>2</v>
      </c>
      <c r="P373" s="67">
        <v>24.52</v>
      </c>
      <c r="Q373" s="68">
        <v>38490000</v>
      </c>
      <c r="U373" s="70"/>
    </row>
    <row r="374" spans="1:23" ht="15">
      <c r="G374" s="59"/>
      <c r="J374" s="58"/>
      <c r="K374" s="67" t="s">
        <v>344</v>
      </c>
      <c r="L374" s="67">
        <v>70.150000000000006</v>
      </c>
      <c r="M374" s="67">
        <v>-0.9</v>
      </c>
      <c r="N374" s="67">
        <v>777.3374</v>
      </c>
      <c r="O374" s="67">
        <v>2</v>
      </c>
      <c r="P374" s="67">
        <v>28.09</v>
      </c>
      <c r="Q374" s="68">
        <v>14377000</v>
      </c>
      <c r="U374" s="70"/>
    </row>
    <row r="375" spans="1:23" ht="15">
      <c r="G375" s="59"/>
      <c r="J375" s="58"/>
      <c r="K375" s="67" t="s">
        <v>340</v>
      </c>
      <c r="L375" s="67">
        <v>66.540000000000006</v>
      </c>
      <c r="M375" s="67">
        <v>0.4</v>
      </c>
      <c r="N375" s="67">
        <v>502.22629999999998</v>
      </c>
      <c r="O375" s="67">
        <v>3</v>
      </c>
      <c r="P375" s="67">
        <v>25.31</v>
      </c>
      <c r="Q375" s="68">
        <v>1547800</v>
      </c>
      <c r="U375" s="70"/>
    </row>
    <row r="376" spans="1:23" ht="15">
      <c r="G376" s="59"/>
      <c r="J376" s="58"/>
      <c r="K376" s="67" t="s">
        <v>345</v>
      </c>
      <c r="L376" s="67">
        <v>64.900000000000006</v>
      </c>
      <c r="M376" s="67">
        <v>-0.9</v>
      </c>
      <c r="N376" s="67">
        <v>729.31039999999996</v>
      </c>
      <c r="O376" s="67">
        <v>2</v>
      </c>
      <c r="P376" s="67">
        <v>22.14</v>
      </c>
      <c r="Q376" s="68">
        <v>7806100</v>
      </c>
      <c r="U376" s="70"/>
    </row>
    <row r="377" spans="1:23" ht="15">
      <c r="G377" s="59"/>
      <c r="J377" s="58"/>
      <c r="K377" s="67" t="s">
        <v>302</v>
      </c>
      <c r="L377" s="67">
        <v>60.25</v>
      </c>
      <c r="M377" s="67">
        <v>0.7</v>
      </c>
      <c r="N377" s="67">
        <v>569.75459999999998</v>
      </c>
      <c r="O377" s="67">
        <v>2</v>
      </c>
      <c r="P377" s="67">
        <v>23.47</v>
      </c>
      <c r="Q377" s="68">
        <v>2949800</v>
      </c>
      <c r="U377" s="70"/>
    </row>
    <row r="378" spans="1:23" ht="15">
      <c r="G378" s="59"/>
      <c r="J378" s="58"/>
      <c r="K378" s="67" t="s">
        <v>343</v>
      </c>
      <c r="L378" s="67">
        <v>59.81</v>
      </c>
      <c r="M378" s="67">
        <v>-1.4</v>
      </c>
      <c r="N378" s="67">
        <v>589.29690000000005</v>
      </c>
      <c r="O378" s="67">
        <v>2</v>
      </c>
      <c r="P378" s="67">
        <v>21.57</v>
      </c>
      <c r="Q378" s="68">
        <v>6022100</v>
      </c>
      <c r="U378" s="70"/>
    </row>
    <row r="379" spans="1:23" ht="15">
      <c r="G379" s="59"/>
      <c r="J379" s="58"/>
      <c r="K379" s="67" t="s">
        <v>342</v>
      </c>
      <c r="L379" s="67">
        <v>59.38</v>
      </c>
      <c r="M379" s="67">
        <v>0.9</v>
      </c>
      <c r="N379" s="67">
        <v>581.30079999999998</v>
      </c>
      <c r="O379" s="67">
        <v>2</v>
      </c>
      <c r="P379" s="67">
        <v>23.75</v>
      </c>
      <c r="Q379" s="68">
        <v>29901000</v>
      </c>
      <c r="U379" s="70"/>
    </row>
    <row r="380" spans="1:23" ht="15">
      <c r="G380" s="59"/>
      <c r="J380" s="58"/>
      <c r="K380" s="67" t="s">
        <v>346</v>
      </c>
      <c r="L380" s="67">
        <v>43.76</v>
      </c>
      <c r="M380" s="67">
        <v>1.6</v>
      </c>
      <c r="N380" s="67">
        <v>514.23019999999997</v>
      </c>
      <c r="O380" s="67">
        <v>2</v>
      </c>
      <c r="P380" s="67">
        <v>19.25</v>
      </c>
      <c r="Q380" s="68">
        <v>3190100</v>
      </c>
      <c r="U380" s="70"/>
    </row>
    <row r="381" spans="1:23" ht="15">
      <c r="G381" s="59"/>
      <c r="J381" s="58"/>
      <c r="Q381" s="68">
        <f>SUM(Q370:Q380)</f>
        <v>206358800</v>
      </c>
      <c r="U381" s="70"/>
    </row>
    <row r="382" spans="1:23" ht="14.4">
      <c r="A382" s="62">
        <v>17</v>
      </c>
      <c r="B382" s="67">
        <v>15</v>
      </c>
      <c r="C382" s="67">
        <v>3</v>
      </c>
      <c r="D382" s="67">
        <v>234.73</v>
      </c>
      <c r="E382" s="67">
        <v>34</v>
      </c>
      <c r="F382" s="24" t="s">
        <v>911</v>
      </c>
      <c r="G382" s="59" t="s">
        <v>910</v>
      </c>
      <c r="H382" s="66" t="s">
        <v>14</v>
      </c>
      <c r="I382" s="67" t="s">
        <v>40</v>
      </c>
      <c r="J382" s="67" t="s">
        <v>954</v>
      </c>
      <c r="K382" s="67" t="s">
        <v>417</v>
      </c>
      <c r="L382" s="67">
        <v>91.64</v>
      </c>
      <c r="M382" s="67">
        <v>0.1</v>
      </c>
      <c r="N382" s="67">
        <v>1475.8140000000001</v>
      </c>
      <c r="O382" s="67">
        <v>1</v>
      </c>
      <c r="P382" s="67">
        <v>32.380000000000003</v>
      </c>
      <c r="Q382" s="68">
        <v>445870000</v>
      </c>
      <c r="R382" s="64">
        <f>Q397/B382</f>
        <v>62524848</v>
      </c>
      <c r="T382" s="44">
        <f>R382/$S$369*100</f>
        <v>0.61298870588235288</v>
      </c>
      <c r="U382" s="70"/>
      <c r="V382" s="44">
        <f>T382*U$369/100</f>
        <v>1.8918462013487059E-2</v>
      </c>
      <c r="W382" s="44"/>
    </row>
    <row r="383" spans="1:23" ht="15">
      <c r="G383" s="59"/>
      <c r="J383" s="58"/>
      <c r="K383" s="67" t="s">
        <v>207</v>
      </c>
      <c r="L383" s="67">
        <v>86.84</v>
      </c>
      <c r="M383" s="67">
        <v>2.4</v>
      </c>
      <c r="N383" s="67">
        <v>533.25609999999995</v>
      </c>
      <c r="O383" s="67">
        <v>3</v>
      </c>
      <c r="P383" s="67">
        <v>17.32</v>
      </c>
      <c r="Q383" s="68">
        <v>122640000</v>
      </c>
      <c r="U383" s="70"/>
    </row>
    <row r="384" spans="1:23" ht="15">
      <c r="G384" s="59"/>
      <c r="J384" s="58"/>
      <c r="K384" s="67" t="s">
        <v>243</v>
      </c>
      <c r="L384" s="67">
        <v>83.49</v>
      </c>
      <c r="M384" s="67">
        <v>-0.1</v>
      </c>
      <c r="N384" s="67">
        <v>745.87950000000001</v>
      </c>
      <c r="O384" s="67">
        <v>2</v>
      </c>
      <c r="P384" s="67">
        <v>25.93</v>
      </c>
      <c r="Q384" s="68">
        <v>47608000</v>
      </c>
      <c r="U384" s="70"/>
    </row>
    <row r="385" spans="1:23" ht="15">
      <c r="G385" s="59"/>
      <c r="J385" s="58"/>
      <c r="K385" s="67" t="s">
        <v>151</v>
      </c>
      <c r="L385" s="67">
        <v>70.09</v>
      </c>
      <c r="M385" s="67">
        <v>0.1</v>
      </c>
      <c r="N385" s="67">
        <v>415.88600000000002</v>
      </c>
      <c r="O385" s="67">
        <v>3</v>
      </c>
      <c r="P385" s="67">
        <v>18.809999999999999</v>
      </c>
      <c r="Q385" s="68">
        <v>17516000</v>
      </c>
      <c r="U385" s="70"/>
    </row>
    <row r="386" spans="1:23" ht="15">
      <c r="G386" s="59"/>
      <c r="J386" s="58"/>
      <c r="K386" s="67" t="s">
        <v>245</v>
      </c>
      <c r="L386" s="67">
        <v>69.75</v>
      </c>
      <c r="M386" s="67">
        <v>-0.6</v>
      </c>
      <c r="N386" s="67">
        <v>793.41219999999998</v>
      </c>
      <c r="O386" s="67">
        <v>2</v>
      </c>
      <c r="P386" s="67">
        <v>19.170000000000002</v>
      </c>
      <c r="Q386" s="68">
        <v>65376000</v>
      </c>
      <c r="U386" s="70"/>
    </row>
    <row r="387" spans="1:23" ht="15">
      <c r="G387" s="59"/>
      <c r="J387" s="58"/>
      <c r="K387" s="67" t="s">
        <v>411</v>
      </c>
      <c r="L387" s="67">
        <v>64.72</v>
      </c>
      <c r="M387" s="67">
        <v>2</v>
      </c>
      <c r="N387" s="67">
        <v>1176.6105</v>
      </c>
      <c r="O387" s="67">
        <v>1</v>
      </c>
      <c r="P387" s="67">
        <v>29.71</v>
      </c>
      <c r="Q387" s="68">
        <v>71498000</v>
      </c>
      <c r="U387" s="70"/>
    </row>
    <row r="388" spans="1:23" ht="15">
      <c r="G388" s="59"/>
      <c r="J388" s="58"/>
      <c r="K388" s="67" t="s">
        <v>244</v>
      </c>
      <c r="L388" s="67">
        <v>63.1</v>
      </c>
      <c r="M388" s="67">
        <v>-0.3</v>
      </c>
      <c r="N388" s="67">
        <v>622.2595</v>
      </c>
      <c r="O388" s="67">
        <v>2</v>
      </c>
      <c r="P388" s="67">
        <v>16.59</v>
      </c>
      <c r="Q388" s="68">
        <v>499600</v>
      </c>
      <c r="U388" s="70"/>
    </row>
    <row r="389" spans="1:23" ht="15">
      <c r="G389" s="59"/>
      <c r="J389" s="58"/>
      <c r="K389" s="67" t="s">
        <v>412</v>
      </c>
      <c r="L389" s="67">
        <v>58.77</v>
      </c>
      <c r="M389" s="67">
        <v>0.1</v>
      </c>
      <c r="N389" s="67">
        <v>596.80520000000001</v>
      </c>
      <c r="O389" s="67">
        <v>2</v>
      </c>
      <c r="P389" s="67">
        <v>27.89</v>
      </c>
      <c r="Q389" s="68">
        <v>13868000</v>
      </c>
      <c r="U389" s="70"/>
    </row>
    <row r="390" spans="1:23" ht="15">
      <c r="G390" s="59"/>
      <c r="J390" s="58"/>
      <c r="K390" s="67" t="s">
        <v>418</v>
      </c>
      <c r="L390" s="67">
        <v>52.33</v>
      </c>
      <c r="M390" s="67">
        <v>-0.4</v>
      </c>
      <c r="N390" s="67">
        <v>729.36490000000003</v>
      </c>
      <c r="O390" s="67">
        <v>2</v>
      </c>
      <c r="P390" s="67">
        <v>18.96</v>
      </c>
      <c r="Q390" s="68">
        <v>17375000</v>
      </c>
      <c r="U390" s="70"/>
    </row>
    <row r="391" spans="1:23" ht="15">
      <c r="G391" s="59"/>
      <c r="J391" s="58"/>
      <c r="K391" s="67" t="s">
        <v>152</v>
      </c>
      <c r="L391" s="67">
        <v>50.94</v>
      </c>
      <c r="M391" s="67">
        <v>1.7</v>
      </c>
      <c r="N391" s="67">
        <v>559.27880000000005</v>
      </c>
      <c r="O391" s="67">
        <v>2</v>
      </c>
      <c r="P391" s="67">
        <v>19.79</v>
      </c>
      <c r="Q391" s="68">
        <v>6689200</v>
      </c>
      <c r="U391" s="70"/>
    </row>
    <row r="392" spans="1:23" ht="15">
      <c r="G392" s="59"/>
      <c r="J392" s="58"/>
      <c r="K392" s="67" t="s">
        <v>116</v>
      </c>
      <c r="L392" s="67">
        <v>49.88</v>
      </c>
      <c r="M392" s="67">
        <v>0.6</v>
      </c>
      <c r="N392" s="67">
        <v>502.2842</v>
      </c>
      <c r="O392" s="67">
        <v>2</v>
      </c>
      <c r="P392" s="67">
        <v>26.04</v>
      </c>
      <c r="Q392" s="68">
        <v>94015000</v>
      </c>
      <c r="U392" s="70"/>
    </row>
    <row r="393" spans="1:23" ht="15">
      <c r="G393" s="59"/>
      <c r="J393" s="58"/>
      <c r="K393" s="67" t="s">
        <v>144</v>
      </c>
      <c r="L393" s="67">
        <v>38.700000000000003</v>
      </c>
      <c r="M393" s="67">
        <v>0.1</v>
      </c>
      <c r="N393" s="67">
        <v>510.28140000000002</v>
      </c>
      <c r="O393" s="67">
        <v>2</v>
      </c>
      <c r="P393" s="67">
        <v>23.44</v>
      </c>
      <c r="Q393" s="68">
        <v>21940000</v>
      </c>
      <c r="U393" s="70"/>
    </row>
    <row r="394" spans="1:23" ht="15">
      <c r="G394" s="59"/>
      <c r="J394" s="58"/>
      <c r="K394" s="67" t="s">
        <v>205</v>
      </c>
      <c r="L394" s="67">
        <v>36.96</v>
      </c>
      <c r="M394" s="67">
        <v>1.5</v>
      </c>
      <c r="N394" s="67">
        <v>532.27210000000002</v>
      </c>
      <c r="O394" s="67">
        <v>2</v>
      </c>
      <c r="P394" s="67">
        <v>19.84</v>
      </c>
      <c r="Q394" s="68">
        <v>10587000</v>
      </c>
      <c r="U394" s="70"/>
    </row>
    <row r="395" spans="1:23" ht="15">
      <c r="G395" s="59"/>
      <c r="J395" s="58"/>
      <c r="K395" s="67" t="s">
        <v>419</v>
      </c>
      <c r="L395" s="67">
        <v>25.96</v>
      </c>
      <c r="M395" s="67">
        <v>0.2</v>
      </c>
      <c r="N395" s="67">
        <v>453.27640000000002</v>
      </c>
      <c r="O395" s="67">
        <v>2</v>
      </c>
      <c r="P395" s="67">
        <v>18.03</v>
      </c>
      <c r="Q395" s="68">
        <v>2169100</v>
      </c>
      <c r="U395" s="70"/>
    </row>
    <row r="396" spans="1:23" ht="15">
      <c r="G396" s="59"/>
      <c r="J396" s="58"/>
      <c r="K396" s="67" t="s">
        <v>420</v>
      </c>
      <c r="L396" s="67">
        <v>25.88</v>
      </c>
      <c r="M396" s="67">
        <v>1.2</v>
      </c>
      <c r="N396" s="67">
        <v>753.87789999999995</v>
      </c>
      <c r="O396" s="67">
        <v>2</v>
      </c>
      <c r="P396" s="67">
        <v>23.84</v>
      </c>
      <c r="Q396" s="68">
        <v>221820</v>
      </c>
      <c r="U396" s="70"/>
    </row>
    <row r="397" spans="1:23" ht="15">
      <c r="G397" s="59"/>
      <c r="J397" s="58"/>
      <c r="Q397" s="68">
        <f>SUM(Q382:Q396)</f>
        <v>937872720</v>
      </c>
      <c r="U397" s="70"/>
    </row>
    <row r="398" spans="1:23" ht="14.4">
      <c r="A398" s="62">
        <v>17</v>
      </c>
      <c r="B398" s="67">
        <v>10</v>
      </c>
      <c r="C398" s="67">
        <v>4</v>
      </c>
      <c r="D398" s="67">
        <v>190.46</v>
      </c>
      <c r="E398" s="67">
        <v>14</v>
      </c>
      <c r="F398" s="67">
        <v>43816</v>
      </c>
      <c r="G398" s="59" t="s">
        <v>731</v>
      </c>
      <c r="H398" s="66" t="s">
        <v>14</v>
      </c>
      <c r="I398" s="67" t="s">
        <v>39</v>
      </c>
      <c r="J398" s="67" t="s">
        <v>958</v>
      </c>
      <c r="K398" s="67" t="s">
        <v>126</v>
      </c>
      <c r="L398" s="67">
        <v>89.58</v>
      </c>
      <c r="M398" s="67">
        <v>-0.7</v>
      </c>
      <c r="N398" s="67">
        <v>667.34050000000002</v>
      </c>
      <c r="O398" s="67">
        <v>2</v>
      </c>
      <c r="P398" s="67">
        <v>21.2</v>
      </c>
      <c r="Q398" s="68">
        <v>3717600</v>
      </c>
      <c r="R398" s="64">
        <f>Q408/B398</f>
        <v>8483656</v>
      </c>
      <c r="T398" s="44">
        <f>R398/$S$369*100</f>
        <v>8.3173098039215687E-2</v>
      </c>
      <c r="U398" s="70"/>
      <c r="V398" s="44">
        <f>T398*U$369/100</f>
        <v>2.5669430459309807E-3</v>
      </c>
      <c r="W398" s="44"/>
    </row>
    <row r="399" spans="1:23" ht="15">
      <c r="G399" s="59"/>
      <c r="J399" s="58"/>
      <c r="K399" s="67" t="s">
        <v>85</v>
      </c>
      <c r="L399" s="67">
        <v>85.73</v>
      </c>
      <c r="M399" s="67">
        <v>0.3</v>
      </c>
      <c r="N399" s="67">
        <v>736.32510000000002</v>
      </c>
      <c r="O399" s="67">
        <v>3</v>
      </c>
      <c r="P399" s="67">
        <v>31.19</v>
      </c>
      <c r="Q399" s="68">
        <v>4988600</v>
      </c>
      <c r="U399" s="70"/>
    </row>
    <row r="400" spans="1:23" ht="15">
      <c r="G400" s="59"/>
      <c r="J400" s="58"/>
      <c r="K400" s="67" t="s">
        <v>84</v>
      </c>
      <c r="L400" s="67">
        <v>79.290000000000006</v>
      </c>
      <c r="M400" s="67">
        <v>-1.8</v>
      </c>
      <c r="N400" s="67">
        <v>724.84990000000005</v>
      </c>
      <c r="O400" s="67">
        <v>2</v>
      </c>
      <c r="P400" s="67">
        <v>26.66</v>
      </c>
      <c r="Q400" s="68">
        <v>31596000</v>
      </c>
      <c r="U400" s="70"/>
    </row>
    <row r="401" spans="1:23" ht="15">
      <c r="G401" s="59"/>
      <c r="J401" s="58"/>
      <c r="K401" s="67" t="s">
        <v>137</v>
      </c>
      <c r="L401" s="67">
        <v>73.98</v>
      </c>
      <c r="M401" s="67">
        <v>-3.7</v>
      </c>
      <c r="N401" s="67">
        <v>779.02030000000002</v>
      </c>
      <c r="O401" s="67">
        <v>3</v>
      </c>
      <c r="P401" s="67">
        <v>27.69</v>
      </c>
      <c r="Q401" s="68">
        <v>1208900</v>
      </c>
      <c r="U401" s="70"/>
    </row>
    <row r="402" spans="1:23" ht="15">
      <c r="G402" s="59"/>
      <c r="J402" s="58"/>
      <c r="K402" s="67" t="s">
        <v>362</v>
      </c>
      <c r="L402" s="67">
        <v>65.430000000000007</v>
      </c>
      <c r="M402" s="67">
        <v>-0.4</v>
      </c>
      <c r="N402" s="67">
        <v>677.2867</v>
      </c>
      <c r="O402" s="67">
        <v>2</v>
      </c>
      <c r="P402" s="67">
        <v>28.24</v>
      </c>
      <c r="Q402" s="68">
        <v>907180</v>
      </c>
      <c r="U402" s="70"/>
    </row>
    <row r="403" spans="1:23" ht="15">
      <c r="G403" s="59"/>
      <c r="J403" s="58"/>
      <c r="K403" s="67" t="s">
        <v>126</v>
      </c>
      <c r="L403" s="67">
        <v>89.58</v>
      </c>
      <c r="M403" s="67">
        <v>-0.7</v>
      </c>
      <c r="N403" s="67">
        <v>667.34050000000002</v>
      </c>
      <c r="O403" s="67">
        <v>2</v>
      </c>
      <c r="P403" s="67">
        <v>21.2</v>
      </c>
      <c r="Q403" s="68">
        <v>3717600</v>
      </c>
      <c r="U403" s="70"/>
    </row>
    <row r="404" spans="1:23" ht="15">
      <c r="G404" s="59"/>
      <c r="J404" s="58"/>
      <c r="K404" s="67" t="s">
        <v>85</v>
      </c>
      <c r="L404" s="67">
        <v>85.73</v>
      </c>
      <c r="M404" s="67">
        <v>0.3</v>
      </c>
      <c r="N404" s="67">
        <v>736.32510000000002</v>
      </c>
      <c r="O404" s="67">
        <v>3</v>
      </c>
      <c r="P404" s="67">
        <v>31.19</v>
      </c>
      <c r="Q404" s="68">
        <v>4988600</v>
      </c>
      <c r="U404" s="70"/>
    </row>
    <row r="405" spans="1:23" ht="15">
      <c r="G405" s="59"/>
      <c r="J405" s="58"/>
      <c r="K405" s="67" t="s">
        <v>84</v>
      </c>
      <c r="L405" s="67">
        <v>79.290000000000006</v>
      </c>
      <c r="M405" s="67">
        <v>-1.8</v>
      </c>
      <c r="N405" s="67">
        <v>724.84990000000005</v>
      </c>
      <c r="O405" s="67">
        <v>2</v>
      </c>
      <c r="P405" s="67">
        <v>26.66</v>
      </c>
      <c r="Q405" s="68">
        <v>31596000</v>
      </c>
      <c r="U405" s="70"/>
    </row>
    <row r="406" spans="1:23" ht="15">
      <c r="G406" s="59"/>
      <c r="J406" s="58"/>
      <c r="K406" s="67" t="s">
        <v>137</v>
      </c>
      <c r="L406" s="67">
        <v>73.98</v>
      </c>
      <c r="M406" s="67">
        <v>-3.7</v>
      </c>
      <c r="N406" s="67">
        <v>779.02030000000002</v>
      </c>
      <c r="O406" s="67">
        <v>3</v>
      </c>
      <c r="P406" s="67">
        <v>27.69</v>
      </c>
      <c r="Q406" s="68">
        <v>1208900</v>
      </c>
      <c r="U406" s="70"/>
    </row>
    <row r="407" spans="1:23" ht="15">
      <c r="G407" s="59"/>
      <c r="J407" s="58"/>
      <c r="K407" s="67" t="s">
        <v>362</v>
      </c>
      <c r="L407" s="67">
        <v>65.430000000000007</v>
      </c>
      <c r="M407" s="67">
        <v>-0.4</v>
      </c>
      <c r="N407" s="67">
        <v>677.2867</v>
      </c>
      <c r="O407" s="67">
        <v>2</v>
      </c>
      <c r="P407" s="67">
        <v>28.24</v>
      </c>
      <c r="Q407" s="68">
        <v>907180</v>
      </c>
      <c r="U407" s="70"/>
    </row>
    <row r="408" spans="1:23" ht="15">
      <c r="G408" s="59"/>
      <c r="J408" s="58"/>
      <c r="Q408" s="68">
        <f>SUM(Q398:Q407)</f>
        <v>84836560</v>
      </c>
      <c r="U408" s="70"/>
    </row>
    <row r="409" spans="1:23" ht="14.4">
      <c r="A409" s="62">
        <v>17</v>
      </c>
      <c r="B409" s="67">
        <v>6</v>
      </c>
      <c r="C409" s="67">
        <v>1</v>
      </c>
      <c r="D409" s="67">
        <v>187.76</v>
      </c>
      <c r="E409" s="67">
        <v>23</v>
      </c>
      <c r="F409" s="67">
        <v>24799</v>
      </c>
      <c r="G409" s="59" t="s">
        <v>764</v>
      </c>
      <c r="H409" s="66" t="s">
        <v>16</v>
      </c>
      <c r="I409" s="67" t="s">
        <v>10</v>
      </c>
      <c r="J409" s="67" t="s">
        <v>959</v>
      </c>
      <c r="K409" s="67" t="s">
        <v>421</v>
      </c>
      <c r="L409" s="67">
        <v>102.09</v>
      </c>
      <c r="M409" s="67">
        <v>-0.1</v>
      </c>
      <c r="N409" s="67">
        <v>640.34960000000001</v>
      </c>
      <c r="O409" s="67">
        <v>3</v>
      </c>
      <c r="P409" s="67">
        <v>29.76</v>
      </c>
      <c r="Q409" s="68">
        <v>5971800</v>
      </c>
      <c r="R409" s="64">
        <f>Q415/B409</f>
        <v>19320800</v>
      </c>
      <c r="T409" s="44">
        <f>R409/$S$369*100</f>
        <v>0.18941960784313727</v>
      </c>
      <c r="U409" s="70"/>
      <c r="V409" s="44">
        <f>T409*U$369/100</f>
        <v>5.8459929541960802E-3</v>
      </c>
      <c r="W409" s="44"/>
    </row>
    <row r="410" spans="1:23" ht="15">
      <c r="G410" s="59"/>
      <c r="H410" s="66"/>
      <c r="J410" s="58"/>
      <c r="K410" s="67" t="s">
        <v>301</v>
      </c>
      <c r="L410" s="67">
        <v>86.91</v>
      </c>
      <c r="M410" s="67">
        <v>0.7</v>
      </c>
      <c r="N410" s="67">
        <v>513.22990000000004</v>
      </c>
      <c r="O410" s="67">
        <v>3</v>
      </c>
      <c r="P410" s="67">
        <v>30.21</v>
      </c>
      <c r="Q410" s="68">
        <v>57390000</v>
      </c>
      <c r="U410" s="70"/>
    </row>
    <row r="411" spans="1:23" ht="15">
      <c r="G411" s="59"/>
      <c r="H411" s="66"/>
      <c r="J411" s="58"/>
      <c r="K411" s="67" t="s">
        <v>341</v>
      </c>
      <c r="L411" s="67">
        <v>81.78</v>
      </c>
      <c r="M411" s="67">
        <v>2</v>
      </c>
      <c r="N411" s="67">
        <v>636.25319999999999</v>
      </c>
      <c r="O411" s="67">
        <v>2</v>
      </c>
      <c r="P411" s="67">
        <v>19.84</v>
      </c>
      <c r="Q411" s="68">
        <v>2262900</v>
      </c>
      <c r="U411" s="70"/>
    </row>
    <row r="412" spans="1:23" ht="15">
      <c r="G412" s="59"/>
      <c r="H412" s="66"/>
      <c r="J412" s="58"/>
      <c r="K412" s="67" t="s">
        <v>344</v>
      </c>
      <c r="L412" s="67">
        <v>70.150000000000006</v>
      </c>
      <c r="M412" s="67">
        <v>-0.9</v>
      </c>
      <c r="N412" s="67">
        <v>777.3374</v>
      </c>
      <c r="O412" s="67">
        <v>2</v>
      </c>
      <c r="P412" s="67">
        <v>28.09</v>
      </c>
      <c r="Q412" s="68">
        <v>14377000</v>
      </c>
      <c r="U412" s="70"/>
    </row>
    <row r="413" spans="1:23" ht="15">
      <c r="G413" s="59"/>
      <c r="H413" s="66"/>
      <c r="J413" s="58"/>
      <c r="K413" s="67" t="s">
        <v>343</v>
      </c>
      <c r="L413" s="67">
        <v>59.81</v>
      </c>
      <c r="M413" s="67">
        <v>-1.4</v>
      </c>
      <c r="N413" s="67">
        <v>589.29690000000005</v>
      </c>
      <c r="O413" s="67">
        <v>2</v>
      </c>
      <c r="P413" s="67">
        <v>21.57</v>
      </c>
      <c r="Q413" s="68">
        <v>6022100</v>
      </c>
      <c r="U413" s="70"/>
    </row>
    <row r="414" spans="1:23" ht="15">
      <c r="G414" s="59"/>
      <c r="H414" s="66"/>
      <c r="J414" s="58"/>
      <c r="K414" s="67" t="s">
        <v>342</v>
      </c>
      <c r="L414" s="67">
        <v>59.38</v>
      </c>
      <c r="M414" s="67">
        <v>0.9</v>
      </c>
      <c r="N414" s="67">
        <v>581.30079999999998</v>
      </c>
      <c r="O414" s="67">
        <v>2</v>
      </c>
      <c r="P414" s="67">
        <v>23.75</v>
      </c>
      <c r="Q414" s="68">
        <v>29901000</v>
      </c>
      <c r="U414" s="70"/>
    </row>
    <row r="415" spans="1:23" ht="15">
      <c r="G415" s="59"/>
      <c r="H415" s="66"/>
      <c r="J415" s="58"/>
      <c r="Q415" s="68">
        <f>SUM(Q409:Q414)</f>
        <v>115924800</v>
      </c>
      <c r="U415" s="70"/>
    </row>
    <row r="416" spans="1:23" ht="14.4">
      <c r="A416" s="62">
        <v>17</v>
      </c>
      <c r="B416" s="67">
        <v>8</v>
      </c>
      <c r="C416" s="67">
        <v>4</v>
      </c>
      <c r="D416" s="67">
        <v>183.54</v>
      </c>
      <c r="E416" s="67">
        <v>38</v>
      </c>
      <c r="F416" s="67">
        <v>13787</v>
      </c>
      <c r="G416" s="59" t="s">
        <v>576</v>
      </c>
      <c r="H416" s="66" t="s">
        <v>14</v>
      </c>
      <c r="I416" s="67" t="s">
        <v>11</v>
      </c>
      <c r="J416" s="67" t="s">
        <v>665</v>
      </c>
      <c r="K416" s="67" t="s">
        <v>347</v>
      </c>
      <c r="L416" s="67">
        <v>102.42</v>
      </c>
      <c r="M416" s="67">
        <v>-0.2</v>
      </c>
      <c r="N416" s="67">
        <v>663.27440000000001</v>
      </c>
      <c r="O416" s="67">
        <v>3</v>
      </c>
      <c r="P416" s="67">
        <v>21.91</v>
      </c>
      <c r="Q416" s="68">
        <v>7975000</v>
      </c>
      <c r="R416" s="64">
        <f>Q424/B416</f>
        <v>25669000</v>
      </c>
      <c r="T416" s="44">
        <f>R416/$S$369*100</f>
        <v>0.25165686274509802</v>
      </c>
      <c r="U416" s="70"/>
      <c r="V416" s="44">
        <f>T416*U$369/100</f>
        <v>7.7668001915686272E-3</v>
      </c>
      <c r="W416" s="44"/>
    </row>
    <row r="417" spans="1:23" ht="15">
      <c r="G417" s="59"/>
      <c r="H417" s="66"/>
      <c r="J417" s="58"/>
      <c r="K417" s="67" t="s">
        <v>300</v>
      </c>
      <c r="L417" s="67">
        <v>86.17</v>
      </c>
      <c r="M417" s="67">
        <v>-1</v>
      </c>
      <c r="N417" s="67">
        <v>916.35659999999996</v>
      </c>
      <c r="O417" s="67">
        <v>2</v>
      </c>
      <c r="P417" s="67">
        <v>23.94</v>
      </c>
      <c r="Q417" s="68">
        <v>40915000</v>
      </c>
      <c r="U417" s="70"/>
    </row>
    <row r="418" spans="1:23" ht="15">
      <c r="G418" s="59"/>
      <c r="H418" s="66"/>
      <c r="J418" s="58"/>
      <c r="K418" s="67" t="s">
        <v>349</v>
      </c>
      <c r="L418" s="67">
        <v>79.77</v>
      </c>
      <c r="M418" s="67">
        <v>0.1</v>
      </c>
      <c r="N418" s="67">
        <v>712.65219999999999</v>
      </c>
      <c r="O418" s="67">
        <v>3</v>
      </c>
      <c r="P418" s="67">
        <v>23.41</v>
      </c>
      <c r="Q418" s="68">
        <v>9844300</v>
      </c>
      <c r="U418" s="70"/>
    </row>
    <row r="419" spans="1:23" ht="15">
      <c r="G419" s="59"/>
      <c r="H419" s="66"/>
      <c r="J419" s="58"/>
      <c r="K419" s="67" t="s">
        <v>348</v>
      </c>
      <c r="L419" s="67">
        <v>75.84</v>
      </c>
      <c r="M419" s="67">
        <v>-0.1</v>
      </c>
      <c r="N419" s="67">
        <v>1060.4771000000001</v>
      </c>
      <c r="O419" s="67">
        <v>2</v>
      </c>
      <c r="P419" s="67">
        <v>26.09</v>
      </c>
      <c r="Q419" s="68">
        <v>92389000</v>
      </c>
      <c r="U419" s="70"/>
    </row>
    <row r="420" spans="1:23" ht="15">
      <c r="G420" s="59"/>
      <c r="H420" s="66"/>
      <c r="J420" s="58"/>
      <c r="K420" s="67" t="s">
        <v>260</v>
      </c>
      <c r="L420" s="67">
        <v>45.78</v>
      </c>
      <c r="M420" s="67">
        <v>0.1</v>
      </c>
      <c r="N420" s="67">
        <v>699.83090000000004</v>
      </c>
      <c r="O420" s="67">
        <v>2</v>
      </c>
      <c r="P420" s="67">
        <v>49.05</v>
      </c>
      <c r="Q420" s="68">
        <v>21412000</v>
      </c>
      <c r="U420" s="70"/>
    </row>
    <row r="421" spans="1:23" ht="15">
      <c r="G421" s="59"/>
      <c r="H421" s="66"/>
      <c r="J421" s="58"/>
      <c r="K421" s="67" t="s">
        <v>313</v>
      </c>
      <c r="L421" s="67">
        <v>37.56</v>
      </c>
      <c r="M421" s="67">
        <v>-0.6</v>
      </c>
      <c r="N421" s="67">
        <v>707.8279</v>
      </c>
      <c r="O421" s="67">
        <v>2</v>
      </c>
      <c r="P421" s="67">
        <v>44.33</v>
      </c>
      <c r="Q421" s="68">
        <v>15422000</v>
      </c>
      <c r="U421" s="70"/>
    </row>
    <row r="422" spans="1:23" ht="15">
      <c r="G422" s="59"/>
      <c r="H422" s="66"/>
      <c r="J422" s="58"/>
      <c r="K422" s="67" t="s">
        <v>261</v>
      </c>
      <c r="L422" s="67">
        <v>36.69</v>
      </c>
      <c r="M422" s="67">
        <v>-0.6</v>
      </c>
      <c r="N422" s="67">
        <v>707.8279</v>
      </c>
      <c r="O422" s="67">
        <v>2</v>
      </c>
      <c r="P422" s="67">
        <v>44.33</v>
      </c>
      <c r="Q422" s="68">
        <v>15422000</v>
      </c>
      <c r="U422" s="70"/>
    </row>
    <row r="423" spans="1:23" ht="15">
      <c r="G423" s="59"/>
      <c r="H423" s="66"/>
      <c r="J423" s="58"/>
      <c r="K423" s="67" t="s">
        <v>312</v>
      </c>
      <c r="L423" s="67">
        <v>32.75</v>
      </c>
      <c r="M423" s="67">
        <v>-0.1</v>
      </c>
      <c r="N423" s="67">
        <v>715.82569999999998</v>
      </c>
      <c r="O423" s="67">
        <v>2</v>
      </c>
      <c r="P423" s="67">
        <v>40</v>
      </c>
      <c r="Q423" s="68">
        <v>1972700</v>
      </c>
      <c r="U423" s="70"/>
    </row>
    <row r="424" spans="1:23" ht="15">
      <c r="G424" s="59"/>
      <c r="H424" s="66"/>
      <c r="J424" s="58"/>
      <c r="Q424" s="68">
        <f>SUM(Q416:Q423)</f>
        <v>205352000</v>
      </c>
      <c r="U424" s="70"/>
    </row>
    <row r="425" spans="1:23" ht="14.4">
      <c r="A425" s="62">
        <v>17</v>
      </c>
      <c r="B425" s="67">
        <v>5</v>
      </c>
      <c r="C425" s="67">
        <v>1</v>
      </c>
      <c r="D425" s="67">
        <v>146.18</v>
      </c>
      <c r="E425" s="67">
        <v>18</v>
      </c>
      <c r="F425" s="67">
        <v>26387</v>
      </c>
      <c r="G425" s="59" t="s">
        <v>765</v>
      </c>
      <c r="H425" s="66" t="s">
        <v>209</v>
      </c>
      <c r="I425" s="67" t="s">
        <v>40</v>
      </c>
      <c r="J425" s="67" t="s">
        <v>960</v>
      </c>
      <c r="K425" s="67" t="s">
        <v>336</v>
      </c>
      <c r="L425" s="67">
        <v>88.18</v>
      </c>
      <c r="M425" s="67">
        <v>-0.9</v>
      </c>
      <c r="N425" s="67">
        <v>763.85379999999998</v>
      </c>
      <c r="O425" s="67">
        <v>2</v>
      </c>
      <c r="P425" s="68">
        <v>21.23</v>
      </c>
      <c r="Q425" s="68">
        <v>127790000</v>
      </c>
      <c r="R425" s="64">
        <f>Q430/B425</f>
        <v>49240184</v>
      </c>
      <c r="T425" s="44">
        <f>R425/$S$369*100</f>
        <v>0.48274690196078429</v>
      </c>
      <c r="U425" s="70"/>
      <c r="V425" s="44">
        <f>T425*U$369/100</f>
        <v>1.4898853501269021E-2</v>
      </c>
      <c r="W425" s="44"/>
    </row>
    <row r="426" spans="1:23" ht="15">
      <c r="G426" s="59"/>
      <c r="H426" s="66"/>
      <c r="J426" s="58"/>
      <c r="K426" s="67" t="s">
        <v>299</v>
      </c>
      <c r="L426" s="67">
        <v>57.92</v>
      </c>
      <c r="M426" s="67">
        <v>-2.1</v>
      </c>
      <c r="N426" s="67">
        <v>1118.585</v>
      </c>
      <c r="O426" s="67">
        <v>1</v>
      </c>
      <c r="P426" s="68">
        <v>27.3</v>
      </c>
      <c r="Q426" s="68">
        <v>107460000</v>
      </c>
      <c r="U426" s="70"/>
    </row>
    <row r="427" spans="1:23" ht="15">
      <c r="G427" s="59"/>
      <c r="H427" s="66"/>
      <c r="J427" s="58"/>
      <c r="K427" s="67" t="s">
        <v>422</v>
      </c>
      <c r="L427" s="67">
        <v>56.19</v>
      </c>
      <c r="M427" s="67">
        <v>0.2</v>
      </c>
      <c r="N427" s="67">
        <v>535.30579999999998</v>
      </c>
      <c r="O427" s="67">
        <v>2</v>
      </c>
      <c r="P427" s="68">
        <v>32.479999999999997</v>
      </c>
      <c r="Q427" s="68">
        <v>6384800</v>
      </c>
      <c r="U427" s="70"/>
    </row>
    <row r="428" spans="1:23" ht="15">
      <c r="G428" s="59"/>
      <c r="H428" s="66"/>
      <c r="J428" s="58"/>
      <c r="K428" s="67" t="s">
        <v>423</v>
      </c>
      <c r="L428" s="67">
        <v>41.22</v>
      </c>
      <c r="M428" s="67">
        <v>-1.3</v>
      </c>
      <c r="N428" s="67">
        <v>444.71730000000002</v>
      </c>
      <c r="O428" s="67">
        <v>2</v>
      </c>
      <c r="P428" s="68">
        <v>27.2</v>
      </c>
      <c r="Q428" s="68">
        <v>3853000</v>
      </c>
      <c r="U428" s="70"/>
    </row>
    <row r="429" spans="1:23" ht="15">
      <c r="G429" s="59"/>
      <c r="J429" s="58"/>
      <c r="K429" s="67" t="s">
        <v>424</v>
      </c>
      <c r="L429" s="67">
        <v>26.6</v>
      </c>
      <c r="M429" s="67">
        <v>0.4</v>
      </c>
      <c r="N429" s="67">
        <v>382.52690000000001</v>
      </c>
      <c r="O429" s="67">
        <v>3</v>
      </c>
      <c r="P429" s="68">
        <v>25.45</v>
      </c>
      <c r="Q429" s="68">
        <v>713120</v>
      </c>
      <c r="U429" s="70"/>
    </row>
    <row r="430" spans="1:23" ht="15">
      <c r="G430" s="59"/>
      <c r="J430" s="58"/>
      <c r="P430" s="68"/>
      <c r="Q430" s="68">
        <f>SUM(Q425:Q429)</f>
        <v>246200920</v>
      </c>
      <c r="U430" s="70"/>
    </row>
    <row r="431" spans="1:23" ht="14.4">
      <c r="A431" s="62">
        <v>17</v>
      </c>
      <c r="B431" s="67">
        <v>4</v>
      </c>
      <c r="C431" s="67">
        <v>1</v>
      </c>
      <c r="D431" s="67">
        <v>144.38999999999999</v>
      </c>
      <c r="E431" s="67">
        <v>16</v>
      </c>
      <c r="F431" s="67">
        <v>28942</v>
      </c>
      <c r="G431" s="59" t="s">
        <v>766</v>
      </c>
      <c r="H431" s="66" t="s">
        <v>277</v>
      </c>
      <c r="I431" s="67" t="s">
        <v>40</v>
      </c>
      <c r="J431" s="67" t="s">
        <v>961</v>
      </c>
      <c r="K431" s="67" t="s">
        <v>425</v>
      </c>
      <c r="L431" s="67">
        <v>101.68</v>
      </c>
      <c r="M431" s="67">
        <v>-1.3</v>
      </c>
      <c r="N431" s="67">
        <v>864.07259999999997</v>
      </c>
      <c r="O431" s="67">
        <v>3</v>
      </c>
      <c r="P431" s="67">
        <v>36.36</v>
      </c>
      <c r="Q431" s="68">
        <v>1624100</v>
      </c>
      <c r="R431" s="64">
        <f>Q435/B431</f>
        <v>28412555</v>
      </c>
      <c r="T431" s="44">
        <f>R431/$S$369*100</f>
        <v>0.27855446078431373</v>
      </c>
      <c r="U431" s="70"/>
      <c r="V431" s="44">
        <f>T431*U$369/100</f>
        <v>8.596931614669609E-3</v>
      </c>
      <c r="W431" s="44"/>
    </row>
    <row r="432" spans="1:23" ht="15">
      <c r="G432" s="59"/>
      <c r="H432" s="66"/>
      <c r="J432" s="58"/>
      <c r="K432" s="67" t="s">
        <v>299</v>
      </c>
      <c r="L432" s="67">
        <v>57.92</v>
      </c>
      <c r="M432" s="67">
        <v>-2.1</v>
      </c>
      <c r="N432" s="67">
        <v>1118.585</v>
      </c>
      <c r="O432" s="67">
        <v>1</v>
      </c>
      <c r="P432" s="67">
        <v>27.3</v>
      </c>
      <c r="Q432" s="68">
        <v>107460000</v>
      </c>
      <c r="U432" s="70"/>
    </row>
    <row r="433" spans="1:23" ht="15">
      <c r="G433" s="59"/>
      <c r="J433" s="58"/>
      <c r="K433" s="67" t="s">
        <v>423</v>
      </c>
      <c r="L433" s="67">
        <v>41.22</v>
      </c>
      <c r="M433" s="67">
        <v>-1.3</v>
      </c>
      <c r="N433" s="67">
        <v>444.71730000000002</v>
      </c>
      <c r="O433" s="67">
        <v>2</v>
      </c>
      <c r="P433" s="67">
        <v>27.2</v>
      </c>
      <c r="Q433" s="68">
        <v>3853000</v>
      </c>
      <c r="U433" s="70"/>
    </row>
    <row r="434" spans="1:23" ht="15">
      <c r="G434" s="59"/>
      <c r="H434" s="66"/>
      <c r="J434" s="58"/>
      <c r="K434" s="67" t="s">
        <v>424</v>
      </c>
      <c r="L434" s="67">
        <v>26.6</v>
      </c>
      <c r="M434" s="67">
        <v>0.4</v>
      </c>
      <c r="N434" s="67">
        <v>382.52690000000001</v>
      </c>
      <c r="O434" s="67">
        <v>3</v>
      </c>
      <c r="P434" s="67">
        <v>25.45</v>
      </c>
      <c r="Q434" s="68">
        <v>713120</v>
      </c>
      <c r="U434" s="70"/>
    </row>
    <row r="435" spans="1:23" ht="15">
      <c r="G435" s="59"/>
      <c r="H435" s="66"/>
      <c r="J435" s="58"/>
      <c r="Q435" s="68">
        <f>SUM(Q431:Q434)</f>
        <v>113650220</v>
      </c>
      <c r="U435" s="70"/>
    </row>
    <row r="436" spans="1:23" ht="14.4">
      <c r="A436" s="62">
        <v>17</v>
      </c>
      <c r="B436" s="67">
        <v>5</v>
      </c>
      <c r="C436" s="67">
        <v>4</v>
      </c>
      <c r="D436" s="67">
        <v>143.54</v>
      </c>
      <c r="E436" s="67">
        <v>17</v>
      </c>
      <c r="F436" s="67">
        <v>27163</v>
      </c>
      <c r="G436" s="59" t="s">
        <v>742</v>
      </c>
      <c r="H436" s="66" t="s">
        <v>16</v>
      </c>
      <c r="I436" s="67" t="s">
        <v>12</v>
      </c>
      <c r="J436" s="67" t="s">
        <v>945</v>
      </c>
      <c r="K436" s="67" t="s">
        <v>355</v>
      </c>
      <c r="L436" s="67">
        <v>77.05</v>
      </c>
      <c r="M436" s="67">
        <v>0.6</v>
      </c>
      <c r="N436" s="67">
        <v>682.3252</v>
      </c>
      <c r="O436" s="67">
        <v>2</v>
      </c>
      <c r="P436" s="67">
        <v>26.96</v>
      </c>
      <c r="Q436" s="68">
        <v>2839800</v>
      </c>
      <c r="R436" s="64">
        <f>Q441/B436</f>
        <v>2811680</v>
      </c>
      <c r="T436" s="44">
        <f>R436/$S$369*100</f>
        <v>2.7565490196078429E-2</v>
      </c>
      <c r="U436" s="70"/>
      <c r="V436" s="44">
        <f>T436*U$369/100</f>
        <v>8.5074435165490199E-4</v>
      </c>
      <c r="W436" s="44"/>
    </row>
    <row r="437" spans="1:23" ht="15">
      <c r="G437" s="59"/>
      <c r="H437" s="66"/>
      <c r="J437" s="58"/>
      <c r="K437" s="67" t="s">
        <v>354</v>
      </c>
      <c r="L437" s="67">
        <v>72.22</v>
      </c>
      <c r="M437" s="67">
        <v>-2</v>
      </c>
      <c r="N437" s="67">
        <v>647.31679999999994</v>
      </c>
      <c r="O437" s="67">
        <v>2</v>
      </c>
      <c r="P437" s="67">
        <v>27.2</v>
      </c>
      <c r="Q437" s="68">
        <v>5669300</v>
      </c>
      <c r="U437" s="70"/>
    </row>
    <row r="438" spans="1:23" ht="15">
      <c r="G438" s="59"/>
      <c r="J438" s="58"/>
      <c r="K438" s="67" t="s">
        <v>357</v>
      </c>
      <c r="L438" s="67">
        <v>64.88</v>
      </c>
      <c r="M438" s="67">
        <v>1</v>
      </c>
      <c r="N438" s="67">
        <v>690.3229</v>
      </c>
      <c r="O438" s="67">
        <v>2</v>
      </c>
      <c r="P438" s="67">
        <v>23.61</v>
      </c>
      <c r="Q438" s="68">
        <v>550430</v>
      </c>
      <c r="U438" s="70"/>
    </row>
    <row r="439" spans="1:23" ht="15">
      <c r="G439" s="59"/>
      <c r="J439" s="58"/>
      <c r="K439" s="67" t="s">
        <v>356</v>
      </c>
      <c r="L439" s="67">
        <v>62.64</v>
      </c>
      <c r="M439" s="67">
        <v>1.2</v>
      </c>
      <c r="N439" s="67">
        <v>556.27</v>
      </c>
      <c r="O439" s="67">
        <v>2</v>
      </c>
      <c r="P439" s="67">
        <v>19.89</v>
      </c>
      <c r="Q439" s="68">
        <v>993970</v>
      </c>
      <c r="U439" s="70"/>
    </row>
    <row r="440" spans="1:23" ht="15">
      <c r="G440" s="59"/>
      <c r="J440" s="58"/>
      <c r="K440" s="67" t="s">
        <v>358</v>
      </c>
      <c r="L440" s="67">
        <v>38</v>
      </c>
      <c r="M440" s="67">
        <v>0.4</v>
      </c>
      <c r="N440" s="67">
        <v>481.73469999999998</v>
      </c>
      <c r="O440" s="67">
        <v>2</v>
      </c>
      <c r="P440" s="67">
        <v>27.82</v>
      </c>
      <c r="Q440" s="68">
        <v>4004900</v>
      </c>
      <c r="U440" s="70"/>
    </row>
    <row r="441" spans="1:23" ht="15">
      <c r="G441" s="59"/>
      <c r="J441" s="58"/>
      <c r="Q441" s="68">
        <f>SUM(Q436:Q440)</f>
        <v>14058400</v>
      </c>
      <c r="U441" s="70"/>
    </row>
    <row r="442" spans="1:23" ht="14.4">
      <c r="A442" s="62">
        <v>17</v>
      </c>
      <c r="B442" s="67">
        <v>2</v>
      </c>
      <c r="C442" s="67">
        <v>1</v>
      </c>
      <c r="D442" s="67">
        <v>123.39</v>
      </c>
      <c r="E442" s="67">
        <v>4</v>
      </c>
      <c r="F442" s="67">
        <v>67652</v>
      </c>
      <c r="G442" s="59" t="s">
        <v>767</v>
      </c>
      <c r="H442" s="66" t="s">
        <v>209</v>
      </c>
      <c r="I442" s="67" t="s">
        <v>37</v>
      </c>
      <c r="J442" s="67" t="s">
        <v>962</v>
      </c>
      <c r="K442" s="67" t="s">
        <v>377</v>
      </c>
      <c r="L442" s="67">
        <v>90.85</v>
      </c>
      <c r="M442" s="67">
        <v>0</v>
      </c>
      <c r="N442" s="67">
        <v>653.95000000000005</v>
      </c>
      <c r="O442" s="67">
        <v>3</v>
      </c>
      <c r="P442" s="68">
        <v>29.16</v>
      </c>
      <c r="Q442" s="68">
        <v>3706000</v>
      </c>
      <c r="R442" s="64">
        <f>Q444/B442</f>
        <v>2263075</v>
      </c>
      <c r="T442" s="44">
        <f>R442/$S$369*100</f>
        <v>2.2187009803921569E-2</v>
      </c>
      <c r="U442" s="70"/>
      <c r="V442" s="44">
        <f>T442*U$369/100</f>
        <v>6.8475013999509812E-4</v>
      </c>
      <c r="W442" s="44"/>
    </row>
    <row r="443" spans="1:23" ht="15">
      <c r="G443" s="59"/>
      <c r="J443" s="58"/>
      <c r="K443" s="67" t="s">
        <v>426</v>
      </c>
      <c r="L443" s="67">
        <v>65.08</v>
      </c>
      <c r="M443" s="67">
        <v>0.8</v>
      </c>
      <c r="N443" s="67">
        <v>662.28219999999999</v>
      </c>
      <c r="O443" s="67">
        <v>2</v>
      </c>
      <c r="P443" s="68">
        <v>28.81</v>
      </c>
      <c r="Q443" s="68">
        <v>820150</v>
      </c>
      <c r="U443" s="70"/>
    </row>
    <row r="444" spans="1:23" ht="15">
      <c r="G444" s="59"/>
      <c r="J444" s="58"/>
      <c r="P444" s="68"/>
      <c r="Q444" s="68">
        <f>SUM(Q442:Q443)</f>
        <v>4526150</v>
      </c>
      <c r="U444" s="70"/>
    </row>
    <row r="445" spans="1:23" ht="14.4">
      <c r="A445" s="62">
        <v>17</v>
      </c>
      <c r="B445" s="67">
        <v>3</v>
      </c>
      <c r="C445" s="67">
        <v>3</v>
      </c>
      <c r="D445" s="67">
        <v>120.88</v>
      </c>
      <c r="E445" s="67">
        <v>16</v>
      </c>
      <c r="F445" s="67">
        <v>24820</v>
      </c>
      <c r="G445" s="59" t="s">
        <v>744</v>
      </c>
      <c r="H445" s="66" t="s">
        <v>14</v>
      </c>
      <c r="I445" s="67" t="s">
        <v>10</v>
      </c>
      <c r="J445" s="67" t="s">
        <v>942</v>
      </c>
      <c r="K445" s="67" t="s">
        <v>17</v>
      </c>
      <c r="L445" s="67">
        <v>70.47</v>
      </c>
      <c r="M445" s="67">
        <v>1.7</v>
      </c>
      <c r="N445" s="67">
        <v>937.0421</v>
      </c>
      <c r="O445" s="67">
        <v>3</v>
      </c>
      <c r="P445" s="67">
        <v>24.44</v>
      </c>
      <c r="Q445" s="68">
        <v>630970</v>
      </c>
      <c r="R445" s="64">
        <f>Q448/B445</f>
        <v>900266.66666666663</v>
      </c>
      <c r="T445" s="44">
        <f>R445/$S$369*100</f>
        <v>8.826143790849672E-3</v>
      </c>
      <c r="U445" s="70"/>
      <c r="V445" s="44">
        <f>T445*U$369/100</f>
        <v>2.7239827492810456E-4</v>
      </c>
      <c r="W445" s="44"/>
    </row>
    <row r="446" spans="1:23" ht="15">
      <c r="G446" s="59"/>
      <c r="J446" s="58"/>
      <c r="K446" s="67" t="s">
        <v>26</v>
      </c>
      <c r="L446" s="67">
        <v>67.180000000000007</v>
      </c>
      <c r="M446" s="67">
        <v>0.6</v>
      </c>
      <c r="N446" s="67">
        <v>641.30949999999996</v>
      </c>
      <c r="O446" s="67">
        <v>2</v>
      </c>
      <c r="P446" s="67">
        <v>26.33</v>
      </c>
      <c r="Q446" s="68">
        <v>1361500</v>
      </c>
      <c r="U446" s="70"/>
    </row>
    <row r="447" spans="1:23" ht="15">
      <c r="G447" s="59"/>
      <c r="J447" s="58"/>
      <c r="K447" s="67" t="s">
        <v>28</v>
      </c>
      <c r="L447" s="67">
        <v>50.43</v>
      </c>
      <c r="M447" s="67">
        <v>-0.3</v>
      </c>
      <c r="N447" s="67">
        <v>557.61040000000003</v>
      </c>
      <c r="O447" s="67">
        <v>3</v>
      </c>
      <c r="P447" s="67">
        <v>26.49</v>
      </c>
      <c r="Q447" s="68">
        <v>708330</v>
      </c>
      <c r="U447" s="70"/>
    </row>
    <row r="448" spans="1:23" ht="15">
      <c r="G448" s="59"/>
      <c r="J448" s="58"/>
      <c r="Q448" s="68">
        <f>SUM(Q445:Q447)</f>
        <v>2700800</v>
      </c>
      <c r="U448" s="70"/>
    </row>
    <row r="449" spans="1:23" ht="14.4">
      <c r="A449" s="62">
        <v>17</v>
      </c>
      <c r="B449" s="67">
        <v>2</v>
      </c>
      <c r="C449" s="67">
        <v>1</v>
      </c>
      <c r="D449" s="67">
        <v>118.97</v>
      </c>
      <c r="E449" s="67">
        <v>7</v>
      </c>
      <c r="F449" s="67">
        <v>28903</v>
      </c>
      <c r="G449" s="59" t="s">
        <v>754</v>
      </c>
      <c r="H449" s="66" t="s">
        <v>57</v>
      </c>
      <c r="I449" s="67" t="s">
        <v>40</v>
      </c>
      <c r="J449" s="67" t="s">
        <v>544</v>
      </c>
      <c r="K449" s="67" t="s">
        <v>310</v>
      </c>
      <c r="L449" s="67">
        <v>118.97</v>
      </c>
      <c r="M449" s="67">
        <v>-0.5</v>
      </c>
      <c r="N449" s="67">
        <v>1044.5063</v>
      </c>
      <c r="O449" s="67">
        <v>2</v>
      </c>
      <c r="P449" s="67">
        <v>32.299999999999997</v>
      </c>
      <c r="Q449" s="68">
        <v>2205400000</v>
      </c>
      <c r="R449" s="64">
        <f>Q451/B449</f>
        <v>4427150000</v>
      </c>
      <c r="T449" s="44">
        <f>R449/$S$369*100</f>
        <v>43.403431372549015</v>
      </c>
      <c r="U449" s="70"/>
      <c r="V449" s="44">
        <f>T449*U$369/100</f>
        <v>1.3395453452843136</v>
      </c>
      <c r="W449" s="44"/>
    </row>
    <row r="450" spans="1:23" ht="15">
      <c r="G450" s="59"/>
      <c r="J450" s="58"/>
      <c r="K450" s="67" t="s">
        <v>298</v>
      </c>
      <c r="L450" s="67">
        <v>112.57</v>
      </c>
      <c r="M450" s="67">
        <v>-0.7</v>
      </c>
      <c r="N450" s="67">
        <v>1036.5088000000001</v>
      </c>
      <c r="O450" s="67">
        <v>2</v>
      </c>
      <c r="P450" s="67">
        <v>34.32</v>
      </c>
      <c r="Q450" s="68">
        <v>6648900000</v>
      </c>
      <c r="U450" s="70"/>
    </row>
    <row r="451" spans="1:23" ht="15">
      <c r="G451" s="59"/>
      <c r="J451" s="58"/>
      <c r="Q451" s="68">
        <f>SUM(Q449:Q450)</f>
        <v>8854300000</v>
      </c>
      <c r="U451" s="70"/>
    </row>
    <row r="452" spans="1:23" ht="14.4">
      <c r="A452" s="62">
        <v>17</v>
      </c>
      <c r="B452" s="67">
        <v>5</v>
      </c>
      <c r="C452" s="67">
        <v>2</v>
      </c>
      <c r="D452" s="67">
        <v>118.08</v>
      </c>
      <c r="E452" s="67">
        <v>16</v>
      </c>
      <c r="F452" s="67">
        <v>25342</v>
      </c>
      <c r="G452" s="59" t="s">
        <v>768</v>
      </c>
      <c r="H452" s="66" t="s">
        <v>14</v>
      </c>
      <c r="I452" s="67" t="s">
        <v>40</v>
      </c>
      <c r="J452" s="67" t="s">
        <v>963</v>
      </c>
      <c r="K452" s="67" t="s">
        <v>90</v>
      </c>
      <c r="L452" s="67">
        <v>71.78</v>
      </c>
      <c r="M452" s="67">
        <v>0.3</v>
      </c>
      <c r="N452" s="67">
        <v>480.2636</v>
      </c>
      <c r="O452" s="67">
        <v>2</v>
      </c>
      <c r="P452" s="67">
        <v>24.57</v>
      </c>
      <c r="Q452" s="68">
        <v>17671000</v>
      </c>
      <c r="R452" s="64">
        <f>Q457/B452</f>
        <v>8210764</v>
      </c>
      <c r="T452" s="44">
        <f>R452/$S$369*100</f>
        <v>8.0497686274509803E-2</v>
      </c>
      <c r="U452" s="70"/>
      <c r="V452" s="44">
        <f>T452*U$369/100</f>
        <v>2.4843727222768628E-3</v>
      </c>
      <c r="W452" s="44"/>
    </row>
    <row r="453" spans="1:23" ht="15">
      <c r="G453" s="59"/>
      <c r="J453" s="58"/>
      <c r="K453" s="67" t="s">
        <v>91</v>
      </c>
      <c r="L453" s="67">
        <v>65.11</v>
      </c>
      <c r="M453" s="67">
        <v>0.4</v>
      </c>
      <c r="N453" s="67">
        <v>604.80290000000002</v>
      </c>
      <c r="O453" s="67">
        <v>2</v>
      </c>
      <c r="P453" s="67">
        <v>30.81</v>
      </c>
      <c r="Q453" s="68">
        <v>4345700</v>
      </c>
      <c r="U453" s="70"/>
    </row>
    <row r="454" spans="1:23" ht="15">
      <c r="G454" s="59"/>
      <c r="J454" s="58"/>
      <c r="K454" s="67" t="s">
        <v>423</v>
      </c>
      <c r="L454" s="67">
        <v>41.22</v>
      </c>
      <c r="M454" s="67">
        <v>-1.3</v>
      </c>
      <c r="N454" s="67">
        <v>444.71730000000002</v>
      </c>
      <c r="O454" s="67">
        <v>2</v>
      </c>
      <c r="P454" s="67">
        <v>27.2</v>
      </c>
      <c r="Q454" s="68">
        <v>3853000</v>
      </c>
      <c r="U454" s="70"/>
    </row>
    <row r="455" spans="1:23" ht="15">
      <c r="G455" s="59"/>
      <c r="J455" s="58"/>
      <c r="K455" s="67" t="s">
        <v>424</v>
      </c>
      <c r="L455" s="67">
        <v>26.6</v>
      </c>
      <c r="M455" s="67">
        <v>0.4</v>
      </c>
      <c r="N455" s="67">
        <v>382.52690000000001</v>
      </c>
      <c r="O455" s="67">
        <v>3</v>
      </c>
      <c r="P455" s="67">
        <v>25.45</v>
      </c>
      <c r="Q455" s="68">
        <v>713120</v>
      </c>
      <c r="U455" s="70"/>
    </row>
    <row r="456" spans="1:23" ht="15">
      <c r="G456" s="59"/>
      <c r="J456" s="58"/>
      <c r="K456" s="67" t="s">
        <v>92</v>
      </c>
      <c r="L456" s="67">
        <v>22.98</v>
      </c>
      <c r="M456" s="67">
        <v>-0.6</v>
      </c>
      <c r="N456" s="67">
        <v>461.78930000000003</v>
      </c>
      <c r="O456" s="67">
        <v>2</v>
      </c>
      <c r="P456" s="67">
        <v>30.8</v>
      </c>
      <c r="Q456" s="68">
        <v>14471000</v>
      </c>
      <c r="U456" s="70"/>
    </row>
    <row r="457" spans="1:23" ht="15">
      <c r="G457" s="59"/>
      <c r="J457" s="58"/>
      <c r="Q457" s="68">
        <f>SUM(Q452:Q456)</f>
        <v>41053820</v>
      </c>
      <c r="U457" s="70"/>
    </row>
    <row r="458" spans="1:23" ht="14.4">
      <c r="A458" s="62">
        <v>17</v>
      </c>
      <c r="B458" s="67">
        <v>6</v>
      </c>
      <c r="C458" s="67">
        <v>1</v>
      </c>
      <c r="D458" s="67">
        <v>113.01</v>
      </c>
      <c r="E458" s="67">
        <v>18</v>
      </c>
      <c r="F458" s="67">
        <v>28593</v>
      </c>
      <c r="G458" s="59" t="s">
        <v>769</v>
      </c>
      <c r="H458" s="66" t="s">
        <v>59</v>
      </c>
      <c r="I458" s="67" t="s">
        <v>40</v>
      </c>
      <c r="J458" s="67" t="s">
        <v>964</v>
      </c>
      <c r="K458" s="67" t="s">
        <v>581</v>
      </c>
      <c r="L458" s="67">
        <v>57.92</v>
      </c>
      <c r="M458" s="67">
        <v>-2.1</v>
      </c>
      <c r="N458" s="67">
        <v>1118.585</v>
      </c>
      <c r="O458" s="67">
        <v>1</v>
      </c>
      <c r="P458" s="67">
        <v>27.3</v>
      </c>
      <c r="Q458" s="68">
        <v>107460000</v>
      </c>
      <c r="R458" s="64">
        <f>Q464/B458</f>
        <v>20493886.666666668</v>
      </c>
      <c r="T458" s="44">
        <f>R458/$S$369*100</f>
        <v>0.20092045751633988</v>
      </c>
      <c r="U458" s="70"/>
      <c r="V458" s="44">
        <f>T458*U$369/100</f>
        <v>6.2009397673712429E-3</v>
      </c>
      <c r="W458" s="44"/>
    </row>
    <row r="459" spans="1:23" ht="15">
      <c r="G459" s="59"/>
      <c r="H459" s="66"/>
      <c r="J459" s="58"/>
      <c r="K459" s="67" t="s">
        <v>422</v>
      </c>
      <c r="L459" s="67">
        <v>56.19</v>
      </c>
      <c r="M459" s="67">
        <v>0.2</v>
      </c>
      <c r="N459" s="67">
        <v>535.30579999999998</v>
      </c>
      <c r="O459" s="67">
        <v>2</v>
      </c>
      <c r="P459" s="67">
        <v>32.479999999999997</v>
      </c>
      <c r="Q459" s="68">
        <v>6384800</v>
      </c>
      <c r="U459" s="70"/>
    </row>
    <row r="460" spans="1:23" ht="15">
      <c r="G460" s="59"/>
      <c r="H460" s="66"/>
      <c r="J460" s="58"/>
      <c r="K460" s="67" t="s">
        <v>427</v>
      </c>
      <c r="L460" s="67">
        <v>50.06</v>
      </c>
      <c r="M460" s="67">
        <v>-0.7</v>
      </c>
      <c r="N460" s="67">
        <v>346.52080000000001</v>
      </c>
      <c r="O460" s="67">
        <v>3</v>
      </c>
      <c r="P460" s="67">
        <v>16.93</v>
      </c>
      <c r="Q460" s="68">
        <v>2383300</v>
      </c>
      <c r="U460" s="70"/>
    </row>
    <row r="461" spans="1:23" ht="15">
      <c r="G461" s="59"/>
      <c r="H461" s="66"/>
      <c r="J461" s="58"/>
      <c r="K461" s="67" t="s">
        <v>428</v>
      </c>
      <c r="L461" s="67">
        <v>41.22</v>
      </c>
      <c r="M461" s="67">
        <v>-1.3</v>
      </c>
      <c r="N461" s="67">
        <v>444.71730000000002</v>
      </c>
      <c r="O461" s="67">
        <v>2</v>
      </c>
      <c r="P461" s="67">
        <v>27.2</v>
      </c>
      <c r="Q461" s="68">
        <v>3853000</v>
      </c>
      <c r="U461" s="70"/>
    </row>
    <row r="462" spans="1:23" ht="15">
      <c r="G462" s="59"/>
      <c r="H462" s="66"/>
      <c r="J462" s="58"/>
      <c r="K462" s="67" t="s">
        <v>429</v>
      </c>
      <c r="L462" s="67">
        <v>26.6</v>
      </c>
      <c r="M462" s="67">
        <v>0.4</v>
      </c>
      <c r="N462" s="67">
        <v>382.52690000000001</v>
      </c>
      <c r="O462" s="67">
        <v>3</v>
      </c>
      <c r="P462" s="67">
        <v>25.45</v>
      </c>
      <c r="Q462" s="68">
        <v>713120</v>
      </c>
      <c r="U462" s="70"/>
    </row>
    <row r="463" spans="1:23" ht="15">
      <c r="G463" s="59"/>
      <c r="H463" s="66"/>
      <c r="J463" s="58"/>
      <c r="K463" s="67" t="s">
        <v>419</v>
      </c>
      <c r="L463" s="67">
        <v>25.96</v>
      </c>
      <c r="M463" s="67">
        <v>0.2</v>
      </c>
      <c r="N463" s="67">
        <v>453.27640000000002</v>
      </c>
      <c r="O463" s="67">
        <v>2</v>
      </c>
      <c r="P463" s="67">
        <v>18.03</v>
      </c>
      <c r="Q463" s="68">
        <v>2169100</v>
      </c>
      <c r="U463" s="70"/>
    </row>
    <row r="464" spans="1:23" ht="15">
      <c r="G464" s="59"/>
      <c r="H464" s="66"/>
      <c r="J464" s="58"/>
      <c r="Q464" s="68">
        <f>SUM(Q458:Q463)</f>
        <v>122963320</v>
      </c>
      <c r="U464" s="70"/>
    </row>
    <row r="465" spans="1:23" ht="14.4">
      <c r="A465" s="62">
        <v>17</v>
      </c>
      <c r="B465" s="67">
        <v>2</v>
      </c>
      <c r="C465" s="67">
        <v>1</v>
      </c>
      <c r="D465" s="67">
        <v>109.05</v>
      </c>
      <c r="E465" s="67">
        <v>11</v>
      </c>
      <c r="F465" s="67">
        <v>23438</v>
      </c>
      <c r="G465" s="59" t="s">
        <v>761</v>
      </c>
      <c r="H465" s="66" t="s">
        <v>318</v>
      </c>
      <c r="I465" s="67" t="s">
        <v>40</v>
      </c>
      <c r="J465" s="67" t="s">
        <v>956</v>
      </c>
      <c r="K465" s="67" t="s">
        <v>430</v>
      </c>
      <c r="L465" s="67">
        <v>78.73</v>
      </c>
      <c r="M465" s="67">
        <v>2.4</v>
      </c>
      <c r="N465" s="67">
        <v>757.34050000000002</v>
      </c>
      <c r="O465" s="67">
        <v>2</v>
      </c>
      <c r="P465" s="67">
        <v>21.08</v>
      </c>
      <c r="Q465" s="68">
        <v>2226100000</v>
      </c>
      <c r="R465" s="64">
        <f>Q467/B465</f>
        <v>1117329400</v>
      </c>
      <c r="T465" s="44">
        <f>R465/$S$369*100</f>
        <v>10.95420980392157</v>
      </c>
      <c r="U465" s="70"/>
      <c r="V465" s="44">
        <f>T465*U$369/100</f>
        <v>0.33807605274709807</v>
      </c>
      <c r="W465" s="44"/>
    </row>
    <row r="466" spans="1:23" ht="15">
      <c r="G466" s="59"/>
      <c r="H466" s="66"/>
      <c r="J466" s="58"/>
      <c r="K466" s="67" t="s">
        <v>337</v>
      </c>
      <c r="L466" s="67">
        <v>60.64</v>
      </c>
      <c r="M466" s="67">
        <v>1.1000000000000001</v>
      </c>
      <c r="N466" s="67">
        <v>552.29809999999998</v>
      </c>
      <c r="O466" s="67">
        <v>2</v>
      </c>
      <c r="P466" s="67">
        <v>23.41</v>
      </c>
      <c r="Q466" s="68">
        <v>8558800</v>
      </c>
      <c r="U466" s="70"/>
    </row>
    <row r="467" spans="1:23" ht="15">
      <c r="G467" s="59"/>
      <c r="H467" s="66"/>
      <c r="J467" s="58"/>
      <c r="Q467" s="68">
        <f>SUM(Q465:Q466)</f>
        <v>2234658800</v>
      </c>
      <c r="U467" s="70"/>
    </row>
    <row r="468" spans="1:23" ht="14.4">
      <c r="A468" s="62">
        <v>17</v>
      </c>
      <c r="B468" s="67">
        <v>2</v>
      </c>
      <c r="C468" s="67">
        <v>2</v>
      </c>
      <c r="D468" s="67">
        <v>105.79</v>
      </c>
      <c r="E468" s="67">
        <v>16</v>
      </c>
      <c r="F468" s="67">
        <v>15686</v>
      </c>
      <c r="G468" s="59" t="s">
        <v>750</v>
      </c>
      <c r="H468" s="66" t="s">
        <v>15</v>
      </c>
      <c r="I468" s="67" t="s">
        <v>901</v>
      </c>
      <c r="J468" s="67" t="s">
        <v>948</v>
      </c>
      <c r="K468" s="67" t="s">
        <v>368</v>
      </c>
      <c r="L468" s="67">
        <v>79.459999999999994</v>
      </c>
      <c r="M468" s="67">
        <v>-0.8</v>
      </c>
      <c r="N468" s="67">
        <v>651.35609999999997</v>
      </c>
      <c r="O468" s="67">
        <v>2</v>
      </c>
      <c r="P468" s="67">
        <v>20.74</v>
      </c>
      <c r="Q468" s="68">
        <v>1114200</v>
      </c>
      <c r="R468" s="64">
        <f>Q470/B468</f>
        <v>701105</v>
      </c>
      <c r="T468" s="44">
        <f>R468/$S$369*100</f>
        <v>6.8735784313725496E-3</v>
      </c>
      <c r="U468" s="70"/>
      <c r="V468" s="44">
        <f>T468*U$369/100</f>
        <v>2.1213691411078436E-4</v>
      </c>
      <c r="W468" s="44"/>
    </row>
    <row r="469" spans="1:23" ht="15">
      <c r="G469" s="59"/>
      <c r="H469" s="66"/>
      <c r="J469" s="58"/>
      <c r="K469" s="67" t="s">
        <v>384</v>
      </c>
      <c r="L469" s="67">
        <v>52.64</v>
      </c>
      <c r="M469" s="67">
        <v>-0.7</v>
      </c>
      <c r="N469" s="67">
        <v>605.28719999999998</v>
      </c>
      <c r="O469" s="67">
        <v>2</v>
      </c>
      <c r="P469" s="67">
        <v>20.68</v>
      </c>
      <c r="Q469" s="68">
        <v>288010</v>
      </c>
      <c r="U469" s="70"/>
    </row>
    <row r="470" spans="1:23" ht="15">
      <c r="G470" s="59"/>
      <c r="H470" s="66"/>
      <c r="J470" s="58"/>
      <c r="Q470" s="68">
        <f>SUM(Q468:Q469)</f>
        <v>1402210</v>
      </c>
      <c r="U470" s="70"/>
    </row>
    <row r="471" spans="1:23" ht="14.4">
      <c r="A471" s="62">
        <v>17</v>
      </c>
      <c r="B471" s="67">
        <v>2</v>
      </c>
      <c r="C471" s="67">
        <v>1</v>
      </c>
      <c r="D471" s="67">
        <v>97.82</v>
      </c>
      <c r="E471" s="67">
        <v>34</v>
      </c>
      <c r="F471" s="67">
        <v>7072</v>
      </c>
      <c r="G471" s="59" t="s">
        <v>770</v>
      </c>
      <c r="H471" s="66" t="s">
        <v>431</v>
      </c>
      <c r="I471" s="67" t="s">
        <v>40</v>
      </c>
      <c r="J471" s="67" t="s">
        <v>584</v>
      </c>
      <c r="K471" s="67" t="s">
        <v>432</v>
      </c>
      <c r="L471" s="67">
        <v>68.849999999999994</v>
      </c>
      <c r="M471" s="67">
        <v>-4.3</v>
      </c>
      <c r="N471" s="67">
        <v>650.76760000000002</v>
      </c>
      <c r="O471" s="67">
        <v>2</v>
      </c>
      <c r="P471" s="67">
        <v>20.34</v>
      </c>
      <c r="Q471" s="68">
        <v>4966600</v>
      </c>
      <c r="R471" s="64">
        <f>Q473/B471</f>
        <v>56213300</v>
      </c>
      <c r="T471" s="44">
        <f>R471/$S$369*100</f>
        <v>0.55111078431372551</v>
      </c>
      <c r="U471" s="70"/>
      <c r="V471" s="44">
        <f>T471*U$369/100</f>
        <v>1.7008744758607846E-2</v>
      </c>
      <c r="W471" s="44"/>
    </row>
    <row r="472" spans="1:23" ht="15">
      <c r="G472" s="59"/>
      <c r="H472" s="66"/>
      <c r="J472" s="58"/>
      <c r="K472" s="67" t="s">
        <v>299</v>
      </c>
      <c r="L472" s="67">
        <v>57.92</v>
      </c>
      <c r="M472" s="67">
        <v>-2.1</v>
      </c>
      <c r="N472" s="67">
        <v>1118.585</v>
      </c>
      <c r="O472" s="67">
        <v>1</v>
      </c>
      <c r="P472" s="67">
        <v>27.3</v>
      </c>
      <c r="Q472" s="68">
        <v>107460000</v>
      </c>
      <c r="U472" s="70"/>
    </row>
    <row r="473" spans="1:23" ht="15">
      <c r="G473" s="59"/>
      <c r="H473" s="66"/>
      <c r="J473" s="58"/>
      <c r="Q473" s="68">
        <f>SUM(Q471:Q472)</f>
        <v>112426600</v>
      </c>
      <c r="U473" s="70"/>
    </row>
    <row r="474" spans="1:23" ht="14.4">
      <c r="A474" s="62">
        <v>17</v>
      </c>
      <c r="B474" s="67">
        <v>2</v>
      </c>
      <c r="C474" s="67">
        <v>1</v>
      </c>
      <c r="D474" s="67">
        <v>89.78</v>
      </c>
      <c r="E474" s="67">
        <v>10</v>
      </c>
      <c r="F474" s="67">
        <v>26570</v>
      </c>
      <c r="G474" s="59" t="s">
        <v>771</v>
      </c>
      <c r="H474" s="66" t="s">
        <v>433</v>
      </c>
      <c r="I474" s="67" t="s">
        <v>40</v>
      </c>
      <c r="J474" s="67" t="s">
        <v>546</v>
      </c>
      <c r="K474" s="67" t="s">
        <v>167</v>
      </c>
      <c r="L474" s="67">
        <v>72.290000000000006</v>
      </c>
      <c r="M474" s="67">
        <v>-0.2</v>
      </c>
      <c r="N474" s="67">
        <v>756.84649999999999</v>
      </c>
      <c r="O474" s="67">
        <v>2</v>
      </c>
      <c r="P474" s="67">
        <v>20.74</v>
      </c>
      <c r="Q474" s="68">
        <v>3693800000</v>
      </c>
      <c r="R474" s="64">
        <f>Q476/B474</f>
        <v>1847159830</v>
      </c>
      <c r="T474" s="44">
        <f>R474/$S$369*100</f>
        <v>18.109410098039216</v>
      </c>
      <c r="U474" s="70"/>
      <c r="V474" s="44">
        <f>T474*U$369/100</f>
        <v>0.55890456665635102</v>
      </c>
      <c r="W474" s="44"/>
    </row>
    <row r="475" spans="1:23" ht="15">
      <c r="G475" s="59"/>
      <c r="J475" s="58"/>
      <c r="K475" s="67" t="s">
        <v>434</v>
      </c>
      <c r="L475" s="67">
        <v>34.96</v>
      </c>
      <c r="M475" s="67">
        <v>1.3</v>
      </c>
      <c r="N475" s="67">
        <v>442.87079999999997</v>
      </c>
      <c r="O475" s="67">
        <v>3</v>
      </c>
      <c r="P475" s="67">
        <v>21.91</v>
      </c>
      <c r="Q475" s="68">
        <v>519660</v>
      </c>
      <c r="U475" s="70"/>
    </row>
    <row r="476" spans="1:23" ht="15">
      <c r="G476" s="59"/>
      <c r="J476" s="58"/>
      <c r="Q476" s="68">
        <f>SUM(Q474:Q475)</f>
        <v>3694319660</v>
      </c>
      <c r="U476" s="70"/>
    </row>
    <row r="477" spans="1:23" ht="14.4">
      <c r="A477" s="62">
        <v>17</v>
      </c>
      <c r="B477" s="67">
        <v>1</v>
      </c>
      <c r="C477" s="67">
        <v>1</v>
      </c>
      <c r="D477" s="67">
        <v>72.069999999999993</v>
      </c>
      <c r="E477" s="67">
        <v>19</v>
      </c>
      <c r="F477" s="67">
        <v>9040</v>
      </c>
      <c r="G477" s="59" t="s">
        <v>916</v>
      </c>
      <c r="H477" s="66" t="s">
        <v>55</v>
      </c>
      <c r="I477" s="67" t="s">
        <v>40</v>
      </c>
      <c r="J477" s="67" t="s">
        <v>965</v>
      </c>
      <c r="K477" s="67" t="s">
        <v>435</v>
      </c>
      <c r="L477" s="67">
        <v>72.069999999999993</v>
      </c>
      <c r="M477" s="67">
        <v>1.9</v>
      </c>
      <c r="N477" s="67">
        <v>820.42880000000002</v>
      </c>
      <c r="O477" s="67">
        <v>2</v>
      </c>
      <c r="P477" s="67">
        <v>30.98</v>
      </c>
      <c r="Q477" s="68">
        <v>551200</v>
      </c>
      <c r="R477" s="64">
        <f>Q478/B477</f>
        <v>551200</v>
      </c>
      <c r="T477" s="44">
        <f>R477/$S$369*100</f>
        <v>5.4039215686274506E-3</v>
      </c>
      <c r="U477" s="70"/>
      <c r="V477" s="44">
        <f>T477*U$369/100</f>
        <v>1.6677939403921568E-4</v>
      </c>
      <c r="W477" s="44"/>
    </row>
    <row r="478" spans="1:23" ht="15">
      <c r="G478" s="59"/>
      <c r="H478" s="66"/>
      <c r="J478" s="58"/>
      <c r="Q478" s="68">
        <f>SUM(Q477)</f>
        <v>551200</v>
      </c>
      <c r="U478" s="70"/>
    </row>
    <row r="479" spans="1:23" ht="14.4">
      <c r="A479" s="62">
        <v>17</v>
      </c>
      <c r="B479" s="67">
        <v>1</v>
      </c>
      <c r="C479" s="67">
        <v>1</v>
      </c>
      <c r="D479" s="67">
        <v>59.05</v>
      </c>
      <c r="E479" s="67">
        <v>50</v>
      </c>
      <c r="F479" s="67">
        <v>2944</v>
      </c>
      <c r="G479" s="59" t="s">
        <v>758</v>
      </c>
      <c r="H479" s="66" t="s">
        <v>304</v>
      </c>
      <c r="I479" s="67" t="s">
        <v>40</v>
      </c>
      <c r="J479" s="67" t="s">
        <v>952</v>
      </c>
      <c r="K479" s="67" t="s">
        <v>315</v>
      </c>
      <c r="L479" s="67">
        <v>59.05</v>
      </c>
      <c r="M479" s="67">
        <v>0.9</v>
      </c>
      <c r="N479" s="67">
        <v>504.9006</v>
      </c>
      <c r="O479" s="67">
        <v>3</v>
      </c>
      <c r="P479" s="67">
        <v>25.11</v>
      </c>
      <c r="Q479" s="68">
        <v>2476500000</v>
      </c>
      <c r="R479" s="64">
        <f>Q480/B479</f>
        <v>2476500000</v>
      </c>
      <c r="T479" s="44">
        <f>R479/$S$369*100</f>
        <v>24.279411764705884</v>
      </c>
      <c r="U479" s="70"/>
      <c r="V479" s="44">
        <f>T479*U$369/100</f>
        <v>0.74932723029411774</v>
      </c>
      <c r="W479" s="44"/>
    </row>
    <row r="480" spans="1:23" ht="15">
      <c r="G480" s="59"/>
      <c r="H480" s="66"/>
      <c r="J480" s="58"/>
      <c r="Q480" s="68">
        <f>SUM(Q479)</f>
        <v>2476500000</v>
      </c>
      <c r="U480" s="70"/>
    </row>
    <row r="481" spans="1:23" ht="14.4">
      <c r="A481" s="62">
        <v>17</v>
      </c>
      <c r="B481" s="67">
        <v>1</v>
      </c>
      <c r="C481" s="67">
        <v>1</v>
      </c>
      <c r="D481" s="67">
        <v>55.58</v>
      </c>
      <c r="E481" s="67">
        <v>7</v>
      </c>
      <c r="F481" s="67">
        <v>18055</v>
      </c>
      <c r="G481" s="59" t="s">
        <v>772</v>
      </c>
      <c r="H481" s="66" t="s">
        <v>667</v>
      </c>
      <c r="I481" s="67" t="s">
        <v>669</v>
      </c>
      <c r="J481" s="67" t="s">
        <v>966</v>
      </c>
      <c r="K481" s="67" t="s">
        <v>130</v>
      </c>
      <c r="L481" s="67">
        <v>55.58</v>
      </c>
      <c r="M481" s="67">
        <v>0.4</v>
      </c>
      <c r="N481" s="67">
        <v>612.77120000000002</v>
      </c>
      <c r="O481" s="67">
        <v>2</v>
      </c>
      <c r="P481" s="67">
        <v>20.190000000000001</v>
      </c>
      <c r="Q481" s="68">
        <v>1037800</v>
      </c>
      <c r="R481" s="64">
        <f>Q482/B481</f>
        <v>1037800</v>
      </c>
      <c r="T481" s="44">
        <f>R481/$S$369*100</f>
        <v>1.0174509803921568E-2</v>
      </c>
      <c r="U481" s="70"/>
      <c r="V481" s="44">
        <f>T481*U$369/100</f>
        <v>3.1401243674509806E-4</v>
      </c>
      <c r="W481" s="44"/>
    </row>
    <row r="482" spans="1:23" ht="15">
      <c r="G482" s="59"/>
      <c r="H482" s="66"/>
      <c r="J482" s="58"/>
      <c r="Q482" s="68">
        <f>SUM(Q481)</f>
        <v>1037800</v>
      </c>
      <c r="S482" s="52"/>
      <c r="T482" s="36"/>
      <c r="U482" s="70"/>
    </row>
    <row r="483" spans="1:23" ht="14.4">
      <c r="A483" s="11" t="s">
        <v>706</v>
      </c>
      <c r="B483" s="6"/>
      <c r="C483" s="6"/>
      <c r="D483" s="7"/>
      <c r="E483" s="10"/>
      <c r="F483" s="10"/>
      <c r="G483" s="56"/>
      <c r="H483" s="27"/>
      <c r="I483" s="8"/>
      <c r="J483" s="6"/>
      <c r="K483" s="6"/>
      <c r="L483" s="7"/>
      <c r="M483" s="10"/>
      <c r="N483" s="9"/>
      <c r="O483" s="6"/>
      <c r="P483" s="7"/>
      <c r="Q483" s="41"/>
      <c r="R483" s="42"/>
      <c r="S483" s="51">
        <v>4340000000</v>
      </c>
      <c r="T483" s="43"/>
      <c r="U483" s="53">
        <v>2.5681938625150993</v>
      </c>
      <c r="V483" s="53">
        <f>SUM(V484:V638)</f>
        <v>2.5652957082670245</v>
      </c>
      <c r="W483" s="53">
        <f>V483/U483*100</f>
        <v>99.887152045241763</v>
      </c>
    </row>
    <row r="484" spans="1:23" ht="14.4">
      <c r="A484" s="62">
        <v>18</v>
      </c>
      <c r="B484" s="67">
        <v>20</v>
      </c>
      <c r="C484" s="67">
        <v>7</v>
      </c>
      <c r="D484" s="67">
        <v>304.56</v>
      </c>
      <c r="E484" s="67">
        <v>71</v>
      </c>
      <c r="F484" s="67">
        <v>25386</v>
      </c>
      <c r="G484" s="59" t="s">
        <v>910</v>
      </c>
      <c r="H484" s="66" t="s">
        <v>14</v>
      </c>
      <c r="I484" s="67" t="s">
        <v>40</v>
      </c>
      <c r="J484" s="67" t="s">
        <v>954</v>
      </c>
      <c r="K484" s="67" t="s">
        <v>436</v>
      </c>
      <c r="L484" s="67">
        <v>117.69</v>
      </c>
      <c r="M484" s="67">
        <v>-0.8</v>
      </c>
      <c r="N484" s="67">
        <v>1008.8071</v>
      </c>
      <c r="O484" s="67">
        <v>3</v>
      </c>
      <c r="P484" s="67">
        <v>33.25</v>
      </c>
      <c r="Q484" s="68">
        <v>33049000</v>
      </c>
      <c r="R484" s="64">
        <f>Q504/B484</f>
        <v>239731127.5</v>
      </c>
      <c r="T484" s="44">
        <f>R484/$S$483*100</f>
        <v>5.5237586981566817</v>
      </c>
      <c r="U484" s="70"/>
      <c r="V484" s="44">
        <f>T484*U$483/100</f>
        <v>0.14186083186620385</v>
      </c>
      <c r="W484" s="44"/>
    </row>
    <row r="485" spans="1:23" ht="14.4">
      <c r="G485" s="59"/>
      <c r="H485" s="66"/>
      <c r="K485" s="67" t="s">
        <v>437</v>
      </c>
      <c r="L485" s="67">
        <v>101.55</v>
      </c>
      <c r="M485" s="67">
        <v>0.7</v>
      </c>
      <c r="N485" s="67">
        <v>1092.146</v>
      </c>
      <c r="O485" s="67">
        <v>3</v>
      </c>
      <c r="P485" s="67">
        <v>35.94</v>
      </c>
      <c r="Q485" s="68">
        <v>1441200</v>
      </c>
      <c r="U485" s="70"/>
    </row>
    <row r="486" spans="1:23" ht="14.4">
      <c r="G486" s="59"/>
      <c r="H486" s="66"/>
      <c r="K486" s="67" t="s">
        <v>438</v>
      </c>
      <c r="L486" s="67">
        <v>92.35</v>
      </c>
      <c r="M486" s="67">
        <v>-0.5</v>
      </c>
      <c r="N486" s="67">
        <v>956.80960000000005</v>
      </c>
      <c r="O486" s="67">
        <v>3</v>
      </c>
      <c r="P486" s="67">
        <v>31.59</v>
      </c>
      <c r="Q486" s="68">
        <v>7131500</v>
      </c>
      <c r="U486" s="70"/>
    </row>
    <row r="487" spans="1:23" ht="14.4">
      <c r="G487" s="59"/>
      <c r="H487" s="66"/>
      <c r="K487" s="67" t="s">
        <v>417</v>
      </c>
      <c r="L487" s="67">
        <v>91.59</v>
      </c>
      <c r="M487" s="67">
        <v>-0.5</v>
      </c>
      <c r="N487" s="67">
        <v>1475.8131000000001</v>
      </c>
      <c r="O487" s="67">
        <v>1</v>
      </c>
      <c r="P487" s="67">
        <v>32.380000000000003</v>
      </c>
      <c r="Q487" s="68">
        <v>1296900000</v>
      </c>
      <c r="U487" s="70"/>
    </row>
    <row r="488" spans="1:23" ht="14.4">
      <c r="G488" s="59"/>
      <c r="H488" s="66"/>
      <c r="K488" s="67" t="s">
        <v>207</v>
      </c>
      <c r="L488" s="67">
        <v>78.36</v>
      </c>
      <c r="M488" s="67">
        <v>2.4</v>
      </c>
      <c r="N488" s="67">
        <v>533.25609999999995</v>
      </c>
      <c r="O488" s="67">
        <v>3</v>
      </c>
      <c r="P488" s="67">
        <v>17.29</v>
      </c>
      <c r="Q488" s="68">
        <v>886730000</v>
      </c>
      <c r="U488" s="70"/>
    </row>
    <row r="489" spans="1:23" ht="14.4">
      <c r="G489" s="59"/>
      <c r="H489" s="66"/>
      <c r="K489" s="67" t="s">
        <v>243</v>
      </c>
      <c r="L489" s="67">
        <v>77.55</v>
      </c>
      <c r="M489" s="67">
        <v>-0.1</v>
      </c>
      <c r="N489" s="67">
        <v>745.87950000000001</v>
      </c>
      <c r="O489" s="67">
        <v>2</v>
      </c>
      <c r="P489" s="67">
        <v>25.98</v>
      </c>
      <c r="Q489" s="68">
        <v>161640000</v>
      </c>
      <c r="U489" s="70"/>
    </row>
    <row r="490" spans="1:23" ht="14.4">
      <c r="G490" s="59"/>
      <c r="H490" s="66"/>
      <c r="K490" s="67" t="s">
        <v>245</v>
      </c>
      <c r="L490" s="67">
        <v>75.12</v>
      </c>
      <c r="M490" s="67">
        <v>-0.9</v>
      </c>
      <c r="N490" s="67">
        <v>793.41189999999995</v>
      </c>
      <c r="O490" s="67">
        <v>2</v>
      </c>
      <c r="P490" s="67">
        <v>18.37</v>
      </c>
      <c r="Q490" s="68">
        <v>424140000</v>
      </c>
      <c r="U490" s="70"/>
    </row>
    <row r="491" spans="1:23" ht="14.4">
      <c r="G491" s="59"/>
      <c r="H491" s="66"/>
      <c r="K491" s="67" t="s">
        <v>420</v>
      </c>
      <c r="L491" s="67">
        <v>73.47</v>
      </c>
      <c r="M491" s="67">
        <v>0.1</v>
      </c>
      <c r="N491" s="67">
        <v>753.87710000000004</v>
      </c>
      <c r="O491" s="67">
        <v>2</v>
      </c>
      <c r="P491" s="67">
        <v>23.71</v>
      </c>
      <c r="Q491" s="68">
        <v>24722000</v>
      </c>
      <c r="U491" s="70"/>
    </row>
    <row r="492" spans="1:23" ht="14.4">
      <c r="G492" s="59"/>
      <c r="H492" s="66"/>
      <c r="K492" s="67" t="s">
        <v>439</v>
      </c>
      <c r="L492" s="67">
        <v>69.73</v>
      </c>
      <c r="M492" s="67">
        <v>1.3</v>
      </c>
      <c r="N492" s="67">
        <v>573.32280000000003</v>
      </c>
      <c r="O492" s="67">
        <v>3</v>
      </c>
      <c r="P492" s="67">
        <v>29.19</v>
      </c>
      <c r="Q492" s="68">
        <v>1005000</v>
      </c>
      <c r="U492" s="70"/>
    </row>
    <row r="493" spans="1:23" ht="14.4">
      <c r="G493" s="59"/>
      <c r="H493" s="66"/>
      <c r="K493" s="67" t="s">
        <v>151</v>
      </c>
      <c r="L493" s="67">
        <v>68.98</v>
      </c>
      <c r="M493" s="67">
        <v>1.4</v>
      </c>
      <c r="N493" s="67">
        <v>415.88650000000001</v>
      </c>
      <c r="O493" s="67">
        <v>3</v>
      </c>
      <c r="P493" s="67">
        <v>18.46</v>
      </c>
      <c r="Q493" s="68">
        <v>100150000</v>
      </c>
      <c r="U493" s="70"/>
    </row>
    <row r="494" spans="1:23" ht="14.4">
      <c r="G494" s="59"/>
      <c r="H494" s="66"/>
      <c r="K494" s="67" t="s">
        <v>411</v>
      </c>
      <c r="L494" s="67">
        <v>66.55</v>
      </c>
      <c r="M494" s="67">
        <v>-0.4</v>
      </c>
      <c r="N494" s="67">
        <v>1176.6077</v>
      </c>
      <c r="O494" s="67">
        <v>1</v>
      </c>
      <c r="P494" s="67">
        <v>29.72</v>
      </c>
      <c r="Q494" s="68">
        <v>649820000</v>
      </c>
      <c r="U494" s="70"/>
    </row>
    <row r="495" spans="1:23" ht="14.4">
      <c r="G495" s="59"/>
      <c r="H495" s="66"/>
      <c r="K495" s="67" t="s">
        <v>244</v>
      </c>
      <c r="L495" s="67">
        <v>61.6</v>
      </c>
      <c r="M495" s="67">
        <v>-0.5</v>
      </c>
      <c r="N495" s="67">
        <v>622.25930000000005</v>
      </c>
      <c r="O495" s="67">
        <v>2</v>
      </c>
      <c r="P495" s="67">
        <v>16.62</v>
      </c>
      <c r="Q495" s="68">
        <v>1980100</v>
      </c>
      <c r="U495" s="70"/>
    </row>
    <row r="496" spans="1:23" ht="14.4">
      <c r="G496" s="59"/>
      <c r="H496" s="66"/>
      <c r="K496" s="67" t="s">
        <v>412</v>
      </c>
      <c r="L496" s="67">
        <v>61.49</v>
      </c>
      <c r="M496" s="67">
        <v>2.6</v>
      </c>
      <c r="N496" s="67">
        <v>596.80679999999995</v>
      </c>
      <c r="O496" s="67">
        <v>2</v>
      </c>
      <c r="P496" s="67">
        <v>26.71</v>
      </c>
      <c r="Q496" s="68">
        <v>204940000</v>
      </c>
      <c r="U496" s="70"/>
    </row>
    <row r="497" spans="1:23" ht="14.4">
      <c r="G497" s="59"/>
      <c r="H497" s="66"/>
      <c r="K497" s="67" t="s">
        <v>418</v>
      </c>
      <c r="L497" s="67">
        <v>55.93</v>
      </c>
      <c r="M497" s="67">
        <v>-0.7</v>
      </c>
      <c r="N497" s="67">
        <v>729.3646</v>
      </c>
      <c r="O497" s="67">
        <v>2</v>
      </c>
      <c r="P497" s="67">
        <v>18.97</v>
      </c>
      <c r="Q497" s="68">
        <v>72531000</v>
      </c>
      <c r="U497" s="70"/>
    </row>
    <row r="498" spans="1:23" ht="14.4">
      <c r="G498" s="59"/>
      <c r="H498" s="66"/>
      <c r="K498" s="67" t="s">
        <v>152</v>
      </c>
      <c r="L498" s="67">
        <v>47.38</v>
      </c>
      <c r="M498" s="67">
        <v>1.4</v>
      </c>
      <c r="N498" s="67">
        <v>559.27859999999998</v>
      </c>
      <c r="O498" s="67">
        <v>2</v>
      </c>
      <c r="P498" s="67">
        <v>19.8</v>
      </c>
      <c r="Q498" s="68">
        <v>22578000</v>
      </c>
      <c r="U498" s="70"/>
    </row>
    <row r="499" spans="1:23" ht="14.4">
      <c r="G499" s="59"/>
      <c r="H499" s="66"/>
      <c r="K499" s="67" t="s">
        <v>116</v>
      </c>
      <c r="L499" s="67">
        <v>46.58</v>
      </c>
      <c r="M499" s="67">
        <v>0.6</v>
      </c>
      <c r="N499" s="67">
        <v>502.2842</v>
      </c>
      <c r="O499" s="67">
        <v>2</v>
      </c>
      <c r="P499" s="67">
        <v>26.06</v>
      </c>
      <c r="Q499" s="68">
        <v>296780000</v>
      </c>
      <c r="U499" s="70"/>
    </row>
    <row r="500" spans="1:23" ht="14.4">
      <c r="G500" s="59"/>
      <c r="H500" s="66"/>
      <c r="K500" s="67" t="s">
        <v>205</v>
      </c>
      <c r="L500" s="67">
        <v>42.14</v>
      </c>
      <c r="M500" s="67">
        <v>0.7</v>
      </c>
      <c r="N500" s="67">
        <v>532.27170000000001</v>
      </c>
      <c r="O500" s="67">
        <v>2</v>
      </c>
      <c r="P500" s="67">
        <v>19.66</v>
      </c>
      <c r="Q500" s="68">
        <v>131960000</v>
      </c>
      <c r="U500" s="70"/>
    </row>
    <row r="501" spans="1:23" ht="15">
      <c r="G501" s="59"/>
      <c r="H501" s="66"/>
      <c r="J501" s="58"/>
      <c r="K501" s="67" t="s">
        <v>144</v>
      </c>
      <c r="L501" s="67">
        <v>38.81</v>
      </c>
      <c r="M501" s="67">
        <v>1.5</v>
      </c>
      <c r="N501" s="67">
        <v>510.28210000000001</v>
      </c>
      <c r="O501" s="67">
        <v>2</v>
      </c>
      <c r="P501" s="67">
        <v>23.36</v>
      </c>
      <c r="Q501" s="68">
        <v>76903000</v>
      </c>
      <c r="U501" s="70"/>
    </row>
    <row r="502" spans="1:23" ht="15">
      <c r="G502" s="59"/>
      <c r="H502" s="66"/>
      <c r="J502" s="58"/>
      <c r="K502" s="67" t="s">
        <v>419</v>
      </c>
      <c r="L502" s="67">
        <v>26.67</v>
      </c>
      <c r="M502" s="67">
        <v>-0.9</v>
      </c>
      <c r="N502" s="67">
        <v>302.5197</v>
      </c>
      <c r="O502" s="67">
        <v>3</v>
      </c>
      <c r="P502" s="67">
        <v>17.43</v>
      </c>
      <c r="Q502" s="68">
        <v>399870000</v>
      </c>
      <c r="U502" s="70"/>
    </row>
    <row r="503" spans="1:23" ht="15">
      <c r="G503" s="59"/>
      <c r="H503" s="66"/>
      <c r="J503" s="58"/>
      <c r="K503" s="67" t="s">
        <v>440</v>
      </c>
      <c r="L503" s="67">
        <v>19.21</v>
      </c>
      <c r="M503" s="67">
        <v>-0.1</v>
      </c>
      <c r="N503" s="67">
        <v>572.29160000000002</v>
      </c>
      <c r="O503" s="67">
        <v>3</v>
      </c>
      <c r="P503" s="67">
        <v>18.23</v>
      </c>
      <c r="Q503" s="68">
        <v>351750</v>
      </c>
      <c r="U503" s="70"/>
    </row>
    <row r="504" spans="1:23" ht="15">
      <c r="G504" s="59"/>
      <c r="H504" s="66"/>
      <c r="J504" s="58"/>
      <c r="Q504" s="68">
        <f>SUM(Q484:Q503)</f>
        <v>4794622550</v>
      </c>
      <c r="U504" s="70"/>
    </row>
    <row r="505" spans="1:23" ht="14.4">
      <c r="A505" s="62">
        <v>18</v>
      </c>
      <c r="B505" s="67">
        <v>10</v>
      </c>
      <c r="C505" s="67">
        <v>8</v>
      </c>
      <c r="D505" s="67">
        <v>223.02</v>
      </c>
      <c r="E505" s="67">
        <v>42</v>
      </c>
      <c r="F505" s="67">
        <v>25006</v>
      </c>
      <c r="G505" s="59" t="s">
        <v>746</v>
      </c>
      <c r="H505" s="66" t="s">
        <v>14</v>
      </c>
      <c r="I505" s="67" t="s">
        <v>10</v>
      </c>
      <c r="J505" s="67" t="s">
        <v>943</v>
      </c>
      <c r="K505" s="67" t="s">
        <v>338</v>
      </c>
      <c r="L505" s="67">
        <v>104.55</v>
      </c>
      <c r="M505" s="67">
        <v>0.1</v>
      </c>
      <c r="N505" s="67">
        <v>635.67790000000002</v>
      </c>
      <c r="O505" s="67">
        <v>3</v>
      </c>
      <c r="P505" s="67">
        <v>28.66</v>
      </c>
      <c r="Q505" s="68">
        <v>22773000</v>
      </c>
      <c r="R505" s="64">
        <f>Q515/B505</f>
        <v>9104110</v>
      </c>
      <c r="T505" s="44">
        <f>R505/$S$483*100</f>
        <v>0.20977211981566818</v>
      </c>
      <c r="U505" s="70"/>
      <c r="V505" s="44">
        <f>T505*U$483/100</f>
        <v>5.3873547063738106E-3</v>
      </c>
      <c r="W505" s="44"/>
    </row>
    <row r="506" spans="1:23" ht="15">
      <c r="G506" s="59"/>
      <c r="H506" s="66"/>
      <c r="J506" s="58"/>
      <c r="K506" s="67" t="s">
        <v>301</v>
      </c>
      <c r="L506" s="67">
        <v>77.87</v>
      </c>
      <c r="M506" s="67">
        <v>-0.9</v>
      </c>
      <c r="N506" s="67">
        <v>769.34</v>
      </c>
      <c r="O506" s="67">
        <v>2</v>
      </c>
      <c r="P506" s="67">
        <v>30.3</v>
      </c>
      <c r="Q506" s="68">
        <v>30980000</v>
      </c>
      <c r="U506" s="70"/>
    </row>
    <row r="507" spans="1:23" ht="15">
      <c r="G507" s="59"/>
      <c r="H507" s="66"/>
      <c r="J507" s="58"/>
      <c r="K507" s="67" t="s">
        <v>339</v>
      </c>
      <c r="L507" s="67">
        <v>77.39</v>
      </c>
      <c r="M507" s="67">
        <v>0.4</v>
      </c>
      <c r="N507" s="67">
        <v>721.31380000000001</v>
      </c>
      <c r="O507" s="67">
        <v>2</v>
      </c>
      <c r="P507" s="67">
        <v>24.63</v>
      </c>
      <c r="Q507" s="68">
        <v>16251000</v>
      </c>
      <c r="U507" s="70"/>
    </row>
    <row r="508" spans="1:23" ht="15">
      <c r="G508" s="59"/>
      <c r="J508" s="58"/>
      <c r="K508" s="67" t="s">
        <v>341</v>
      </c>
      <c r="L508" s="67">
        <v>68.709999999999994</v>
      </c>
      <c r="M508" s="67">
        <v>-0.3</v>
      </c>
      <c r="N508" s="67">
        <v>636.25170000000003</v>
      </c>
      <c r="O508" s="67">
        <v>2</v>
      </c>
      <c r="P508" s="67">
        <v>19.88</v>
      </c>
      <c r="Q508" s="68">
        <v>2442500</v>
      </c>
      <c r="U508" s="70"/>
    </row>
    <row r="509" spans="1:23" ht="15">
      <c r="G509" s="59"/>
      <c r="J509" s="58"/>
      <c r="K509" s="67" t="s">
        <v>340</v>
      </c>
      <c r="L509" s="67">
        <v>63.61</v>
      </c>
      <c r="M509" s="67">
        <v>0.1</v>
      </c>
      <c r="N509" s="67">
        <v>502.22620000000001</v>
      </c>
      <c r="O509" s="67">
        <v>3</v>
      </c>
      <c r="P509" s="67">
        <v>25.42</v>
      </c>
      <c r="Q509" s="68">
        <v>1486500</v>
      </c>
      <c r="U509" s="70"/>
    </row>
    <row r="510" spans="1:23" ht="15">
      <c r="G510" s="59"/>
      <c r="J510" s="58"/>
      <c r="K510" s="67" t="s">
        <v>345</v>
      </c>
      <c r="L510" s="67">
        <v>62.84</v>
      </c>
      <c r="M510" s="67">
        <v>0.5</v>
      </c>
      <c r="N510" s="67">
        <v>729.31140000000005</v>
      </c>
      <c r="O510" s="67">
        <v>2</v>
      </c>
      <c r="P510" s="67">
        <v>22.13</v>
      </c>
      <c r="Q510" s="68">
        <v>2842300</v>
      </c>
      <c r="U510" s="70"/>
    </row>
    <row r="511" spans="1:23" ht="15">
      <c r="G511" s="59"/>
      <c r="J511" s="58"/>
      <c r="K511" s="67" t="s">
        <v>302</v>
      </c>
      <c r="L511" s="67">
        <v>57.77</v>
      </c>
      <c r="M511" s="67">
        <v>0.5</v>
      </c>
      <c r="N511" s="67">
        <v>569.75450000000001</v>
      </c>
      <c r="O511" s="67">
        <v>2</v>
      </c>
      <c r="P511" s="67">
        <v>23.55</v>
      </c>
      <c r="Q511" s="68">
        <v>1316900</v>
      </c>
      <c r="U511" s="70"/>
    </row>
    <row r="512" spans="1:23" ht="15">
      <c r="G512" s="59"/>
      <c r="J512" s="58"/>
      <c r="K512" s="67" t="s">
        <v>343</v>
      </c>
      <c r="L512" s="67">
        <v>57.27</v>
      </c>
      <c r="M512" s="67">
        <v>1.1000000000000001</v>
      </c>
      <c r="N512" s="67">
        <v>589.29830000000004</v>
      </c>
      <c r="O512" s="67">
        <v>2</v>
      </c>
      <c r="P512" s="67">
        <v>21.44</v>
      </c>
      <c r="Q512" s="68">
        <v>3815600</v>
      </c>
      <c r="U512" s="70"/>
    </row>
    <row r="513" spans="1:23" ht="15">
      <c r="G513" s="59"/>
      <c r="J513" s="58"/>
      <c r="K513" s="67" t="s">
        <v>346</v>
      </c>
      <c r="L513" s="67">
        <v>48.24</v>
      </c>
      <c r="M513" s="67">
        <v>0.9</v>
      </c>
      <c r="N513" s="67">
        <v>514.22979999999995</v>
      </c>
      <c r="O513" s="67">
        <v>2</v>
      </c>
      <c r="P513" s="67">
        <v>19.29</v>
      </c>
      <c r="Q513" s="68">
        <v>8272700</v>
      </c>
      <c r="U513" s="70"/>
    </row>
    <row r="514" spans="1:23" ht="15">
      <c r="G514" s="59"/>
      <c r="J514" s="58"/>
      <c r="K514" s="67" t="s">
        <v>372</v>
      </c>
      <c r="L514" s="67">
        <v>29.73</v>
      </c>
      <c r="M514" s="67">
        <v>0.2</v>
      </c>
      <c r="N514" s="67">
        <v>659.35090000000002</v>
      </c>
      <c r="O514" s="67">
        <v>2</v>
      </c>
      <c r="P514" s="67">
        <v>21.72</v>
      </c>
      <c r="Q514" s="68">
        <v>860600</v>
      </c>
      <c r="U514" s="70"/>
    </row>
    <row r="515" spans="1:23" ht="15">
      <c r="G515" s="59"/>
      <c r="J515" s="58"/>
      <c r="Q515" s="68">
        <f>SUM(Q505:Q514)</f>
        <v>91041100</v>
      </c>
      <c r="U515" s="70"/>
    </row>
    <row r="516" spans="1:23" ht="14.4">
      <c r="A516" s="62">
        <v>18</v>
      </c>
      <c r="B516" s="67">
        <v>9</v>
      </c>
      <c r="C516" s="67">
        <v>1</v>
      </c>
      <c r="D516" s="67">
        <v>172.04</v>
      </c>
      <c r="E516" s="67">
        <v>26</v>
      </c>
      <c r="F516" s="67">
        <v>28593</v>
      </c>
      <c r="G516" s="59" t="s">
        <v>769</v>
      </c>
      <c r="H516" s="66" t="s">
        <v>59</v>
      </c>
      <c r="I516" s="67" t="s">
        <v>40</v>
      </c>
      <c r="J516" s="67" t="s">
        <v>964</v>
      </c>
      <c r="K516" s="67" t="s">
        <v>427</v>
      </c>
      <c r="L516" s="67">
        <v>85.47</v>
      </c>
      <c r="M516" s="67">
        <v>0.2</v>
      </c>
      <c r="N516" s="67">
        <v>519.27809999999999</v>
      </c>
      <c r="O516" s="67">
        <v>2</v>
      </c>
      <c r="P516" s="67">
        <v>16.79</v>
      </c>
      <c r="Q516" s="68">
        <v>143140000</v>
      </c>
      <c r="R516" s="64">
        <f>Q525/B516</f>
        <v>240142431.1111111</v>
      </c>
      <c r="T516" s="44">
        <f>R516/$S$483*100</f>
        <v>5.5332357398873526</v>
      </c>
      <c r="U516" s="70"/>
      <c r="V516" s="44">
        <f>T516*U$483/100</f>
        <v>0.14210422067027895</v>
      </c>
      <c r="W516" s="44"/>
    </row>
    <row r="517" spans="1:23" ht="15">
      <c r="G517" s="59"/>
      <c r="H517" s="66"/>
      <c r="J517" s="58"/>
      <c r="K517" s="67" t="s">
        <v>422</v>
      </c>
      <c r="L517" s="67">
        <v>60.57</v>
      </c>
      <c r="M517" s="67">
        <v>0.2</v>
      </c>
      <c r="N517" s="67">
        <v>535.30579999999998</v>
      </c>
      <c r="O517" s="67">
        <v>2</v>
      </c>
      <c r="P517" s="67">
        <v>32.49</v>
      </c>
      <c r="Q517" s="68">
        <v>102440000</v>
      </c>
      <c r="U517" s="70"/>
    </row>
    <row r="518" spans="1:23" ht="15">
      <c r="G518" s="59"/>
      <c r="H518" s="66"/>
      <c r="J518" s="58"/>
      <c r="K518" s="67" t="s">
        <v>299</v>
      </c>
      <c r="L518" s="67">
        <v>60.11</v>
      </c>
      <c r="M518" s="67">
        <v>-2.1</v>
      </c>
      <c r="N518" s="67">
        <v>1118.585</v>
      </c>
      <c r="O518" s="67">
        <v>1</v>
      </c>
      <c r="P518" s="67">
        <v>27.32</v>
      </c>
      <c r="Q518" s="68">
        <v>1306300000</v>
      </c>
      <c r="U518" s="70"/>
    </row>
    <row r="519" spans="1:23" ht="15">
      <c r="G519" s="59"/>
      <c r="H519" s="66"/>
      <c r="J519" s="58"/>
      <c r="K519" s="67" t="s">
        <v>428</v>
      </c>
      <c r="L519" s="67">
        <v>54.41</v>
      </c>
      <c r="M519" s="67">
        <v>-0.7</v>
      </c>
      <c r="N519" s="67">
        <v>888.42769999999996</v>
      </c>
      <c r="O519" s="67">
        <v>1</v>
      </c>
      <c r="P519" s="67">
        <v>27.26</v>
      </c>
      <c r="Q519" s="68">
        <v>172620000</v>
      </c>
      <c r="U519" s="70"/>
    </row>
    <row r="520" spans="1:23" ht="15">
      <c r="G520" s="59"/>
      <c r="H520" s="66"/>
      <c r="J520" s="58"/>
      <c r="K520" s="67" t="s">
        <v>201</v>
      </c>
      <c r="L520" s="67">
        <v>51.09</v>
      </c>
      <c r="M520" s="67">
        <v>0.4</v>
      </c>
      <c r="N520" s="67">
        <v>595.81579999999997</v>
      </c>
      <c r="O520" s="67">
        <v>2</v>
      </c>
      <c r="P520" s="67">
        <v>31.1</v>
      </c>
      <c r="Q520" s="68">
        <v>8054200</v>
      </c>
      <c r="U520" s="70"/>
    </row>
    <row r="521" spans="1:23" ht="15">
      <c r="G521" s="59"/>
      <c r="H521" s="66"/>
      <c r="J521" s="58"/>
      <c r="K521" s="67" t="s">
        <v>429</v>
      </c>
      <c r="L521" s="67">
        <v>42.67</v>
      </c>
      <c r="M521" s="67">
        <v>2</v>
      </c>
      <c r="N521" s="67">
        <v>382.52760000000001</v>
      </c>
      <c r="O521" s="67">
        <v>3</v>
      </c>
      <c r="P521" s="67">
        <v>25.42</v>
      </c>
      <c r="Q521" s="68">
        <v>25713000</v>
      </c>
      <c r="U521" s="70"/>
    </row>
    <row r="522" spans="1:23" ht="15">
      <c r="G522" s="59"/>
      <c r="H522" s="66"/>
      <c r="J522" s="58"/>
      <c r="K522" s="67" t="s">
        <v>441</v>
      </c>
      <c r="L522" s="67">
        <v>37.17</v>
      </c>
      <c r="M522" s="67">
        <v>1.1000000000000001</v>
      </c>
      <c r="N522" s="67">
        <v>397.21850000000001</v>
      </c>
      <c r="O522" s="67">
        <v>3</v>
      </c>
      <c r="P522" s="67">
        <v>31.35</v>
      </c>
      <c r="Q522" s="68">
        <v>2728200</v>
      </c>
      <c r="U522" s="70"/>
    </row>
    <row r="523" spans="1:23" ht="15">
      <c r="G523" s="59"/>
      <c r="H523" s="66"/>
      <c r="J523" s="58"/>
      <c r="K523" s="67" t="s">
        <v>442</v>
      </c>
      <c r="L523" s="67">
        <v>32.020000000000003</v>
      </c>
      <c r="M523" s="67">
        <v>0.9</v>
      </c>
      <c r="N523" s="67">
        <v>603.81349999999998</v>
      </c>
      <c r="O523" s="67">
        <v>2</v>
      </c>
      <c r="P523" s="67">
        <v>27.9</v>
      </c>
      <c r="Q523" s="68">
        <v>416480</v>
      </c>
      <c r="U523" s="70"/>
    </row>
    <row r="524" spans="1:23" ht="15">
      <c r="G524" s="59"/>
      <c r="H524" s="66"/>
      <c r="J524" s="58"/>
      <c r="K524" s="67" t="s">
        <v>419</v>
      </c>
      <c r="L524" s="67">
        <v>26.67</v>
      </c>
      <c r="M524" s="67">
        <v>-0.9</v>
      </c>
      <c r="N524" s="67">
        <v>302.5197</v>
      </c>
      <c r="O524" s="67">
        <v>3</v>
      </c>
      <c r="P524" s="67">
        <v>17.43</v>
      </c>
      <c r="Q524" s="68">
        <v>399870000</v>
      </c>
      <c r="U524" s="70"/>
    </row>
    <row r="525" spans="1:23" ht="15">
      <c r="G525" s="59"/>
      <c r="H525" s="66"/>
      <c r="J525" s="58"/>
      <c r="Q525" s="68">
        <f>SUM(Q516:Q524)</f>
        <v>2161281880</v>
      </c>
      <c r="U525" s="70"/>
    </row>
    <row r="526" spans="1:23" ht="14.4">
      <c r="A526" s="62">
        <v>18</v>
      </c>
      <c r="B526" s="67">
        <v>8</v>
      </c>
      <c r="C526" s="67">
        <v>4</v>
      </c>
      <c r="D526" s="67">
        <v>164.86</v>
      </c>
      <c r="E526" s="67">
        <v>38</v>
      </c>
      <c r="F526" s="67">
        <v>13787</v>
      </c>
      <c r="G526" s="59" t="s">
        <v>576</v>
      </c>
      <c r="H526" s="66" t="s">
        <v>14</v>
      </c>
      <c r="I526" s="67" t="s">
        <v>11</v>
      </c>
      <c r="J526" s="67" t="s">
        <v>665</v>
      </c>
      <c r="K526" s="67" t="s">
        <v>347</v>
      </c>
      <c r="L526" s="67">
        <v>85.98</v>
      </c>
      <c r="M526" s="67">
        <v>0.8</v>
      </c>
      <c r="N526" s="67">
        <v>663.27499999999998</v>
      </c>
      <c r="O526" s="67">
        <v>3</v>
      </c>
      <c r="P526" s="67">
        <v>21.89</v>
      </c>
      <c r="Q526" s="68">
        <v>3750800</v>
      </c>
      <c r="R526" s="64">
        <f>Q534/B526</f>
        <v>18509812.5</v>
      </c>
      <c r="T526" s="44">
        <f>R526/$S$483*100</f>
        <v>0.42649337557603684</v>
      </c>
      <c r="U526" s="70"/>
      <c r="V526" s="44">
        <f>T526*U$483/100</f>
        <v>1.0953176695577249E-2</v>
      </c>
      <c r="W526" s="44"/>
    </row>
    <row r="527" spans="1:23" ht="15">
      <c r="G527" s="59"/>
      <c r="H527" s="66"/>
      <c r="J527" s="58"/>
      <c r="K527" s="67" t="s">
        <v>300</v>
      </c>
      <c r="L527" s="67">
        <v>83.51</v>
      </c>
      <c r="M527" s="67">
        <v>1.6</v>
      </c>
      <c r="N527" s="67">
        <v>916.35889999999995</v>
      </c>
      <c r="O527" s="67">
        <v>2</v>
      </c>
      <c r="P527" s="67">
        <v>24.01</v>
      </c>
      <c r="Q527" s="68">
        <v>36747000</v>
      </c>
      <c r="U527" s="70"/>
    </row>
    <row r="528" spans="1:23" ht="15">
      <c r="G528" s="59"/>
      <c r="H528" s="66"/>
      <c r="J528" s="58"/>
      <c r="K528" s="67" t="s">
        <v>349</v>
      </c>
      <c r="L528" s="67">
        <v>76.44</v>
      </c>
      <c r="M528" s="67">
        <v>1</v>
      </c>
      <c r="N528" s="67">
        <v>712.65279999999996</v>
      </c>
      <c r="O528" s="67">
        <v>3</v>
      </c>
      <c r="P528" s="67">
        <v>23.57</v>
      </c>
      <c r="Q528" s="68">
        <v>6760000</v>
      </c>
      <c r="U528" s="70"/>
    </row>
    <row r="529" spans="1:23" ht="15">
      <c r="G529" s="59"/>
      <c r="H529" s="66"/>
      <c r="J529" s="58"/>
      <c r="K529" s="67" t="s">
        <v>348</v>
      </c>
      <c r="L529" s="67">
        <v>70.91</v>
      </c>
      <c r="M529" s="67">
        <v>0.9</v>
      </c>
      <c r="N529" s="67">
        <v>707.32119999999998</v>
      </c>
      <c r="O529" s="67">
        <v>3</v>
      </c>
      <c r="P529" s="67">
        <v>26.22</v>
      </c>
      <c r="Q529" s="68">
        <v>50795000</v>
      </c>
      <c r="U529" s="70"/>
    </row>
    <row r="530" spans="1:23" ht="15">
      <c r="G530" s="59"/>
      <c r="H530" s="66"/>
      <c r="J530" s="58"/>
      <c r="K530" s="67" t="s">
        <v>260</v>
      </c>
      <c r="L530" s="67">
        <v>46.59</v>
      </c>
      <c r="M530" s="67">
        <v>-0.5</v>
      </c>
      <c r="N530" s="67">
        <v>699.8306</v>
      </c>
      <c r="O530" s="67">
        <v>2</v>
      </c>
      <c r="P530" s="67">
        <v>49.08</v>
      </c>
      <c r="Q530" s="68">
        <v>12272000</v>
      </c>
      <c r="U530" s="70"/>
    </row>
    <row r="531" spans="1:23" ht="15">
      <c r="G531" s="59"/>
      <c r="H531" s="66"/>
      <c r="J531" s="58"/>
      <c r="K531" s="67" t="s">
        <v>261</v>
      </c>
      <c r="L531" s="67">
        <v>38.6</v>
      </c>
      <c r="M531" s="67">
        <v>0</v>
      </c>
      <c r="N531" s="67">
        <v>707.82830000000001</v>
      </c>
      <c r="O531" s="67">
        <v>2</v>
      </c>
      <c r="P531" s="67">
        <v>44.31</v>
      </c>
      <c r="Q531" s="68">
        <v>18996000</v>
      </c>
      <c r="U531" s="70"/>
    </row>
    <row r="532" spans="1:23" ht="15">
      <c r="G532" s="59"/>
      <c r="H532" s="66"/>
      <c r="J532" s="58"/>
      <c r="K532" s="67" t="s">
        <v>313</v>
      </c>
      <c r="L532" s="67">
        <v>36.94</v>
      </c>
      <c r="M532" s="67">
        <v>0</v>
      </c>
      <c r="N532" s="67">
        <v>707.82830000000001</v>
      </c>
      <c r="O532" s="67">
        <v>2</v>
      </c>
      <c r="P532" s="67">
        <v>44.31</v>
      </c>
      <c r="Q532" s="68">
        <v>17079000</v>
      </c>
      <c r="U532" s="70"/>
    </row>
    <row r="533" spans="1:23" ht="15">
      <c r="G533" s="59"/>
      <c r="H533" s="66"/>
      <c r="J533" s="58"/>
      <c r="K533" s="67" t="s">
        <v>312</v>
      </c>
      <c r="L533" s="67">
        <v>36.26</v>
      </c>
      <c r="M533" s="67">
        <v>-0.6</v>
      </c>
      <c r="N533" s="67">
        <v>715.82529999999997</v>
      </c>
      <c r="O533" s="67">
        <v>2</v>
      </c>
      <c r="P533" s="67">
        <v>39.950000000000003</v>
      </c>
      <c r="Q533" s="68">
        <v>1678700</v>
      </c>
      <c r="U533" s="70"/>
    </row>
    <row r="534" spans="1:23" ht="15">
      <c r="G534" s="59"/>
      <c r="H534" s="66"/>
      <c r="J534" s="58"/>
      <c r="Q534" s="68">
        <f>SUM(Q526:Q533)</f>
        <v>148078500</v>
      </c>
      <c r="U534" s="70"/>
    </row>
    <row r="535" spans="1:23" ht="14.4">
      <c r="A535" s="62">
        <v>18</v>
      </c>
      <c r="B535" s="67">
        <v>5</v>
      </c>
      <c r="C535" s="67">
        <v>1</v>
      </c>
      <c r="D535" s="67">
        <v>157.19999999999999</v>
      </c>
      <c r="E535" s="67">
        <v>19</v>
      </c>
      <c r="F535" s="67">
        <v>28942</v>
      </c>
      <c r="G535" s="59" t="s">
        <v>766</v>
      </c>
      <c r="H535" s="66" t="s">
        <v>277</v>
      </c>
      <c r="I535" s="67" t="s">
        <v>40</v>
      </c>
      <c r="J535" s="67" t="s">
        <v>961</v>
      </c>
      <c r="K535" s="67" t="s">
        <v>425</v>
      </c>
      <c r="L535" s="67">
        <v>90.9</v>
      </c>
      <c r="M535" s="67">
        <v>-1.1000000000000001</v>
      </c>
      <c r="N535" s="67">
        <v>864.07280000000003</v>
      </c>
      <c r="O535" s="67">
        <v>3</v>
      </c>
      <c r="P535" s="67">
        <v>36.33</v>
      </c>
      <c r="Q535" s="68">
        <v>5144300</v>
      </c>
      <c r="R535" s="64">
        <f>Q540/B535</f>
        <v>302501100</v>
      </c>
      <c r="T535" s="44">
        <f>R535/$S$483*100</f>
        <v>6.970071428571428</v>
      </c>
      <c r="U535" s="70"/>
      <c r="V535" s="44">
        <f>T535*U$483/100</f>
        <v>0.17900494664148991</v>
      </c>
      <c r="W535" s="44"/>
    </row>
    <row r="536" spans="1:23" ht="15">
      <c r="G536" s="59"/>
      <c r="H536" s="66"/>
      <c r="J536" s="58"/>
      <c r="K536" s="67" t="s">
        <v>299</v>
      </c>
      <c r="L536" s="67">
        <v>60.11</v>
      </c>
      <c r="M536" s="67">
        <v>-2.1</v>
      </c>
      <c r="N536" s="67">
        <v>1118.585</v>
      </c>
      <c r="O536" s="67">
        <v>1</v>
      </c>
      <c r="P536" s="67">
        <v>27.32</v>
      </c>
      <c r="Q536" s="68">
        <v>1306300000</v>
      </c>
      <c r="U536" s="70"/>
    </row>
    <row r="537" spans="1:23" ht="15">
      <c r="G537" s="59"/>
      <c r="J537" s="58"/>
      <c r="K537" s="67" t="s">
        <v>423</v>
      </c>
      <c r="L537" s="67">
        <v>54.41</v>
      </c>
      <c r="M537" s="67">
        <v>-0.7</v>
      </c>
      <c r="N537" s="67">
        <v>888.42769999999996</v>
      </c>
      <c r="O537" s="67">
        <v>1</v>
      </c>
      <c r="P537" s="67">
        <v>27.26</v>
      </c>
      <c r="Q537" s="68">
        <v>172620000</v>
      </c>
      <c r="U537" s="70"/>
    </row>
    <row r="538" spans="1:23" ht="15">
      <c r="G538" s="59"/>
      <c r="H538" s="66"/>
      <c r="J538" s="58"/>
      <c r="K538" s="67" t="s">
        <v>424</v>
      </c>
      <c r="L538" s="67">
        <v>42.67</v>
      </c>
      <c r="M538" s="67">
        <v>2</v>
      </c>
      <c r="N538" s="67">
        <v>382.52760000000001</v>
      </c>
      <c r="O538" s="67">
        <v>3</v>
      </c>
      <c r="P538" s="67">
        <v>25.42</v>
      </c>
      <c r="Q538" s="68">
        <v>25713000</v>
      </c>
      <c r="U538" s="70"/>
    </row>
    <row r="539" spans="1:23" ht="15">
      <c r="G539" s="59"/>
      <c r="J539" s="58"/>
      <c r="K539" s="67" t="s">
        <v>443</v>
      </c>
      <c r="L539" s="67">
        <v>37.17</v>
      </c>
      <c r="M539" s="67">
        <v>1.1000000000000001</v>
      </c>
      <c r="N539" s="67">
        <v>397.21850000000001</v>
      </c>
      <c r="O539" s="67">
        <v>3</v>
      </c>
      <c r="P539" s="67">
        <v>31.35</v>
      </c>
      <c r="Q539" s="68">
        <v>2728200</v>
      </c>
      <c r="U539" s="70"/>
    </row>
    <row r="540" spans="1:23" ht="15">
      <c r="G540" s="59"/>
      <c r="J540" s="58"/>
      <c r="Q540" s="68">
        <f>SUM(Q535:Q539)</f>
        <v>1512505500</v>
      </c>
      <c r="U540" s="70"/>
    </row>
    <row r="541" spans="1:23" ht="14.4">
      <c r="A541" s="62">
        <v>18</v>
      </c>
      <c r="B541" s="67">
        <v>7</v>
      </c>
      <c r="C541" s="67">
        <v>2</v>
      </c>
      <c r="D541" s="67">
        <v>155.53</v>
      </c>
      <c r="E541" s="67">
        <v>21</v>
      </c>
      <c r="F541" s="67">
        <v>25342</v>
      </c>
      <c r="G541" s="59" t="s">
        <v>768</v>
      </c>
      <c r="H541" s="66" t="s">
        <v>14</v>
      </c>
      <c r="I541" s="67" t="s">
        <v>40</v>
      </c>
      <c r="J541" s="67" t="s">
        <v>963</v>
      </c>
      <c r="K541" s="67" t="s">
        <v>90</v>
      </c>
      <c r="L541" s="67">
        <v>70.73</v>
      </c>
      <c r="M541" s="67">
        <v>2</v>
      </c>
      <c r="N541" s="67">
        <v>480.26440000000002</v>
      </c>
      <c r="O541" s="67">
        <v>2</v>
      </c>
      <c r="P541" s="67">
        <v>24.68</v>
      </c>
      <c r="Q541" s="68">
        <v>242800000</v>
      </c>
      <c r="R541" s="64">
        <f>Q548/B541</f>
        <v>105032014.28571428</v>
      </c>
      <c r="T541" s="44">
        <f>R541/$S$483*100</f>
        <v>2.4200924950625411</v>
      </c>
      <c r="U541" s="70"/>
      <c r="V541" s="44">
        <f>T541*U$483/100</f>
        <v>6.2152666925384716E-2</v>
      </c>
      <c r="W541" s="44"/>
    </row>
    <row r="542" spans="1:23" ht="15">
      <c r="G542" s="59"/>
      <c r="H542" s="66"/>
      <c r="J542" s="58"/>
      <c r="K542" s="67" t="s">
        <v>91</v>
      </c>
      <c r="L542" s="67">
        <v>69.61</v>
      </c>
      <c r="M542" s="67">
        <v>-1.2</v>
      </c>
      <c r="N542" s="67">
        <v>604.80190000000005</v>
      </c>
      <c r="O542" s="67">
        <v>2</v>
      </c>
      <c r="P542" s="67">
        <v>30.83</v>
      </c>
      <c r="Q542" s="68">
        <v>57032000</v>
      </c>
      <c r="U542" s="70"/>
    </row>
    <row r="543" spans="1:23" ht="15">
      <c r="G543" s="59"/>
      <c r="H543" s="66"/>
      <c r="J543" s="58"/>
      <c r="K543" s="67" t="s">
        <v>115</v>
      </c>
      <c r="L543" s="67">
        <v>64.45</v>
      </c>
      <c r="M543" s="67">
        <v>-2.1</v>
      </c>
      <c r="N543" s="67">
        <v>612.79880000000003</v>
      </c>
      <c r="O543" s="67">
        <v>2</v>
      </c>
      <c r="P543" s="67">
        <v>27.48</v>
      </c>
      <c r="Q543" s="68">
        <v>62673000</v>
      </c>
      <c r="U543" s="70"/>
    </row>
    <row r="544" spans="1:23" ht="15">
      <c r="G544" s="59"/>
      <c r="H544" s="66"/>
      <c r="J544" s="58"/>
      <c r="K544" s="67" t="s">
        <v>197</v>
      </c>
      <c r="L544" s="67">
        <v>64.010000000000005</v>
      </c>
      <c r="M544" s="67">
        <v>0</v>
      </c>
      <c r="N544" s="67">
        <v>507.92829999999998</v>
      </c>
      <c r="O544" s="67">
        <v>3</v>
      </c>
      <c r="P544" s="67">
        <v>18.29</v>
      </c>
      <c r="Q544" s="68">
        <v>4196100</v>
      </c>
      <c r="U544" s="70"/>
    </row>
    <row r="545" spans="1:23" ht="15">
      <c r="G545" s="59"/>
      <c r="H545" s="66"/>
      <c r="J545" s="58"/>
      <c r="K545" s="67" t="s">
        <v>423</v>
      </c>
      <c r="L545" s="67">
        <v>54.41</v>
      </c>
      <c r="M545" s="67">
        <v>-0.7</v>
      </c>
      <c r="N545" s="67">
        <v>888.42769999999996</v>
      </c>
      <c r="O545" s="67">
        <v>1</v>
      </c>
      <c r="P545" s="67">
        <v>27.26</v>
      </c>
      <c r="Q545" s="68">
        <v>172620000</v>
      </c>
      <c r="U545" s="70"/>
    </row>
    <row r="546" spans="1:23" ht="15">
      <c r="G546" s="59"/>
      <c r="H546" s="66"/>
      <c r="J546" s="58"/>
      <c r="K546" s="67" t="s">
        <v>424</v>
      </c>
      <c r="L546" s="67">
        <v>42.67</v>
      </c>
      <c r="M546" s="67">
        <v>2</v>
      </c>
      <c r="N546" s="67">
        <v>382.52760000000001</v>
      </c>
      <c r="O546" s="67">
        <v>3</v>
      </c>
      <c r="P546" s="67">
        <v>25.42</v>
      </c>
      <c r="Q546" s="68">
        <v>25713000</v>
      </c>
      <c r="U546" s="70"/>
    </row>
    <row r="547" spans="1:23" ht="15">
      <c r="G547" s="59"/>
      <c r="H547" s="66"/>
      <c r="J547" s="58"/>
      <c r="K547" s="67" t="s">
        <v>92</v>
      </c>
      <c r="L547" s="67">
        <v>39.130000000000003</v>
      </c>
      <c r="M547" s="67">
        <v>1.3</v>
      </c>
      <c r="N547" s="67">
        <v>461.79020000000003</v>
      </c>
      <c r="O547" s="67">
        <v>2</v>
      </c>
      <c r="P547" s="67">
        <v>30.83</v>
      </c>
      <c r="Q547" s="68">
        <v>170190000</v>
      </c>
      <c r="U547" s="70"/>
    </row>
    <row r="548" spans="1:23" ht="15">
      <c r="G548" s="59"/>
      <c r="H548" s="66"/>
      <c r="J548" s="58"/>
      <c r="Q548" s="68">
        <f>SUM(Q541:Q547)</f>
        <v>735224100</v>
      </c>
      <c r="U548" s="70"/>
    </row>
    <row r="549" spans="1:23" ht="14.4">
      <c r="A549" s="62">
        <v>18</v>
      </c>
      <c r="B549" s="67">
        <v>5</v>
      </c>
      <c r="C549" s="67">
        <v>1</v>
      </c>
      <c r="D549" s="67">
        <v>147.69999999999999</v>
      </c>
      <c r="E549" s="67">
        <v>18</v>
      </c>
      <c r="F549" s="67">
        <v>26048</v>
      </c>
      <c r="G549" s="59" t="s">
        <v>773</v>
      </c>
      <c r="H549" s="66" t="s">
        <v>209</v>
      </c>
      <c r="I549" s="67" t="s">
        <v>40</v>
      </c>
      <c r="J549" s="67" t="s">
        <v>582</v>
      </c>
      <c r="K549" s="67" t="s">
        <v>167</v>
      </c>
      <c r="L549" s="67">
        <v>75.239999999999995</v>
      </c>
      <c r="M549" s="67">
        <v>-0.7</v>
      </c>
      <c r="N549" s="67">
        <v>756.84609999999998</v>
      </c>
      <c r="O549" s="67">
        <v>2</v>
      </c>
      <c r="P549" s="67">
        <v>20.37</v>
      </c>
      <c r="Q549" s="68">
        <v>219710000</v>
      </c>
      <c r="R549" s="64">
        <f>Q554/B549</f>
        <v>365356600</v>
      </c>
      <c r="T549" s="44">
        <f>R549/$S$483*100</f>
        <v>8.4183548387096767</v>
      </c>
      <c r="U549" s="70"/>
      <c r="V549" s="44">
        <f>T549*U$483/100</f>
        <v>0.2161996722924848</v>
      </c>
      <c r="W549" s="44"/>
    </row>
    <row r="550" spans="1:23" ht="15">
      <c r="G550" s="59"/>
      <c r="J550" s="58"/>
      <c r="K550" s="67" t="s">
        <v>444</v>
      </c>
      <c r="L550" s="67">
        <v>60.57</v>
      </c>
      <c r="M550" s="67">
        <v>0.2</v>
      </c>
      <c r="N550" s="67">
        <v>535.30579999999998</v>
      </c>
      <c r="O550" s="67">
        <v>2</v>
      </c>
      <c r="P550" s="67">
        <v>32.49</v>
      </c>
      <c r="Q550" s="68">
        <v>102440000</v>
      </c>
      <c r="U550" s="70"/>
    </row>
    <row r="551" spans="1:23" ht="15">
      <c r="G551" s="59"/>
      <c r="H551" s="66"/>
      <c r="J551" s="58"/>
      <c r="K551" s="67" t="s">
        <v>299</v>
      </c>
      <c r="L551" s="67">
        <v>60.11</v>
      </c>
      <c r="M551" s="67">
        <v>-2.1</v>
      </c>
      <c r="N551" s="67">
        <v>1118.585</v>
      </c>
      <c r="O551" s="67">
        <v>1</v>
      </c>
      <c r="P551" s="67">
        <v>27.32</v>
      </c>
      <c r="Q551" s="68">
        <v>1306300000</v>
      </c>
      <c r="U551" s="70"/>
    </row>
    <row r="552" spans="1:23" ht="15">
      <c r="G552" s="59"/>
      <c r="H552" s="66"/>
      <c r="J552" s="58"/>
      <c r="K552" s="67" t="s">
        <v>445</v>
      </c>
      <c r="L552" s="67">
        <v>54.41</v>
      </c>
      <c r="M552" s="67">
        <v>-0.7</v>
      </c>
      <c r="N552" s="67">
        <v>888.42769999999996</v>
      </c>
      <c r="O552" s="67">
        <v>1</v>
      </c>
      <c r="P552" s="67">
        <v>27.26</v>
      </c>
      <c r="Q552" s="68">
        <v>172620000</v>
      </c>
      <c r="U552" s="70"/>
    </row>
    <row r="553" spans="1:23" ht="15">
      <c r="G553" s="59"/>
      <c r="H553" s="66"/>
      <c r="J553" s="58"/>
      <c r="K553" s="67" t="s">
        <v>446</v>
      </c>
      <c r="L553" s="67">
        <v>42.67</v>
      </c>
      <c r="M553" s="67">
        <v>2</v>
      </c>
      <c r="N553" s="67">
        <v>382.52760000000001</v>
      </c>
      <c r="O553" s="67">
        <v>3</v>
      </c>
      <c r="P553" s="67">
        <v>25.42</v>
      </c>
      <c r="Q553" s="68">
        <v>25713000</v>
      </c>
      <c r="U553" s="70"/>
    </row>
    <row r="554" spans="1:23" ht="15">
      <c r="G554" s="59"/>
      <c r="H554" s="66"/>
      <c r="J554" s="58"/>
      <c r="Q554" s="68">
        <f>SUM(Q549:Q553)</f>
        <v>1826783000</v>
      </c>
      <c r="U554" s="70"/>
    </row>
    <row r="555" spans="1:23" ht="14.4">
      <c r="A555" s="62">
        <v>18</v>
      </c>
      <c r="B555" s="67">
        <v>3</v>
      </c>
      <c r="C555" s="67">
        <v>2</v>
      </c>
      <c r="D555" s="67">
        <v>144.80000000000001</v>
      </c>
      <c r="E555" s="67">
        <v>9</v>
      </c>
      <c r="F555" s="67">
        <v>43816</v>
      </c>
      <c r="G555" s="59" t="s">
        <v>731</v>
      </c>
      <c r="H555" s="66" t="s">
        <v>14</v>
      </c>
      <c r="I555" s="67" t="s">
        <v>39</v>
      </c>
      <c r="J555" s="67" t="s">
        <v>958</v>
      </c>
      <c r="K555" s="67" t="s">
        <v>126</v>
      </c>
      <c r="L555" s="67">
        <v>88.53</v>
      </c>
      <c r="M555" s="67">
        <v>-1.8</v>
      </c>
      <c r="N555" s="67">
        <v>667.33979999999997</v>
      </c>
      <c r="O555" s="67">
        <v>2</v>
      </c>
      <c r="P555" s="67">
        <v>21.19</v>
      </c>
      <c r="Q555" s="68">
        <v>450920</v>
      </c>
      <c r="R555" s="64">
        <f>Q558/B555</f>
        <v>1537863.3333333333</v>
      </c>
      <c r="T555" s="44">
        <f>R555/$S$483*100</f>
        <v>3.5434639016897085E-2</v>
      </c>
      <c r="U555" s="70"/>
      <c r="V555" s="44">
        <f>T555*U$483/100</f>
        <v>9.1003022443633165E-4</v>
      </c>
      <c r="W555" s="44"/>
    </row>
    <row r="556" spans="1:23" ht="15">
      <c r="G556" s="59"/>
      <c r="J556" s="58"/>
      <c r="K556" s="67" t="s">
        <v>84</v>
      </c>
      <c r="L556" s="67">
        <v>69.95</v>
      </c>
      <c r="M556" s="67">
        <v>0.2</v>
      </c>
      <c r="N556" s="67">
        <v>724.85130000000004</v>
      </c>
      <c r="O556" s="67">
        <v>2</v>
      </c>
      <c r="P556" s="67">
        <v>26.76</v>
      </c>
      <c r="Q556" s="68">
        <v>3427300</v>
      </c>
      <c r="U556" s="70"/>
    </row>
    <row r="557" spans="1:23" ht="15">
      <c r="G557" s="59"/>
      <c r="J557" s="58"/>
      <c r="K557" s="67" t="s">
        <v>362</v>
      </c>
      <c r="L557" s="67">
        <v>63.86</v>
      </c>
      <c r="M557" s="67">
        <v>0.2</v>
      </c>
      <c r="N557" s="67">
        <v>677.28710000000001</v>
      </c>
      <c r="O557" s="67">
        <v>2</v>
      </c>
      <c r="P557" s="67">
        <v>28.32</v>
      </c>
      <c r="Q557" s="68">
        <v>735370</v>
      </c>
      <c r="U557" s="70"/>
    </row>
    <row r="558" spans="1:23" ht="15">
      <c r="G558" s="59"/>
      <c r="J558" s="58"/>
      <c r="Q558" s="68">
        <f>SUM(Q555:Q557)</f>
        <v>4613590</v>
      </c>
      <c r="U558" s="70"/>
    </row>
    <row r="559" spans="1:23" ht="14.4">
      <c r="A559" s="62">
        <v>18</v>
      </c>
      <c r="B559" s="67">
        <v>8</v>
      </c>
      <c r="C559" s="67">
        <v>1</v>
      </c>
      <c r="D559" s="67">
        <v>143.51</v>
      </c>
      <c r="E559" s="67">
        <v>20</v>
      </c>
      <c r="F559" s="67">
        <v>28136</v>
      </c>
      <c r="G559" s="59" t="s">
        <v>774</v>
      </c>
      <c r="H559" s="66" t="s">
        <v>277</v>
      </c>
      <c r="I559" s="67" t="s">
        <v>40</v>
      </c>
      <c r="J559" s="67" t="s">
        <v>967</v>
      </c>
      <c r="K559" s="67" t="s">
        <v>243</v>
      </c>
      <c r="L559" s="67">
        <v>77.55</v>
      </c>
      <c r="M559" s="67">
        <v>-0.1</v>
      </c>
      <c r="N559" s="67">
        <v>745.87950000000001</v>
      </c>
      <c r="O559" s="67">
        <v>2</v>
      </c>
      <c r="P559" s="67">
        <v>25.98</v>
      </c>
      <c r="Q559" s="68">
        <v>161640000</v>
      </c>
      <c r="R559" s="64">
        <f>Q567/B559</f>
        <v>88445035</v>
      </c>
      <c r="T559" s="44">
        <f>R559/$S$483*100</f>
        <v>2.0379040322580644</v>
      </c>
      <c r="U559" s="70"/>
      <c r="V559" s="44">
        <f>T559*U$483/100</f>
        <v>5.2337326280399339E-2</v>
      </c>
      <c r="W559" s="44"/>
    </row>
    <row r="560" spans="1:23" ht="15">
      <c r="G560" s="59"/>
      <c r="J560" s="58"/>
      <c r="K560" s="67" t="s">
        <v>420</v>
      </c>
      <c r="L560" s="67">
        <v>73.47</v>
      </c>
      <c r="M560" s="67">
        <v>0.1</v>
      </c>
      <c r="N560" s="67">
        <v>753.87710000000004</v>
      </c>
      <c r="O560" s="67">
        <v>2</v>
      </c>
      <c r="P560" s="67">
        <v>23.71</v>
      </c>
      <c r="Q560" s="68">
        <v>24722000</v>
      </c>
      <c r="U560" s="70"/>
    </row>
    <row r="561" spans="1:23" ht="15">
      <c r="G561" s="59"/>
      <c r="J561" s="58"/>
      <c r="K561" s="67" t="s">
        <v>447</v>
      </c>
      <c r="L561" s="67">
        <v>57.7</v>
      </c>
      <c r="M561" s="67">
        <v>-0.9</v>
      </c>
      <c r="N561" s="67">
        <v>780.02380000000005</v>
      </c>
      <c r="O561" s="67">
        <v>3</v>
      </c>
      <c r="P561" s="67">
        <v>33.700000000000003</v>
      </c>
      <c r="Q561" s="68">
        <v>7084600</v>
      </c>
      <c r="U561" s="70"/>
    </row>
    <row r="562" spans="1:23" ht="15">
      <c r="G562" s="59"/>
      <c r="J562" s="58"/>
      <c r="K562" s="67" t="s">
        <v>448</v>
      </c>
      <c r="L562" s="67">
        <v>51.09</v>
      </c>
      <c r="M562" s="67">
        <v>0.4</v>
      </c>
      <c r="N562" s="67">
        <v>595.81579999999997</v>
      </c>
      <c r="O562" s="67">
        <v>2</v>
      </c>
      <c r="P562" s="67">
        <v>31.1</v>
      </c>
      <c r="Q562" s="68">
        <v>8054200</v>
      </c>
      <c r="U562" s="70"/>
    </row>
    <row r="563" spans="1:23" ht="15">
      <c r="G563" s="59"/>
      <c r="J563" s="58"/>
      <c r="K563" s="67" t="s">
        <v>116</v>
      </c>
      <c r="L563" s="67">
        <v>46.58</v>
      </c>
      <c r="M563" s="67">
        <v>0.6</v>
      </c>
      <c r="N563" s="67">
        <v>502.2842</v>
      </c>
      <c r="O563" s="67">
        <v>2</v>
      </c>
      <c r="P563" s="67">
        <v>26.06</v>
      </c>
      <c r="Q563" s="68">
        <v>296780000</v>
      </c>
      <c r="U563" s="70"/>
    </row>
    <row r="564" spans="1:23" ht="15">
      <c r="G564" s="59"/>
      <c r="J564" s="58"/>
      <c r="K564" s="67" t="s">
        <v>205</v>
      </c>
      <c r="L564" s="67">
        <v>42.14</v>
      </c>
      <c r="M564" s="67">
        <v>0.7</v>
      </c>
      <c r="N564" s="67">
        <v>532.27170000000001</v>
      </c>
      <c r="O564" s="67">
        <v>2</v>
      </c>
      <c r="P564" s="67">
        <v>19.66</v>
      </c>
      <c r="Q564" s="68">
        <v>131960000</v>
      </c>
      <c r="U564" s="70"/>
    </row>
    <row r="565" spans="1:23" ht="15">
      <c r="G565" s="59"/>
      <c r="J565" s="58"/>
      <c r="K565" s="67" t="s">
        <v>144</v>
      </c>
      <c r="L565" s="67">
        <v>38.81</v>
      </c>
      <c r="M565" s="67">
        <v>1.5</v>
      </c>
      <c r="N565" s="67">
        <v>510.28210000000001</v>
      </c>
      <c r="O565" s="67">
        <v>2</v>
      </c>
      <c r="P565" s="67">
        <v>23.36</v>
      </c>
      <c r="Q565" s="68">
        <v>76903000</v>
      </c>
      <c r="U565" s="70"/>
    </row>
    <row r="566" spans="1:23" ht="15">
      <c r="G566" s="59"/>
      <c r="J566" s="58"/>
      <c r="K566" s="67" t="s">
        <v>449</v>
      </c>
      <c r="L566" s="67">
        <v>32.020000000000003</v>
      </c>
      <c r="M566" s="67">
        <v>0.9</v>
      </c>
      <c r="N566" s="67">
        <v>603.81349999999998</v>
      </c>
      <c r="O566" s="67">
        <v>2</v>
      </c>
      <c r="P566" s="67">
        <v>27.9</v>
      </c>
      <c r="Q566" s="68">
        <v>416480</v>
      </c>
      <c r="U566" s="70"/>
    </row>
    <row r="567" spans="1:23" ht="15">
      <c r="G567" s="59"/>
      <c r="J567" s="58"/>
      <c r="Q567" s="68">
        <f>SUM(Q559:Q566)</f>
        <v>707560280</v>
      </c>
      <c r="U567" s="70"/>
    </row>
    <row r="568" spans="1:23" ht="14.4">
      <c r="A568" s="62">
        <v>18</v>
      </c>
      <c r="B568" s="67">
        <v>2</v>
      </c>
      <c r="C568" s="67">
        <v>1</v>
      </c>
      <c r="D568" s="67">
        <v>139.6</v>
      </c>
      <c r="E568" s="67">
        <v>12</v>
      </c>
      <c r="F568" s="67">
        <v>26688</v>
      </c>
      <c r="G568" s="59" t="s">
        <v>748</v>
      </c>
      <c r="H568" s="66" t="s">
        <v>359</v>
      </c>
      <c r="I568" s="67" t="s">
        <v>10</v>
      </c>
      <c r="J568" s="67" t="s">
        <v>946</v>
      </c>
      <c r="K568" s="67" t="s">
        <v>360</v>
      </c>
      <c r="L568" s="67">
        <v>100.66</v>
      </c>
      <c r="M568" s="67">
        <v>-5.9</v>
      </c>
      <c r="N568" s="67">
        <v>645.00940000000003</v>
      </c>
      <c r="O568" s="67">
        <v>3</v>
      </c>
      <c r="P568" s="67">
        <v>32.06</v>
      </c>
      <c r="Q568" s="68">
        <v>1579100</v>
      </c>
      <c r="R568" s="64">
        <f>Q570/B568</f>
        <v>16279550</v>
      </c>
      <c r="T568" s="44">
        <f>R568/$S$483*100</f>
        <v>0.37510483870967742</v>
      </c>
      <c r="U568" s="70"/>
      <c r="V568" s="44">
        <f>T568*U$483/100</f>
        <v>9.6334194457390974E-3</v>
      </c>
      <c r="W568" s="44"/>
    </row>
    <row r="569" spans="1:23" ht="15">
      <c r="G569" s="59"/>
      <c r="H569" s="66"/>
      <c r="J569" s="58"/>
      <c r="K569" s="67" t="s">
        <v>301</v>
      </c>
      <c r="L569" s="67">
        <v>77.87</v>
      </c>
      <c r="M569" s="67">
        <v>-0.9</v>
      </c>
      <c r="N569" s="67">
        <v>769.34</v>
      </c>
      <c r="O569" s="67">
        <v>2</v>
      </c>
      <c r="P569" s="67">
        <v>30.3</v>
      </c>
      <c r="Q569" s="68">
        <v>30980000</v>
      </c>
      <c r="U569" s="70"/>
    </row>
    <row r="570" spans="1:23" ht="15">
      <c r="G570" s="59"/>
      <c r="H570" s="66"/>
      <c r="J570" s="58"/>
      <c r="Q570" s="68">
        <f>SUM(Q568:Q569)</f>
        <v>32559100</v>
      </c>
      <c r="U570" s="70"/>
    </row>
    <row r="571" spans="1:23" ht="14.4">
      <c r="A571" s="62">
        <v>18</v>
      </c>
      <c r="B571" s="67">
        <v>4</v>
      </c>
      <c r="C571" s="67">
        <v>1</v>
      </c>
      <c r="D571" s="67">
        <v>137.59</v>
      </c>
      <c r="E571" s="67">
        <v>14</v>
      </c>
      <c r="F571" s="67">
        <v>28903</v>
      </c>
      <c r="G571" s="59" t="s">
        <v>754</v>
      </c>
      <c r="H571" s="66" t="s">
        <v>57</v>
      </c>
      <c r="I571" s="67" t="s">
        <v>40</v>
      </c>
      <c r="J571" s="67" t="s">
        <v>544</v>
      </c>
      <c r="K571" s="67" t="s">
        <v>298</v>
      </c>
      <c r="L571" s="67">
        <v>105.86</v>
      </c>
      <c r="M571" s="67">
        <v>-0.2</v>
      </c>
      <c r="N571" s="67">
        <v>1036.5092999999999</v>
      </c>
      <c r="O571" s="67">
        <v>2</v>
      </c>
      <c r="P571" s="67">
        <v>34.36</v>
      </c>
      <c r="Q571" s="68">
        <v>323290000</v>
      </c>
      <c r="R571" s="64">
        <f>Q575/B571</f>
        <v>112191000</v>
      </c>
      <c r="T571" s="44">
        <f>R571/$S$483*100</f>
        <v>2.5850460829493089</v>
      </c>
      <c r="U571" s="70"/>
      <c r="V571" s="44">
        <f>T571*U$483/100</f>
        <v>6.6388994845491128E-2</v>
      </c>
      <c r="W571" s="44"/>
    </row>
    <row r="572" spans="1:23" ht="15">
      <c r="G572" s="59"/>
      <c r="H572" s="66"/>
      <c r="J572" s="58"/>
      <c r="K572" s="67" t="s">
        <v>310</v>
      </c>
      <c r="L572" s="67">
        <v>102.97</v>
      </c>
      <c r="M572" s="67">
        <v>-2.2999999999999998</v>
      </c>
      <c r="N572" s="67">
        <v>1044.5045</v>
      </c>
      <c r="O572" s="67">
        <v>2</v>
      </c>
      <c r="P572" s="67">
        <v>32.31</v>
      </c>
      <c r="Q572" s="68">
        <v>121390000</v>
      </c>
      <c r="U572" s="70"/>
    </row>
    <row r="573" spans="1:23" ht="15">
      <c r="G573" s="59"/>
      <c r="H573" s="66"/>
      <c r="J573" s="58"/>
      <c r="K573" s="67" t="s">
        <v>450</v>
      </c>
      <c r="L573" s="67">
        <v>38.67</v>
      </c>
      <c r="M573" s="67">
        <v>0.2</v>
      </c>
      <c r="N573" s="67">
        <v>410.75009999999997</v>
      </c>
      <c r="O573" s="67">
        <v>2</v>
      </c>
      <c r="P573" s="67">
        <v>16.559999999999999</v>
      </c>
      <c r="Q573" s="68">
        <v>1355800</v>
      </c>
      <c r="U573" s="70"/>
    </row>
    <row r="574" spans="1:23" ht="15">
      <c r="G574" s="59"/>
      <c r="H574" s="66"/>
      <c r="J574" s="58"/>
      <c r="K574" s="67" t="s">
        <v>441</v>
      </c>
      <c r="L574" s="67">
        <v>37.17</v>
      </c>
      <c r="M574" s="67">
        <v>1.1000000000000001</v>
      </c>
      <c r="N574" s="67">
        <v>397.21850000000001</v>
      </c>
      <c r="O574" s="67">
        <v>3</v>
      </c>
      <c r="P574" s="67">
        <v>31.35</v>
      </c>
      <c r="Q574" s="68">
        <v>2728200</v>
      </c>
      <c r="U574" s="70"/>
    </row>
    <row r="575" spans="1:23" ht="15">
      <c r="G575" s="59"/>
      <c r="H575" s="66"/>
      <c r="J575" s="58"/>
      <c r="Q575" s="68">
        <f>SUM(Q571:Q574)</f>
        <v>448764000</v>
      </c>
      <c r="U575" s="70"/>
    </row>
    <row r="576" spans="1:23" ht="14.4">
      <c r="A576" s="62">
        <v>18</v>
      </c>
      <c r="B576" s="67">
        <v>5</v>
      </c>
      <c r="C576" s="67">
        <v>5</v>
      </c>
      <c r="D576" s="67">
        <v>135.11000000000001</v>
      </c>
      <c r="E576" s="67">
        <v>17</v>
      </c>
      <c r="F576" s="67">
        <v>27163</v>
      </c>
      <c r="G576" s="59" t="s">
        <v>775</v>
      </c>
      <c r="H576" s="66" t="s">
        <v>16</v>
      </c>
      <c r="I576" s="67" t="s">
        <v>12</v>
      </c>
      <c r="J576" s="67" t="s">
        <v>945</v>
      </c>
      <c r="K576" s="67" t="s">
        <v>354</v>
      </c>
      <c r="L576" s="67">
        <v>74.430000000000007</v>
      </c>
      <c r="M576" s="67">
        <v>-1.2</v>
      </c>
      <c r="N576" s="67">
        <v>647.31740000000002</v>
      </c>
      <c r="O576" s="67">
        <v>2</v>
      </c>
      <c r="P576" s="67">
        <v>27.26</v>
      </c>
      <c r="Q576" s="68">
        <v>3555100</v>
      </c>
      <c r="R576" s="64">
        <f>Q581/B576</f>
        <v>2194166</v>
      </c>
      <c r="T576" s="44">
        <f>R576/$S$483*100</f>
        <v>5.0556820276497695E-2</v>
      </c>
      <c r="U576" s="70"/>
      <c r="V576" s="44">
        <f>T576*U$483/100</f>
        <v>1.2983971554238029E-3</v>
      </c>
      <c r="W576" s="44"/>
    </row>
    <row r="577" spans="1:23" ht="15">
      <c r="G577" s="59"/>
      <c r="H577" s="66"/>
      <c r="J577" s="58"/>
      <c r="K577" s="67" t="s">
        <v>355</v>
      </c>
      <c r="L577" s="67">
        <v>67.290000000000006</v>
      </c>
      <c r="M577" s="67">
        <v>0.9</v>
      </c>
      <c r="N577" s="67">
        <v>682.32539999999995</v>
      </c>
      <c r="O577" s="67">
        <v>2</v>
      </c>
      <c r="P577" s="67">
        <v>27.06</v>
      </c>
      <c r="Q577" s="68">
        <v>2516400</v>
      </c>
      <c r="U577" s="70"/>
    </row>
    <row r="578" spans="1:23" ht="15">
      <c r="G578" s="59"/>
      <c r="H578" s="66"/>
      <c r="J578" s="58"/>
      <c r="K578" s="67" t="s">
        <v>357</v>
      </c>
      <c r="L578" s="67">
        <v>66.66</v>
      </c>
      <c r="M578" s="67">
        <v>1.4</v>
      </c>
      <c r="N578" s="67">
        <v>690.32320000000004</v>
      </c>
      <c r="O578" s="67">
        <v>2</v>
      </c>
      <c r="P578" s="67">
        <v>23.65</v>
      </c>
      <c r="Q578" s="68">
        <v>457830</v>
      </c>
      <c r="U578" s="70"/>
    </row>
    <row r="579" spans="1:23" ht="15">
      <c r="G579" s="59"/>
      <c r="H579" s="66"/>
      <c r="J579" s="58"/>
      <c r="K579" s="67" t="s">
        <v>356</v>
      </c>
      <c r="L579" s="67">
        <v>53.44</v>
      </c>
      <c r="M579" s="67">
        <v>1.1000000000000001</v>
      </c>
      <c r="N579" s="67">
        <v>556.26990000000001</v>
      </c>
      <c r="O579" s="67">
        <v>2</v>
      </c>
      <c r="P579" s="67">
        <v>19.91</v>
      </c>
      <c r="Q579" s="68">
        <v>2263700</v>
      </c>
      <c r="U579" s="70"/>
    </row>
    <row r="580" spans="1:23" ht="15">
      <c r="G580" s="59"/>
      <c r="H580" s="66"/>
      <c r="J580" s="58"/>
      <c r="K580" s="67" t="s">
        <v>358</v>
      </c>
      <c r="L580" s="67">
        <v>36.869999999999997</v>
      </c>
      <c r="M580" s="67">
        <v>0.4</v>
      </c>
      <c r="N580" s="67">
        <v>481.73469999999998</v>
      </c>
      <c r="O580" s="67">
        <v>2</v>
      </c>
      <c r="P580" s="67">
        <v>27.87</v>
      </c>
      <c r="Q580" s="68">
        <v>2177800</v>
      </c>
      <c r="U580" s="70"/>
    </row>
    <row r="581" spans="1:23" ht="15">
      <c r="G581" s="59"/>
      <c r="H581" s="66"/>
      <c r="J581" s="58"/>
      <c r="Q581" s="68">
        <f>SUM(Q576:Q580)</f>
        <v>10970830</v>
      </c>
      <c r="U581" s="70"/>
    </row>
    <row r="582" spans="1:23" ht="14.4">
      <c r="A582" s="62">
        <v>18</v>
      </c>
      <c r="B582" s="67">
        <v>6</v>
      </c>
      <c r="C582" s="67">
        <v>2</v>
      </c>
      <c r="D582" s="67">
        <v>125.98</v>
      </c>
      <c r="E582" s="67">
        <v>18</v>
      </c>
      <c r="F582" s="67">
        <v>26203</v>
      </c>
      <c r="G582" s="59" t="s">
        <v>776</v>
      </c>
      <c r="H582" s="66" t="s">
        <v>209</v>
      </c>
      <c r="I582" s="67" t="s">
        <v>40</v>
      </c>
      <c r="J582" s="67" t="s">
        <v>968</v>
      </c>
      <c r="K582" s="67" t="s">
        <v>444</v>
      </c>
      <c r="L582" s="67">
        <v>60.57</v>
      </c>
      <c r="M582" s="67">
        <v>0.2</v>
      </c>
      <c r="N582" s="67">
        <v>535.30579999999998</v>
      </c>
      <c r="O582" s="67">
        <v>2</v>
      </c>
      <c r="P582" s="67">
        <v>32.49</v>
      </c>
      <c r="Q582" s="68">
        <v>102440000</v>
      </c>
      <c r="R582" s="64">
        <f>Q588/B582</f>
        <v>270312285.33333331</v>
      </c>
      <c r="T582" s="44">
        <f>R582/$S$483*100</f>
        <v>6.2283936712749615</v>
      </c>
      <c r="U582" s="70"/>
      <c r="V582" s="44">
        <f>T582*U$483/100</f>
        <v>0.15995722399896242</v>
      </c>
      <c r="W582" s="44"/>
    </row>
    <row r="583" spans="1:23" ht="15">
      <c r="G583" s="59"/>
      <c r="H583" s="66"/>
      <c r="J583" s="58"/>
      <c r="K583" s="67" t="s">
        <v>299</v>
      </c>
      <c r="L583" s="67">
        <v>60.11</v>
      </c>
      <c r="M583" s="67">
        <v>-2.1</v>
      </c>
      <c r="N583" s="67">
        <v>1118.585</v>
      </c>
      <c r="O583" s="67">
        <v>1</v>
      </c>
      <c r="P583" s="67">
        <v>27.32</v>
      </c>
      <c r="Q583" s="68">
        <v>1306300000</v>
      </c>
      <c r="U583" s="70"/>
    </row>
    <row r="584" spans="1:23" ht="15">
      <c r="G584" s="59"/>
      <c r="H584" s="66"/>
      <c r="J584" s="58"/>
      <c r="K584" s="67" t="s">
        <v>423</v>
      </c>
      <c r="L584" s="67">
        <v>54.41</v>
      </c>
      <c r="M584" s="67">
        <v>-0.7</v>
      </c>
      <c r="N584" s="67">
        <v>888.42769999999996</v>
      </c>
      <c r="O584" s="67">
        <v>1</v>
      </c>
      <c r="P584" s="67">
        <v>27.26</v>
      </c>
      <c r="Q584" s="68">
        <v>172620000</v>
      </c>
      <c r="U584" s="70"/>
    </row>
    <row r="585" spans="1:23" ht="15">
      <c r="G585" s="59"/>
      <c r="H585" s="66"/>
      <c r="J585" s="58"/>
      <c r="K585" s="67" t="s">
        <v>424</v>
      </c>
      <c r="L585" s="67">
        <v>42.67</v>
      </c>
      <c r="M585" s="67">
        <v>2</v>
      </c>
      <c r="N585" s="67">
        <v>382.52760000000001</v>
      </c>
      <c r="O585" s="67">
        <v>3</v>
      </c>
      <c r="P585" s="67">
        <v>25.42</v>
      </c>
      <c r="Q585" s="68">
        <v>25713000</v>
      </c>
      <c r="U585" s="70"/>
    </row>
    <row r="586" spans="1:23" ht="15">
      <c r="G586" s="59"/>
      <c r="H586" s="66"/>
      <c r="J586" s="58"/>
      <c r="K586" s="67" t="s">
        <v>451</v>
      </c>
      <c r="L586" s="67">
        <v>32.75</v>
      </c>
      <c r="M586" s="67">
        <v>-0.2</v>
      </c>
      <c r="N586" s="67">
        <v>792.85709999999995</v>
      </c>
      <c r="O586" s="67">
        <v>2</v>
      </c>
      <c r="P586" s="67">
        <v>21.02</v>
      </c>
      <c r="Q586" s="68">
        <v>14723000</v>
      </c>
      <c r="U586" s="70"/>
    </row>
    <row r="587" spans="1:23" ht="15">
      <c r="G587" s="59"/>
      <c r="H587" s="66"/>
      <c r="J587" s="58"/>
      <c r="K587" s="67" t="s">
        <v>452</v>
      </c>
      <c r="L587" s="67">
        <v>29.88</v>
      </c>
      <c r="M587" s="67">
        <v>6.5</v>
      </c>
      <c r="N587" s="67">
        <v>572.59109999999998</v>
      </c>
      <c r="O587" s="67">
        <v>3</v>
      </c>
      <c r="P587" s="67">
        <v>18.149999999999999</v>
      </c>
      <c r="Q587" s="68">
        <v>77712</v>
      </c>
      <c r="U587" s="70"/>
    </row>
    <row r="588" spans="1:23" ht="15">
      <c r="G588" s="59"/>
      <c r="H588" s="66"/>
      <c r="J588" s="58"/>
      <c r="Q588" s="68">
        <f>SUM(Q582:Q587)</f>
        <v>1621873712</v>
      </c>
      <c r="U588" s="70"/>
    </row>
    <row r="589" spans="1:23" ht="14.4">
      <c r="A589" s="62">
        <v>18</v>
      </c>
      <c r="B589" s="67">
        <v>5</v>
      </c>
      <c r="C589" s="67">
        <v>1</v>
      </c>
      <c r="D589" s="67">
        <v>124.02</v>
      </c>
      <c r="E589" s="67">
        <v>15</v>
      </c>
      <c r="F589" s="67">
        <v>28144</v>
      </c>
      <c r="G589" s="59" t="s">
        <v>777</v>
      </c>
      <c r="H589" s="66" t="s">
        <v>58</v>
      </c>
      <c r="I589" s="67" t="s">
        <v>40</v>
      </c>
      <c r="J589" s="67" t="s">
        <v>547</v>
      </c>
      <c r="K589" s="67" t="s">
        <v>453</v>
      </c>
      <c r="L589" s="67">
        <v>81.89</v>
      </c>
      <c r="M589" s="67">
        <v>-0.7</v>
      </c>
      <c r="N589" s="67">
        <v>912.48720000000003</v>
      </c>
      <c r="O589" s="67">
        <v>2</v>
      </c>
      <c r="P589" s="67">
        <v>33.39</v>
      </c>
      <c r="Q589" s="68">
        <v>1104100</v>
      </c>
      <c r="R589" s="64">
        <f>Q594/B589</f>
        <v>3949116</v>
      </c>
      <c r="T589" s="44">
        <f>R589/$S$483*100</f>
        <v>9.0993456221198157E-2</v>
      </c>
      <c r="U589" s="70"/>
      <c r="V589" s="44">
        <f>T589*U$483/100</f>
        <v>2.3368883579631748E-3</v>
      </c>
      <c r="W589" s="44"/>
    </row>
    <row r="590" spans="1:23" ht="15">
      <c r="G590" s="59"/>
      <c r="H590" s="66"/>
      <c r="J590" s="58"/>
      <c r="K590" s="67" t="s">
        <v>201</v>
      </c>
      <c r="L590" s="67">
        <v>51.09</v>
      </c>
      <c r="M590" s="67">
        <v>0.4</v>
      </c>
      <c r="N590" s="67">
        <v>595.81579999999997</v>
      </c>
      <c r="O590" s="67">
        <v>2</v>
      </c>
      <c r="P590" s="67">
        <v>31.1</v>
      </c>
      <c r="Q590" s="68">
        <v>8054200</v>
      </c>
      <c r="U590" s="70"/>
    </row>
    <row r="591" spans="1:23" ht="15">
      <c r="G591" s="59"/>
      <c r="H591" s="66"/>
      <c r="J591" s="58"/>
      <c r="K591" s="67" t="s">
        <v>454</v>
      </c>
      <c r="L591" s="67">
        <v>49.74</v>
      </c>
      <c r="M591" s="67">
        <v>-3.4</v>
      </c>
      <c r="N591" s="67">
        <v>396.88869999999997</v>
      </c>
      <c r="O591" s="67">
        <v>3</v>
      </c>
      <c r="P591" s="67">
        <v>29.3</v>
      </c>
      <c r="Q591" s="68">
        <v>8239200</v>
      </c>
      <c r="U591" s="70"/>
    </row>
    <row r="592" spans="1:23" ht="15">
      <c r="G592" s="59"/>
      <c r="H592" s="66"/>
      <c r="J592" s="58"/>
      <c r="K592" s="67" t="s">
        <v>442</v>
      </c>
      <c r="L592" s="67">
        <v>32.020000000000003</v>
      </c>
      <c r="M592" s="67">
        <v>0.9</v>
      </c>
      <c r="N592" s="67">
        <v>603.81349999999998</v>
      </c>
      <c r="O592" s="67">
        <v>2</v>
      </c>
      <c r="P592" s="67">
        <v>27.9</v>
      </c>
      <c r="Q592" s="68">
        <v>416480</v>
      </c>
      <c r="U592" s="70"/>
    </row>
    <row r="593" spans="1:23" ht="15">
      <c r="G593" s="59"/>
      <c r="H593" s="66"/>
      <c r="J593" s="58"/>
      <c r="K593" s="67" t="s">
        <v>455</v>
      </c>
      <c r="L593" s="67">
        <v>24.42</v>
      </c>
      <c r="M593" s="67">
        <v>1.2</v>
      </c>
      <c r="N593" s="67">
        <v>402.22219999999999</v>
      </c>
      <c r="O593" s="67">
        <v>3</v>
      </c>
      <c r="P593" s="67">
        <v>26.38</v>
      </c>
      <c r="Q593" s="68">
        <v>1931600</v>
      </c>
      <c r="U593" s="70"/>
    </row>
    <row r="594" spans="1:23" ht="15">
      <c r="G594" s="59"/>
      <c r="H594" s="66"/>
      <c r="J594" s="58"/>
      <c r="Q594" s="68">
        <f>SUM(Q589:Q593)</f>
        <v>19745580</v>
      </c>
      <c r="U594" s="70"/>
    </row>
    <row r="595" spans="1:23" ht="14.4">
      <c r="A595" s="62">
        <v>18</v>
      </c>
      <c r="B595" s="67">
        <v>4</v>
      </c>
      <c r="C595" s="67">
        <v>1</v>
      </c>
      <c r="D595" s="67">
        <v>121.42</v>
      </c>
      <c r="E595" s="67">
        <v>18</v>
      </c>
      <c r="F595" s="67">
        <v>28008</v>
      </c>
      <c r="G595" s="59" t="s">
        <v>778</v>
      </c>
      <c r="H595" s="66" t="s">
        <v>456</v>
      </c>
      <c r="I595" s="67" t="s">
        <v>40</v>
      </c>
      <c r="J595" s="67" t="s">
        <v>961</v>
      </c>
      <c r="K595" s="67" t="s">
        <v>457</v>
      </c>
      <c r="L595" s="67">
        <v>81.83</v>
      </c>
      <c r="M595" s="67">
        <v>0</v>
      </c>
      <c r="N595" s="67">
        <v>960.15030000000002</v>
      </c>
      <c r="O595" s="67">
        <v>3</v>
      </c>
      <c r="P595" s="67">
        <v>31.89</v>
      </c>
      <c r="Q595" s="68">
        <v>3714300</v>
      </c>
      <c r="R595" s="64">
        <f>Q599/B595</f>
        <v>36036245</v>
      </c>
      <c r="T595" s="44">
        <f>R595/$S$483*100</f>
        <v>0.8303282258064516</v>
      </c>
      <c r="U595" s="70"/>
      <c r="V595" s="44">
        <f>T595*U$483/100</f>
        <v>2.1324438533891807E-2</v>
      </c>
      <c r="W595" s="44"/>
    </row>
    <row r="596" spans="1:23" ht="15">
      <c r="G596" s="59"/>
      <c r="H596" s="66"/>
      <c r="J596" s="58"/>
      <c r="K596" s="67" t="s">
        <v>448</v>
      </c>
      <c r="L596" s="67">
        <v>51.09</v>
      </c>
      <c r="M596" s="67">
        <v>0.4</v>
      </c>
      <c r="N596" s="67">
        <v>595.81579999999997</v>
      </c>
      <c r="O596" s="67">
        <v>2</v>
      </c>
      <c r="P596" s="67">
        <v>31.1</v>
      </c>
      <c r="Q596" s="68">
        <v>8054200</v>
      </c>
      <c r="U596" s="70"/>
    </row>
    <row r="597" spans="1:23" ht="15">
      <c r="G597" s="59"/>
      <c r="H597" s="66"/>
      <c r="J597" s="58"/>
      <c r="K597" s="67" t="s">
        <v>205</v>
      </c>
      <c r="L597" s="67">
        <v>42.14</v>
      </c>
      <c r="M597" s="67">
        <v>0.7</v>
      </c>
      <c r="N597" s="67">
        <v>532.27170000000001</v>
      </c>
      <c r="O597" s="67">
        <v>2</v>
      </c>
      <c r="P597" s="67">
        <v>19.66</v>
      </c>
      <c r="Q597" s="68">
        <v>131960000</v>
      </c>
      <c r="U597" s="70"/>
    </row>
    <row r="598" spans="1:23" ht="15">
      <c r="G598" s="59"/>
      <c r="H598" s="66"/>
      <c r="J598" s="58"/>
      <c r="K598" s="67" t="s">
        <v>449</v>
      </c>
      <c r="L598" s="67">
        <v>32.020000000000003</v>
      </c>
      <c r="M598" s="67">
        <v>0.9</v>
      </c>
      <c r="N598" s="67">
        <v>603.81349999999998</v>
      </c>
      <c r="O598" s="67">
        <v>2</v>
      </c>
      <c r="P598" s="67">
        <v>27.9</v>
      </c>
      <c r="Q598" s="68">
        <v>416480</v>
      </c>
      <c r="U598" s="70"/>
    </row>
    <row r="599" spans="1:23" ht="15">
      <c r="G599" s="59"/>
      <c r="H599" s="66"/>
      <c r="J599" s="58"/>
      <c r="Q599" s="68">
        <f>SUM(Q595:Q598)</f>
        <v>144144980</v>
      </c>
      <c r="U599" s="70"/>
    </row>
    <row r="600" spans="1:23" ht="14.4">
      <c r="A600" s="62">
        <v>18</v>
      </c>
      <c r="B600" s="67">
        <v>5</v>
      </c>
      <c r="C600" s="67">
        <v>1</v>
      </c>
      <c r="D600" s="67">
        <v>120.95</v>
      </c>
      <c r="E600" s="67">
        <v>16</v>
      </c>
      <c r="F600" s="67">
        <v>28352</v>
      </c>
      <c r="G600" s="59" t="s">
        <v>779</v>
      </c>
      <c r="H600" s="66" t="s">
        <v>58</v>
      </c>
      <c r="I600" s="67" t="s">
        <v>40</v>
      </c>
      <c r="J600" s="67" t="s">
        <v>548</v>
      </c>
      <c r="K600" s="67" t="s">
        <v>299</v>
      </c>
      <c r="L600" s="67">
        <v>60.11</v>
      </c>
      <c r="M600" s="67">
        <v>-2.1</v>
      </c>
      <c r="N600" s="67">
        <v>1118.585</v>
      </c>
      <c r="O600" s="67">
        <v>1</v>
      </c>
      <c r="P600" s="67">
        <v>27.32</v>
      </c>
      <c r="Q600" s="68">
        <v>1306300000</v>
      </c>
      <c r="R600" s="64">
        <f>Q605/B600</f>
        <v>301483810.19999999</v>
      </c>
      <c r="T600" s="44">
        <f>R600/$S$483*100</f>
        <v>6.9466315714285711</v>
      </c>
      <c r="U600" s="70"/>
      <c r="V600" s="44">
        <f>T600*U$483/100</f>
        <v>0.17840296566896477</v>
      </c>
      <c r="W600" s="44"/>
    </row>
    <row r="601" spans="1:23" ht="15">
      <c r="G601" s="59"/>
      <c r="H601" s="66"/>
      <c r="J601" s="58"/>
      <c r="K601" s="67" t="s">
        <v>423</v>
      </c>
      <c r="L601" s="67">
        <v>54.41</v>
      </c>
      <c r="M601" s="67">
        <v>-0.7</v>
      </c>
      <c r="N601" s="67">
        <v>888.42769999999996</v>
      </c>
      <c r="O601" s="67">
        <v>1</v>
      </c>
      <c r="P601" s="67">
        <v>27.26</v>
      </c>
      <c r="Q601" s="68">
        <v>172620000</v>
      </c>
      <c r="U601" s="70"/>
    </row>
    <row r="602" spans="1:23" ht="15">
      <c r="G602" s="59"/>
      <c r="H602" s="66"/>
      <c r="J602" s="58"/>
      <c r="K602" s="67" t="s">
        <v>458</v>
      </c>
      <c r="L602" s="67">
        <v>46.58</v>
      </c>
      <c r="M602" s="67">
        <v>0.4</v>
      </c>
      <c r="N602" s="67">
        <v>346.52120000000002</v>
      </c>
      <c r="O602" s="67">
        <v>3</v>
      </c>
      <c r="P602" s="67">
        <v>19.25</v>
      </c>
      <c r="Q602" s="68">
        <v>57851</v>
      </c>
      <c r="U602" s="70"/>
    </row>
    <row r="603" spans="1:23" ht="15">
      <c r="G603" s="59"/>
      <c r="H603" s="66"/>
      <c r="J603" s="58"/>
      <c r="K603" s="67" t="s">
        <v>424</v>
      </c>
      <c r="L603" s="67">
        <v>42.67</v>
      </c>
      <c r="M603" s="67">
        <v>2</v>
      </c>
      <c r="N603" s="67">
        <v>382.52760000000001</v>
      </c>
      <c r="O603" s="67">
        <v>3</v>
      </c>
      <c r="P603" s="67">
        <v>25.42</v>
      </c>
      <c r="Q603" s="68">
        <v>25713000</v>
      </c>
      <c r="U603" s="70"/>
    </row>
    <row r="604" spans="1:23" ht="15">
      <c r="G604" s="59"/>
      <c r="H604" s="66"/>
      <c r="J604" s="58"/>
      <c r="K604" s="67" t="s">
        <v>441</v>
      </c>
      <c r="L604" s="67">
        <v>37.17</v>
      </c>
      <c r="M604" s="67">
        <v>1.1000000000000001</v>
      </c>
      <c r="N604" s="67">
        <v>397.21850000000001</v>
      </c>
      <c r="O604" s="67">
        <v>3</v>
      </c>
      <c r="P604" s="67">
        <v>31.35</v>
      </c>
      <c r="Q604" s="68">
        <v>2728200</v>
      </c>
      <c r="U604" s="70"/>
    </row>
    <row r="605" spans="1:23" ht="15">
      <c r="G605" s="59"/>
      <c r="H605" s="66"/>
      <c r="J605" s="58"/>
      <c r="Q605" s="68">
        <f>SUM(Q600:Q604)</f>
        <v>1507419051</v>
      </c>
      <c r="U605" s="70"/>
    </row>
    <row r="606" spans="1:23" ht="14.4">
      <c r="A606" s="62">
        <v>18</v>
      </c>
      <c r="B606" s="67">
        <v>2</v>
      </c>
      <c r="C606" s="67">
        <v>1</v>
      </c>
      <c r="D606" s="67">
        <v>120.13</v>
      </c>
      <c r="E606" s="67">
        <v>12</v>
      </c>
      <c r="F606" s="67">
        <v>28325</v>
      </c>
      <c r="G606" s="59" t="s">
        <v>780</v>
      </c>
      <c r="H606" s="66" t="s">
        <v>459</v>
      </c>
      <c r="I606" s="67" t="s">
        <v>40</v>
      </c>
      <c r="J606" s="67" t="s">
        <v>549</v>
      </c>
      <c r="K606" s="67" t="s">
        <v>460</v>
      </c>
      <c r="L606" s="67">
        <v>90.07</v>
      </c>
      <c r="M606" s="67">
        <v>2.5</v>
      </c>
      <c r="N606" s="67">
        <v>726.37390000000005</v>
      </c>
      <c r="O606" s="67">
        <v>3</v>
      </c>
      <c r="P606" s="67">
        <v>31.02</v>
      </c>
      <c r="Q606" s="68">
        <v>12825000</v>
      </c>
      <c r="R606" s="64">
        <f>Q608/B606</f>
        <v>659562500</v>
      </c>
      <c r="T606" s="44">
        <f>R606/$S$483*100</f>
        <v>15.19729262672811</v>
      </c>
      <c r="U606" s="70"/>
      <c r="V606" s="44">
        <f>T606*U$483/100</f>
        <v>0.39029593650809102</v>
      </c>
      <c r="W606" s="44"/>
    </row>
    <row r="607" spans="1:23" ht="15">
      <c r="G607" s="59"/>
      <c r="H607" s="66"/>
      <c r="J607" s="58"/>
      <c r="K607" s="67" t="s">
        <v>299</v>
      </c>
      <c r="L607" s="67">
        <v>60.11</v>
      </c>
      <c r="M607" s="67">
        <v>-2.1</v>
      </c>
      <c r="N607" s="67">
        <v>1118.585</v>
      </c>
      <c r="O607" s="67">
        <v>1</v>
      </c>
      <c r="P607" s="67">
        <v>27.32</v>
      </c>
      <c r="Q607" s="68">
        <v>1306300000</v>
      </c>
      <c r="U607" s="70"/>
    </row>
    <row r="608" spans="1:23" ht="15">
      <c r="G608" s="59"/>
      <c r="H608" s="66"/>
      <c r="J608" s="58"/>
      <c r="Q608" s="68">
        <f>SUM(Q606:Q607)</f>
        <v>1319125000</v>
      </c>
      <c r="U608" s="70"/>
    </row>
    <row r="609" spans="1:23" ht="14.4">
      <c r="A609" s="62">
        <v>18</v>
      </c>
      <c r="B609" s="67">
        <v>4</v>
      </c>
      <c r="C609" s="67">
        <v>1</v>
      </c>
      <c r="D609" s="67">
        <v>107.85</v>
      </c>
      <c r="E609" s="67">
        <v>13</v>
      </c>
      <c r="F609" s="67">
        <v>28045</v>
      </c>
      <c r="G609" s="59" t="s">
        <v>781</v>
      </c>
      <c r="H609" s="66" t="s">
        <v>461</v>
      </c>
      <c r="I609" s="67" t="s">
        <v>40</v>
      </c>
      <c r="J609" s="67" t="s">
        <v>583</v>
      </c>
      <c r="K609" s="67" t="s">
        <v>462</v>
      </c>
      <c r="L609" s="67">
        <v>66.55</v>
      </c>
      <c r="M609" s="67">
        <v>-0.4</v>
      </c>
      <c r="N609" s="67">
        <v>1176.6077</v>
      </c>
      <c r="O609" s="67">
        <v>1</v>
      </c>
      <c r="P609" s="67">
        <v>29.72</v>
      </c>
      <c r="Q609" s="68">
        <v>649820000</v>
      </c>
      <c r="R609" s="64">
        <f>Q613/B609</f>
        <v>540326842.5</v>
      </c>
      <c r="T609" s="44">
        <f>R609/$S$483*100</f>
        <v>12.44992724654378</v>
      </c>
      <c r="U609" s="70"/>
      <c r="V609" s="44">
        <f>T609*U$483/100</f>
        <v>0.31973826743333245</v>
      </c>
      <c r="W609" s="44"/>
    </row>
    <row r="610" spans="1:23" ht="15">
      <c r="G610" s="59"/>
      <c r="J610" s="58"/>
      <c r="K610" s="67" t="s">
        <v>463</v>
      </c>
      <c r="L610" s="67">
        <v>61.49</v>
      </c>
      <c r="M610" s="67">
        <v>2.6</v>
      </c>
      <c r="N610" s="67">
        <v>596.80679999999995</v>
      </c>
      <c r="O610" s="67">
        <v>2</v>
      </c>
      <c r="P610" s="67">
        <v>26.71</v>
      </c>
      <c r="Q610" s="68">
        <v>204940000</v>
      </c>
      <c r="U610" s="70"/>
    </row>
    <row r="611" spans="1:23" ht="15">
      <c r="G611" s="59"/>
      <c r="H611" s="66"/>
      <c r="J611" s="58"/>
      <c r="K611" s="67" t="s">
        <v>299</v>
      </c>
      <c r="L611" s="67">
        <v>60.11</v>
      </c>
      <c r="M611" s="67">
        <v>-2.1</v>
      </c>
      <c r="N611" s="67">
        <v>1118.585</v>
      </c>
      <c r="O611" s="67">
        <v>1</v>
      </c>
      <c r="P611" s="67">
        <v>27.32</v>
      </c>
      <c r="Q611" s="68">
        <v>1306300000</v>
      </c>
      <c r="U611" s="70"/>
    </row>
    <row r="612" spans="1:23" ht="15">
      <c r="G612" s="59"/>
      <c r="H612" s="66"/>
      <c r="J612" s="58"/>
      <c r="K612" s="67" t="s">
        <v>464</v>
      </c>
      <c r="L612" s="67">
        <v>33.71</v>
      </c>
      <c r="M612" s="67">
        <v>-1.1000000000000001</v>
      </c>
      <c r="N612" s="67">
        <v>365.85579999999999</v>
      </c>
      <c r="O612" s="67">
        <v>3</v>
      </c>
      <c r="P612" s="67">
        <v>18.920000000000002</v>
      </c>
      <c r="Q612" s="68">
        <v>247370</v>
      </c>
      <c r="U612" s="70"/>
    </row>
    <row r="613" spans="1:23" ht="15">
      <c r="G613" s="59"/>
      <c r="H613" s="66"/>
      <c r="J613" s="58"/>
      <c r="Q613" s="68">
        <f>SUM(Q609:Q612)</f>
        <v>2161307370</v>
      </c>
      <c r="U613" s="70"/>
    </row>
    <row r="614" spans="1:23" ht="14.4">
      <c r="A614" s="62">
        <v>18</v>
      </c>
      <c r="B614" s="67">
        <v>4</v>
      </c>
      <c r="C614" s="67">
        <v>1</v>
      </c>
      <c r="D614" s="67">
        <v>104.21</v>
      </c>
      <c r="E614" s="67">
        <v>14</v>
      </c>
      <c r="F614" s="67">
        <v>25261</v>
      </c>
      <c r="G614" s="59" t="s">
        <v>762</v>
      </c>
      <c r="H614" s="66" t="s">
        <v>413</v>
      </c>
      <c r="I614" s="67" t="s">
        <v>40</v>
      </c>
      <c r="J614" s="67" t="s">
        <v>957</v>
      </c>
      <c r="K614" s="67" t="s">
        <v>274</v>
      </c>
      <c r="L614" s="67">
        <v>60.11</v>
      </c>
      <c r="M614" s="67">
        <v>-2.1</v>
      </c>
      <c r="N614" s="67">
        <v>1118.585</v>
      </c>
      <c r="O614" s="67">
        <v>1</v>
      </c>
      <c r="P614" s="67">
        <v>27.32</v>
      </c>
      <c r="Q614" s="68">
        <v>1306300000</v>
      </c>
      <c r="R614" s="64">
        <f>Q618/B614</f>
        <v>342098475</v>
      </c>
      <c r="T614" s="44">
        <f>R614/$S$483*100</f>
        <v>7.8824533410138242</v>
      </c>
      <c r="U614" s="70"/>
      <c r="V614" s="44">
        <f>T614*U$483/100</f>
        <v>0.2024366829195334</v>
      </c>
      <c r="W614" s="44"/>
    </row>
    <row r="615" spans="1:23" ht="15">
      <c r="G615" s="59"/>
      <c r="J615" s="58"/>
      <c r="K615" s="67" t="s">
        <v>465</v>
      </c>
      <c r="L615" s="67">
        <v>54.92</v>
      </c>
      <c r="M615" s="67">
        <v>-2.4</v>
      </c>
      <c r="N615" s="67">
        <v>589.31650000000002</v>
      </c>
      <c r="O615" s="67">
        <v>2</v>
      </c>
      <c r="P615" s="67">
        <v>27.53</v>
      </c>
      <c r="Q615" s="68">
        <v>15207000</v>
      </c>
      <c r="U615" s="70"/>
    </row>
    <row r="616" spans="1:23" ht="15">
      <c r="G616" s="59"/>
      <c r="J616" s="58"/>
      <c r="K616" s="67" t="s">
        <v>466</v>
      </c>
      <c r="L616" s="67">
        <v>49.91</v>
      </c>
      <c r="M616" s="67">
        <v>8.8000000000000007</v>
      </c>
      <c r="N616" s="67">
        <v>467.20960000000002</v>
      </c>
      <c r="O616" s="67">
        <v>3</v>
      </c>
      <c r="P616" s="67">
        <v>17.260000000000002</v>
      </c>
      <c r="Q616" s="68">
        <v>206900</v>
      </c>
      <c r="U616" s="70"/>
    </row>
    <row r="617" spans="1:23" ht="15">
      <c r="G617" s="59"/>
      <c r="J617" s="58"/>
      <c r="K617" s="67" t="s">
        <v>414</v>
      </c>
      <c r="L617" s="67">
        <v>25.16</v>
      </c>
      <c r="M617" s="67">
        <v>2.8</v>
      </c>
      <c r="N617" s="67">
        <v>387.88380000000001</v>
      </c>
      <c r="O617" s="67">
        <v>3</v>
      </c>
      <c r="P617" s="67">
        <v>30.11</v>
      </c>
      <c r="Q617" s="68">
        <v>46680000</v>
      </c>
      <c r="U617" s="70"/>
    </row>
    <row r="618" spans="1:23" ht="15">
      <c r="G618" s="59"/>
      <c r="J618" s="58"/>
      <c r="Q618" s="68">
        <f>SUM(Q614:Q617)</f>
        <v>1368393900</v>
      </c>
      <c r="U618" s="70"/>
    </row>
    <row r="619" spans="1:23" ht="14.4">
      <c r="A619" s="62">
        <v>18</v>
      </c>
      <c r="B619" s="67">
        <v>2</v>
      </c>
      <c r="C619" s="67">
        <v>1</v>
      </c>
      <c r="D619" s="67">
        <v>97.45</v>
      </c>
      <c r="E619" s="67">
        <v>34</v>
      </c>
      <c r="F619" s="67">
        <v>7072</v>
      </c>
      <c r="G619" s="59" t="s">
        <v>770</v>
      </c>
      <c r="H619" s="66" t="s">
        <v>431</v>
      </c>
      <c r="I619" s="67" t="s">
        <v>40</v>
      </c>
      <c r="J619" s="67" t="s">
        <v>584</v>
      </c>
      <c r="K619" s="67" t="s">
        <v>432</v>
      </c>
      <c r="L619" s="67">
        <v>67.400000000000006</v>
      </c>
      <c r="M619" s="67">
        <v>0.9</v>
      </c>
      <c r="N619" s="67">
        <v>650.77099999999996</v>
      </c>
      <c r="O619" s="67">
        <v>2</v>
      </c>
      <c r="P619" s="67">
        <v>21.25</v>
      </c>
      <c r="Q619" s="68">
        <v>2610600</v>
      </c>
      <c r="R619" s="64">
        <f>Q621/B619</f>
        <v>654455300</v>
      </c>
      <c r="T619" s="44">
        <f>R619/$S$483*100</f>
        <v>15.079615207373273</v>
      </c>
      <c r="U619" s="70"/>
      <c r="V619" s="44">
        <f>T619*U$483/100</f>
        <v>0.38727375224665395</v>
      </c>
      <c r="W619" s="44"/>
    </row>
    <row r="620" spans="1:23" ht="15">
      <c r="G620" s="59"/>
      <c r="J620" s="58"/>
      <c r="K620" s="67" t="s">
        <v>299</v>
      </c>
      <c r="L620" s="67">
        <v>60.11</v>
      </c>
      <c r="M620" s="67">
        <v>-2.1</v>
      </c>
      <c r="N620" s="67">
        <v>1118.585</v>
      </c>
      <c r="O620" s="67">
        <v>1</v>
      </c>
      <c r="P620" s="67">
        <v>27.32</v>
      </c>
      <c r="Q620" s="68">
        <v>1306300000</v>
      </c>
      <c r="U620" s="70"/>
    </row>
    <row r="621" spans="1:23" ht="15">
      <c r="G621" s="59"/>
      <c r="J621" s="58"/>
      <c r="Q621" s="68">
        <f>SUM(Q619:Q620)</f>
        <v>1308910600</v>
      </c>
      <c r="U621" s="70"/>
    </row>
    <row r="622" spans="1:23" ht="14.4">
      <c r="A622" s="62">
        <v>18</v>
      </c>
      <c r="B622" s="67">
        <v>2</v>
      </c>
      <c r="C622" s="67">
        <v>2</v>
      </c>
      <c r="D622" s="67">
        <v>87.89</v>
      </c>
      <c r="E622" s="67">
        <v>11</v>
      </c>
      <c r="F622" s="67">
        <v>24820</v>
      </c>
      <c r="G622" s="59" t="s">
        <v>744</v>
      </c>
      <c r="H622" s="66" t="s">
        <v>14</v>
      </c>
      <c r="I622" s="67" t="s">
        <v>10</v>
      </c>
      <c r="J622" s="67" t="s">
        <v>942</v>
      </c>
      <c r="K622" s="67" t="s">
        <v>26</v>
      </c>
      <c r="L622" s="67">
        <v>58.76</v>
      </c>
      <c r="M622" s="67">
        <v>0.9</v>
      </c>
      <c r="N622" s="67">
        <v>641.30970000000002</v>
      </c>
      <c r="O622" s="67">
        <v>2</v>
      </c>
      <c r="P622" s="67">
        <v>26.47</v>
      </c>
      <c r="Q622" s="68">
        <v>831710</v>
      </c>
      <c r="R622" s="64">
        <f>Q624/B622</f>
        <v>594515</v>
      </c>
      <c r="T622" s="44">
        <f>R622/$S$483*100</f>
        <v>1.3698502304147465E-2</v>
      </c>
      <c r="U622" s="70"/>
      <c r="V622" s="44">
        <f>T622*U$483/100</f>
        <v>3.5180409543160462E-4</v>
      </c>
      <c r="W622" s="44"/>
    </row>
    <row r="623" spans="1:23" ht="15">
      <c r="G623" s="59"/>
      <c r="J623" s="58"/>
      <c r="K623" s="67" t="s">
        <v>31</v>
      </c>
      <c r="L623" s="67">
        <v>58.25</v>
      </c>
      <c r="M623" s="67">
        <v>1.1000000000000001</v>
      </c>
      <c r="N623" s="67">
        <v>575.23829999999998</v>
      </c>
      <c r="O623" s="67">
        <v>3</v>
      </c>
      <c r="P623" s="67">
        <v>21.94</v>
      </c>
      <c r="Q623" s="68">
        <v>357320</v>
      </c>
      <c r="U623" s="70"/>
    </row>
    <row r="624" spans="1:23" ht="15">
      <c r="G624" s="59"/>
      <c r="J624" s="58"/>
      <c r="Q624" s="68">
        <f>SUM(Q622:Q623)</f>
        <v>1189030</v>
      </c>
      <c r="U624" s="70"/>
    </row>
    <row r="625" spans="1:23" ht="14.4">
      <c r="A625" s="62">
        <v>18</v>
      </c>
      <c r="B625" s="67">
        <v>1</v>
      </c>
      <c r="C625" s="67">
        <v>1</v>
      </c>
      <c r="D625" s="67">
        <v>65.05</v>
      </c>
      <c r="E625" s="67">
        <v>9</v>
      </c>
      <c r="F625" s="67">
        <v>15686</v>
      </c>
      <c r="G625" s="59" t="s">
        <v>750</v>
      </c>
      <c r="H625" s="66" t="s">
        <v>15</v>
      </c>
      <c r="I625" s="67" t="s">
        <v>901</v>
      </c>
      <c r="J625" s="67" t="s">
        <v>948</v>
      </c>
      <c r="K625" s="67" t="s">
        <v>368</v>
      </c>
      <c r="L625" s="67">
        <v>65.05</v>
      </c>
      <c r="M625" s="67">
        <v>0</v>
      </c>
      <c r="N625" s="67">
        <v>651.35659999999996</v>
      </c>
      <c r="O625" s="67">
        <v>2</v>
      </c>
      <c r="P625" s="67">
        <v>20.8</v>
      </c>
      <c r="Q625" s="68">
        <v>206000</v>
      </c>
      <c r="R625" s="64">
        <f>Q626/B625</f>
        <v>206000</v>
      </c>
      <c r="T625" s="44">
        <f>R625/$S$483*100</f>
        <v>4.746543778801844E-3</v>
      </c>
      <c r="U625" s="70"/>
      <c r="V625" s="44">
        <f>T625*U$483/100</f>
        <v>1.2190044600878123E-4</v>
      </c>
      <c r="W625" s="44"/>
    </row>
    <row r="626" spans="1:23" ht="15">
      <c r="G626" s="59"/>
      <c r="H626" s="66"/>
      <c r="J626" s="58"/>
      <c r="Q626" s="68">
        <f>SUM(Q625)</f>
        <v>206000</v>
      </c>
      <c r="U626" s="70"/>
    </row>
    <row r="627" spans="1:23" ht="14.4">
      <c r="A627" s="62">
        <v>18</v>
      </c>
      <c r="B627" s="67">
        <v>2</v>
      </c>
      <c r="C627" s="67">
        <v>1</v>
      </c>
      <c r="D627" s="67">
        <v>57.98</v>
      </c>
      <c r="E627" s="67">
        <v>8</v>
      </c>
      <c r="F627" s="67">
        <v>28858</v>
      </c>
      <c r="G627" s="59" t="s">
        <v>782</v>
      </c>
      <c r="H627" s="66" t="s">
        <v>467</v>
      </c>
      <c r="I627" s="67" t="s">
        <v>40</v>
      </c>
      <c r="J627" s="67" t="s">
        <v>965</v>
      </c>
      <c r="K627" s="67" t="s">
        <v>468</v>
      </c>
      <c r="L627" s="67">
        <v>39.39</v>
      </c>
      <c r="M627" s="67">
        <v>-0.2</v>
      </c>
      <c r="N627" s="67">
        <v>658.81100000000004</v>
      </c>
      <c r="O627" s="67">
        <v>2</v>
      </c>
      <c r="P627" s="67">
        <v>28.53</v>
      </c>
      <c r="Q627" s="68">
        <v>2670900</v>
      </c>
      <c r="R627" s="64">
        <f>Q629/B627</f>
        <v>2699550</v>
      </c>
      <c r="T627" s="44">
        <f>R627/$S$483*100</f>
        <v>6.2201612903225803E-2</v>
      </c>
      <c r="U627" s="70"/>
      <c r="V627" s="44">
        <f>T627*U$483/100</f>
        <v>1.5974580049660451E-3</v>
      </c>
      <c r="W627" s="44"/>
    </row>
    <row r="628" spans="1:23" ht="15">
      <c r="G628" s="59"/>
      <c r="H628" s="66"/>
      <c r="J628" s="58"/>
      <c r="K628" s="67" t="s">
        <v>443</v>
      </c>
      <c r="L628" s="67">
        <v>37.17</v>
      </c>
      <c r="M628" s="67">
        <v>1.1000000000000001</v>
      </c>
      <c r="N628" s="67">
        <v>397.21850000000001</v>
      </c>
      <c r="O628" s="67">
        <v>3</v>
      </c>
      <c r="P628" s="67">
        <v>31.35</v>
      </c>
      <c r="Q628" s="68">
        <v>2728200</v>
      </c>
      <c r="U628" s="70"/>
    </row>
    <row r="629" spans="1:23" ht="15">
      <c r="G629" s="59"/>
      <c r="H629" s="66"/>
      <c r="J629" s="58"/>
      <c r="Q629" s="68">
        <f>SUM(Q627:Q628)</f>
        <v>5399100</v>
      </c>
      <c r="U629" s="70"/>
    </row>
    <row r="630" spans="1:23" ht="14.4">
      <c r="A630" s="62">
        <v>18</v>
      </c>
      <c r="B630" s="67">
        <v>2</v>
      </c>
      <c r="C630" s="67">
        <v>1</v>
      </c>
      <c r="D630" s="67">
        <v>53.32</v>
      </c>
      <c r="E630" s="67">
        <v>7</v>
      </c>
      <c r="F630" s="67">
        <v>18055</v>
      </c>
      <c r="G630" s="59" t="s">
        <v>772</v>
      </c>
      <c r="H630" s="66" t="s">
        <v>667</v>
      </c>
      <c r="I630" s="67" t="s">
        <v>669</v>
      </c>
      <c r="J630" s="67" t="s">
        <v>966</v>
      </c>
      <c r="K630" s="67" t="s">
        <v>130</v>
      </c>
      <c r="L630" s="67">
        <v>53.32</v>
      </c>
      <c r="M630" s="67">
        <v>0.2</v>
      </c>
      <c r="N630" s="67">
        <v>612.77110000000005</v>
      </c>
      <c r="O630" s="67">
        <v>2</v>
      </c>
      <c r="P630" s="67">
        <v>20.23</v>
      </c>
      <c r="Q630" s="68">
        <v>6256100</v>
      </c>
      <c r="R630" s="64">
        <f>Q632/B630</f>
        <v>3300530</v>
      </c>
      <c r="T630" s="44">
        <f>R630/$S$483*100</f>
        <v>7.604907834101382E-2</v>
      </c>
      <c r="U630" s="70"/>
      <c r="V630" s="44">
        <f>T630*U$483/100</f>
        <v>1.9530877624532167E-3</v>
      </c>
      <c r="W630" s="44"/>
    </row>
    <row r="631" spans="1:23" ht="15">
      <c r="G631" s="59"/>
      <c r="H631" s="66"/>
      <c r="J631" s="58"/>
      <c r="K631" s="67" t="s">
        <v>259</v>
      </c>
      <c r="L631" s="67">
        <v>25.2</v>
      </c>
      <c r="M631" s="67">
        <v>0.8</v>
      </c>
      <c r="N631" s="67">
        <v>620.76890000000003</v>
      </c>
      <c r="O631" s="67">
        <v>2</v>
      </c>
      <c r="P631" s="67">
        <v>18.09</v>
      </c>
      <c r="Q631" s="68">
        <v>344960</v>
      </c>
      <c r="U631" s="70"/>
    </row>
    <row r="632" spans="1:23" ht="15">
      <c r="G632" s="59"/>
      <c r="H632" s="66"/>
      <c r="J632" s="58"/>
      <c r="Q632" s="68">
        <f>SUM(Q630:Q631)</f>
        <v>6601060</v>
      </c>
      <c r="U632" s="70"/>
    </row>
    <row r="633" spans="1:23" ht="14.4">
      <c r="A633" s="62">
        <v>18</v>
      </c>
      <c r="B633" s="67">
        <v>1</v>
      </c>
      <c r="C633" s="67">
        <v>1</v>
      </c>
      <c r="D633" s="67">
        <v>45.23</v>
      </c>
      <c r="E633" s="67">
        <v>4</v>
      </c>
      <c r="F633" s="67">
        <v>31488</v>
      </c>
      <c r="G633" s="59" t="s">
        <v>783</v>
      </c>
      <c r="H633" s="66" t="s">
        <v>277</v>
      </c>
      <c r="I633" s="67" t="s">
        <v>40</v>
      </c>
      <c r="J633" s="67" t="s">
        <v>969</v>
      </c>
      <c r="K633" s="67" t="s">
        <v>469</v>
      </c>
      <c r="L633" s="67">
        <v>45.23</v>
      </c>
      <c r="M633" s="67">
        <v>1.8</v>
      </c>
      <c r="N633" s="67">
        <v>502.92129999999997</v>
      </c>
      <c r="O633" s="67">
        <v>3</v>
      </c>
      <c r="P633" s="67">
        <v>24.31</v>
      </c>
      <c r="Q633" s="68">
        <v>13609000</v>
      </c>
      <c r="R633" s="64">
        <f>Q634/B633</f>
        <v>13609000</v>
      </c>
      <c r="T633" s="44">
        <f>R633/$S$483*100</f>
        <v>0.31357142857142856</v>
      </c>
      <c r="U633" s="70"/>
      <c r="V633" s="44">
        <f>T633*U$483/100</f>
        <v>8.0531221831723464E-3</v>
      </c>
      <c r="W633" s="44"/>
    </row>
    <row r="634" spans="1:23" ht="15">
      <c r="G634" s="59"/>
      <c r="H634" s="66"/>
      <c r="J634" s="58"/>
      <c r="Q634" s="68">
        <f>SUM(Q633)</f>
        <v>13609000</v>
      </c>
      <c r="U634" s="70"/>
    </row>
    <row r="635" spans="1:23" ht="14.4">
      <c r="A635" s="62">
        <v>18</v>
      </c>
      <c r="B635" s="67">
        <v>1</v>
      </c>
      <c r="C635" s="67">
        <v>1</v>
      </c>
      <c r="D635" s="67">
        <v>44.04</v>
      </c>
      <c r="E635" s="67">
        <v>5</v>
      </c>
      <c r="F635" s="67">
        <v>28262</v>
      </c>
      <c r="G635" s="59" t="s">
        <v>784</v>
      </c>
      <c r="H635" s="66" t="s">
        <v>226</v>
      </c>
      <c r="I635" s="67" t="s">
        <v>40</v>
      </c>
      <c r="J635" s="67" t="s">
        <v>969</v>
      </c>
      <c r="K635" s="67" t="s">
        <v>470</v>
      </c>
      <c r="L635" s="67">
        <v>44.04</v>
      </c>
      <c r="M635" s="67">
        <v>1.6</v>
      </c>
      <c r="N635" s="67">
        <v>770.86350000000004</v>
      </c>
      <c r="O635" s="67">
        <v>2</v>
      </c>
      <c r="P635" s="67">
        <v>22.59</v>
      </c>
      <c r="Q635" s="68">
        <v>4553200</v>
      </c>
      <c r="R635" s="64">
        <f>Q636/B635</f>
        <v>4553200</v>
      </c>
      <c r="T635" s="44">
        <f>R635/$S$483*100</f>
        <v>0.10491244239631337</v>
      </c>
      <c r="U635" s="70"/>
      <c r="V635" s="44">
        <f>T635*U$483/100</f>
        <v>2.694354906636809E-3</v>
      </c>
      <c r="W635" s="44"/>
    </row>
    <row r="636" spans="1:23" ht="15">
      <c r="A636" s="62"/>
      <c r="G636" s="59"/>
      <c r="H636" s="66"/>
      <c r="J636" s="58"/>
      <c r="Q636" s="68">
        <f>SUM(Q635)</f>
        <v>4553200</v>
      </c>
      <c r="U636" s="70"/>
    </row>
    <row r="637" spans="1:23" ht="14.4">
      <c r="A637" s="62">
        <v>18</v>
      </c>
      <c r="B637" s="67">
        <v>1</v>
      </c>
      <c r="C637" s="67">
        <v>1</v>
      </c>
      <c r="D637" s="67">
        <v>39.08</v>
      </c>
      <c r="E637" s="67">
        <v>3</v>
      </c>
      <c r="F637" s="67">
        <v>28631</v>
      </c>
      <c r="G637" s="59" t="s">
        <v>785</v>
      </c>
      <c r="H637" s="66" t="s">
        <v>471</v>
      </c>
      <c r="I637" s="67" t="s">
        <v>40</v>
      </c>
      <c r="J637" s="67" t="s">
        <v>550</v>
      </c>
      <c r="K637" s="67" t="s">
        <v>472</v>
      </c>
      <c r="L637" s="67">
        <v>39.08</v>
      </c>
      <c r="M637" s="67">
        <v>-1.4</v>
      </c>
      <c r="N637" s="67">
        <v>542.29459999999995</v>
      </c>
      <c r="O637" s="67">
        <v>2</v>
      </c>
      <c r="P637" s="67">
        <v>32.49</v>
      </c>
      <c r="Q637" s="68">
        <v>890220</v>
      </c>
      <c r="R637" s="64">
        <f>Q638/B637</f>
        <v>890220</v>
      </c>
      <c r="T637" s="44">
        <f>R637/$S$483*100</f>
        <v>2.0511981566820277E-2</v>
      </c>
      <c r="U637" s="70"/>
      <c r="V637" s="44">
        <f>T637*U$483/100</f>
        <v>5.2678745167930683E-4</v>
      </c>
      <c r="W637" s="44"/>
    </row>
    <row r="638" spans="1:23" ht="15">
      <c r="G638" s="59"/>
      <c r="H638" s="66"/>
      <c r="J638" s="58"/>
      <c r="Q638" s="68">
        <f>SUM(Q637)</f>
        <v>890220</v>
      </c>
      <c r="S638" s="52"/>
      <c r="T638" s="36"/>
      <c r="U638" s="70"/>
    </row>
    <row r="639" spans="1:23" ht="14.4">
      <c r="A639" s="11" t="s">
        <v>707</v>
      </c>
      <c r="B639" s="6"/>
      <c r="C639" s="6"/>
      <c r="D639" s="7"/>
      <c r="E639" s="10"/>
      <c r="F639" s="10"/>
      <c r="G639" s="8"/>
      <c r="H639" s="27"/>
      <c r="I639" s="8"/>
      <c r="J639" s="6"/>
      <c r="K639" s="6"/>
      <c r="L639" s="7"/>
      <c r="M639" s="10"/>
      <c r="N639" s="9"/>
      <c r="O639" s="6"/>
      <c r="P639" s="7"/>
      <c r="Q639" s="41"/>
      <c r="R639" s="42"/>
      <c r="S639" s="51">
        <v>772176019.6265173</v>
      </c>
      <c r="T639" s="43"/>
      <c r="U639" s="53">
        <v>7.7800227999999999E-2</v>
      </c>
      <c r="V639" s="53">
        <f>SUM(V640:V791)</f>
        <v>7.533984625168956E-2</v>
      </c>
      <c r="W639" s="53">
        <f>V639/U639*100</f>
        <v>96.837564861236089</v>
      </c>
    </row>
    <row r="640" spans="1:23" ht="14.4">
      <c r="A640" s="62">
        <v>19</v>
      </c>
      <c r="B640" s="67">
        <v>17</v>
      </c>
      <c r="C640" s="67">
        <v>1</v>
      </c>
      <c r="D640" s="67">
        <v>320.75</v>
      </c>
      <c r="E640" s="67">
        <v>70</v>
      </c>
      <c r="F640" s="24" t="s">
        <v>911</v>
      </c>
      <c r="G640" s="59" t="s">
        <v>910</v>
      </c>
      <c r="H640" s="66" t="s">
        <v>14</v>
      </c>
      <c r="I640" s="67" t="s">
        <v>40</v>
      </c>
      <c r="J640" s="67" t="s">
        <v>954</v>
      </c>
      <c r="K640" s="67" t="s">
        <v>436</v>
      </c>
      <c r="L640" s="67">
        <v>131.96</v>
      </c>
      <c r="M640" s="67">
        <v>0</v>
      </c>
      <c r="N640" s="67">
        <v>1008.8079</v>
      </c>
      <c r="O640" s="67">
        <v>3</v>
      </c>
      <c r="P640" s="67">
        <v>32.35</v>
      </c>
      <c r="Q640" s="68">
        <v>5068700</v>
      </c>
      <c r="R640" s="64">
        <f>Q657/B640</f>
        <v>27877324.705882352</v>
      </c>
      <c r="T640" s="44">
        <f>R640/$S$639*100</f>
        <v>3.6102292738080544</v>
      </c>
      <c r="U640" s="70"/>
      <c r="V640" s="44">
        <f>T640*U$639/100</f>
        <v>2.8087666063454104E-3</v>
      </c>
      <c r="W640" s="44"/>
    </row>
    <row r="641" spans="7:21" ht="15">
      <c r="G641" s="59"/>
      <c r="H641" s="66"/>
      <c r="J641" s="58"/>
      <c r="K641" s="67" t="s">
        <v>438</v>
      </c>
      <c r="L641" s="67">
        <v>124.47</v>
      </c>
      <c r="M641" s="67">
        <v>-0.3</v>
      </c>
      <c r="N641" s="67">
        <v>956.80970000000002</v>
      </c>
      <c r="O641" s="67">
        <v>3</v>
      </c>
      <c r="P641" s="67">
        <v>30.89</v>
      </c>
      <c r="Q641" s="68">
        <v>25485000</v>
      </c>
      <c r="U641" s="70"/>
    </row>
    <row r="642" spans="7:21" ht="15">
      <c r="G642" s="59"/>
      <c r="H642" s="66"/>
      <c r="J642" s="58"/>
      <c r="K642" s="67" t="s">
        <v>417</v>
      </c>
      <c r="L642" s="67">
        <v>101.58</v>
      </c>
      <c r="M642" s="67">
        <v>0.1</v>
      </c>
      <c r="N642" s="67">
        <v>1475.8140000000001</v>
      </c>
      <c r="O642" s="67">
        <v>1</v>
      </c>
      <c r="P642" s="67">
        <v>31.62</v>
      </c>
      <c r="Q642" s="68">
        <v>165660000</v>
      </c>
      <c r="U642" s="70"/>
    </row>
    <row r="643" spans="7:21" ht="15">
      <c r="G643" s="59"/>
      <c r="H643" s="66"/>
      <c r="J643" s="58"/>
      <c r="K643" s="67" t="s">
        <v>437</v>
      </c>
      <c r="L643" s="67">
        <v>100.95</v>
      </c>
      <c r="M643" s="67">
        <v>-0.2</v>
      </c>
      <c r="N643" s="67">
        <v>1092.145</v>
      </c>
      <c r="O643" s="67">
        <v>3</v>
      </c>
      <c r="P643" s="67">
        <v>35.08</v>
      </c>
      <c r="Q643" s="68">
        <v>6087700</v>
      </c>
      <c r="U643" s="70"/>
    </row>
    <row r="644" spans="7:21" ht="15">
      <c r="G644" s="59"/>
      <c r="H644" s="66"/>
      <c r="J644" s="58"/>
      <c r="K644" s="67" t="s">
        <v>243</v>
      </c>
      <c r="L644" s="67">
        <v>88.33</v>
      </c>
      <c r="M644" s="67">
        <v>-0.5</v>
      </c>
      <c r="N644" s="67">
        <v>497.58859999999999</v>
      </c>
      <c r="O644" s="67">
        <v>3</v>
      </c>
      <c r="P644" s="67">
        <v>25.22</v>
      </c>
      <c r="Q644" s="68">
        <v>8694400</v>
      </c>
      <c r="U644" s="70"/>
    </row>
    <row r="645" spans="7:21" ht="15">
      <c r="G645" s="59"/>
      <c r="H645" s="66"/>
      <c r="J645" s="58"/>
      <c r="K645" s="67" t="s">
        <v>207</v>
      </c>
      <c r="L645" s="67">
        <v>84.21</v>
      </c>
      <c r="M645" s="67">
        <v>1.1000000000000001</v>
      </c>
      <c r="N645" s="67">
        <v>533.25540000000001</v>
      </c>
      <c r="O645" s="67">
        <v>3</v>
      </c>
      <c r="P645" s="67">
        <v>16.309999999999999</v>
      </c>
      <c r="Q645" s="68">
        <v>9202700</v>
      </c>
      <c r="U645" s="70"/>
    </row>
    <row r="646" spans="7:21" ht="15">
      <c r="G646" s="59"/>
      <c r="H646" s="66"/>
      <c r="J646" s="58"/>
      <c r="K646" s="67" t="s">
        <v>411</v>
      </c>
      <c r="L646" s="67">
        <v>71.650000000000006</v>
      </c>
      <c r="M646" s="67">
        <v>1.3</v>
      </c>
      <c r="N646" s="67">
        <v>1176.6096</v>
      </c>
      <c r="O646" s="67">
        <v>1</v>
      </c>
      <c r="P646" s="67">
        <v>28.93</v>
      </c>
      <c r="Q646" s="68">
        <v>78355000</v>
      </c>
      <c r="U646" s="70"/>
    </row>
    <row r="647" spans="7:21" ht="15">
      <c r="G647" s="59"/>
      <c r="H647" s="66"/>
      <c r="J647" s="58"/>
      <c r="K647" s="67" t="s">
        <v>412</v>
      </c>
      <c r="L647" s="67">
        <v>62.65</v>
      </c>
      <c r="M647" s="67">
        <v>-0.3</v>
      </c>
      <c r="N647" s="67">
        <v>596.80499999999995</v>
      </c>
      <c r="O647" s="67">
        <v>2</v>
      </c>
      <c r="P647" s="67">
        <v>25.75</v>
      </c>
      <c r="Q647" s="68">
        <v>42401000</v>
      </c>
      <c r="U647" s="70"/>
    </row>
    <row r="648" spans="7:21" ht="15">
      <c r="G648" s="59"/>
      <c r="H648" s="66"/>
      <c r="J648" s="58"/>
      <c r="K648" s="67" t="s">
        <v>151</v>
      </c>
      <c r="L648" s="67">
        <v>59.84</v>
      </c>
      <c r="M648" s="67">
        <v>-1</v>
      </c>
      <c r="N648" s="67">
        <v>415.88549999999998</v>
      </c>
      <c r="O648" s="67">
        <v>3</v>
      </c>
      <c r="P648" s="67">
        <v>17.87</v>
      </c>
      <c r="Q648" s="68">
        <v>6391500</v>
      </c>
      <c r="U648" s="70"/>
    </row>
    <row r="649" spans="7:21" ht="15">
      <c r="G649" s="59"/>
      <c r="H649" s="66"/>
      <c r="J649" s="58"/>
      <c r="K649" s="67" t="s">
        <v>152</v>
      </c>
      <c r="L649" s="67">
        <v>50.79</v>
      </c>
      <c r="M649" s="67">
        <v>1.2</v>
      </c>
      <c r="N649" s="67">
        <v>559.27850000000001</v>
      </c>
      <c r="O649" s="67">
        <v>2</v>
      </c>
      <c r="P649" s="67">
        <v>19.260000000000002</v>
      </c>
      <c r="Q649" s="68">
        <v>2952500</v>
      </c>
      <c r="U649" s="70"/>
    </row>
    <row r="650" spans="7:21" ht="15">
      <c r="G650" s="59"/>
      <c r="H650" s="66"/>
      <c r="J650" s="58"/>
      <c r="K650" s="67" t="s">
        <v>116</v>
      </c>
      <c r="L650" s="67">
        <v>50.54</v>
      </c>
      <c r="M650" s="67">
        <v>0</v>
      </c>
      <c r="N650" s="67">
        <v>502.28390000000002</v>
      </c>
      <c r="O650" s="67">
        <v>2</v>
      </c>
      <c r="P650" s="67">
        <v>25.25</v>
      </c>
      <c r="Q650" s="68">
        <v>33730000</v>
      </c>
      <c r="U650" s="70"/>
    </row>
    <row r="651" spans="7:21" ht="15">
      <c r="G651" s="59"/>
      <c r="H651" s="66"/>
      <c r="J651" s="58"/>
      <c r="K651" s="67" t="s">
        <v>144</v>
      </c>
      <c r="L651" s="67">
        <v>43.64</v>
      </c>
      <c r="M651" s="67">
        <v>-0.1</v>
      </c>
      <c r="N651" s="67">
        <v>510.28129999999999</v>
      </c>
      <c r="O651" s="67">
        <v>2</v>
      </c>
      <c r="P651" s="67">
        <v>22.44</v>
      </c>
      <c r="Q651" s="68">
        <v>18562000</v>
      </c>
      <c r="U651" s="70"/>
    </row>
    <row r="652" spans="7:21" ht="15">
      <c r="G652" s="59"/>
      <c r="H652" s="66"/>
      <c r="J652" s="58"/>
      <c r="K652" s="67" t="s">
        <v>245</v>
      </c>
      <c r="L652" s="67">
        <v>42.83</v>
      </c>
      <c r="M652" s="67">
        <v>-0.1</v>
      </c>
      <c r="N652" s="67">
        <v>529.27750000000003</v>
      </c>
      <c r="O652" s="67">
        <v>3</v>
      </c>
      <c r="P652" s="67">
        <v>18.260000000000002</v>
      </c>
      <c r="Q652" s="68">
        <v>6309100</v>
      </c>
      <c r="U652" s="70"/>
    </row>
    <row r="653" spans="7:21" ht="15">
      <c r="G653" s="59"/>
      <c r="H653" s="66"/>
      <c r="J653" s="58"/>
      <c r="K653" s="67" t="s">
        <v>418</v>
      </c>
      <c r="L653" s="67">
        <v>41.26</v>
      </c>
      <c r="M653" s="67">
        <v>-0.2</v>
      </c>
      <c r="N653" s="67">
        <v>486.57909999999998</v>
      </c>
      <c r="O653" s="67">
        <v>3</v>
      </c>
      <c r="P653" s="67">
        <v>18.059999999999999</v>
      </c>
      <c r="Q653" s="68">
        <v>2128900</v>
      </c>
      <c r="U653" s="70"/>
    </row>
    <row r="654" spans="7:21" ht="15">
      <c r="G654" s="59"/>
      <c r="H654" s="66"/>
      <c r="J654" s="58"/>
      <c r="K654" s="67" t="s">
        <v>420</v>
      </c>
      <c r="L654" s="67">
        <v>39.43</v>
      </c>
      <c r="M654" s="67">
        <v>0.2</v>
      </c>
      <c r="N654" s="67">
        <v>502.9205</v>
      </c>
      <c r="O654" s="67">
        <v>3</v>
      </c>
      <c r="P654" s="67">
        <v>22.84</v>
      </c>
      <c r="Q654" s="68">
        <v>545220</v>
      </c>
      <c r="U654" s="70"/>
    </row>
    <row r="655" spans="7:21" ht="15">
      <c r="G655" s="59"/>
      <c r="H655" s="66"/>
      <c r="J655" s="58"/>
      <c r="K655" s="67" t="s">
        <v>419</v>
      </c>
      <c r="L655" s="67">
        <v>29.6</v>
      </c>
      <c r="M655" s="67">
        <v>-0.6</v>
      </c>
      <c r="N655" s="67">
        <v>453.27609999999999</v>
      </c>
      <c r="O655" s="67">
        <v>2</v>
      </c>
      <c r="P655" s="67">
        <v>16.8</v>
      </c>
      <c r="Q655" s="68">
        <v>58768000</v>
      </c>
      <c r="U655" s="70"/>
    </row>
    <row r="656" spans="7:21" ht="15">
      <c r="G656" s="59"/>
      <c r="H656" s="66"/>
      <c r="J656" s="58"/>
      <c r="K656" s="67" t="s">
        <v>205</v>
      </c>
      <c r="L656" s="67">
        <v>29.11</v>
      </c>
      <c r="M656" s="67">
        <v>-0.1</v>
      </c>
      <c r="N656" s="67">
        <v>532.27120000000002</v>
      </c>
      <c r="O656" s="67">
        <v>2</v>
      </c>
      <c r="P656" s="67">
        <v>18.920000000000002</v>
      </c>
      <c r="Q656" s="68">
        <v>3572800</v>
      </c>
      <c r="U656" s="70"/>
    </row>
    <row r="657" spans="1:23" ht="15">
      <c r="G657" s="59"/>
      <c r="H657" s="66"/>
      <c r="J657" s="58"/>
      <c r="Q657" s="68">
        <f>SUM(Q640:Q656)</f>
        <v>473914520</v>
      </c>
      <c r="U657" s="70"/>
    </row>
    <row r="658" spans="1:23" ht="14.4">
      <c r="A658" s="62">
        <v>19</v>
      </c>
      <c r="B658" s="67">
        <v>14</v>
      </c>
      <c r="C658" s="67">
        <v>3</v>
      </c>
      <c r="D658" s="67">
        <v>269.33999999999997</v>
      </c>
      <c r="E658" s="67">
        <v>38</v>
      </c>
      <c r="F658" s="67">
        <v>25006</v>
      </c>
      <c r="G658" s="59" t="s">
        <v>746</v>
      </c>
      <c r="H658" s="66" t="s">
        <v>14</v>
      </c>
      <c r="I658" s="67" t="s">
        <v>10</v>
      </c>
      <c r="J658" s="67" t="s">
        <v>943</v>
      </c>
      <c r="K658" s="67" t="s">
        <v>338</v>
      </c>
      <c r="L658" s="67">
        <v>124.21</v>
      </c>
      <c r="M658" s="67">
        <v>-0.5</v>
      </c>
      <c r="N658" s="67">
        <v>953.01250000000005</v>
      </c>
      <c r="O658" s="67">
        <v>2</v>
      </c>
      <c r="P658" s="67">
        <v>27.61</v>
      </c>
      <c r="Q658" s="68">
        <v>271840000</v>
      </c>
      <c r="R658" s="64">
        <f>Q672/B658</f>
        <v>40112350</v>
      </c>
      <c r="T658" s="44">
        <f>R658/$S$639*100</f>
        <v>5.1947158394534663</v>
      </c>
      <c r="U658" s="70"/>
      <c r="V658" s="44">
        <f>T658*U$639/100</f>
        <v>4.0415007670469103E-3</v>
      </c>
      <c r="W658" s="44"/>
    </row>
    <row r="659" spans="1:23" ht="15">
      <c r="G659" s="59"/>
      <c r="H659" s="66"/>
      <c r="J659" s="58"/>
      <c r="K659" s="67" t="s">
        <v>339</v>
      </c>
      <c r="L659" s="67">
        <v>89.3</v>
      </c>
      <c r="M659" s="67">
        <v>-0.4</v>
      </c>
      <c r="N659" s="67">
        <v>721.31320000000005</v>
      </c>
      <c r="O659" s="67">
        <v>2</v>
      </c>
      <c r="P659" s="67">
        <v>23.65</v>
      </c>
      <c r="Q659" s="68">
        <v>41969000</v>
      </c>
      <c r="U659" s="70"/>
    </row>
    <row r="660" spans="1:23" ht="15">
      <c r="G660" s="59"/>
      <c r="H660" s="66"/>
      <c r="J660" s="58"/>
      <c r="K660" s="67" t="s">
        <v>301</v>
      </c>
      <c r="L660" s="67">
        <v>87.95</v>
      </c>
      <c r="M660" s="67">
        <v>-0.5</v>
      </c>
      <c r="N660" s="67">
        <v>513.22919999999999</v>
      </c>
      <c r="O660" s="67">
        <v>3</v>
      </c>
      <c r="P660" s="67">
        <v>29.51</v>
      </c>
      <c r="Q660" s="68">
        <v>2689500</v>
      </c>
      <c r="U660" s="70"/>
    </row>
    <row r="661" spans="1:23" ht="15">
      <c r="G661" s="59"/>
      <c r="H661" s="66"/>
      <c r="J661" s="58"/>
      <c r="K661" s="67" t="s">
        <v>341</v>
      </c>
      <c r="L661" s="67">
        <v>81.96</v>
      </c>
      <c r="M661" s="67">
        <v>0.7</v>
      </c>
      <c r="N661" s="67">
        <v>636.25229999999999</v>
      </c>
      <c r="O661" s="67">
        <v>2</v>
      </c>
      <c r="P661" s="67">
        <v>18.86</v>
      </c>
      <c r="Q661" s="68">
        <v>24329000</v>
      </c>
      <c r="U661" s="70"/>
    </row>
    <row r="662" spans="1:23" ht="15">
      <c r="G662" s="59"/>
      <c r="H662" s="66"/>
      <c r="J662" s="58"/>
      <c r="K662" s="67" t="s">
        <v>345</v>
      </c>
      <c r="L662" s="67">
        <v>81.63</v>
      </c>
      <c r="M662" s="67">
        <v>0</v>
      </c>
      <c r="N662" s="67">
        <v>729.31100000000004</v>
      </c>
      <c r="O662" s="67">
        <v>2</v>
      </c>
      <c r="P662" s="67">
        <v>21.15</v>
      </c>
      <c r="Q662" s="68">
        <v>14203000</v>
      </c>
      <c r="U662" s="70"/>
    </row>
    <row r="663" spans="1:23" ht="15">
      <c r="G663" s="59"/>
      <c r="H663" s="66"/>
      <c r="J663" s="58"/>
      <c r="K663" s="67" t="s">
        <v>372</v>
      </c>
      <c r="L663" s="67">
        <v>74.13</v>
      </c>
      <c r="M663" s="67">
        <v>-0.1</v>
      </c>
      <c r="N663" s="67">
        <v>659.35069999999996</v>
      </c>
      <c r="O663" s="67">
        <v>2</v>
      </c>
      <c r="P663" s="67">
        <v>20.53</v>
      </c>
      <c r="Q663" s="68">
        <v>6413700</v>
      </c>
      <c r="U663" s="70"/>
    </row>
    <row r="664" spans="1:23" ht="15">
      <c r="G664" s="59"/>
      <c r="H664" s="66"/>
      <c r="J664" s="58"/>
      <c r="K664" s="67" t="s">
        <v>342</v>
      </c>
      <c r="L664" s="67">
        <v>73.92</v>
      </c>
      <c r="M664" s="67">
        <v>0.6</v>
      </c>
      <c r="N664" s="67">
        <v>1161.5939000000001</v>
      </c>
      <c r="O664" s="67">
        <v>1</v>
      </c>
      <c r="P664" s="67">
        <v>22.81</v>
      </c>
      <c r="Q664" s="68">
        <v>77134000</v>
      </c>
      <c r="U664" s="70"/>
    </row>
    <row r="665" spans="1:23" ht="15">
      <c r="G665" s="59"/>
      <c r="H665" s="66"/>
      <c r="J665" s="58"/>
      <c r="K665" s="67" t="s">
        <v>344</v>
      </c>
      <c r="L665" s="67">
        <v>71.08</v>
      </c>
      <c r="M665" s="67">
        <v>-1.4</v>
      </c>
      <c r="N665" s="67">
        <v>777.33699999999999</v>
      </c>
      <c r="O665" s="67">
        <v>2</v>
      </c>
      <c r="P665" s="67">
        <v>27.27</v>
      </c>
      <c r="Q665" s="68">
        <v>20890000</v>
      </c>
      <c r="U665" s="70"/>
    </row>
    <row r="666" spans="1:23" ht="15">
      <c r="G666" s="59"/>
      <c r="H666" s="66"/>
      <c r="J666" s="58"/>
      <c r="K666" s="67" t="s">
        <v>371</v>
      </c>
      <c r="L666" s="67">
        <v>66.069999999999993</v>
      </c>
      <c r="M666" s="67">
        <v>0.2</v>
      </c>
      <c r="N666" s="67">
        <v>496.21280000000002</v>
      </c>
      <c r="O666" s="67">
        <v>3</v>
      </c>
      <c r="P666" s="67">
        <v>17.350000000000001</v>
      </c>
      <c r="Q666" s="68">
        <v>3413700</v>
      </c>
      <c r="U666" s="70"/>
    </row>
    <row r="667" spans="1:23" ht="15">
      <c r="G667" s="59"/>
      <c r="H667" s="66"/>
      <c r="J667" s="58"/>
      <c r="K667" s="67" t="s">
        <v>302</v>
      </c>
      <c r="L667" s="67">
        <v>64.17</v>
      </c>
      <c r="M667" s="67">
        <v>0.1</v>
      </c>
      <c r="N667" s="67">
        <v>569.75419999999997</v>
      </c>
      <c r="O667" s="67">
        <v>2</v>
      </c>
      <c r="P667" s="67">
        <v>22.53</v>
      </c>
      <c r="Q667" s="68">
        <v>6188700</v>
      </c>
      <c r="U667" s="70"/>
    </row>
    <row r="668" spans="1:23" ht="15">
      <c r="G668" s="59"/>
      <c r="H668" s="66"/>
      <c r="J668" s="58"/>
      <c r="K668" s="67" t="s">
        <v>343</v>
      </c>
      <c r="L668" s="67">
        <v>61.83</v>
      </c>
      <c r="M668" s="67">
        <v>1.3</v>
      </c>
      <c r="N668" s="67">
        <v>589.29849999999999</v>
      </c>
      <c r="O668" s="67">
        <v>2</v>
      </c>
      <c r="P668" s="67">
        <v>19.11</v>
      </c>
      <c r="Q668" s="68">
        <v>59355000</v>
      </c>
      <c r="U668" s="70"/>
    </row>
    <row r="669" spans="1:23" ht="15">
      <c r="G669" s="59"/>
      <c r="H669" s="66"/>
      <c r="J669" s="58"/>
      <c r="K669" s="67" t="s">
        <v>397</v>
      </c>
      <c r="L669" s="67">
        <v>57.63</v>
      </c>
      <c r="M669" s="67">
        <v>-0.2</v>
      </c>
      <c r="N669" s="67">
        <v>667.34810000000004</v>
      </c>
      <c r="O669" s="67">
        <v>2</v>
      </c>
      <c r="P669" s="67">
        <v>17.52</v>
      </c>
      <c r="Q669" s="68">
        <v>7218300</v>
      </c>
      <c r="U669" s="70"/>
    </row>
    <row r="670" spans="1:23" ht="15">
      <c r="G670" s="59"/>
      <c r="H670" s="66"/>
      <c r="J670" s="58"/>
      <c r="K670" s="67" t="s">
        <v>346</v>
      </c>
      <c r="L670" s="67">
        <v>54.58</v>
      </c>
      <c r="M670" s="67">
        <v>0.6</v>
      </c>
      <c r="N670" s="67">
        <v>514.2296</v>
      </c>
      <c r="O670" s="67">
        <v>2</v>
      </c>
      <c r="P670" s="67">
        <v>18.260000000000002</v>
      </c>
      <c r="Q670" s="68">
        <v>24095000</v>
      </c>
      <c r="U670" s="70"/>
    </row>
    <row r="671" spans="1:23" ht="15">
      <c r="G671" s="59"/>
      <c r="H671" s="66"/>
      <c r="J671" s="58"/>
      <c r="K671" s="67" t="s">
        <v>373</v>
      </c>
      <c r="L671" s="67">
        <v>18.579999999999998</v>
      </c>
      <c r="M671" s="67">
        <v>0.1</v>
      </c>
      <c r="N671" s="67">
        <v>592.2799</v>
      </c>
      <c r="O671" s="67">
        <v>2</v>
      </c>
      <c r="P671" s="67">
        <v>16.8</v>
      </c>
      <c r="Q671" s="68">
        <v>1834000</v>
      </c>
      <c r="U671" s="70"/>
    </row>
    <row r="672" spans="1:23" ht="15">
      <c r="G672" s="59"/>
      <c r="H672" s="66"/>
      <c r="J672" s="58"/>
      <c r="Q672" s="68">
        <f>SUM(Q658:Q671)</f>
        <v>561572900</v>
      </c>
      <c r="U672" s="70"/>
    </row>
    <row r="673" spans="1:23" ht="14.4">
      <c r="A673" s="62">
        <v>19</v>
      </c>
      <c r="B673" s="67">
        <v>10</v>
      </c>
      <c r="C673" s="67">
        <v>3</v>
      </c>
      <c r="D673" s="67">
        <v>213.44</v>
      </c>
      <c r="E673" s="67">
        <v>30</v>
      </c>
      <c r="F673" s="67">
        <v>25342</v>
      </c>
      <c r="G673" s="59" t="s">
        <v>768</v>
      </c>
      <c r="H673" s="66" t="s">
        <v>14</v>
      </c>
      <c r="I673" s="67" t="s">
        <v>40</v>
      </c>
      <c r="J673" s="67" t="s">
        <v>963</v>
      </c>
      <c r="K673" s="67" t="s">
        <v>91</v>
      </c>
      <c r="L673" s="67">
        <v>90.51</v>
      </c>
      <c r="M673" s="67">
        <v>-2.2000000000000002</v>
      </c>
      <c r="N673" s="67">
        <v>1208.5953</v>
      </c>
      <c r="O673" s="67">
        <v>1</v>
      </c>
      <c r="P673" s="67">
        <v>30.05</v>
      </c>
      <c r="Q673" s="68">
        <v>301660000</v>
      </c>
      <c r="R673" s="64">
        <f>Q683/B673</f>
        <v>301550140</v>
      </c>
      <c r="T673" s="44">
        <f>R673/$S$639*100</f>
        <v>39.051994925438436</v>
      </c>
      <c r="U673" s="70"/>
      <c r="V673" s="44">
        <f>T673*U$639/100</f>
        <v>3.0382541090539533E-2</v>
      </c>
      <c r="W673" s="44"/>
    </row>
    <row r="674" spans="1:23" ht="15">
      <c r="G674" s="59"/>
      <c r="H674" s="66"/>
      <c r="J674" s="58"/>
      <c r="K674" s="67" t="s">
        <v>199</v>
      </c>
      <c r="L674" s="67">
        <v>80.13</v>
      </c>
      <c r="M674" s="67">
        <v>-0.2</v>
      </c>
      <c r="N674" s="67">
        <v>560.80899999999997</v>
      </c>
      <c r="O674" s="67">
        <v>2</v>
      </c>
      <c r="P674" s="67">
        <v>18.89</v>
      </c>
      <c r="Q674" s="68">
        <v>14727000</v>
      </c>
      <c r="U674" s="70"/>
    </row>
    <row r="675" spans="1:23" ht="15">
      <c r="G675" s="59"/>
      <c r="H675" s="66"/>
      <c r="J675" s="58"/>
      <c r="K675" s="67" t="s">
        <v>90</v>
      </c>
      <c r="L675" s="67">
        <v>74.709999999999994</v>
      </c>
      <c r="M675" s="67">
        <v>-0.5</v>
      </c>
      <c r="N675" s="67">
        <v>480.26319999999998</v>
      </c>
      <c r="O675" s="67">
        <v>2</v>
      </c>
      <c r="P675" s="67">
        <v>25.54</v>
      </c>
      <c r="Q675" s="68">
        <v>1097700000</v>
      </c>
      <c r="U675" s="70"/>
    </row>
    <row r="676" spans="1:23" ht="15">
      <c r="G676" s="59"/>
      <c r="H676" s="66"/>
      <c r="J676" s="58"/>
      <c r="K676" s="67" t="s">
        <v>197</v>
      </c>
      <c r="L676" s="67">
        <v>67.66</v>
      </c>
      <c r="M676" s="67">
        <v>0.6</v>
      </c>
      <c r="N676" s="67">
        <v>507.92860000000002</v>
      </c>
      <c r="O676" s="67">
        <v>3</v>
      </c>
      <c r="P676" s="67">
        <v>17.21</v>
      </c>
      <c r="Q676" s="68">
        <v>62344000</v>
      </c>
      <c r="U676" s="70"/>
    </row>
    <row r="677" spans="1:23" ht="15">
      <c r="G677" s="59"/>
      <c r="H677" s="66"/>
      <c r="J677" s="58"/>
      <c r="K677" s="67" t="s">
        <v>115</v>
      </c>
      <c r="L677" s="67">
        <v>66.37</v>
      </c>
      <c r="M677" s="67">
        <v>-3.9</v>
      </c>
      <c r="N677" s="67">
        <v>612.79769999999996</v>
      </c>
      <c r="O677" s="67">
        <v>2</v>
      </c>
      <c r="P677" s="67">
        <v>26.57</v>
      </c>
      <c r="Q677" s="68">
        <v>161410000</v>
      </c>
      <c r="U677" s="70"/>
    </row>
    <row r="678" spans="1:23" ht="15">
      <c r="G678" s="59"/>
      <c r="H678" s="66"/>
      <c r="J678" s="58"/>
      <c r="K678" s="67" t="s">
        <v>423</v>
      </c>
      <c r="L678" s="67">
        <v>63.54</v>
      </c>
      <c r="M678" s="67">
        <v>-1.8</v>
      </c>
      <c r="N678" s="67">
        <v>888.42679999999996</v>
      </c>
      <c r="O678" s="67">
        <v>1</v>
      </c>
      <c r="P678" s="67">
        <v>26.33</v>
      </c>
      <c r="Q678" s="68">
        <v>129250000</v>
      </c>
      <c r="U678" s="70"/>
    </row>
    <row r="679" spans="1:23" ht="15">
      <c r="G679" s="59"/>
      <c r="H679" s="66"/>
      <c r="J679" s="58"/>
      <c r="K679" s="67" t="s">
        <v>473</v>
      </c>
      <c r="L679" s="67">
        <v>56.22</v>
      </c>
      <c r="M679" s="67">
        <v>-1</v>
      </c>
      <c r="N679" s="67">
        <v>580.8279</v>
      </c>
      <c r="O679" s="67">
        <v>2</v>
      </c>
      <c r="P679" s="67">
        <v>27.6</v>
      </c>
      <c r="Q679" s="68">
        <v>0</v>
      </c>
      <c r="U679" s="70"/>
    </row>
    <row r="680" spans="1:23" ht="15">
      <c r="G680" s="59"/>
      <c r="H680" s="66"/>
      <c r="J680" s="58"/>
      <c r="K680" s="67" t="s">
        <v>424</v>
      </c>
      <c r="L680" s="67">
        <v>53.99</v>
      </c>
      <c r="M680" s="67">
        <v>-0.4</v>
      </c>
      <c r="N680" s="67">
        <v>573.28629999999998</v>
      </c>
      <c r="O680" s="67">
        <v>2</v>
      </c>
      <c r="P680" s="67">
        <v>24.64</v>
      </c>
      <c r="Q680" s="68">
        <v>14843000</v>
      </c>
      <c r="U680" s="70"/>
    </row>
    <row r="681" spans="1:23" ht="15">
      <c r="G681" s="59"/>
      <c r="H681" s="66"/>
      <c r="J681" s="58"/>
      <c r="K681" s="67" t="s">
        <v>198</v>
      </c>
      <c r="L681" s="67">
        <v>52.27</v>
      </c>
      <c r="M681" s="67">
        <v>0.9</v>
      </c>
      <c r="N681" s="67">
        <v>601.8306</v>
      </c>
      <c r="O681" s="67">
        <v>2</v>
      </c>
      <c r="P681" s="67">
        <v>20.7</v>
      </c>
      <c r="Q681" s="68">
        <v>1967400</v>
      </c>
      <c r="U681" s="70"/>
    </row>
    <row r="682" spans="1:23" ht="15">
      <c r="G682" s="59"/>
      <c r="J682" s="58"/>
      <c r="K682" s="67" t="s">
        <v>92</v>
      </c>
      <c r="L682" s="67">
        <v>42.45</v>
      </c>
      <c r="M682" s="67">
        <v>-2.7</v>
      </c>
      <c r="N682" s="67">
        <v>922.56949999999995</v>
      </c>
      <c r="O682" s="67">
        <v>1</v>
      </c>
      <c r="P682" s="67">
        <v>30.02</v>
      </c>
      <c r="Q682" s="68">
        <v>1231600000</v>
      </c>
      <c r="U682" s="70"/>
    </row>
    <row r="683" spans="1:23" ht="15">
      <c r="G683" s="59"/>
      <c r="J683" s="58"/>
      <c r="Q683" s="68">
        <f>SUM(Q673:Q682)</f>
        <v>3015501400</v>
      </c>
      <c r="U683" s="70"/>
    </row>
    <row r="684" spans="1:23" ht="14.4">
      <c r="A684" s="62">
        <v>19</v>
      </c>
      <c r="B684" s="67">
        <v>4</v>
      </c>
      <c r="C684" s="67">
        <v>1</v>
      </c>
      <c r="D684" s="67">
        <v>171.42</v>
      </c>
      <c r="E684" s="67">
        <v>16</v>
      </c>
      <c r="F684" s="67">
        <v>28942</v>
      </c>
      <c r="G684" s="59" t="s">
        <v>766</v>
      </c>
      <c r="H684" s="66" t="s">
        <v>277</v>
      </c>
      <c r="I684" s="67" t="s">
        <v>40</v>
      </c>
      <c r="J684" s="67" t="s">
        <v>961</v>
      </c>
      <c r="K684" s="67" t="s">
        <v>425</v>
      </c>
      <c r="L684" s="67">
        <v>104.07</v>
      </c>
      <c r="M684" s="67">
        <v>-0.1</v>
      </c>
      <c r="N684" s="67">
        <v>864.07360000000006</v>
      </c>
      <c r="O684" s="67">
        <v>3</v>
      </c>
      <c r="P684" s="67">
        <v>35.5</v>
      </c>
      <c r="Q684" s="68">
        <v>830940</v>
      </c>
      <c r="R684" s="64">
        <f>Q688/B684</f>
        <v>47052235</v>
      </c>
      <c r="T684" s="44">
        <f>R684/$S$639*100</f>
        <v>6.0934597558155223</v>
      </c>
      <c r="U684" s="70"/>
      <c r="V684" s="44">
        <f>T684*U$639/100</f>
        <v>4.7407255831127199E-3</v>
      </c>
      <c r="W684" s="44"/>
    </row>
    <row r="685" spans="1:23" ht="15">
      <c r="G685" s="59"/>
      <c r="H685" s="66"/>
      <c r="J685" s="58"/>
      <c r="K685" s="67" t="s">
        <v>299</v>
      </c>
      <c r="L685" s="67">
        <v>65.319999999999993</v>
      </c>
      <c r="M685" s="67">
        <v>-2.8</v>
      </c>
      <c r="N685" s="67">
        <v>1118.5842</v>
      </c>
      <c r="O685" s="67">
        <v>1</v>
      </c>
      <c r="P685" s="67">
        <v>26.44</v>
      </c>
      <c r="Q685" s="68">
        <v>43285000</v>
      </c>
      <c r="U685" s="70"/>
    </row>
    <row r="686" spans="1:23" ht="15">
      <c r="G686" s="59"/>
      <c r="H686" s="66"/>
      <c r="J686" s="58"/>
      <c r="K686" s="67" t="s">
        <v>423</v>
      </c>
      <c r="L686" s="67">
        <v>63.54</v>
      </c>
      <c r="M686" s="67">
        <v>-1.8</v>
      </c>
      <c r="N686" s="67">
        <v>888.42679999999996</v>
      </c>
      <c r="O686" s="67">
        <v>1</v>
      </c>
      <c r="P686" s="67">
        <v>26.33</v>
      </c>
      <c r="Q686" s="68">
        <v>129250000</v>
      </c>
      <c r="U686" s="70"/>
    </row>
    <row r="687" spans="1:23" ht="15">
      <c r="G687" s="59"/>
      <c r="H687" s="66"/>
      <c r="J687" s="58"/>
      <c r="K687" s="67" t="s">
        <v>424</v>
      </c>
      <c r="L687" s="67">
        <v>53.99</v>
      </c>
      <c r="M687" s="67">
        <v>-0.4</v>
      </c>
      <c r="N687" s="67">
        <v>573.28629999999998</v>
      </c>
      <c r="O687" s="67">
        <v>2</v>
      </c>
      <c r="P687" s="67">
        <v>24.64</v>
      </c>
      <c r="Q687" s="68">
        <v>14843000</v>
      </c>
      <c r="U687" s="70"/>
    </row>
    <row r="688" spans="1:23" ht="15">
      <c r="G688" s="59"/>
      <c r="H688" s="66"/>
      <c r="J688" s="58"/>
      <c r="Q688" s="68">
        <f>SUM(Q684:Q687)</f>
        <v>188208940</v>
      </c>
      <c r="U688" s="70"/>
    </row>
    <row r="689" spans="1:23" ht="14.4">
      <c r="A689" s="62">
        <v>19</v>
      </c>
      <c r="B689" s="67">
        <v>8</v>
      </c>
      <c r="C689" s="67">
        <v>4</v>
      </c>
      <c r="D689" s="67">
        <v>167.16</v>
      </c>
      <c r="E689" s="67">
        <v>38</v>
      </c>
      <c r="F689" s="67">
        <v>13787</v>
      </c>
      <c r="G689" s="59" t="s">
        <v>576</v>
      </c>
      <c r="H689" s="66" t="s">
        <v>14</v>
      </c>
      <c r="I689" s="67" t="s">
        <v>11</v>
      </c>
      <c r="J689" s="67" t="s">
        <v>665</v>
      </c>
      <c r="K689" s="67" t="s">
        <v>300</v>
      </c>
      <c r="L689" s="67">
        <v>91.11</v>
      </c>
      <c r="M689" s="67">
        <v>-0.5</v>
      </c>
      <c r="N689" s="67">
        <v>916.35709999999995</v>
      </c>
      <c r="O689" s="67">
        <v>2</v>
      </c>
      <c r="P689" s="67">
        <v>23.03</v>
      </c>
      <c r="Q689" s="68">
        <v>14709000</v>
      </c>
      <c r="R689" s="64">
        <f>Q697/B689</f>
        <v>15092990</v>
      </c>
      <c r="T689" s="44">
        <f>R689/$S$639*100</f>
        <v>1.9546048590449765</v>
      </c>
      <c r="U689" s="70"/>
      <c r="V689" s="44">
        <f>T689*U$639/100</f>
        <v>1.5206870368360704E-3</v>
      </c>
      <c r="W689" s="44"/>
    </row>
    <row r="690" spans="1:23" ht="15">
      <c r="G690" s="59"/>
      <c r="H690" s="66"/>
      <c r="J690" s="58"/>
      <c r="K690" s="67" t="s">
        <v>348</v>
      </c>
      <c r="L690" s="67">
        <v>82.16</v>
      </c>
      <c r="M690" s="67">
        <v>-0.5</v>
      </c>
      <c r="N690" s="67">
        <v>1060.4766</v>
      </c>
      <c r="O690" s="67">
        <v>2</v>
      </c>
      <c r="P690" s="67">
        <v>25.34</v>
      </c>
      <c r="Q690" s="68">
        <v>23761000</v>
      </c>
      <c r="U690" s="70"/>
    </row>
    <row r="691" spans="1:23" ht="15">
      <c r="G691" s="59"/>
      <c r="J691" s="58"/>
      <c r="K691" s="67" t="s">
        <v>347</v>
      </c>
      <c r="L691" s="67">
        <v>69.78</v>
      </c>
      <c r="M691" s="67">
        <v>-0.1</v>
      </c>
      <c r="N691" s="67">
        <v>663.27440000000001</v>
      </c>
      <c r="O691" s="67">
        <v>3</v>
      </c>
      <c r="P691" s="67">
        <v>20.61</v>
      </c>
      <c r="Q691" s="68">
        <v>614020</v>
      </c>
      <c r="U691" s="70"/>
    </row>
    <row r="692" spans="1:23" ht="15">
      <c r="G692" s="59"/>
      <c r="J692" s="58"/>
      <c r="K692" s="67" t="s">
        <v>349</v>
      </c>
      <c r="L692" s="67">
        <v>65.58</v>
      </c>
      <c r="M692" s="67">
        <v>-0.4</v>
      </c>
      <c r="N692" s="67">
        <v>712.65189999999996</v>
      </c>
      <c r="O692" s="67">
        <v>3</v>
      </c>
      <c r="P692" s="67">
        <v>22.61</v>
      </c>
      <c r="Q692" s="68">
        <v>6622800</v>
      </c>
      <c r="U692" s="70"/>
    </row>
    <row r="693" spans="1:23" ht="15">
      <c r="G693" s="59"/>
      <c r="J693" s="58"/>
      <c r="K693" s="67" t="s">
        <v>260</v>
      </c>
      <c r="L693" s="67">
        <v>46.83</v>
      </c>
      <c r="M693" s="67">
        <v>-0.2</v>
      </c>
      <c r="N693" s="67">
        <v>699.83069999999998</v>
      </c>
      <c r="O693" s="67">
        <v>2</v>
      </c>
      <c r="P693" s="67">
        <v>48.65</v>
      </c>
      <c r="Q693" s="68">
        <v>10282000</v>
      </c>
      <c r="U693" s="70"/>
    </row>
    <row r="694" spans="1:23" ht="15">
      <c r="G694" s="59"/>
      <c r="J694" s="58"/>
      <c r="K694" s="67" t="s">
        <v>312</v>
      </c>
      <c r="L694" s="67">
        <v>41.07</v>
      </c>
      <c r="M694" s="67">
        <v>-0.1</v>
      </c>
      <c r="N694" s="67">
        <v>715.82569999999998</v>
      </c>
      <c r="O694" s="67">
        <v>2</v>
      </c>
      <c r="P694" s="67">
        <v>39.17</v>
      </c>
      <c r="Q694" s="68">
        <v>8929100</v>
      </c>
      <c r="U694" s="70"/>
    </row>
    <row r="695" spans="1:23" ht="15">
      <c r="G695" s="59"/>
      <c r="J695" s="58"/>
      <c r="K695" s="67" t="s">
        <v>313</v>
      </c>
      <c r="L695" s="67">
        <v>38.57</v>
      </c>
      <c r="M695" s="67">
        <v>-0.7</v>
      </c>
      <c r="N695" s="67">
        <v>707.82780000000002</v>
      </c>
      <c r="O695" s="67">
        <v>2</v>
      </c>
      <c r="P695" s="67">
        <v>43.67</v>
      </c>
      <c r="Q695" s="68">
        <v>28869000</v>
      </c>
      <c r="U695" s="70"/>
    </row>
    <row r="696" spans="1:23" ht="15">
      <c r="G696" s="59"/>
      <c r="J696" s="58"/>
      <c r="K696" s="67" t="s">
        <v>261</v>
      </c>
      <c r="L696" s="67">
        <v>37.11</v>
      </c>
      <c r="M696" s="67">
        <v>-0.7</v>
      </c>
      <c r="N696" s="67">
        <v>707.82780000000002</v>
      </c>
      <c r="O696" s="67">
        <v>2</v>
      </c>
      <c r="P696" s="67">
        <v>43.67</v>
      </c>
      <c r="Q696" s="68">
        <v>26957000</v>
      </c>
      <c r="U696" s="70"/>
    </row>
    <row r="697" spans="1:23" ht="15">
      <c r="G697" s="59"/>
      <c r="J697" s="58"/>
      <c r="Q697" s="68">
        <f>SUM(Q689:Q696)</f>
        <v>120743920</v>
      </c>
      <c r="U697" s="70"/>
    </row>
    <row r="698" spans="1:23" ht="14.4">
      <c r="A698" s="62">
        <v>19</v>
      </c>
      <c r="B698" s="67">
        <v>3</v>
      </c>
      <c r="C698" s="67">
        <v>1</v>
      </c>
      <c r="D698" s="67">
        <v>165.57</v>
      </c>
      <c r="E698" s="67">
        <v>12</v>
      </c>
      <c r="F698" s="67">
        <v>26688</v>
      </c>
      <c r="G698" s="59" t="s">
        <v>748</v>
      </c>
      <c r="H698" s="66" t="s">
        <v>359</v>
      </c>
      <c r="I698" s="67" t="s">
        <v>10</v>
      </c>
      <c r="J698" s="67" t="s">
        <v>946</v>
      </c>
      <c r="K698" s="67" t="s">
        <v>360</v>
      </c>
      <c r="L698" s="67">
        <v>121.59</v>
      </c>
      <c r="M698" s="67">
        <v>-8.6999999999999993</v>
      </c>
      <c r="N698" s="67">
        <v>645.00760000000002</v>
      </c>
      <c r="O698" s="67">
        <v>3</v>
      </c>
      <c r="P698" s="67">
        <v>31.3</v>
      </c>
      <c r="Q698" s="68">
        <v>11510000</v>
      </c>
      <c r="R698" s="64">
        <f>Q701/B698</f>
        <v>11696500</v>
      </c>
      <c r="T698" s="44">
        <f>R698/$S$639*100</f>
        <v>1.5147453045300878</v>
      </c>
      <c r="U698" s="70"/>
      <c r="V698" s="44">
        <f>T698*U$639/100</f>
        <v>1.1784753005437026E-3</v>
      </c>
      <c r="W698" s="44"/>
    </row>
    <row r="699" spans="1:23" ht="15">
      <c r="G699" s="59"/>
      <c r="J699" s="58"/>
      <c r="K699" s="67" t="s">
        <v>301</v>
      </c>
      <c r="L699" s="67">
        <v>87.95</v>
      </c>
      <c r="M699" s="67">
        <v>-0.5</v>
      </c>
      <c r="N699" s="67">
        <v>513.22919999999999</v>
      </c>
      <c r="O699" s="67">
        <v>3</v>
      </c>
      <c r="P699" s="67">
        <v>29.51</v>
      </c>
      <c r="Q699" s="68">
        <v>2689500</v>
      </c>
      <c r="U699" s="70"/>
    </row>
    <row r="700" spans="1:23" ht="15">
      <c r="G700" s="59"/>
      <c r="J700" s="58"/>
      <c r="K700" s="67" t="s">
        <v>344</v>
      </c>
      <c r="L700" s="67">
        <v>71.08</v>
      </c>
      <c r="M700" s="67">
        <v>-1.4</v>
      </c>
      <c r="N700" s="67">
        <v>777.33699999999999</v>
      </c>
      <c r="O700" s="67">
        <v>2</v>
      </c>
      <c r="P700" s="67">
        <v>27.27</v>
      </c>
      <c r="Q700" s="68">
        <v>20890000</v>
      </c>
      <c r="U700" s="70"/>
    </row>
    <row r="701" spans="1:23" ht="15">
      <c r="G701" s="59"/>
      <c r="J701" s="58"/>
      <c r="Q701" s="68">
        <f>SUM(Q698:Q700)</f>
        <v>35089500</v>
      </c>
      <c r="U701" s="70"/>
    </row>
    <row r="702" spans="1:23" ht="14.4">
      <c r="A702" s="62">
        <v>19</v>
      </c>
      <c r="B702" s="67">
        <v>5</v>
      </c>
      <c r="C702" s="67">
        <v>1</v>
      </c>
      <c r="D702" s="67">
        <v>160.74</v>
      </c>
      <c r="E702" s="67">
        <v>18</v>
      </c>
      <c r="F702" s="67">
        <v>26387</v>
      </c>
      <c r="G702" s="59" t="s">
        <v>765</v>
      </c>
      <c r="H702" s="66" t="s">
        <v>209</v>
      </c>
      <c r="I702" s="67" t="s">
        <v>40</v>
      </c>
      <c r="J702" s="67" t="s">
        <v>960</v>
      </c>
      <c r="K702" s="67" t="s">
        <v>336</v>
      </c>
      <c r="L702" s="67">
        <v>93.39</v>
      </c>
      <c r="M702" s="67">
        <v>-0.9</v>
      </c>
      <c r="N702" s="67">
        <v>763.85379999999998</v>
      </c>
      <c r="O702" s="67">
        <v>2</v>
      </c>
      <c r="P702" s="67">
        <v>20.27</v>
      </c>
      <c r="Q702" s="68">
        <v>27355000</v>
      </c>
      <c r="R702" s="64">
        <f>Q707/B702</f>
        <v>43536060</v>
      </c>
      <c r="T702" s="44">
        <f>R702/$S$639*100</f>
        <v>5.6381004969640633</v>
      </c>
      <c r="U702" s="70"/>
      <c r="V702" s="44">
        <f>T702*U$639/100</f>
        <v>4.3864550415071745E-3</v>
      </c>
      <c r="W702" s="44"/>
    </row>
    <row r="703" spans="1:23" ht="15">
      <c r="G703" s="59"/>
      <c r="J703" s="58"/>
      <c r="K703" s="67" t="s">
        <v>299</v>
      </c>
      <c r="L703" s="67">
        <v>65.319999999999993</v>
      </c>
      <c r="M703" s="67">
        <v>-2.8</v>
      </c>
      <c r="N703" s="67">
        <v>1118.5842</v>
      </c>
      <c r="O703" s="67">
        <v>1</v>
      </c>
      <c r="P703" s="67">
        <v>26.44</v>
      </c>
      <c r="Q703" s="68">
        <v>43285000</v>
      </c>
      <c r="U703" s="70"/>
    </row>
    <row r="704" spans="1:23" ht="15">
      <c r="G704" s="59"/>
      <c r="J704" s="58"/>
      <c r="K704" s="67" t="s">
        <v>423</v>
      </c>
      <c r="L704" s="67">
        <v>63.54</v>
      </c>
      <c r="M704" s="67">
        <v>-1.8</v>
      </c>
      <c r="N704" s="67">
        <v>888.42679999999996</v>
      </c>
      <c r="O704" s="67">
        <v>1</v>
      </c>
      <c r="P704" s="67">
        <v>26.33</v>
      </c>
      <c r="Q704" s="68">
        <v>129250000</v>
      </c>
      <c r="U704" s="70"/>
    </row>
    <row r="705" spans="1:23" ht="15">
      <c r="G705" s="59"/>
      <c r="J705" s="58"/>
      <c r="K705" s="67" t="s">
        <v>424</v>
      </c>
      <c r="L705" s="67">
        <v>53.99</v>
      </c>
      <c r="M705" s="67">
        <v>-0.4</v>
      </c>
      <c r="N705" s="67">
        <v>573.28629999999998</v>
      </c>
      <c r="O705" s="67">
        <v>2</v>
      </c>
      <c r="P705" s="67">
        <v>24.64</v>
      </c>
      <c r="Q705" s="68">
        <v>14843000</v>
      </c>
      <c r="U705" s="70"/>
    </row>
    <row r="706" spans="1:23" ht="15">
      <c r="G706" s="59"/>
      <c r="J706" s="58"/>
      <c r="K706" s="67" t="s">
        <v>422</v>
      </c>
      <c r="L706" s="67">
        <v>18.96</v>
      </c>
      <c r="M706" s="67">
        <v>0.4</v>
      </c>
      <c r="N706" s="67">
        <v>535.30589999999995</v>
      </c>
      <c r="O706" s="67">
        <v>2</v>
      </c>
      <c r="P706" s="67">
        <v>31.69</v>
      </c>
      <c r="Q706" s="68">
        <v>2947300</v>
      </c>
      <c r="U706" s="70"/>
    </row>
    <row r="707" spans="1:23" ht="15">
      <c r="G707" s="59"/>
      <c r="J707" s="58"/>
      <c r="Q707" s="68">
        <f>SUM(Q702:Q706)</f>
        <v>217680300</v>
      </c>
      <c r="U707" s="70"/>
    </row>
    <row r="708" spans="1:23" ht="14.4">
      <c r="A708" s="62">
        <v>19</v>
      </c>
      <c r="B708" s="67">
        <v>3</v>
      </c>
      <c r="C708" s="67">
        <v>1</v>
      </c>
      <c r="D708" s="67">
        <v>160.51</v>
      </c>
      <c r="E708" s="67">
        <v>7</v>
      </c>
      <c r="F708" s="67">
        <v>60312</v>
      </c>
      <c r="G708" s="59" t="s">
        <v>786</v>
      </c>
      <c r="H708" s="66" t="s">
        <v>15</v>
      </c>
      <c r="I708" s="67" t="s">
        <v>13</v>
      </c>
      <c r="J708" s="67" t="s">
        <v>970</v>
      </c>
      <c r="K708" s="67" t="s">
        <v>65</v>
      </c>
      <c r="L708" s="67">
        <v>99.32</v>
      </c>
      <c r="M708" s="67">
        <v>-0.9</v>
      </c>
      <c r="N708" s="67">
        <v>865.37159999999994</v>
      </c>
      <c r="O708" s="67">
        <v>2</v>
      </c>
      <c r="P708" s="67">
        <v>25.72</v>
      </c>
      <c r="Q708" s="68">
        <v>2826600</v>
      </c>
      <c r="R708" s="64">
        <f>Q711/B708</f>
        <v>1392606.6666666667</v>
      </c>
      <c r="T708" s="44">
        <f>R708/$S$639*100</f>
        <v>0.18034834432442445</v>
      </c>
      <c r="U708" s="70"/>
      <c r="V708" s="44">
        <f>T708*U$639/100</f>
        <v>1.4031142307862729E-4</v>
      </c>
      <c r="W708" s="44"/>
    </row>
    <row r="709" spans="1:23" ht="15">
      <c r="G709" s="59"/>
      <c r="J709" s="58"/>
      <c r="K709" s="67" t="s">
        <v>68</v>
      </c>
      <c r="L709" s="67">
        <v>79.5</v>
      </c>
      <c r="M709" s="67">
        <v>0.2</v>
      </c>
      <c r="N709" s="67">
        <v>883.88710000000003</v>
      </c>
      <c r="O709" s="67">
        <v>2</v>
      </c>
      <c r="P709" s="67">
        <v>33.15</v>
      </c>
      <c r="Q709" s="68">
        <v>650800</v>
      </c>
      <c r="U709" s="70"/>
    </row>
    <row r="710" spans="1:23" ht="15">
      <c r="G710" s="59"/>
      <c r="J710" s="58"/>
      <c r="K710" s="67" t="s">
        <v>378</v>
      </c>
      <c r="L710" s="67">
        <v>64.31</v>
      </c>
      <c r="M710" s="67">
        <v>-1.7</v>
      </c>
      <c r="N710" s="67">
        <v>717.38779999999997</v>
      </c>
      <c r="O710" s="67">
        <v>2</v>
      </c>
      <c r="P710" s="67">
        <v>34.200000000000003</v>
      </c>
      <c r="Q710" s="68">
        <v>700420</v>
      </c>
      <c r="U710" s="70"/>
    </row>
    <row r="711" spans="1:23" ht="15">
      <c r="G711" s="59"/>
      <c r="J711" s="58"/>
      <c r="Q711" s="68">
        <f>SUM(Q708:Q710)</f>
        <v>4177820</v>
      </c>
      <c r="U711" s="70"/>
    </row>
    <row r="712" spans="1:23" ht="14.4">
      <c r="A712" s="62">
        <v>19</v>
      </c>
      <c r="B712" s="67">
        <v>7</v>
      </c>
      <c r="C712" s="67">
        <v>1</v>
      </c>
      <c r="D712" s="67">
        <v>158.46</v>
      </c>
      <c r="E712" s="67">
        <v>23</v>
      </c>
      <c r="F712" s="67">
        <v>28593</v>
      </c>
      <c r="G712" s="59" t="s">
        <v>769</v>
      </c>
      <c r="H712" s="66" t="s">
        <v>59</v>
      </c>
      <c r="I712" s="67" t="s">
        <v>40</v>
      </c>
      <c r="J712" s="67" t="s">
        <v>964</v>
      </c>
      <c r="K712" s="67" t="s">
        <v>427</v>
      </c>
      <c r="L712" s="67">
        <v>80.39</v>
      </c>
      <c r="M712" s="67">
        <v>0.1</v>
      </c>
      <c r="N712" s="67">
        <v>519.27800000000002</v>
      </c>
      <c r="O712" s="67">
        <v>2</v>
      </c>
      <c r="P712" s="67">
        <v>15.76</v>
      </c>
      <c r="Q712" s="68">
        <v>30949000</v>
      </c>
      <c r="R712" s="64">
        <f>Q719/B712</f>
        <v>40151857.142857142</v>
      </c>
      <c r="T712" s="44">
        <f>R712/$S$639*100</f>
        <v>5.1998321784555825</v>
      </c>
      <c r="U712" s="70"/>
      <c r="V712" s="44">
        <f>T712*U$639/100</f>
        <v>4.0454812904558105E-3</v>
      </c>
      <c r="W712" s="44"/>
    </row>
    <row r="713" spans="1:23" ht="15">
      <c r="G713" s="59"/>
      <c r="J713" s="58"/>
      <c r="K713" s="67" t="s">
        <v>299</v>
      </c>
      <c r="L713" s="67">
        <v>65.319999999999993</v>
      </c>
      <c r="M713" s="67">
        <v>-2.8</v>
      </c>
      <c r="N713" s="67">
        <v>1118.5842</v>
      </c>
      <c r="O713" s="67">
        <v>1</v>
      </c>
      <c r="P713" s="67">
        <v>26.44</v>
      </c>
      <c r="Q713" s="68">
        <v>43285000</v>
      </c>
      <c r="U713" s="70"/>
    </row>
    <row r="714" spans="1:23" ht="15">
      <c r="G714" s="59"/>
      <c r="J714" s="58"/>
      <c r="K714" s="67" t="s">
        <v>428</v>
      </c>
      <c r="L714" s="67">
        <v>63.54</v>
      </c>
      <c r="M714" s="67">
        <v>-1.8</v>
      </c>
      <c r="N714" s="67">
        <v>888.42679999999996</v>
      </c>
      <c r="O714" s="67">
        <v>1</v>
      </c>
      <c r="P714" s="67">
        <v>26.33</v>
      </c>
      <c r="Q714" s="68">
        <v>129250000</v>
      </c>
      <c r="U714" s="70"/>
    </row>
    <row r="715" spans="1:23" ht="15">
      <c r="G715" s="59"/>
      <c r="J715" s="58"/>
      <c r="K715" s="67" t="s">
        <v>429</v>
      </c>
      <c r="L715" s="67">
        <v>53.99</v>
      </c>
      <c r="M715" s="67">
        <v>-0.4</v>
      </c>
      <c r="N715" s="67">
        <v>573.28629999999998</v>
      </c>
      <c r="O715" s="67">
        <v>2</v>
      </c>
      <c r="P715" s="67">
        <v>24.64</v>
      </c>
      <c r="Q715" s="68">
        <v>14843000</v>
      </c>
      <c r="U715" s="70"/>
    </row>
    <row r="716" spans="1:23" ht="15">
      <c r="G716" s="59"/>
      <c r="J716" s="58"/>
      <c r="K716" s="67" t="s">
        <v>201</v>
      </c>
      <c r="L716" s="67">
        <v>53.64</v>
      </c>
      <c r="M716" s="67">
        <v>-0.2</v>
      </c>
      <c r="N716" s="67">
        <v>595.81539999999995</v>
      </c>
      <c r="O716" s="67">
        <v>2</v>
      </c>
      <c r="P716" s="67">
        <v>30.31</v>
      </c>
      <c r="Q716" s="68">
        <v>1020700</v>
      </c>
      <c r="U716" s="70"/>
    </row>
    <row r="717" spans="1:23" ht="15">
      <c r="G717" s="59"/>
      <c r="J717" s="58"/>
      <c r="K717" s="67" t="s">
        <v>419</v>
      </c>
      <c r="L717" s="67">
        <v>29.6</v>
      </c>
      <c r="M717" s="67">
        <v>-0.6</v>
      </c>
      <c r="N717" s="67">
        <v>453.27609999999999</v>
      </c>
      <c r="O717" s="67">
        <v>2</v>
      </c>
      <c r="P717" s="67">
        <v>16.8</v>
      </c>
      <c r="Q717" s="68">
        <v>58768000</v>
      </c>
      <c r="U717" s="70"/>
    </row>
    <row r="718" spans="1:23" ht="15">
      <c r="G718" s="59"/>
      <c r="J718" s="58"/>
      <c r="K718" s="67" t="s">
        <v>422</v>
      </c>
      <c r="L718" s="67">
        <v>18.96</v>
      </c>
      <c r="M718" s="67">
        <v>0.4</v>
      </c>
      <c r="N718" s="67">
        <v>535.30589999999995</v>
      </c>
      <c r="O718" s="67">
        <v>2</v>
      </c>
      <c r="P718" s="67">
        <v>31.69</v>
      </c>
      <c r="Q718" s="68">
        <v>2947300</v>
      </c>
      <c r="U718" s="70"/>
    </row>
    <row r="719" spans="1:23" ht="15">
      <c r="G719" s="59"/>
      <c r="J719" s="58"/>
      <c r="Q719" s="68">
        <f>SUM(Q712:Q718)</f>
        <v>281063000</v>
      </c>
      <c r="U719" s="70"/>
    </row>
    <row r="720" spans="1:23" ht="14.4">
      <c r="A720" s="62">
        <v>19</v>
      </c>
      <c r="B720" s="67">
        <v>5</v>
      </c>
      <c r="C720" s="67">
        <v>2</v>
      </c>
      <c r="D720" s="67">
        <v>156.35</v>
      </c>
      <c r="E720" s="67">
        <v>33</v>
      </c>
      <c r="F720" s="67">
        <v>16223</v>
      </c>
      <c r="G720" s="59" t="s">
        <v>787</v>
      </c>
      <c r="H720" s="66" t="s">
        <v>895</v>
      </c>
      <c r="I720" s="67" t="s">
        <v>669</v>
      </c>
      <c r="J720" s="67" t="s">
        <v>585</v>
      </c>
      <c r="K720" s="67" t="s">
        <v>246</v>
      </c>
      <c r="L720" s="67">
        <v>98.77</v>
      </c>
      <c r="M720" s="67">
        <v>-2.2000000000000002</v>
      </c>
      <c r="N720" s="67">
        <v>639.63390000000004</v>
      </c>
      <c r="O720" s="67">
        <v>3</v>
      </c>
      <c r="P720" s="67">
        <v>34.17</v>
      </c>
      <c r="Q720" s="68">
        <v>704300</v>
      </c>
      <c r="R720" s="64">
        <f>Q725/B720</f>
        <v>1185120</v>
      </c>
      <c r="T720" s="44">
        <f>R720/$S$639*100</f>
        <v>0.15347795967209829</v>
      </c>
      <c r="U720" s="70"/>
      <c r="V720" s="44">
        <f>T720*U$639/100</f>
        <v>1.1940620255464052E-4</v>
      </c>
      <c r="W720" s="44"/>
    </row>
    <row r="721" spans="1:23" ht="15">
      <c r="G721" s="59"/>
      <c r="J721" s="58"/>
      <c r="K721" s="67" t="s">
        <v>149</v>
      </c>
      <c r="L721" s="67">
        <v>56.79</v>
      </c>
      <c r="M721" s="67">
        <v>0.1</v>
      </c>
      <c r="N721" s="67">
        <v>644.77940000000001</v>
      </c>
      <c r="O721" s="67">
        <v>2</v>
      </c>
      <c r="P721" s="67">
        <v>29.56</v>
      </c>
      <c r="Q721" s="68">
        <v>1842700</v>
      </c>
      <c r="U721" s="70"/>
    </row>
    <row r="722" spans="1:23" ht="15">
      <c r="G722" s="59"/>
      <c r="H722" s="66"/>
      <c r="J722" s="58"/>
      <c r="K722" s="67" t="s">
        <v>474</v>
      </c>
      <c r="L722" s="67">
        <v>50.17</v>
      </c>
      <c r="M722" s="67">
        <v>-0.3</v>
      </c>
      <c r="N722" s="67">
        <v>520.73609999999996</v>
      </c>
      <c r="O722" s="67">
        <v>2</v>
      </c>
      <c r="P722" s="67">
        <v>21.35</v>
      </c>
      <c r="Q722" s="68">
        <v>1608300</v>
      </c>
      <c r="U722" s="70"/>
    </row>
    <row r="723" spans="1:23" ht="15">
      <c r="G723" s="59"/>
      <c r="J723" s="58"/>
      <c r="K723" s="67" t="s">
        <v>150</v>
      </c>
      <c r="L723" s="67">
        <v>49.83</v>
      </c>
      <c r="M723" s="67">
        <v>0.5</v>
      </c>
      <c r="N723" s="67">
        <v>657.76610000000005</v>
      </c>
      <c r="O723" s="67">
        <v>2</v>
      </c>
      <c r="P723" s="67">
        <v>30.96</v>
      </c>
      <c r="Q723" s="68">
        <v>955720</v>
      </c>
      <c r="U723" s="70"/>
    </row>
    <row r="724" spans="1:23" ht="15">
      <c r="G724" s="59"/>
      <c r="J724" s="58"/>
      <c r="K724" s="67" t="s">
        <v>248</v>
      </c>
      <c r="L724" s="67">
        <v>42.94</v>
      </c>
      <c r="M724" s="67">
        <v>-1.1000000000000001</v>
      </c>
      <c r="N724" s="67">
        <v>665.76250000000005</v>
      </c>
      <c r="O724" s="67">
        <v>2</v>
      </c>
      <c r="P724" s="67">
        <v>27.59</v>
      </c>
      <c r="Q724" s="68">
        <v>814580</v>
      </c>
      <c r="U724" s="70"/>
    </row>
    <row r="725" spans="1:23" ht="15">
      <c r="G725" s="59"/>
      <c r="J725" s="58"/>
      <c r="Q725" s="68">
        <f>SUM(Q720:Q724)</f>
        <v>5925600</v>
      </c>
      <c r="U725" s="70"/>
    </row>
    <row r="726" spans="1:23" ht="14.4">
      <c r="A726" s="62">
        <v>19</v>
      </c>
      <c r="B726" s="67">
        <v>5</v>
      </c>
      <c r="C726" s="67">
        <v>4</v>
      </c>
      <c r="D726" s="67">
        <v>152.22</v>
      </c>
      <c r="E726" s="67">
        <v>17</v>
      </c>
      <c r="F726" s="67">
        <v>27163</v>
      </c>
      <c r="G726" s="59" t="s">
        <v>742</v>
      </c>
      <c r="H726" s="66" t="s">
        <v>16</v>
      </c>
      <c r="I726" s="67" t="s">
        <v>12</v>
      </c>
      <c r="J726" s="67" t="s">
        <v>945</v>
      </c>
      <c r="K726" s="67" t="s">
        <v>586</v>
      </c>
      <c r="L726" s="67">
        <v>78.91</v>
      </c>
      <c r="M726" s="67">
        <v>-0.1</v>
      </c>
      <c r="N726" s="67">
        <v>682.32470000000001</v>
      </c>
      <c r="O726" s="67">
        <v>2</v>
      </c>
      <c r="P726" s="67">
        <v>26.14</v>
      </c>
      <c r="Q726" s="68">
        <v>2216500</v>
      </c>
      <c r="R726" s="64">
        <f>Q731/B726</f>
        <v>3250994</v>
      </c>
      <c r="T726" s="44">
        <f>R726/$S$639*100</f>
        <v>0.4210172185316538</v>
      </c>
      <c r="U726" s="70"/>
      <c r="V726" s="44">
        <f>T726*U$639/100</f>
        <v>3.2755235593688489E-4</v>
      </c>
      <c r="W726" s="44"/>
    </row>
    <row r="727" spans="1:23" ht="15">
      <c r="G727" s="59"/>
      <c r="J727" s="58"/>
      <c r="K727" s="67" t="s">
        <v>354</v>
      </c>
      <c r="L727" s="67">
        <v>73.209999999999994</v>
      </c>
      <c r="M727" s="67">
        <v>-1.9</v>
      </c>
      <c r="N727" s="67">
        <v>647.31690000000003</v>
      </c>
      <c r="O727" s="67">
        <v>2</v>
      </c>
      <c r="P727" s="67">
        <v>26.39</v>
      </c>
      <c r="Q727" s="68">
        <v>6009600</v>
      </c>
      <c r="U727" s="70"/>
    </row>
    <row r="728" spans="1:23" ht="15">
      <c r="G728" s="59"/>
      <c r="J728" s="58"/>
      <c r="K728" s="67" t="s">
        <v>357</v>
      </c>
      <c r="L728" s="67">
        <v>69.92</v>
      </c>
      <c r="M728" s="67">
        <v>-0.1</v>
      </c>
      <c r="N728" s="67">
        <v>690.32209999999998</v>
      </c>
      <c r="O728" s="67">
        <v>2</v>
      </c>
      <c r="P728" s="67">
        <v>22.64</v>
      </c>
      <c r="Q728" s="68">
        <v>910870</v>
      </c>
      <c r="U728" s="70"/>
    </row>
    <row r="729" spans="1:23" ht="15">
      <c r="G729" s="59"/>
      <c r="J729" s="58"/>
      <c r="K729" s="67" t="s">
        <v>356</v>
      </c>
      <c r="L729" s="67">
        <v>63.3</v>
      </c>
      <c r="M729" s="67">
        <v>-0.2</v>
      </c>
      <c r="N729" s="67">
        <v>556.26919999999996</v>
      </c>
      <c r="O729" s="67">
        <v>2</v>
      </c>
      <c r="P729" s="67">
        <v>18.920000000000002</v>
      </c>
      <c r="Q729" s="68">
        <v>3839300</v>
      </c>
      <c r="U729" s="70"/>
    </row>
    <row r="730" spans="1:23" ht="15">
      <c r="G730" s="59"/>
      <c r="J730" s="58"/>
      <c r="K730" s="67" t="s">
        <v>358</v>
      </c>
      <c r="L730" s="67">
        <v>62.4</v>
      </c>
      <c r="M730" s="67">
        <v>-1.9</v>
      </c>
      <c r="N730" s="67">
        <v>962.46</v>
      </c>
      <c r="O730" s="67">
        <v>1</v>
      </c>
      <c r="P730" s="67">
        <v>27</v>
      </c>
      <c r="Q730" s="68">
        <v>3278700</v>
      </c>
      <c r="U730" s="70"/>
    </row>
    <row r="731" spans="1:23" ht="15">
      <c r="G731" s="59"/>
      <c r="J731" s="58"/>
      <c r="Q731" s="68">
        <f>SUM(Q726:Q730)</f>
        <v>16254970</v>
      </c>
      <c r="U731" s="70"/>
    </row>
    <row r="732" spans="1:23" ht="14.4">
      <c r="A732" s="62">
        <v>19</v>
      </c>
      <c r="B732" s="67">
        <v>5</v>
      </c>
      <c r="C732" s="67">
        <v>1</v>
      </c>
      <c r="D732" s="67">
        <v>151.38999999999999</v>
      </c>
      <c r="E732" s="67">
        <v>18</v>
      </c>
      <c r="F732" s="67">
        <v>26048</v>
      </c>
      <c r="G732" s="59" t="s">
        <v>773</v>
      </c>
      <c r="H732" s="66" t="s">
        <v>209</v>
      </c>
      <c r="I732" s="67" t="s">
        <v>40</v>
      </c>
      <c r="J732" s="67" t="s">
        <v>582</v>
      </c>
      <c r="K732" s="67" t="s">
        <v>167</v>
      </c>
      <c r="L732" s="67">
        <v>84.05</v>
      </c>
      <c r="M732" s="67">
        <v>-0.9</v>
      </c>
      <c r="N732" s="67">
        <v>756.84590000000003</v>
      </c>
      <c r="O732" s="67">
        <v>2</v>
      </c>
      <c r="P732" s="67">
        <v>19.34</v>
      </c>
      <c r="Q732" s="68">
        <v>42413000</v>
      </c>
      <c r="R732" s="64">
        <f>Q737/B732</f>
        <v>46547660</v>
      </c>
      <c r="T732" s="44">
        <f>R732/$S$639*100</f>
        <v>6.0281151987229507</v>
      </c>
      <c r="U732" s="70"/>
      <c r="V732" s="44">
        <f>T732*U$639/100</f>
        <v>4.6898873687091086E-3</v>
      </c>
      <c r="W732" s="44"/>
    </row>
    <row r="733" spans="1:23" ht="15">
      <c r="G733" s="59"/>
      <c r="J733" s="58"/>
      <c r="K733" s="67" t="s">
        <v>299</v>
      </c>
      <c r="L733" s="67">
        <v>65.319999999999993</v>
      </c>
      <c r="M733" s="67">
        <v>-2.8</v>
      </c>
      <c r="N733" s="67">
        <v>1118.5842</v>
      </c>
      <c r="O733" s="67">
        <v>1</v>
      </c>
      <c r="P733" s="67">
        <v>26.44</v>
      </c>
      <c r="Q733" s="68">
        <v>43285000</v>
      </c>
      <c r="U733" s="70"/>
    </row>
    <row r="734" spans="1:23" ht="15">
      <c r="G734" s="59"/>
      <c r="J734" s="58"/>
      <c r="K734" s="67" t="s">
        <v>445</v>
      </c>
      <c r="L734" s="67">
        <v>63.54</v>
      </c>
      <c r="M734" s="67">
        <v>-1.8</v>
      </c>
      <c r="N734" s="67">
        <v>888.42679999999996</v>
      </c>
      <c r="O734" s="67">
        <v>1</v>
      </c>
      <c r="P734" s="67">
        <v>26.33</v>
      </c>
      <c r="Q734" s="68">
        <v>129250000</v>
      </c>
      <c r="U734" s="70"/>
    </row>
    <row r="735" spans="1:23" ht="15">
      <c r="G735" s="59"/>
      <c r="J735" s="58"/>
      <c r="K735" s="67" t="s">
        <v>446</v>
      </c>
      <c r="L735" s="67">
        <v>53.99</v>
      </c>
      <c r="M735" s="67">
        <v>-0.4</v>
      </c>
      <c r="N735" s="67">
        <v>573.28629999999998</v>
      </c>
      <c r="O735" s="67">
        <v>2</v>
      </c>
      <c r="P735" s="67">
        <v>24.64</v>
      </c>
      <c r="Q735" s="68">
        <v>14843000</v>
      </c>
      <c r="U735" s="70"/>
    </row>
    <row r="736" spans="1:23" ht="15">
      <c r="G736" s="59"/>
      <c r="J736" s="58"/>
      <c r="K736" s="67" t="s">
        <v>444</v>
      </c>
      <c r="L736" s="67">
        <v>18.96</v>
      </c>
      <c r="M736" s="67">
        <v>0.4</v>
      </c>
      <c r="N736" s="67">
        <v>535.30589999999995</v>
      </c>
      <c r="O736" s="67">
        <v>2</v>
      </c>
      <c r="P736" s="67">
        <v>31.69</v>
      </c>
      <c r="Q736" s="68">
        <v>2947300</v>
      </c>
      <c r="U736" s="70"/>
    </row>
    <row r="737" spans="1:23" ht="15">
      <c r="G737" s="59"/>
      <c r="J737" s="58"/>
      <c r="Q737" s="68">
        <f>SUM(Q732:Q736)</f>
        <v>232738300</v>
      </c>
      <c r="U737" s="70"/>
    </row>
    <row r="738" spans="1:23" ht="14.4">
      <c r="A738" s="62">
        <v>19</v>
      </c>
      <c r="B738" s="67">
        <v>3</v>
      </c>
      <c r="C738" s="67">
        <v>1</v>
      </c>
      <c r="D738" s="67">
        <v>147.26</v>
      </c>
      <c r="E738" s="67">
        <v>6</v>
      </c>
      <c r="F738" s="67">
        <v>69644</v>
      </c>
      <c r="G738" s="59" t="s">
        <v>788</v>
      </c>
      <c r="H738" s="66" t="s">
        <v>15</v>
      </c>
      <c r="I738" s="67" t="s">
        <v>13</v>
      </c>
      <c r="J738" s="67" t="s">
        <v>971</v>
      </c>
      <c r="K738" s="67" t="s">
        <v>475</v>
      </c>
      <c r="L738" s="67">
        <v>96.39</v>
      </c>
      <c r="M738" s="67">
        <v>0.2</v>
      </c>
      <c r="N738" s="67">
        <v>653.95010000000002</v>
      </c>
      <c r="O738" s="67">
        <v>3</v>
      </c>
      <c r="P738" s="67">
        <v>28.51</v>
      </c>
      <c r="Q738" s="68">
        <v>1439900</v>
      </c>
      <c r="R738" s="64">
        <f>Q741/B738</f>
        <v>785576.66666666663</v>
      </c>
      <c r="T738" s="44">
        <f>R738/$S$639*100</f>
        <v>0.10173543942048743</v>
      </c>
      <c r="U738" s="70"/>
      <c r="V738" s="44">
        <f>T738*U$639/100</f>
        <v>7.915040382594111E-5</v>
      </c>
      <c r="W738" s="44"/>
    </row>
    <row r="739" spans="1:23" ht="15">
      <c r="G739" s="59"/>
      <c r="J739" s="58"/>
      <c r="K739" s="67" t="s">
        <v>363</v>
      </c>
      <c r="L739" s="67">
        <v>64.31</v>
      </c>
      <c r="M739" s="67">
        <v>-1.7</v>
      </c>
      <c r="N739" s="67">
        <v>717.38779999999997</v>
      </c>
      <c r="O739" s="67">
        <v>2</v>
      </c>
      <c r="P739" s="67">
        <v>34.200000000000003</v>
      </c>
      <c r="Q739" s="68">
        <v>700420</v>
      </c>
      <c r="U739" s="70"/>
    </row>
    <row r="740" spans="1:23" ht="15">
      <c r="G740" s="59"/>
      <c r="J740" s="58"/>
      <c r="K740" s="67" t="s">
        <v>476</v>
      </c>
      <c r="L740" s="67">
        <v>56.16</v>
      </c>
      <c r="M740" s="67">
        <v>-0.5</v>
      </c>
      <c r="N740" s="67">
        <v>559.80470000000003</v>
      </c>
      <c r="O740" s="67">
        <v>2</v>
      </c>
      <c r="P740" s="67">
        <v>28.31</v>
      </c>
      <c r="Q740" s="68">
        <v>216410</v>
      </c>
      <c r="U740" s="70"/>
    </row>
    <row r="741" spans="1:23" ht="15">
      <c r="G741" s="59"/>
      <c r="J741" s="58"/>
      <c r="Q741" s="68">
        <f>SUM(Q738:Q740)</f>
        <v>2356730</v>
      </c>
      <c r="U741" s="70"/>
    </row>
    <row r="742" spans="1:23" ht="14.4">
      <c r="A742" s="62">
        <v>19</v>
      </c>
      <c r="B742" s="67">
        <v>3</v>
      </c>
      <c r="C742" s="67">
        <v>1</v>
      </c>
      <c r="D742" s="67">
        <v>138.47</v>
      </c>
      <c r="E742" s="67">
        <v>10</v>
      </c>
      <c r="F742" s="67">
        <v>28903</v>
      </c>
      <c r="G742" s="59" t="s">
        <v>754</v>
      </c>
      <c r="H742" s="66" t="s">
        <v>587</v>
      </c>
      <c r="I742" s="67" t="s">
        <v>40</v>
      </c>
      <c r="J742" s="67" t="s">
        <v>544</v>
      </c>
      <c r="K742" s="67" t="s">
        <v>298</v>
      </c>
      <c r="L742" s="67">
        <v>121.81</v>
      </c>
      <c r="M742" s="67">
        <v>0.5</v>
      </c>
      <c r="N742" s="67">
        <v>1036.51</v>
      </c>
      <c r="O742" s="67">
        <v>2</v>
      </c>
      <c r="P742" s="67">
        <v>33.43</v>
      </c>
      <c r="Q742" s="68">
        <v>73220000</v>
      </c>
      <c r="R742" s="64">
        <f>Q745/B742</f>
        <v>42050140</v>
      </c>
      <c r="T742" s="44">
        <f>R742/$S$639*100</f>
        <v>5.4456676886105093</v>
      </c>
      <c r="U742" s="70"/>
      <c r="V742" s="44">
        <f>T742*U$639/100</f>
        <v>4.2367418778613067E-3</v>
      </c>
      <c r="W742" s="44"/>
    </row>
    <row r="743" spans="1:23" ht="15">
      <c r="G743" s="59"/>
      <c r="J743" s="58"/>
      <c r="K743" s="67" t="s">
        <v>310</v>
      </c>
      <c r="L743" s="67">
        <v>117.67</v>
      </c>
      <c r="M743" s="67">
        <v>-0.3</v>
      </c>
      <c r="N743" s="67">
        <v>1044.5065999999999</v>
      </c>
      <c r="O743" s="67">
        <v>2</v>
      </c>
      <c r="P743" s="67">
        <v>31.56</v>
      </c>
      <c r="Q743" s="68">
        <v>52180000</v>
      </c>
      <c r="U743" s="70"/>
    </row>
    <row r="744" spans="1:23" ht="15">
      <c r="G744" s="59"/>
      <c r="J744" s="58"/>
      <c r="K744" s="67" t="s">
        <v>450</v>
      </c>
      <c r="L744" s="67">
        <v>33.32</v>
      </c>
      <c r="M744" s="67">
        <v>-0.4</v>
      </c>
      <c r="N744" s="67">
        <v>410.74979999999999</v>
      </c>
      <c r="O744" s="67">
        <v>2</v>
      </c>
      <c r="P744" s="67">
        <v>15.24</v>
      </c>
      <c r="Q744" s="68">
        <v>750420</v>
      </c>
      <c r="U744" s="70"/>
    </row>
    <row r="745" spans="1:23" ht="15">
      <c r="G745" s="59"/>
      <c r="J745" s="58"/>
      <c r="Q745" s="68">
        <f>SUM(Q742:Q744)</f>
        <v>126150420</v>
      </c>
      <c r="U745" s="70"/>
    </row>
    <row r="746" spans="1:23" ht="14.4">
      <c r="A746" s="62">
        <v>19</v>
      </c>
      <c r="B746" s="67">
        <v>2</v>
      </c>
      <c r="C746" s="67">
        <v>1</v>
      </c>
      <c r="D746" s="67">
        <v>134.69999999999999</v>
      </c>
      <c r="E746" s="67">
        <v>12</v>
      </c>
      <c r="F746" s="67">
        <v>30103</v>
      </c>
      <c r="G746" s="59" t="s">
        <v>789</v>
      </c>
      <c r="H746" s="66" t="s">
        <v>477</v>
      </c>
      <c r="I746" s="67" t="s">
        <v>40</v>
      </c>
      <c r="J746" s="67" t="s">
        <v>972</v>
      </c>
      <c r="K746" s="67" t="s">
        <v>460</v>
      </c>
      <c r="L746" s="67">
        <v>102.04</v>
      </c>
      <c r="M746" s="67">
        <v>0.8</v>
      </c>
      <c r="N746" s="67">
        <v>726.37270000000001</v>
      </c>
      <c r="O746" s="67">
        <v>3</v>
      </c>
      <c r="P746" s="67">
        <v>30.24</v>
      </c>
      <c r="Q746" s="68">
        <v>8682500</v>
      </c>
      <c r="R746" s="64">
        <f>Q748/B746</f>
        <v>25983750</v>
      </c>
      <c r="T746" s="44">
        <f>R746/$S$639*100</f>
        <v>3.3650034887858475</v>
      </c>
      <c r="U746" s="70"/>
      <c r="V746" s="44">
        <f>T746*U$639/100</f>
        <v>2.6179803864833438E-3</v>
      </c>
      <c r="W746" s="44"/>
    </row>
    <row r="747" spans="1:23" ht="15">
      <c r="G747" s="59"/>
      <c r="H747" s="66"/>
      <c r="J747" s="58"/>
      <c r="K747" s="67" t="s">
        <v>299</v>
      </c>
      <c r="L747" s="67">
        <v>65.319999999999993</v>
      </c>
      <c r="M747" s="67">
        <v>-2.8</v>
      </c>
      <c r="N747" s="67">
        <v>1118.5842</v>
      </c>
      <c r="O747" s="67">
        <v>1</v>
      </c>
      <c r="P747" s="67">
        <v>26.44</v>
      </c>
      <c r="Q747" s="68">
        <v>43285000</v>
      </c>
      <c r="U747" s="70"/>
    </row>
    <row r="748" spans="1:23" ht="15">
      <c r="G748" s="59"/>
      <c r="H748" s="66"/>
      <c r="J748" s="58"/>
      <c r="Q748" s="68">
        <f>SUM(Q746:Q747)</f>
        <v>51967500</v>
      </c>
      <c r="U748" s="70"/>
    </row>
    <row r="749" spans="1:23" ht="14.4">
      <c r="A749" s="62">
        <v>19</v>
      </c>
      <c r="B749" s="67">
        <v>3</v>
      </c>
      <c r="C749" s="67">
        <v>1</v>
      </c>
      <c r="D749" s="67">
        <v>133.76</v>
      </c>
      <c r="E749" s="67">
        <v>18</v>
      </c>
      <c r="F749" s="67">
        <v>28008</v>
      </c>
      <c r="G749" s="59" t="s">
        <v>778</v>
      </c>
      <c r="H749" s="66" t="s">
        <v>456</v>
      </c>
      <c r="I749" s="67" t="s">
        <v>40</v>
      </c>
      <c r="J749" s="67" t="s">
        <v>961</v>
      </c>
      <c r="K749" s="67" t="s">
        <v>457</v>
      </c>
      <c r="L749" s="67">
        <v>106.94</v>
      </c>
      <c r="M749" s="67">
        <v>-0.5</v>
      </c>
      <c r="N749" s="67">
        <v>960.14980000000003</v>
      </c>
      <c r="O749" s="67">
        <v>3</v>
      </c>
      <c r="P749" s="67">
        <v>31.13</v>
      </c>
      <c r="Q749" s="68">
        <v>4245200</v>
      </c>
      <c r="R749" s="64">
        <f>Q752/B749</f>
        <v>2946233.3333333335</v>
      </c>
      <c r="T749" s="44">
        <f>R749/$S$639*100</f>
        <v>0.38154944707533844</v>
      </c>
      <c r="U749" s="70"/>
      <c r="V749" s="44">
        <f>T749*U$639/100</f>
        <v>2.9684633975735265E-4</v>
      </c>
      <c r="W749" s="44"/>
    </row>
    <row r="750" spans="1:23" ht="15">
      <c r="G750" s="59"/>
      <c r="H750" s="66"/>
      <c r="J750" s="58"/>
      <c r="K750" s="67" t="s">
        <v>448</v>
      </c>
      <c r="L750" s="67">
        <v>53.64</v>
      </c>
      <c r="M750" s="67">
        <v>-0.2</v>
      </c>
      <c r="N750" s="67">
        <v>595.81539999999995</v>
      </c>
      <c r="O750" s="67">
        <v>2</v>
      </c>
      <c r="P750" s="67">
        <v>30.31</v>
      </c>
      <c r="Q750" s="68">
        <v>1020700</v>
      </c>
      <c r="U750" s="70"/>
    </row>
    <row r="751" spans="1:23" ht="15">
      <c r="G751" s="59"/>
      <c r="H751" s="66"/>
      <c r="J751" s="58"/>
      <c r="K751" s="67" t="s">
        <v>205</v>
      </c>
      <c r="L751" s="67">
        <v>29.11</v>
      </c>
      <c r="M751" s="67">
        <v>-0.1</v>
      </c>
      <c r="N751" s="67">
        <v>532.27120000000002</v>
      </c>
      <c r="O751" s="67">
        <v>2</v>
      </c>
      <c r="P751" s="67">
        <v>18.920000000000002</v>
      </c>
      <c r="Q751" s="68">
        <v>3572800</v>
      </c>
      <c r="U751" s="70"/>
    </row>
    <row r="752" spans="1:23" ht="15">
      <c r="G752" s="59"/>
      <c r="H752" s="66"/>
      <c r="J752" s="58"/>
      <c r="Q752" s="68">
        <f>SUM(Q749:Q751)</f>
        <v>8838700</v>
      </c>
      <c r="U752" s="70"/>
    </row>
    <row r="753" spans="1:23" ht="14.4">
      <c r="A753" s="62">
        <v>19</v>
      </c>
      <c r="B753" s="67">
        <v>3</v>
      </c>
      <c r="C753" s="67">
        <v>1</v>
      </c>
      <c r="D753" s="67">
        <v>129.6</v>
      </c>
      <c r="E753" s="67">
        <v>19</v>
      </c>
      <c r="F753" s="67">
        <v>18492</v>
      </c>
      <c r="G753" s="59" t="s">
        <v>790</v>
      </c>
      <c r="H753" s="66" t="s">
        <v>55</v>
      </c>
      <c r="I753" s="67" t="s">
        <v>669</v>
      </c>
      <c r="J753" s="67" t="s">
        <v>973</v>
      </c>
      <c r="K753" s="67" t="s">
        <v>275</v>
      </c>
      <c r="L753" s="67">
        <v>84.48</v>
      </c>
      <c r="M753" s="67">
        <v>0.1</v>
      </c>
      <c r="N753" s="67">
        <v>672.35140000000001</v>
      </c>
      <c r="O753" s="67">
        <v>2</v>
      </c>
      <c r="P753" s="67">
        <v>30.7</v>
      </c>
      <c r="Q753" s="68">
        <v>2493800</v>
      </c>
      <c r="R753" s="64">
        <f>Q756/B753</f>
        <v>1981600</v>
      </c>
      <c r="T753" s="44">
        <f>R753/$S$639*100</f>
        <v>0.25662542602118771</v>
      </c>
      <c r="U753" s="70"/>
      <c r="V753" s="44">
        <f>T753*U$639/100</f>
        <v>1.9965516655045536E-4</v>
      </c>
      <c r="W753" s="44"/>
    </row>
    <row r="754" spans="1:23" ht="15">
      <c r="G754" s="59"/>
      <c r="H754" s="66"/>
      <c r="J754" s="58"/>
      <c r="K754" s="67" t="s">
        <v>149</v>
      </c>
      <c r="L754" s="67">
        <v>56.79</v>
      </c>
      <c r="M754" s="67">
        <v>0.1</v>
      </c>
      <c r="N754" s="67">
        <v>644.77940000000001</v>
      </c>
      <c r="O754" s="67">
        <v>2</v>
      </c>
      <c r="P754" s="67">
        <v>29.56</v>
      </c>
      <c r="Q754" s="68">
        <v>1842700</v>
      </c>
      <c r="U754" s="70"/>
    </row>
    <row r="755" spans="1:23" ht="15">
      <c r="G755" s="59"/>
      <c r="H755" s="66"/>
      <c r="J755" s="58"/>
      <c r="K755" s="67" t="s">
        <v>474</v>
      </c>
      <c r="L755" s="67">
        <v>50.17</v>
      </c>
      <c r="M755" s="67">
        <v>-0.3</v>
      </c>
      <c r="N755" s="67">
        <v>520.73609999999996</v>
      </c>
      <c r="O755" s="67">
        <v>2</v>
      </c>
      <c r="P755" s="67">
        <v>21.35</v>
      </c>
      <c r="Q755" s="68">
        <v>1608300</v>
      </c>
      <c r="U755" s="70"/>
    </row>
    <row r="756" spans="1:23" ht="15">
      <c r="G756" s="59"/>
      <c r="H756" s="66"/>
      <c r="J756" s="58"/>
      <c r="Q756" s="68">
        <f>SUM(Q753:Q755)</f>
        <v>5944800</v>
      </c>
      <c r="U756" s="70"/>
    </row>
    <row r="757" spans="1:23" ht="14.4">
      <c r="A757" s="62">
        <v>19</v>
      </c>
      <c r="B757" s="67">
        <v>5</v>
      </c>
      <c r="C757" s="67">
        <v>1</v>
      </c>
      <c r="D757" s="67">
        <v>128.12</v>
      </c>
      <c r="E757" s="67">
        <v>18</v>
      </c>
      <c r="F757" s="67">
        <v>26201</v>
      </c>
      <c r="G757" s="59" t="s">
        <v>791</v>
      </c>
      <c r="H757" s="66" t="s">
        <v>276</v>
      </c>
      <c r="I757" s="67" t="s">
        <v>40</v>
      </c>
      <c r="J757" s="67" t="s">
        <v>974</v>
      </c>
      <c r="K757" s="67" t="s">
        <v>299</v>
      </c>
      <c r="L757" s="67">
        <v>65.319999999999993</v>
      </c>
      <c r="M757" s="67">
        <v>-2.8</v>
      </c>
      <c r="N757" s="67">
        <v>1118.5842</v>
      </c>
      <c r="O757" s="67">
        <v>1</v>
      </c>
      <c r="P757" s="67">
        <v>26.44</v>
      </c>
      <c r="Q757" s="68">
        <v>43285000</v>
      </c>
      <c r="R757" s="64">
        <f>Q762/B757</f>
        <v>38108022</v>
      </c>
      <c r="T757" s="44">
        <f>R757/$S$639*100</f>
        <v>4.9351470430837674</v>
      </c>
      <c r="U757" s="70"/>
      <c r="V757" s="44">
        <f>T757*U$639/100</f>
        <v>3.8395556516544293E-3</v>
      </c>
      <c r="W757" s="44"/>
    </row>
    <row r="758" spans="1:23" ht="15">
      <c r="G758" s="59"/>
      <c r="H758" s="66"/>
      <c r="J758" s="58"/>
      <c r="K758" s="67" t="s">
        <v>428</v>
      </c>
      <c r="L758" s="67">
        <v>63.54</v>
      </c>
      <c r="M758" s="67">
        <v>-1.8</v>
      </c>
      <c r="N758" s="67">
        <v>888.42679999999996</v>
      </c>
      <c r="O758" s="67">
        <v>1</v>
      </c>
      <c r="P758" s="67">
        <v>26.33</v>
      </c>
      <c r="Q758" s="68">
        <v>129250000</v>
      </c>
      <c r="U758" s="70"/>
    </row>
    <row r="759" spans="1:23" ht="15">
      <c r="G759" s="59"/>
      <c r="H759" s="66"/>
      <c r="J759" s="58"/>
      <c r="K759" s="67" t="s">
        <v>429</v>
      </c>
      <c r="L759" s="67">
        <v>53.99</v>
      </c>
      <c r="M759" s="67">
        <v>-0.4</v>
      </c>
      <c r="N759" s="67">
        <v>573.28629999999998</v>
      </c>
      <c r="O759" s="67">
        <v>2</v>
      </c>
      <c r="P759" s="67">
        <v>24.64</v>
      </c>
      <c r="Q759" s="68">
        <v>14843000</v>
      </c>
      <c r="U759" s="70"/>
    </row>
    <row r="760" spans="1:23" ht="15">
      <c r="G760" s="59"/>
      <c r="H760" s="66"/>
      <c r="J760" s="58"/>
      <c r="K760" s="67" t="s">
        <v>478</v>
      </c>
      <c r="L760" s="67">
        <v>52.1</v>
      </c>
      <c r="M760" s="67">
        <v>8.1999999999999993</v>
      </c>
      <c r="N760" s="67">
        <v>499.5847</v>
      </c>
      <c r="O760" s="67">
        <v>3</v>
      </c>
      <c r="P760" s="67">
        <v>18.350000000000001</v>
      </c>
      <c r="Q760" s="68">
        <v>214810</v>
      </c>
      <c r="U760" s="70"/>
    </row>
    <row r="761" spans="1:23" ht="15">
      <c r="G761" s="59"/>
      <c r="H761" s="66"/>
      <c r="J761" s="58"/>
      <c r="K761" s="67" t="s">
        <v>422</v>
      </c>
      <c r="L761" s="67">
        <v>18.96</v>
      </c>
      <c r="M761" s="67">
        <v>0.4</v>
      </c>
      <c r="N761" s="67">
        <v>535.30589999999995</v>
      </c>
      <c r="O761" s="67">
        <v>2</v>
      </c>
      <c r="P761" s="67">
        <v>31.69</v>
      </c>
      <c r="Q761" s="68">
        <v>2947300</v>
      </c>
      <c r="U761" s="70"/>
    </row>
    <row r="762" spans="1:23" ht="15">
      <c r="G762" s="59"/>
      <c r="H762" s="66"/>
      <c r="J762" s="58"/>
      <c r="Q762" s="68">
        <f>SUM(Q757:Q761)</f>
        <v>190540110</v>
      </c>
      <c r="U762" s="70"/>
    </row>
    <row r="763" spans="1:23" ht="14.4">
      <c r="A763" s="62">
        <v>19</v>
      </c>
      <c r="B763" s="67">
        <v>3</v>
      </c>
      <c r="C763" s="67">
        <v>3</v>
      </c>
      <c r="D763" s="67">
        <v>122.63</v>
      </c>
      <c r="E763" s="67">
        <v>15</v>
      </c>
      <c r="F763" s="67">
        <v>24820</v>
      </c>
      <c r="G763" s="59" t="s">
        <v>744</v>
      </c>
      <c r="H763" s="66" t="s">
        <v>14</v>
      </c>
      <c r="I763" s="67" t="s">
        <v>10</v>
      </c>
      <c r="J763" s="67" t="s">
        <v>942</v>
      </c>
      <c r="K763" s="67" t="s">
        <v>31</v>
      </c>
      <c r="L763" s="67">
        <v>69.56</v>
      </c>
      <c r="M763" s="67">
        <v>-0.1</v>
      </c>
      <c r="N763" s="67">
        <v>575.23770000000002</v>
      </c>
      <c r="O763" s="67">
        <v>3</v>
      </c>
      <c r="P763" s="67">
        <v>20.93</v>
      </c>
      <c r="Q763" s="68">
        <v>1003200</v>
      </c>
      <c r="R763" s="64">
        <f>Q766/B763</f>
        <v>971360</v>
      </c>
      <c r="T763" s="44">
        <f>R763/$S$639*100</f>
        <v>0.12579515231123378</v>
      </c>
      <c r="U763" s="70"/>
      <c r="V763" s="44">
        <f>T763*U$639/100</f>
        <v>9.7868915311087156E-5</v>
      </c>
      <c r="W763" s="44"/>
    </row>
    <row r="764" spans="1:23" ht="15">
      <c r="G764" s="59"/>
      <c r="H764" s="66"/>
      <c r="J764" s="58"/>
      <c r="K764" s="67" t="s">
        <v>26</v>
      </c>
      <c r="L764" s="67">
        <v>68.510000000000005</v>
      </c>
      <c r="M764" s="67">
        <v>-0.8</v>
      </c>
      <c r="N764" s="67">
        <v>641.30859999999996</v>
      </c>
      <c r="O764" s="67">
        <v>2</v>
      </c>
      <c r="P764" s="67">
        <v>25.53</v>
      </c>
      <c r="Q764" s="68">
        <v>1155600</v>
      </c>
      <c r="U764" s="70"/>
    </row>
    <row r="765" spans="1:23" ht="15">
      <c r="G765" s="59"/>
      <c r="H765" s="66"/>
      <c r="J765" s="58"/>
      <c r="K765" s="67" t="s">
        <v>32</v>
      </c>
      <c r="L765" s="67">
        <v>56.44</v>
      </c>
      <c r="M765" s="67">
        <v>-1.2</v>
      </c>
      <c r="N765" s="67">
        <v>541.27589999999998</v>
      </c>
      <c r="O765" s="67">
        <v>2</v>
      </c>
      <c r="P765" s="67">
        <v>25.03</v>
      </c>
      <c r="Q765" s="68">
        <v>755280</v>
      </c>
      <c r="U765" s="70"/>
    </row>
    <row r="766" spans="1:23" ht="15">
      <c r="G766" s="59"/>
      <c r="H766" s="66"/>
      <c r="J766" s="58"/>
      <c r="Q766" s="68">
        <f>SUM(Q763:Q765)</f>
        <v>2914080</v>
      </c>
      <c r="U766" s="70"/>
    </row>
    <row r="767" spans="1:23" ht="14.4">
      <c r="A767" s="62">
        <v>19</v>
      </c>
      <c r="B767" s="67">
        <v>2</v>
      </c>
      <c r="C767" s="67">
        <v>1</v>
      </c>
      <c r="D767" s="67">
        <v>114.82</v>
      </c>
      <c r="E767" s="67">
        <v>11</v>
      </c>
      <c r="F767" s="67">
        <v>28144</v>
      </c>
      <c r="G767" s="59" t="s">
        <v>777</v>
      </c>
      <c r="H767" s="66" t="s">
        <v>58</v>
      </c>
      <c r="I767" s="67" t="s">
        <v>40</v>
      </c>
      <c r="J767" s="67" t="s">
        <v>547</v>
      </c>
      <c r="K767" s="67" t="s">
        <v>453</v>
      </c>
      <c r="L767" s="67">
        <v>88</v>
      </c>
      <c r="M767" s="67">
        <v>-1</v>
      </c>
      <c r="N767" s="67">
        <v>912.48689999999999</v>
      </c>
      <c r="O767" s="67">
        <v>2</v>
      </c>
      <c r="P767" s="67">
        <v>32.5</v>
      </c>
      <c r="Q767" s="68">
        <v>3517600</v>
      </c>
      <c r="R767" s="64">
        <f>Q769/B767</f>
        <v>2269150</v>
      </c>
      <c r="T767" s="44">
        <f>R767/$S$639*100</f>
        <v>0.29386434469922185</v>
      </c>
      <c r="U767" s="70"/>
      <c r="V767" s="44">
        <f>T767*U$639/100</f>
        <v>2.2862713018670052E-4</v>
      </c>
      <c r="W767" s="44"/>
    </row>
    <row r="768" spans="1:23" ht="15">
      <c r="G768" s="59"/>
      <c r="J768" s="58"/>
      <c r="K768" s="67" t="s">
        <v>201</v>
      </c>
      <c r="L768" s="67">
        <v>53.64</v>
      </c>
      <c r="M768" s="67">
        <v>-0.2</v>
      </c>
      <c r="N768" s="67">
        <v>595.81539999999995</v>
      </c>
      <c r="O768" s="67">
        <v>2</v>
      </c>
      <c r="P768" s="67">
        <v>30.31</v>
      </c>
      <c r="Q768" s="68">
        <v>1020700</v>
      </c>
      <c r="U768" s="70"/>
    </row>
    <row r="769" spans="1:23" ht="15">
      <c r="G769" s="59"/>
      <c r="J769" s="58"/>
      <c r="Q769" s="68">
        <f>SUM(Q767:Q768)</f>
        <v>4538300</v>
      </c>
      <c r="U769" s="70"/>
    </row>
    <row r="770" spans="1:23" ht="14.4">
      <c r="A770" s="62">
        <v>19</v>
      </c>
      <c r="B770" s="67">
        <v>4</v>
      </c>
      <c r="C770" s="67">
        <v>2</v>
      </c>
      <c r="D770" s="67">
        <v>109.42</v>
      </c>
      <c r="E770" s="67">
        <v>15</v>
      </c>
      <c r="F770" s="67">
        <v>26357</v>
      </c>
      <c r="G770" s="59" t="s">
        <v>753</v>
      </c>
      <c r="H770" s="66" t="s">
        <v>379</v>
      </c>
      <c r="I770" s="67" t="s">
        <v>10</v>
      </c>
      <c r="J770" s="67" t="s">
        <v>949</v>
      </c>
      <c r="K770" s="67" t="s">
        <v>380</v>
      </c>
      <c r="L770" s="67">
        <v>89.3</v>
      </c>
      <c r="M770" s="67">
        <v>-0.4</v>
      </c>
      <c r="N770" s="67">
        <v>721.31320000000005</v>
      </c>
      <c r="O770" s="67">
        <v>2</v>
      </c>
      <c r="P770" s="67">
        <v>23.65</v>
      </c>
      <c r="Q770" s="68">
        <v>41969000</v>
      </c>
      <c r="R770" s="64">
        <f>Q774/B770</f>
        <v>15755985</v>
      </c>
      <c r="T770" s="44">
        <f>R770/$S$639*100</f>
        <v>2.0404654637709139</v>
      </c>
      <c r="U770" s="70"/>
      <c r="V770" s="44">
        <f>T770*U$639/100</f>
        <v>1.5874867830750284E-3</v>
      </c>
      <c r="W770" s="44"/>
    </row>
    <row r="771" spans="1:23" ht="15">
      <c r="G771" s="59"/>
      <c r="J771" s="58"/>
      <c r="K771" s="67" t="s">
        <v>381</v>
      </c>
      <c r="L771" s="67">
        <v>81.63</v>
      </c>
      <c r="M771" s="67">
        <v>0</v>
      </c>
      <c r="N771" s="67">
        <v>729.31100000000004</v>
      </c>
      <c r="O771" s="67">
        <v>2</v>
      </c>
      <c r="P771" s="67">
        <v>21.15</v>
      </c>
      <c r="Q771" s="68">
        <v>14203000</v>
      </c>
      <c r="U771" s="70"/>
    </row>
    <row r="772" spans="1:23" ht="15">
      <c r="G772" s="59"/>
      <c r="J772" s="58"/>
      <c r="K772" s="67" t="s">
        <v>382</v>
      </c>
      <c r="L772" s="67">
        <v>40.22</v>
      </c>
      <c r="M772" s="67">
        <v>-1</v>
      </c>
      <c r="N772" s="67">
        <v>399.21879999999999</v>
      </c>
      <c r="O772" s="67">
        <v>3</v>
      </c>
      <c r="P772" s="67">
        <v>24.83</v>
      </c>
      <c r="Q772" s="68">
        <v>222540</v>
      </c>
      <c r="U772" s="70"/>
    </row>
    <row r="773" spans="1:23" ht="15">
      <c r="G773" s="59"/>
      <c r="J773" s="58"/>
      <c r="K773" s="67" t="s">
        <v>383</v>
      </c>
      <c r="L773" s="67">
        <v>16.36</v>
      </c>
      <c r="M773" s="67">
        <v>-2.4</v>
      </c>
      <c r="N773" s="67">
        <v>785.33360000000005</v>
      </c>
      <c r="O773" s="67">
        <v>2</v>
      </c>
      <c r="P773" s="67">
        <v>29.51</v>
      </c>
      <c r="Q773" s="68">
        <v>6629400</v>
      </c>
      <c r="U773" s="70"/>
    </row>
    <row r="774" spans="1:23" ht="15">
      <c r="G774" s="59"/>
      <c r="J774" s="58"/>
      <c r="Q774" s="68">
        <f>SUM(Q770:Q773)</f>
        <v>63023940</v>
      </c>
      <c r="U774" s="70"/>
    </row>
    <row r="775" spans="1:23" ht="14.4">
      <c r="A775" s="62">
        <v>19</v>
      </c>
      <c r="B775" s="67">
        <v>3</v>
      </c>
      <c r="C775" s="67">
        <v>3</v>
      </c>
      <c r="D775" s="67">
        <v>96.68</v>
      </c>
      <c r="E775" s="67">
        <v>6</v>
      </c>
      <c r="F775" s="67">
        <v>58087</v>
      </c>
      <c r="G775" s="59" t="s">
        <v>792</v>
      </c>
      <c r="H775" s="66" t="s">
        <v>55</v>
      </c>
      <c r="I775" s="67" t="s">
        <v>38</v>
      </c>
      <c r="J775" s="67" t="s">
        <v>558</v>
      </c>
      <c r="K775" s="67" t="s">
        <v>71</v>
      </c>
      <c r="L775" s="67">
        <v>78.760000000000005</v>
      </c>
      <c r="M775" s="67">
        <v>0.3</v>
      </c>
      <c r="N775" s="67">
        <v>641.31979999999999</v>
      </c>
      <c r="O775" s="67">
        <v>2</v>
      </c>
      <c r="P775" s="67">
        <v>25.09</v>
      </c>
      <c r="Q775" s="68">
        <v>352280</v>
      </c>
      <c r="R775" s="64">
        <f>Q778/B775</f>
        <v>226204.33333333334</v>
      </c>
      <c r="T775" s="44">
        <f>R775/$S$639*100</f>
        <v>2.9294400186468218E-2</v>
      </c>
      <c r="U775" s="70"/>
      <c r="V775" s="44">
        <f>T775*U$639/100</f>
        <v>2.2791110136304698E-5</v>
      </c>
      <c r="W775" s="44"/>
    </row>
    <row r="776" spans="1:23" ht="15">
      <c r="G776" s="59"/>
      <c r="J776" s="58"/>
      <c r="K776" s="67" t="s">
        <v>76</v>
      </c>
      <c r="L776" s="67">
        <v>35.840000000000003</v>
      </c>
      <c r="M776" s="67">
        <v>0.3</v>
      </c>
      <c r="N776" s="67">
        <v>436.76369999999997</v>
      </c>
      <c r="O776" s="67">
        <v>2</v>
      </c>
      <c r="P776" s="67">
        <v>16.600000000000001</v>
      </c>
      <c r="Q776" s="68">
        <v>238110</v>
      </c>
      <c r="U776" s="70"/>
    </row>
    <row r="777" spans="1:23" ht="15">
      <c r="G777" s="59"/>
      <c r="J777" s="58"/>
      <c r="K777" s="67" t="s">
        <v>74</v>
      </c>
      <c r="L777" s="67">
        <v>27.19</v>
      </c>
      <c r="M777" s="67">
        <v>0.2</v>
      </c>
      <c r="N777" s="67">
        <v>634.86410000000001</v>
      </c>
      <c r="O777" s="67">
        <v>2</v>
      </c>
      <c r="P777" s="67">
        <v>21.48</v>
      </c>
      <c r="Q777" s="68">
        <v>88223</v>
      </c>
      <c r="U777" s="70"/>
    </row>
    <row r="778" spans="1:23" ht="15">
      <c r="G778" s="59"/>
      <c r="J778" s="58"/>
      <c r="Q778" s="68">
        <f>SUM(Q775:Q777)</f>
        <v>678613</v>
      </c>
      <c r="U778" s="70"/>
    </row>
    <row r="779" spans="1:23" ht="14.4">
      <c r="A779" s="62">
        <v>19</v>
      </c>
      <c r="B779" s="67">
        <v>2</v>
      </c>
      <c r="C779" s="67">
        <v>1</v>
      </c>
      <c r="D779" s="67">
        <v>82.42</v>
      </c>
      <c r="E779" s="67">
        <v>6</v>
      </c>
      <c r="F779" s="67">
        <v>43816</v>
      </c>
      <c r="G779" s="59" t="s">
        <v>731</v>
      </c>
      <c r="H779" s="66" t="s">
        <v>14</v>
      </c>
      <c r="I779" s="67" t="s">
        <v>39</v>
      </c>
      <c r="J779" s="67" t="s">
        <v>958</v>
      </c>
      <c r="K779" s="67" t="s">
        <v>84</v>
      </c>
      <c r="L779" s="67">
        <v>55.23</v>
      </c>
      <c r="M779" s="67">
        <v>-0.4</v>
      </c>
      <c r="N779" s="67">
        <v>724.85090000000002</v>
      </c>
      <c r="O779" s="67">
        <v>2</v>
      </c>
      <c r="P779" s="67">
        <v>25.85</v>
      </c>
      <c r="Q779" s="68">
        <v>390880</v>
      </c>
      <c r="R779" s="64">
        <f>Q781/B779</f>
        <v>388705</v>
      </c>
      <c r="T779" s="44">
        <f>R779/$S$639*100</f>
        <v>5.0338911092836981E-2</v>
      </c>
      <c r="U779" s="70"/>
      <c r="V779" s="44">
        <f>T779*U$639/100</f>
        <v>3.9163787602944463E-5</v>
      </c>
      <c r="W779" s="44"/>
    </row>
    <row r="780" spans="1:23" ht="15">
      <c r="G780" s="59"/>
      <c r="J780" s="58"/>
      <c r="K780" s="67" t="s">
        <v>362</v>
      </c>
      <c r="L780" s="67">
        <v>54.37</v>
      </c>
      <c r="M780" s="67">
        <v>-0.2</v>
      </c>
      <c r="N780" s="67">
        <v>677.28689999999995</v>
      </c>
      <c r="O780" s="67">
        <v>2</v>
      </c>
      <c r="P780" s="67">
        <v>27.48</v>
      </c>
      <c r="Q780" s="68">
        <v>386530</v>
      </c>
      <c r="U780" s="70"/>
    </row>
    <row r="781" spans="1:23" ht="15">
      <c r="G781" s="59"/>
      <c r="J781" s="58"/>
      <c r="Q781" s="68">
        <f>SUM(Q779:Q780)</f>
        <v>777410</v>
      </c>
      <c r="U781" s="70"/>
    </row>
    <row r="782" spans="1:23" ht="14.4">
      <c r="A782" s="62">
        <v>19</v>
      </c>
      <c r="B782" s="67">
        <v>1</v>
      </c>
      <c r="C782" s="67">
        <v>1</v>
      </c>
      <c r="D782" s="67">
        <v>79.88</v>
      </c>
      <c r="E782" s="67">
        <v>9</v>
      </c>
      <c r="F782" s="67">
        <v>15686</v>
      </c>
      <c r="G782" s="59" t="s">
        <v>750</v>
      </c>
      <c r="H782" s="66" t="s">
        <v>15</v>
      </c>
      <c r="I782" s="67" t="s">
        <v>901</v>
      </c>
      <c r="J782" s="67" t="s">
        <v>948</v>
      </c>
      <c r="K782" s="67" t="s">
        <v>368</v>
      </c>
      <c r="L782" s="67">
        <v>79.88</v>
      </c>
      <c r="M782" s="67">
        <v>0.8</v>
      </c>
      <c r="N782" s="67">
        <v>651.35709999999995</v>
      </c>
      <c r="O782" s="67">
        <v>2</v>
      </c>
      <c r="P782" s="67">
        <v>19.77</v>
      </c>
      <c r="Q782" s="68">
        <v>158290</v>
      </c>
      <c r="R782" s="64">
        <f>Q783/B782</f>
        <v>158290</v>
      </c>
      <c r="T782" s="44">
        <f>R782/$S$639*100</f>
        <v>2.0499212093709022E-2</v>
      </c>
      <c r="U782" s="70"/>
      <c r="V782" s="44">
        <f>T782*U$639/100</f>
        <v>1.5948433747109194E-5</v>
      </c>
      <c r="W782" s="44"/>
    </row>
    <row r="783" spans="1:23" ht="15">
      <c r="G783" s="59"/>
      <c r="H783" s="66"/>
      <c r="J783" s="58"/>
      <c r="Q783" s="68">
        <f>SUM(Q782)</f>
        <v>158290</v>
      </c>
      <c r="U783" s="70"/>
    </row>
    <row r="784" spans="1:23" ht="14.4">
      <c r="A784" s="62">
        <v>19</v>
      </c>
      <c r="B784" s="67">
        <v>2</v>
      </c>
      <c r="C784" s="67">
        <v>1</v>
      </c>
      <c r="D784" s="67">
        <v>78.41</v>
      </c>
      <c r="E784" s="67">
        <v>7</v>
      </c>
      <c r="F784" s="67">
        <v>27850</v>
      </c>
      <c r="G784" s="59" t="s">
        <v>793</v>
      </c>
      <c r="H784" s="66" t="s">
        <v>277</v>
      </c>
      <c r="I784" s="67" t="s">
        <v>40</v>
      </c>
      <c r="J784" s="67" t="s">
        <v>961</v>
      </c>
      <c r="K784" s="67" t="s">
        <v>337</v>
      </c>
      <c r="L784" s="67">
        <v>61.68</v>
      </c>
      <c r="M784" s="67">
        <v>0.2</v>
      </c>
      <c r="N784" s="67">
        <v>1103.5879</v>
      </c>
      <c r="O784" s="67">
        <v>1</v>
      </c>
      <c r="P784" s="67">
        <v>22.42</v>
      </c>
      <c r="Q784" s="68">
        <v>61104000</v>
      </c>
      <c r="R784" s="64">
        <f>Q786/B784</f>
        <v>31793700</v>
      </c>
      <c r="T784" s="44">
        <f>R784/$S$639*100</f>
        <v>4.1174161320598683</v>
      </c>
      <c r="U784" s="70"/>
      <c r="V784" s="44">
        <f>T784*U$639/100</f>
        <v>3.2033591384513587E-3</v>
      </c>
      <c r="W784" s="44"/>
    </row>
    <row r="785" spans="1:23" ht="15">
      <c r="G785" s="59"/>
      <c r="J785" s="58"/>
      <c r="K785" s="67" t="s">
        <v>479</v>
      </c>
      <c r="L785" s="67">
        <v>33.44</v>
      </c>
      <c r="M785" s="67">
        <v>0.1</v>
      </c>
      <c r="N785" s="67">
        <v>470.73910000000001</v>
      </c>
      <c r="O785" s="67">
        <v>2</v>
      </c>
      <c r="P785" s="67">
        <v>17.350000000000001</v>
      </c>
      <c r="Q785" s="68">
        <v>2483400</v>
      </c>
      <c r="U785" s="70"/>
    </row>
    <row r="786" spans="1:23" ht="15">
      <c r="G786" s="59"/>
      <c r="J786" s="58"/>
      <c r="Q786" s="68">
        <f>SUM(Q784:Q785)</f>
        <v>63587400</v>
      </c>
      <c r="U786" s="70"/>
    </row>
    <row r="787" spans="1:23" ht="16.2">
      <c r="A787" s="62">
        <v>19</v>
      </c>
      <c r="B787" s="67">
        <v>1</v>
      </c>
      <c r="C787" s="67">
        <v>1</v>
      </c>
      <c r="D787" s="67">
        <v>59.69</v>
      </c>
      <c r="E787" s="67">
        <v>5</v>
      </c>
      <c r="F787" s="67">
        <v>15689</v>
      </c>
      <c r="G787" s="59" t="s">
        <v>743</v>
      </c>
      <c r="H787" s="66" t="s">
        <v>14</v>
      </c>
      <c r="I787" s="67" t="s">
        <v>1025</v>
      </c>
      <c r="J787" s="67" t="s">
        <v>941</v>
      </c>
      <c r="K787" s="67" t="s">
        <v>297</v>
      </c>
      <c r="L787" s="67">
        <v>59.69</v>
      </c>
      <c r="M787" s="67">
        <v>-0.5</v>
      </c>
      <c r="N787" s="67">
        <v>404.71010000000001</v>
      </c>
      <c r="O787" s="67">
        <v>2</v>
      </c>
      <c r="P787" s="67">
        <v>22.36</v>
      </c>
      <c r="Q787" s="68">
        <v>2421500</v>
      </c>
      <c r="R787" s="64">
        <f>Q788/B787</f>
        <v>2421500</v>
      </c>
      <c r="T787" s="44">
        <f>R787/$S$639*100</f>
        <v>0.31359430213479311</v>
      </c>
      <c r="U787" s="70"/>
      <c r="V787" s="44">
        <f>T787*U$639/100</f>
        <v>2.4397708205587789E-4</v>
      </c>
      <c r="W787" s="44"/>
    </row>
    <row r="788" spans="1:23" ht="15">
      <c r="G788" s="59"/>
      <c r="H788" s="66"/>
      <c r="J788" s="58"/>
      <c r="Q788" s="68">
        <f>SUM(Q787)</f>
        <v>2421500</v>
      </c>
      <c r="U788" s="70"/>
    </row>
    <row r="789" spans="1:23" ht="14.4">
      <c r="A789" s="62">
        <v>19</v>
      </c>
      <c r="B789" s="67">
        <v>1</v>
      </c>
      <c r="C789" s="67">
        <v>1</v>
      </c>
      <c r="D789" s="67">
        <v>54.79</v>
      </c>
      <c r="E789" s="67">
        <v>7</v>
      </c>
      <c r="F789" s="67">
        <v>18055</v>
      </c>
      <c r="G789" s="59" t="s">
        <v>772</v>
      </c>
      <c r="H789" s="66" t="s">
        <v>667</v>
      </c>
      <c r="I789" s="67" t="s">
        <v>669</v>
      </c>
      <c r="J789" s="67" t="s">
        <v>966</v>
      </c>
      <c r="K789" s="67" t="s">
        <v>130</v>
      </c>
      <c r="L789" s="67">
        <v>54.79</v>
      </c>
      <c r="M789" s="67">
        <v>-0.2</v>
      </c>
      <c r="N789" s="67">
        <v>612.77089999999998</v>
      </c>
      <c r="O789" s="67">
        <v>2</v>
      </c>
      <c r="P789" s="67">
        <v>19.2</v>
      </c>
      <c r="Q789" s="68">
        <v>1883700</v>
      </c>
      <c r="R789" s="64">
        <f>Q791/B789</f>
        <v>2470400</v>
      </c>
      <c r="T789" s="44">
        <f>R789/$S$639*100</f>
        <v>0.31992705512855374</v>
      </c>
      <c r="U789" s="70"/>
      <c r="V789" s="44">
        <f>T789*U$639/100</f>
        <v>2.4890397832370051E-4</v>
      </c>
      <c r="W789" s="44"/>
    </row>
    <row r="790" spans="1:23" ht="15">
      <c r="G790" s="59"/>
      <c r="J790" s="58"/>
      <c r="K790" s="67" t="s">
        <v>259</v>
      </c>
      <c r="L790" s="67">
        <v>33.64</v>
      </c>
      <c r="M790" s="67">
        <v>0.2</v>
      </c>
      <c r="N790" s="67">
        <v>620.76859999999999</v>
      </c>
      <c r="O790" s="67">
        <v>2</v>
      </c>
      <c r="P790" s="67">
        <v>17.100000000000001</v>
      </c>
      <c r="Q790" s="68">
        <v>586700</v>
      </c>
      <c r="U790" s="70"/>
    </row>
    <row r="791" spans="1:23" ht="15">
      <c r="G791" s="59"/>
      <c r="J791" s="58"/>
      <c r="Q791" s="68">
        <f>SUM(Q789:Q790)</f>
        <v>2470400</v>
      </c>
      <c r="S791" s="52"/>
      <c r="T791" s="36"/>
      <c r="U791" s="70"/>
    </row>
    <row r="792" spans="1:23" ht="14.4">
      <c r="A792" s="11" t="s">
        <v>708</v>
      </c>
      <c r="B792" s="6"/>
      <c r="C792" s="6"/>
      <c r="D792" s="7"/>
      <c r="E792" s="10"/>
      <c r="F792" s="10"/>
      <c r="G792" s="8"/>
      <c r="H792" s="27"/>
      <c r="I792" s="8"/>
      <c r="J792" s="6"/>
      <c r="K792" s="6"/>
      <c r="L792" s="7"/>
      <c r="M792" s="10"/>
      <c r="N792" s="9"/>
      <c r="O792" s="6"/>
      <c r="P792" s="7"/>
      <c r="Q792" s="41"/>
      <c r="R792" s="42"/>
      <c r="S792" s="51">
        <v>624000000</v>
      </c>
      <c r="T792" s="43"/>
      <c r="U792" s="53">
        <v>0.80465737699999995</v>
      </c>
      <c r="V792" s="53">
        <f>SUM(V793:V953)</f>
        <v>0.3528370570988319</v>
      </c>
      <c r="W792" s="53">
        <f>V792/U792*100</f>
        <v>43.849353424722523</v>
      </c>
    </row>
    <row r="793" spans="1:23" ht="14.4">
      <c r="A793" s="62">
        <v>20</v>
      </c>
      <c r="B793" s="67">
        <v>13</v>
      </c>
      <c r="C793" s="67">
        <v>1</v>
      </c>
      <c r="D793" s="67">
        <v>238.66</v>
      </c>
      <c r="E793" s="67">
        <v>50</v>
      </c>
      <c r="F793" s="24" t="s">
        <v>911</v>
      </c>
      <c r="G793" s="59" t="s">
        <v>910</v>
      </c>
      <c r="H793" s="66" t="s">
        <v>14</v>
      </c>
      <c r="I793" s="67" t="s">
        <v>40</v>
      </c>
      <c r="J793" s="67" t="s">
        <v>954</v>
      </c>
      <c r="K793" s="67" t="s">
        <v>436</v>
      </c>
      <c r="L793" s="67">
        <v>104.55</v>
      </c>
      <c r="M793" s="67">
        <v>1</v>
      </c>
      <c r="N793" s="67">
        <v>1008.8089</v>
      </c>
      <c r="O793" s="67">
        <v>3</v>
      </c>
      <c r="P793" s="67">
        <v>32.79</v>
      </c>
      <c r="Q793" s="68">
        <v>6138200</v>
      </c>
      <c r="R793" s="64">
        <f>Q806/B793</f>
        <v>9486018.461538462</v>
      </c>
      <c r="T793" s="44">
        <f>R793/$S$792*100</f>
        <v>1.5201952662721894</v>
      </c>
      <c r="U793" s="70"/>
      <c r="V793" s="44">
        <f>T793*U$792/100</f>
        <v>1.2232363354863964E-2</v>
      </c>
      <c r="W793" s="44"/>
    </row>
    <row r="794" spans="1:23" ht="15">
      <c r="A794" s="62"/>
      <c r="G794" s="59"/>
      <c r="H794" s="66"/>
      <c r="J794" s="58"/>
      <c r="K794" s="67" t="s">
        <v>438</v>
      </c>
      <c r="L794" s="67">
        <v>91.47</v>
      </c>
      <c r="M794" s="67">
        <v>0.1</v>
      </c>
      <c r="N794" s="67">
        <v>956.81010000000003</v>
      </c>
      <c r="O794" s="67">
        <v>3</v>
      </c>
      <c r="P794" s="67">
        <v>31.19</v>
      </c>
      <c r="Q794" s="68">
        <v>1212800</v>
      </c>
      <c r="U794" s="70"/>
    </row>
    <row r="795" spans="1:23" ht="15">
      <c r="G795" s="59"/>
      <c r="H795" s="66"/>
      <c r="J795" s="58"/>
      <c r="K795" s="67" t="s">
        <v>417</v>
      </c>
      <c r="L795" s="67">
        <v>77.75</v>
      </c>
      <c r="M795" s="67">
        <v>-4.7</v>
      </c>
      <c r="N795" s="67">
        <v>738.40710000000001</v>
      </c>
      <c r="O795" s="67">
        <v>2</v>
      </c>
      <c r="P795" s="67">
        <v>32.01</v>
      </c>
      <c r="Q795" s="68">
        <v>29409000</v>
      </c>
      <c r="U795" s="70"/>
    </row>
    <row r="796" spans="1:23" ht="15">
      <c r="G796" s="59"/>
      <c r="H796" s="66"/>
      <c r="J796" s="58"/>
      <c r="K796" s="67" t="s">
        <v>243</v>
      </c>
      <c r="L796" s="67">
        <v>73.63</v>
      </c>
      <c r="M796" s="67">
        <v>-0.8</v>
      </c>
      <c r="N796" s="67">
        <v>745.87900000000002</v>
      </c>
      <c r="O796" s="67">
        <v>2</v>
      </c>
      <c r="P796" s="67">
        <v>25.88</v>
      </c>
      <c r="Q796" s="68">
        <v>3288900</v>
      </c>
      <c r="U796" s="70"/>
    </row>
    <row r="797" spans="1:23" ht="15">
      <c r="G797" s="59"/>
      <c r="H797" s="66"/>
      <c r="J797" s="58"/>
      <c r="K797" s="67" t="s">
        <v>151</v>
      </c>
      <c r="L797" s="67">
        <v>64.98</v>
      </c>
      <c r="M797" s="67">
        <v>0</v>
      </c>
      <c r="N797" s="67">
        <v>415.88589999999999</v>
      </c>
      <c r="O797" s="67">
        <v>3</v>
      </c>
      <c r="P797" s="67">
        <v>18.45</v>
      </c>
      <c r="Q797" s="68">
        <v>48175000</v>
      </c>
      <c r="U797" s="70"/>
    </row>
    <row r="798" spans="1:23" ht="15">
      <c r="G798" s="59"/>
      <c r="H798" s="66"/>
      <c r="J798" s="58"/>
      <c r="K798" s="67" t="s">
        <v>207</v>
      </c>
      <c r="L798" s="67">
        <v>63.34</v>
      </c>
      <c r="M798" s="67">
        <v>-0.1</v>
      </c>
      <c r="N798" s="67">
        <v>533.25480000000005</v>
      </c>
      <c r="O798" s="67">
        <v>3</v>
      </c>
      <c r="P798" s="67">
        <v>17.37</v>
      </c>
      <c r="Q798" s="68">
        <v>312960</v>
      </c>
      <c r="U798" s="70"/>
    </row>
    <row r="799" spans="1:23" ht="15">
      <c r="G799" s="59"/>
      <c r="H799" s="66"/>
      <c r="J799" s="58"/>
      <c r="K799" s="67" t="s">
        <v>411</v>
      </c>
      <c r="L799" s="67">
        <v>62.8</v>
      </c>
      <c r="M799" s="67">
        <v>0.3</v>
      </c>
      <c r="N799" s="67">
        <v>588.80790000000002</v>
      </c>
      <c r="O799" s="67">
        <v>2</v>
      </c>
      <c r="P799" s="67">
        <v>29.4</v>
      </c>
      <c r="Q799" s="68">
        <v>3967800</v>
      </c>
      <c r="U799" s="70"/>
    </row>
    <row r="800" spans="1:23" ht="15">
      <c r="G800" s="59"/>
      <c r="H800" s="66"/>
      <c r="J800" s="58"/>
      <c r="K800" s="67" t="s">
        <v>412</v>
      </c>
      <c r="L800" s="67">
        <v>59.76</v>
      </c>
      <c r="M800" s="67">
        <v>-0.2</v>
      </c>
      <c r="N800" s="67">
        <v>596.80510000000004</v>
      </c>
      <c r="O800" s="67">
        <v>2</v>
      </c>
      <c r="P800" s="67">
        <v>26.41</v>
      </c>
      <c r="Q800" s="68">
        <v>1584900</v>
      </c>
      <c r="U800" s="70"/>
    </row>
    <row r="801" spans="1:23" ht="15">
      <c r="G801" s="59"/>
      <c r="H801" s="66"/>
      <c r="J801" s="58"/>
      <c r="K801" s="67" t="s">
        <v>116</v>
      </c>
      <c r="L801" s="67">
        <v>49.21</v>
      </c>
      <c r="M801" s="67">
        <v>-0.1</v>
      </c>
      <c r="N801" s="67">
        <v>502.28379999999999</v>
      </c>
      <c r="O801" s="67">
        <v>2</v>
      </c>
      <c r="P801" s="67">
        <v>25.97</v>
      </c>
      <c r="Q801" s="68">
        <v>11575000</v>
      </c>
      <c r="U801" s="70"/>
    </row>
    <row r="802" spans="1:23" ht="15">
      <c r="G802" s="59"/>
      <c r="H802" s="66"/>
      <c r="J802" s="58"/>
      <c r="K802" s="67" t="s">
        <v>152</v>
      </c>
      <c r="L802" s="67">
        <v>48.28</v>
      </c>
      <c r="M802" s="67">
        <v>0.4</v>
      </c>
      <c r="N802" s="67">
        <v>559.27809999999999</v>
      </c>
      <c r="O802" s="67">
        <v>2</v>
      </c>
      <c r="P802" s="67">
        <v>20.100000000000001</v>
      </c>
      <c r="Q802" s="68">
        <v>11937000</v>
      </c>
      <c r="U802" s="70"/>
    </row>
    <row r="803" spans="1:23" ht="15">
      <c r="G803" s="59"/>
      <c r="H803" s="66"/>
      <c r="J803" s="58"/>
      <c r="K803" s="67" t="s">
        <v>144</v>
      </c>
      <c r="L803" s="67">
        <v>40.64</v>
      </c>
      <c r="M803" s="67">
        <v>-1.3</v>
      </c>
      <c r="N803" s="67">
        <v>510.28070000000002</v>
      </c>
      <c r="O803" s="67">
        <v>2</v>
      </c>
      <c r="P803" s="67">
        <v>24.33</v>
      </c>
      <c r="Q803" s="68">
        <v>5015400</v>
      </c>
      <c r="U803" s="70"/>
    </row>
    <row r="804" spans="1:23" ht="15">
      <c r="G804" s="59"/>
      <c r="H804" s="66"/>
      <c r="J804" s="58"/>
      <c r="K804" s="67" t="s">
        <v>418</v>
      </c>
      <c r="L804" s="67">
        <v>27.03</v>
      </c>
      <c r="M804" s="67">
        <v>0.2</v>
      </c>
      <c r="N804" s="67">
        <v>486.57929999999999</v>
      </c>
      <c r="O804" s="67">
        <v>3</v>
      </c>
      <c r="P804" s="67">
        <v>18.809999999999999</v>
      </c>
      <c r="Q804" s="68">
        <v>125090</v>
      </c>
      <c r="U804" s="70"/>
    </row>
    <row r="805" spans="1:23" ht="15">
      <c r="G805" s="59"/>
      <c r="H805" s="66"/>
      <c r="J805" s="58"/>
      <c r="K805" s="67" t="s">
        <v>245</v>
      </c>
      <c r="L805" s="67">
        <v>23.79</v>
      </c>
      <c r="M805" s="67">
        <v>0.7</v>
      </c>
      <c r="N805" s="67">
        <v>529.27790000000005</v>
      </c>
      <c r="O805" s="67">
        <v>3</v>
      </c>
      <c r="P805" s="67">
        <v>19.41</v>
      </c>
      <c r="Q805" s="68">
        <v>576190</v>
      </c>
      <c r="U805" s="70"/>
    </row>
    <row r="806" spans="1:23" ht="15">
      <c r="G806" s="59"/>
      <c r="H806" s="66"/>
      <c r="J806" s="58"/>
      <c r="Q806" s="68">
        <f>SUM(Q793:Q805)</f>
        <v>123318240</v>
      </c>
      <c r="U806" s="70"/>
    </row>
    <row r="807" spans="1:23" ht="14.4">
      <c r="A807" s="62">
        <v>20</v>
      </c>
      <c r="B807" s="67">
        <v>10</v>
      </c>
      <c r="C807" s="67">
        <v>4</v>
      </c>
      <c r="D807" s="67">
        <v>194.18</v>
      </c>
      <c r="E807" s="67">
        <v>36</v>
      </c>
      <c r="F807" s="67">
        <v>25006</v>
      </c>
      <c r="G807" s="59" t="s">
        <v>746</v>
      </c>
      <c r="H807" s="66" t="s">
        <v>14</v>
      </c>
      <c r="I807" s="67" t="s">
        <v>10</v>
      </c>
      <c r="J807" s="67" t="s">
        <v>943</v>
      </c>
      <c r="K807" s="67" t="s">
        <v>338</v>
      </c>
      <c r="L807" s="67">
        <v>91.44</v>
      </c>
      <c r="M807" s="67">
        <v>-0.1</v>
      </c>
      <c r="N807" s="67">
        <v>635.67769999999996</v>
      </c>
      <c r="O807" s="67">
        <v>3</v>
      </c>
      <c r="P807" s="67">
        <v>28.3</v>
      </c>
      <c r="Q807" s="68">
        <v>5024600</v>
      </c>
      <c r="R807" s="64">
        <f>Q817/B807</f>
        <v>1466696</v>
      </c>
      <c r="T807" s="44">
        <f>R807/$S$792*100</f>
        <v>0.23504743589743587</v>
      </c>
      <c r="U807" s="70"/>
      <c r="V807" s="44">
        <f>T807*U$792/100</f>
        <v>1.8913265323980638E-3</v>
      </c>
      <c r="W807" s="44"/>
    </row>
    <row r="808" spans="1:23" ht="15">
      <c r="G808" s="59"/>
      <c r="H808" s="66"/>
      <c r="J808" s="58"/>
      <c r="K808" s="67" t="s">
        <v>301</v>
      </c>
      <c r="L808" s="67">
        <v>72.95</v>
      </c>
      <c r="M808" s="67">
        <v>-0.7</v>
      </c>
      <c r="N808" s="67">
        <v>769.34010000000001</v>
      </c>
      <c r="O808" s="67">
        <v>2</v>
      </c>
      <c r="P808" s="67">
        <v>29.94</v>
      </c>
      <c r="Q808" s="68">
        <v>2981700</v>
      </c>
      <c r="U808" s="70"/>
    </row>
    <row r="809" spans="1:23" ht="15">
      <c r="G809" s="59"/>
      <c r="H809" s="66"/>
      <c r="J809" s="58"/>
      <c r="K809" s="67" t="s">
        <v>339</v>
      </c>
      <c r="L809" s="67">
        <v>68.39</v>
      </c>
      <c r="M809" s="67">
        <v>0.1</v>
      </c>
      <c r="N809" s="67">
        <v>721.31359999999995</v>
      </c>
      <c r="O809" s="67">
        <v>2</v>
      </c>
      <c r="P809" s="67">
        <v>24.33</v>
      </c>
      <c r="Q809" s="68">
        <v>2604000</v>
      </c>
      <c r="U809" s="70"/>
    </row>
    <row r="810" spans="1:23" ht="15">
      <c r="G810" s="59"/>
      <c r="H810" s="66"/>
      <c r="J810" s="58"/>
      <c r="K810" s="67" t="s">
        <v>341</v>
      </c>
      <c r="L810" s="67">
        <v>64.849999999999994</v>
      </c>
      <c r="M810" s="67">
        <v>0.4</v>
      </c>
      <c r="N810" s="67">
        <v>636.25210000000004</v>
      </c>
      <c r="O810" s="67">
        <v>2</v>
      </c>
      <c r="P810" s="67">
        <v>19.690000000000001</v>
      </c>
      <c r="Q810" s="68">
        <v>182900</v>
      </c>
      <c r="U810" s="70"/>
    </row>
    <row r="811" spans="1:23" ht="15">
      <c r="G811" s="59"/>
      <c r="H811" s="66"/>
      <c r="J811" s="58"/>
      <c r="K811" s="67" t="s">
        <v>344</v>
      </c>
      <c r="L811" s="67">
        <v>64.2</v>
      </c>
      <c r="M811" s="67">
        <v>-1</v>
      </c>
      <c r="N811" s="67">
        <v>777.33730000000003</v>
      </c>
      <c r="O811" s="67">
        <v>2</v>
      </c>
      <c r="P811" s="67">
        <v>27.81</v>
      </c>
      <c r="Q811" s="68">
        <v>600940</v>
      </c>
      <c r="U811" s="70"/>
    </row>
    <row r="812" spans="1:23" ht="15">
      <c r="G812" s="59"/>
      <c r="H812" s="66"/>
      <c r="J812" s="58"/>
      <c r="K812" s="67" t="s">
        <v>342</v>
      </c>
      <c r="L812" s="67">
        <v>58.69</v>
      </c>
      <c r="M812" s="67">
        <v>0.5</v>
      </c>
      <c r="N812" s="67">
        <v>581.30050000000006</v>
      </c>
      <c r="O812" s="67">
        <v>2</v>
      </c>
      <c r="P812" s="67">
        <v>23.53</v>
      </c>
      <c r="Q812" s="68">
        <v>1401400</v>
      </c>
      <c r="U812" s="70"/>
    </row>
    <row r="813" spans="1:23" ht="15">
      <c r="G813" s="59"/>
      <c r="H813" s="66"/>
      <c r="J813" s="58"/>
      <c r="K813" s="67" t="s">
        <v>302</v>
      </c>
      <c r="L813" s="67">
        <v>58.45</v>
      </c>
      <c r="M813" s="67">
        <v>-1.2</v>
      </c>
      <c r="N813" s="67">
        <v>569.75350000000003</v>
      </c>
      <c r="O813" s="67">
        <v>2</v>
      </c>
      <c r="P813" s="67">
        <v>23.3</v>
      </c>
      <c r="Q813" s="68">
        <v>571430</v>
      </c>
      <c r="U813" s="70"/>
    </row>
    <row r="814" spans="1:23" ht="15">
      <c r="G814" s="59"/>
      <c r="H814" s="66"/>
      <c r="J814" s="58"/>
      <c r="K814" s="67" t="s">
        <v>345</v>
      </c>
      <c r="L814" s="67">
        <v>54.37</v>
      </c>
      <c r="M814" s="67">
        <v>-0.5</v>
      </c>
      <c r="N814" s="67">
        <v>729.3107</v>
      </c>
      <c r="O814" s="67">
        <v>2</v>
      </c>
      <c r="P814" s="67">
        <v>21.91</v>
      </c>
      <c r="Q814" s="68">
        <v>134450</v>
      </c>
      <c r="U814" s="70"/>
    </row>
    <row r="815" spans="1:23" ht="15">
      <c r="G815" s="59"/>
      <c r="J815" s="58"/>
      <c r="K815" s="67" t="s">
        <v>343</v>
      </c>
      <c r="L815" s="67">
        <v>51.78</v>
      </c>
      <c r="M815" s="67">
        <v>0.5</v>
      </c>
      <c r="N815" s="67">
        <v>589.298</v>
      </c>
      <c r="O815" s="67">
        <v>2</v>
      </c>
      <c r="P815" s="67">
        <v>21.21</v>
      </c>
      <c r="Q815" s="68">
        <v>586430</v>
      </c>
      <c r="U815" s="70"/>
    </row>
    <row r="816" spans="1:23" ht="15">
      <c r="G816" s="59"/>
      <c r="H816" s="66"/>
      <c r="J816" s="58"/>
      <c r="K816" s="67" t="s">
        <v>346</v>
      </c>
      <c r="L816" s="67">
        <v>40.36</v>
      </c>
      <c r="M816" s="67">
        <v>-0.1</v>
      </c>
      <c r="N816" s="67">
        <v>514.22919999999999</v>
      </c>
      <c r="O816" s="67">
        <v>2</v>
      </c>
      <c r="P816" s="67">
        <v>19.190000000000001</v>
      </c>
      <c r="Q816" s="68">
        <v>579110</v>
      </c>
      <c r="U816" s="70"/>
    </row>
    <row r="817" spans="1:23" ht="15">
      <c r="G817" s="59"/>
      <c r="H817" s="66"/>
      <c r="J817" s="58"/>
      <c r="Q817" s="68">
        <f>SUM(Q807:Q816)</f>
        <v>14666960</v>
      </c>
      <c r="U817" s="70"/>
    </row>
    <row r="818" spans="1:23" ht="14.4">
      <c r="A818" s="62">
        <v>20</v>
      </c>
      <c r="B818" s="67">
        <v>9</v>
      </c>
      <c r="C818" s="67">
        <v>5</v>
      </c>
      <c r="D818" s="67">
        <v>188.02</v>
      </c>
      <c r="E818" s="67">
        <v>17</v>
      </c>
      <c r="F818" s="67">
        <v>68328</v>
      </c>
      <c r="G818" s="59" t="s">
        <v>728</v>
      </c>
      <c r="H818" s="66" t="s">
        <v>14</v>
      </c>
      <c r="I818" s="67" t="s">
        <v>13</v>
      </c>
      <c r="J818" s="67" t="s">
        <v>929</v>
      </c>
      <c r="K818" s="67" t="s">
        <v>211</v>
      </c>
      <c r="L818" s="67">
        <v>81.569999999999993</v>
      </c>
      <c r="M818" s="67">
        <v>-2.9</v>
      </c>
      <c r="N818" s="67">
        <v>814.04679999999996</v>
      </c>
      <c r="O818" s="67">
        <v>3</v>
      </c>
      <c r="P818" s="67">
        <v>27.31</v>
      </c>
      <c r="Q818" s="68">
        <v>601620</v>
      </c>
      <c r="R818" s="64">
        <f>Q827/B818</f>
        <v>435218.77777777775</v>
      </c>
      <c r="T818" s="44">
        <f>R818/$S$792*100</f>
        <v>6.9746599002848991E-2</v>
      </c>
      <c r="U818" s="70"/>
      <c r="V818" s="44">
        <f>T818*U$792/100</f>
        <v>5.6122115408303278E-4</v>
      </c>
      <c r="W818" s="44"/>
    </row>
    <row r="819" spans="1:23" ht="15">
      <c r="G819" s="59"/>
      <c r="H819" s="66"/>
      <c r="J819" s="58"/>
      <c r="K819" s="67" t="s">
        <v>212</v>
      </c>
      <c r="L819" s="67">
        <v>75</v>
      </c>
      <c r="M819" s="67">
        <v>2.2000000000000002</v>
      </c>
      <c r="N819" s="67">
        <v>1156.5251000000001</v>
      </c>
      <c r="O819" s="67">
        <v>2</v>
      </c>
      <c r="P819" s="67">
        <v>30.26</v>
      </c>
      <c r="Q819" s="68">
        <v>283500</v>
      </c>
      <c r="U819" s="70"/>
    </row>
    <row r="820" spans="1:23" ht="15">
      <c r="G820" s="59"/>
      <c r="H820" s="66"/>
      <c r="J820" s="58"/>
      <c r="K820" s="67" t="s">
        <v>362</v>
      </c>
      <c r="L820" s="67">
        <v>65.44</v>
      </c>
      <c r="M820" s="67">
        <v>-0.4</v>
      </c>
      <c r="N820" s="67">
        <v>677.2867</v>
      </c>
      <c r="O820" s="67">
        <v>2</v>
      </c>
      <c r="P820" s="67">
        <v>28.04</v>
      </c>
      <c r="Q820" s="68">
        <v>492070</v>
      </c>
      <c r="U820" s="70"/>
    </row>
    <row r="821" spans="1:23" ht="15">
      <c r="G821" s="59"/>
      <c r="H821" s="66"/>
      <c r="J821" s="58"/>
      <c r="K821" s="67" t="s">
        <v>480</v>
      </c>
      <c r="L821" s="67">
        <v>59</v>
      </c>
      <c r="M821" s="67">
        <v>0.7</v>
      </c>
      <c r="N821" s="67">
        <v>619.29639999999995</v>
      </c>
      <c r="O821" s="67">
        <v>2</v>
      </c>
      <c r="P821" s="67">
        <v>23.3</v>
      </c>
      <c r="Q821" s="68">
        <v>375170</v>
      </c>
      <c r="U821" s="70"/>
    </row>
    <row r="822" spans="1:23" ht="15">
      <c r="G822" s="59"/>
      <c r="H822" s="66"/>
      <c r="J822" s="58"/>
      <c r="K822" s="67" t="s">
        <v>363</v>
      </c>
      <c r="L822" s="67">
        <v>58.38</v>
      </c>
      <c r="M822" s="67">
        <v>0.8</v>
      </c>
      <c r="N822" s="67">
        <v>717.38959999999997</v>
      </c>
      <c r="O822" s="67">
        <v>2</v>
      </c>
      <c r="P822" s="67">
        <v>34.71</v>
      </c>
      <c r="Q822" s="68">
        <v>634260</v>
      </c>
      <c r="U822" s="70"/>
    </row>
    <row r="823" spans="1:23" ht="15">
      <c r="G823" s="59"/>
      <c r="H823" s="66"/>
      <c r="J823" s="58"/>
      <c r="K823" s="67" t="s">
        <v>228</v>
      </c>
      <c r="L823" s="67">
        <v>52.26</v>
      </c>
      <c r="M823" s="67">
        <v>-0.5</v>
      </c>
      <c r="N823" s="67">
        <v>595.8152</v>
      </c>
      <c r="O823" s="67">
        <v>2</v>
      </c>
      <c r="P823" s="67">
        <v>28.47</v>
      </c>
      <c r="Q823" s="68">
        <v>168110</v>
      </c>
      <c r="U823" s="70"/>
    </row>
    <row r="824" spans="1:23" ht="15">
      <c r="G824" s="59"/>
      <c r="H824" s="66"/>
      <c r="J824" s="58"/>
      <c r="K824" s="67" t="s">
        <v>215</v>
      </c>
      <c r="L824" s="67">
        <v>50.43</v>
      </c>
      <c r="M824" s="67">
        <v>-1.8</v>
      </c>
      <c r="N824" s="67">
        <v>594.8066</v>
      </c>
      <c r="O824" s="67">
        <v>2</v>
      </c>
      <c r="P824" s="67">
        <v>27.44</v>
      </c>
      <c r="Q824" s="68">
        <v>1211000</v>
      </c>
      <c r="U824" s="70"/>
    </row>
    <row r="825" spans="1:23" ht="15">
      <c r="G825" s="59"/>
      <c r="H825" s="66"/>
      <c r="J825" s="58"/>
      <c r="K825" s="67" t="s">
        <v>122</v>
      </c>
      <c r="L825" s="67">
        <v>38.299999999999997</v>
      </c>
      <c r="M825" s="67">
        <v>-0.8</v>
      </c>
      <c r="N825" s="67">
        <v>704.61260000000004</v>
      </c>
      <c r="O825" s="67">
        <v>3</v>
      </c>
      <c r="P825" s="67">
        <v>23.86</v>
      </c>
      <c r="Q825" s="68">
        <v>90636</v>
      </c>
      <c r="U825" s="70"/>
    </row>
    <row r="826" spans="1:23" ht="15">
      <c r="G826" s="59"/>
      <c r="J826" s="58"/>
      <c r="K826" s="67" t="s">
        <v>481</v>
      </c>
      <c r="L826" s="67">
        <v>20.28</v>
      </c>
      <c r="M826" s="67">
        <v>0.2</v>
      </c>
      <c r="N826" s="67">
        <v>674.38530000000003</v>
      </c>
      <c r="O826" s="67">
        <v>2</v>
      </c>
      <c r="P826" s="67">
        <v>26.62</v>
      </c>
      <c r="Q826" s="68">
        <v>60603</v>
      </c>
      <c r="U826" s="70"/>
    </row>
    <row r="827" spans="1:23" ht="15">
      <c r="G827" s="59"/>
      <c r="J827" s="58"/>
      <c r="Q827" s="68">
        <f>SUM(Q818:Q826)</f>
        <v>3916969</v>
      </c>
      <c r="U827" s="70"/>
    </row>
    <row r="828" spans="1:23" ht="14.4">
      <c r="A828" s="62">
        <v>20</v>
      </c>
      <c r="B828" s="67">
        <v>8</v>
      </c>
      <c r="C828" s="67">
        <v>3</v>
      </c>
      <c r="D828" s="67">
        <v>182.25</v>
      </c>
      <c r="E828" s="67">
        <v>33</v>
      </c>
      <c r="F828" s="67">
        <v>25342</v>
      </c>
      <c r="G828" s="59" t="s">
        <v>768</v>
      </c>
      <c r="H828" s="66" t="s">
        <v>14</v>
      </c>
      <c r="I828" s="67" t="s">
        <v>40</v>
      </c>
      <c r="J828" s="67" t="s">
        <v>963</v>
      </c>
      <c r="K828" s="67" t="s">
        <v>482</v>
      </c>
      <c r="L828" s="67">
        <v>86.54</v>
      </c>
      <c r="M828" s="67">
        <v>-0.1</v>
      </c>
      <c r="N828" s="67">
        <v>1001.8306</v>
      </c>
      <c r="O828" s="67">
        <v>3</v>
      </c>
      <c r="P828" s="67">
        <v>29.79</v>
      </c>
      <c r="Q828" s="68">
        <v>895190</v>
      </c>
      <c r="R828" s="64">
        <f>Q836/B828</f>
        <v>60137417.5</v>
      </c>
      <c r="T828" s="44">
        <f>R828/$S$792*100</f>
        <v>9.6374066506410259</v>
      </c>
      <c r="U828" s="70"/>
      <c r="V828" s="44">
        <f>T828*U$792/100</f>
        <v>7.7548103565871621E-2</v>
      </c>
      <c r="W828" s="44"/>
    </row>
    <row r="829" spans="1:23" ht="15">
      <c r="G829" s="59"/>
      <c r="J829" s="58"/>
      <c r="K829" s="67" t="s">
        <v>91</v>
      </c>
      <c r="L829" s="67">
        <v>73.78</v>
      </c>
      <c r="M829" s="67">
        <v>-2.1</v>
      </c>
      <c r="N829" s="67">
        <v>1208.5954999999999</v>
      </c>
      <c r="O829" s="67">
        <v>1</v>
      </c>
      <c r="P829" s="67">
        <v>30.49</v>
      </c>
      <c r="Q829" s="68">
        <v>86872000</v>
      </c>
      <c r="U829" s="70"/>
    </row>
    <row r="830" spans="1:23" ht="15">
      <c r="G830" s="59"/>
      <c r="J830" s="58"/>
      <c r="K830" s="67" t="s">
        <v>90</v>
      </c>
      <c r="L830" s="67">
        <v>67.28</v>
      </c>
      <c r="M830" s="67">
        <v>-1.4</v>
      </c>
      <c r="N830" s="67">
        <v>959.51829999999995</v>
      </c>
      <c r="O830" s="67">
        <v>1</v>
      </c>
      <c r="P830" s="67">
        <v>24.36</v>
      </c>
      <c r="Q830" s="68">
        <v>331500000</v>
      </c>
      <c r="U830" s="70"/>
    </row>
    <row r="831" spans="1:23" ht="15">
      <c r="G831" s="59"/>
      <c r="J831" s="58"/>
      <c r="K831" s="67" t="s">
        <v>115</v>
      </c>
      <c r="L831" s="67">
        <v>62.07</v>
      </c>
      <c r="M831" s="67">
        <v>-0.9</v>
      </c>
      <c r="N831" s="67">
        <v>612.79949999999997</v>
      </c>
      <c r="O831" s="67">
        <v>2</v>
      </c>
      <c r="P831" s="67">
        <v>27.21</v>
      </c>
      <c r="Q831" s="68">
        <v>42375000</v>
      </c>
      <c r="U831" s="70"/>
    </row>
    <row r="832" spans="1:23" ht="15">
      <c r="G832" s="59"/>
      <c r="J832" s="58"/>
      <c r="K832" s="67" t="s">
        <v>197</v>
      </c>
      <c r="L832" s="67">
        <v>55.01</v>
      </c>
      <c r="M832" s="67">
        <v>0.1</v>
      </c>
      <c r="N832" s="67">
        <v>507.92829999999998</v>
      </c>
      <c r="O832" s="67">
        <v>3</v>
      </c>
      <c r="P832" s="67">
        <v>18.2</v>
      </c>
      <c r="Q832" s="68">
        <v>735050</v>
      </c>
      <c r="U832" s="70"/>
    </row>
    <row r="833" spans="1:23" ht="15">
      <c r="G833" s="59"/>
      <c r="J833" s="58"/>
      <c r="K833" s="67" t="s">
        <v>92</v>
      </c>
      <c r="L833" s="67">
        <v>48.19</v>
      </c>
      <c r="M833" s="67">
        <v>-2.4</v>
      </c>
      <c r="N833" s="67">
        <v>922.56979999999999</v>
      </c>
      <c r="O833" s="67">
        <v>1</v>
      </c>
      <c r="P833" s="67">
        <v>30.48</v>
      </c>
      <c r="Q833" s="68">
        <v>11944000</v>
      </c>
      <c r="U833" s="70"/>
    </row>
    <row r="834" spans="1:23" ht="15">
      <c r="G834" s="59"/>
      <c r="J834" s="58"/>
      <c r="K834" s="67" t="s">
        <v>423</v>
      </c>
      <c r="L834" s="67">
        <v>45.24</v>
      </c>
      <c r="M834" s="67">
        <v>-0.2</v>
      </c>
      <c r="N834" s="67">
        <v>888.42819999999995</v>
      </c>
      <c r="O834" s="67">
        <v>1</v>
      </c>
      <c r="P834" s="67">
        <v>27.02</v>
      </c>
      <c r="Q834" s="68">
        <v>5698000</v>
      </c>
      <c r="U834" s="70"/>
    </row>
    <row r="835" spans="1:23" ht="15">
      <c r="G835" s="59"/>
      <c r="J835" s="58"/>
      <c r="K835" s="67" t="s">
        <v>424</v>
      </c>
      <c r="L835" s="67">
        <v>38.200000000000003</v>
      </c>
      <c r="M835" s="67">
        <v>1.2</v>
      </c>
      <c r="N835" s="67">
        <v>573.28719999999998</v>
      </c>
      <c r="O835" s="67">
        <v>2</v>
      </c>
      <c r="P835" s="67">
        <v>25.35</v>
      </c>
      <c r="Q835" s="68">
        <v>1080100</v>
      </c>
      <c r="U835" s="70"/>
    </row>
    <row r="836" spans="1:23" ht="15">
      <c r="G836" s="59"/>
      <c r="J836" s="58"/>
      <c r="Q836" s="68">
        <f>SUM(Q828:Q835)</f>
        <v>481099340</v>
      </c>
      <c r="U836" s="70"/>
    </row>
    <row r="837" spans="1:23" ht="14.4">
      <c r="A837" s="62">
        <v>20</v>
      </c>
      <c r="B837" s="67">
        <v>6</v>
      </c>
      <c r="C837" s="67">
        <v>1</v>
      </c>
      <c r="D837" s="67">
        <v>177.43</v>
      </c>
      <c r="E837" s="67">
        <v>29</v>
      </c>
      <c r="F837" s="67">
        <v>25409</v>
      </c>
      <c r="G837" s="59" t="s">
        <v>794</v>
      </c>
      <c r="H837" s="66" t="s">
        <v>14</v>
      </c>
      <c r="I837" s="67" t="s">
        <v>40</v>
      </c>
      <c r="J837" s="67" t="s">
        <v>975</v>
      </c>
      <c r="K837" s="67" t="s">
        <v>483</v>
      </c>
      <c r="L837" s="67">
        <v>92.75</v>
      </c>
      <c r="M837" s="67">
        <v>-0.2</v>
      </c>
      <c r="N837" s="67">
        <v>972.17809999999997</v>
      </c>
      <c r="O837" s="67">
        <v>3</v>
      </c>
      <c r="P837" s="67">
        <v>30.66</v>
      </c>
      <c r="Q837" s="68">
        <v>3014000</v>
      </c>
      <c r="R837" s="64">
        <f>Q843/B837</f>
        <v>57027594.5</v>
      </c>
      <c r="T837" s="44">
        <f>R837/$S$792*100</f>
        <v>9.1390375801282051</v>
      </c>
      <c r="U837" s="70"/>
      <c r="V837" s="44">
        <f>T837*U$792/100</f>
        <v>7.3537940075303884E-2</v>
      </c>
      <c r="W837" s="44"/>
    </row>
    <row r="838" spans="1:23" ht="15">
      <c r="G838" s="59"/>
      <c r="J838" s="58"/>
      <c r="K838" s="67" t="s">
        <v>148</v>
      </c>
      <c r="L838" s="67">
        <v>82.05</v>
      </c>
      <c r="M838" s="67">
        <v>-0.7</v>
      </c>
      <c r="N838" s="67">
        <v>757.83569999999997</v>
      </c>
      <c r="O838" s="67">
        <v>2</v>
      </c>
      <c r="P838" s="67">
        <v>18.149999999999999</v>
      </c>
      <c r="Q838" s="68">
        <v>5098700</v>
      </c>
      <c r="U838" s="70"/>
    </row>
    <row r="839" spans="1:23" ht="15">
      <c r="G839" s="59"/>
      <c r="J839" s="58"/>
      <c r="K839" s="67" t="s">
        <v>90</v>
      </c>
      <c r="L839" s="67">
        <v>67.28</v>
      </c>
      <c r="M839" s="67">
        <v>-1.4</v>
      </c>
      <c r="N839" s="67">
        <v>959.51829999999995</v>
      </c>
      <c r="O839" s="67">
        <v>1</v>
      </c>
      <c r="P839" s="67">
        <v>24.36</v>
      </c>
      <c r="Q839" s="68">
        <v>331500000</v>
      </c>
      <c r="U839" s="70"/>
    </row>
    <row r="840" spans="1:23" ht="15">
      <c r="G840" s="59"/>
      <c r="J840" s="58"/>
      <c r="K840" s="67" t="s">
        <v>442</v>
      </c>
      <c r="L840" s="67">
        <v>48.58</v>
      </c>
      <c r="M840" s="67">
        <v>-3.1</v>
      </c>
      <c r="N840" s="67">
        <v>603.81119999999999</v>
      </c>
      <c r="O840" s="67">
        <v>2</v>
      </c>
      <c r="P840" s="67">
        <v>27.61</v>
      </c>
      <c r="Q840" s="68">
        <v>330960</v>
      </c>
      <c r="U840" s="70"/>
    </row>
    <row r="841" spans="1:23" ht="15">
      <c r="G841" s="59"/>
      <c r="J841" s="58"/>
      <c r="K841" s="67" t="s">
        <v>201</v>
      </c>
      <c r="L841" s="67">
        <v>48.45</v>
      </c>
      <c r="M841" s="67">
        <v>1</v>
      </c>
      <c r="N841" s="67">
        <v>595.81619999999998</v>
      </c>
      <c r="O841" s="67">
        <v>2</v>
      </c>
      <c r="P841" s="67">
        <v>30.74</v>
      </c>
      <c r="Q841" s="68">
        <v>2158100</v>
      </c>
      <c r="U841" s="70"/>
    </row>
    <row r="842" spans="1:23" ht="15">
      <c r="G842" s="59"/>
      <c r="J842" s="58"/>
      <c r="K842" s="67" t="s">
        <v>329</v>
      </c>
      <c r="L842" s="67">
        <v>45.39</v>
      </c>
      <c r="M842" s="67">
        <v>0.3</v>
      </c>
      <c r="N842" s="67">
        <v>874.41300000000001</v>
      </c>
      <c r="O842" s="67">
        <v>1</v>
      </c>
      <c r="P842" s="67">
        <v>24.12</v>
      </c>
      <c r="Q842" s="68">
        <v>63807</v>
      </c>
      <c r="U842" s="70"/>
    </row>
    <row r="843" spans="1:23" ht="15">
      <c r="G843" s="59"/>
      <c r="J843" s="58"/>
      <c r="Q843" s="68">
        <f>SUM(Q837:Q842)</f>
        <v>342165567</v>
      </c>
      <c r="U843" s="70"/>
    </row>
    <row r="844" spans="1:23" ht="14.4">
      <c r="A844" s="62">
        <v>20</v>
      </c>
      <c r="B844" s="67">
        <v>6</v>
      </c>
      <c r="C844" s="67">
        <v>1</v>
      </c>
      <c r="D844" s="67">
        <v>167.92</v>
      </c>
      <c r="E844" s="67">
        <v>40</v>
      </c>
      <c r="F844" s="67">
        <v>16223</v>
      </c>
      <c r="G844" s="59" t="s">
        <v>787</v>
      </c>
      <c r="H844" s="66" t="s">
        <v>894</v>
      </c>
      <c r="I844" s="67" t="s">
        <v>669</v>
      </c>
      <c r="J844" s="67" t="s">
        <v>585</v>
      </c>
      <c r="K844" s="67" t="s">
        <v>246</v>
      </c>
      <c r="L844" s="67">
        <v>86.96</v>
      </c>
      <c r="M844" s="67">
        <v>-0.5</v>
      </c>
      <c r="N844" s="67">
        <v>958.94870000000003</v>
      </c>
      <c r="O844" s="67">
        <v>2</v>
      </c>
      <c r="P844" s="67">
        <v>34.68</v>
      </c>
      <c r="Q844" s="68">
        <v>8547100</v>
      </c>
      <c r="R844" s="64">
        <f>Q850/B844</f>
        <v>12938095</v>
      </c>
      <c r="T844" s="44">
        <f>R844/$S$792*100</f>
        <v>2.0734126602564102</v>
      </c>
      <c r="U844" s="70"/>
      <c r="V844" s="44">
        <f>T844*U$792/100</f>
        <v>1.6683867926405152E-2</v>
      </c>
      <c r="W844" s="44"/>
    </row>
    <row r="845" spans="1:23" ht="15">
      <c r="G845" s="59"/>
      <c r="H845" s="66"/>
      <c r="J845" s="58"/>
      <c r="K845" s="67" t="s">
        <v>149</v>
      </c>
      <c r="L845" s="67">
        <v>64.739999999999995</v>
      </c>
      <c r="M845" s="67">
        <v>-0.6</v>
      </c>
      <c r="N845" s="67">
        <v>1288.5507</v>
      </c>
      <c r="O845" s="67">
        <v>1</v>
      </c>
      <c r="P845" s="67">
        <v>30</v>
      </c>
      <c r="Q845" s="68">
        <v>26909000</v>
      </c>
      <c r="U845" s="70"/>
    </row>
    <row r="846" spans="1:23" ht="15">
      <c r="G846" s="59"/>
      <c r="H846" s="66"/>
      <c r="J846" s="58"/>
      <c r="K846" s="67" t="s">
        <v>474</v>
      </c>
      <c r="L846" s="67">
        <v>56.09</v>
      </c>
      <c r="M846" s="67">
        <v>0.6</v>
      </c>
      <c r="N846" s="67">
        <v>520.73649999999998</v>
      </c>
      <c r="O846" s="67">
        <v>2</v>
      </c>
      <c r="P846" s="67">
        <v>22.16</v>
      </c>
      <c r="Q846" s="68">
        <v>5659500</v>
      </c>
      <c r="U846" s="70"/>
    </row>
    <row r="847" spans="1:23" ht="15">
      <c r="G847" s="59"/>
      <c r="H847" s="66"/>
      <c r="J847" s="58"/>
      <c r="K847" s="67" t="s">
        <v>150</v>
      </c>
      <c r="L847" s="67">
        <v>46.5</v>
      </c>
      <c r="M847" s="67">
        <v>0.1</v>
      </c>
      <c r="N847" s="67">
        <v>657.76570000000004</v>
      </c>
      <c r="O847" s="67">
        <v>2</v>
      </c>
      <c r="P847" s="67">
        <v>31.4</v>
      </c>
      <c r="Q847" s="68">
        <v>21529000</v>
      </c>
      <c r="U847" s="70"/>
    </row>
    <row r="848" spans="1:23" ht="15">
      <c r="G848" s="59"/>
      <c r="H848" s="66"/>
      <c r="J848" s="58"/>
      <c r="K848" s="67" t="s">
        <v>309</v>
      </c>
      <c r="L848" s="67">
        <v>45.28</v>
      </c>
      <c r="M848" s="67">
        <v>-1.5</v>
      </c>
      <c r="N848" s="67">
        <v>457.2099</v>
      </c>
      <c r="O848" s="67">
        <v>3</v>
      </c>
      <c r="P848" s="67">
        <v>30.05</v>
      </c>
      <c r="Q848" s="68">
        <v>644970</v>
      </c>
      <c r="U848" s="70"/>
    </row>
    <row r="849" spans="1:23" ht="15">
      <c r="G849" s="59"/>
      <c r="H849" s="66"/>
      <c r="J849" s="58"/>
      <c r="K849" s="67" t="s">
        <v>248</v>
      </c>
      <c r="L849" s="67">
        <v>42.79</v>
      </c>
      <c r="M849" s="67">
        <v>-0.2</v>
      </c>
      <c r="N849" s="67">
        <v>665.76310000000001</v>
      </c>
      <c r="O849" s="67">
        <v>2</v>
      </c>
      <c r="P849" s="67">
        <v>28.13</v>
      </c>
      <c r="Q849" s="68">
        <v>14339000</v>
      </c>
      <c r="U849" s="70"/>
    </row>
    <row r="850" spans="1:23" ht="15">
      <c r="G850" s="59"/>
      <c r="H850" s="66"/>
      <c r="J850" s="58"/>
      <c r="Q850" s="68">
        <f>SUM(Q844:Q849)</f>
        <v>77628570</v>
      </c>
      <c r="U850" s="70"/>
    </row>
    <row r="851" spans="1:23" ht="16.2">
      <c r="A851" s="62">
        <v>20</v>
      </c>
      <c r="B851" s="67">
        <v>4</v>
      </c>
      <c r="C851" s="67">
        <v>3</v>
      </c>
      <c r="D851" s="67">
        <v>167.36</v>
      </c>
      <c r="E851" s="67">
        <v>29</v>
      </c>
      <c r="F851" s="67">
        <v>15689</v>
      </c>
      <c r="G851" s="59" t="s">
        <v>743</v>
      </c>
      <c r="H851" s="66" t="s">
        <v>14</v>
      </c>
      <c r="I851" s="67" t="s">
        <v>1026</v>
      </c>
      <c r="J851" s="61" t="s">
        <v>941</v>
      </c>
      <c r="K851" s="67" t="s">
        <v>296</v>
      </c>
      <c r="L851" s="67">
        <v>97.87</v>
      </c>
      <c r="M851" s="67">
        <v>0.7</v>
      </c>
      <c r="N851" s="67">
        <v>1275.0322000000001</v>
      </c>
      <c r="O851" s="67">
        <v>2</v>
      </c>
      <c r="P851" s="67">
        <v>27.11</v>
      </c>
      <c r="Q851" s="68">
        <v>170690</v>
      </c>
      <c r="R851" s="64">
        <f>Q855/B851</f>
        <v>542386.75</v>
      </c>
      <c r="T851" s="44">
        <f>R851/$S$792*100</f>
        <v>8.6920953525641026E-2</v>
      </c>
      <c r="U851" s="70"/>
      <c r="V851" s="44">
        <f>T851*U$792/100</f>
        <v>6.9941586470281206E-4</v>
      </c>
      <c r="W851" s="44"/>
    </row>
    <row r="852" spans="1:23" ht="15">
      <c r="G852" s="59"/>
      <c r="H852" s="66"/>
      <c r="J852" s="58"/>
      <c r="K852" s="67" t="s">
        <v>319</v>
      </c>
      <c r="L852" s="67">
        <v>74.099999999999994</v>
      </c>
      <c r="M852" s="67">
        <v>-0.6</v>
      </c>
      <c r="N852" s="67">
        <v>893.05439999999999</v>
      </c>
      <c r="O852" s="67">
        <v>3</v>
      </c>
      <c r="P852" s="67">
        <v>25.01</v>
      </c>
      <c r="Q852" s="68">
        <v>1073400</v>
      </c>
      <c r="U852" s="70"/>
    </row>
    <row r="853" spans="1:23" ht="15">
      <c r="G853" s="59"/>
      <c r="H853" s="66"/>
      <c r="J853" s="58"/>
      <c r="K853" s="67" t="s">
        <v>297</v>
      </c>
      <c r="L853" s="67">
        <v>59.88</v>
      </c>
      <c r="M853" s="67">
        <v>-1</v>
      </c>
      <c r="N853" s="67">
        <v>404.7099</v>
      </c>
      <c r="O853" s="67">
        <v>2</v>
      </c>
      <c r="P853" s="67">
        <v>23.2</v>
      </c>
      <c r="Q853" s="68">
        <v>845180</v>
      </c>
      <c r="U853" s="70"/>
    </row>
    <row r="854" spans="1:23" ht="15">
      <c r="G854" s="59"/>
      <c r="H854" s="66"/>
      <c r="J854" s="58"/>
      <c r="K854" s="67" t="s">
        <v>320</v>
      </c>
      <c r="L854" s="67">
        <v>49.9</v>
      </c>
      <c r="M854" s="67">
        <v>-0.5</v>
      </c>
      <c r="N854" s="67">
        <v>502.51889999999997</v>
      </c>
      <c r="O854" s="67">
        <v>3</v>
      </c>
      <c r="P854" s="67">
        <v>21.41</v>
      </c>
      <c r="Q854" s="68">
        <v>80277</v>
      </c>
      <c r="U854" s="70"/>
    </row>
    <row r="855" spans="1:23" ht="15">
      <c r="G855" s="59"/>
      <c r="H855" s="66"/>
      <c r="J855" s="58"/>
      <c r="Q855" s="68">
        <f>SUM(Q851:Q854)</f>
        <v>2169547</v>
      </c>
      <c r="U855" s="70"/>
    </row>
    <row r="856" spans="1:23" ht="14.4">
      <c r="A856" s="62">
        <v>20</v>
      </c>
      <c r="B856" s="67">
        <v>4</v>
      </c>
      <c r="C856" s="67">
        <v>1</v>
      </c>
      <c r="D856" s="67">
        <v>156.65</v>
      </c>
      <c r="E856" s="67">
        <v>33</v>
      </c>
      <c r="F856" s="67">
        <v>16291</v>
      </c>
      <c r="G856" s="59" t="s">
        <v>795</v>
      </c>
      <c r="H856" s="66" t="s">
        <v>155</v>
      </c>
      <c r="I856" s="67" t="s">
        <v>669</v>
      </c>
      <c r="J856" s="67" t="s">
        <v>976</v>
      </c>
      <c r="K856" s="67" t="s">
        <v>246</v>
      </c>
      <c r="L856" s="67">
        <v>86.96</v>
      </c>
      <c r="M856" s="67">
        <v>-0.5</v>
      </c>
      <c r="N856" s="67">
        <v>958.94870000000003</v>
      </c>
      <c r="O856" s="67">
        <v>2</v>
      </c>
      <c r="P856" s="67">
        <v>34.68</v>
      </c>
      <c r="Q856" s="68">
        <v>8547100</v>
      </c>
      <c r="R856" s="64">
        <f>Q860/B856</f>
        <v>9842342.5</v>
      </c>
      <c r="T856" s="44">
        <f>R856/$S$792*100</f>
        <v>1.5772984775641024</v>
      </c>
      <c r="U856" s="70"/>
      <c r="V856" s="44">
        <f>T856*U$792/100</f>
        <v>1.2691848557028238E-2</v>
      </c>
      <c r="W856" s="44"/>
    </row>
    <row r="857" spans="1:23" ht="15">
      <c r="G857" s="59"/>
      <c r="H857" s="66"/>
      <c r="J857" s="58"/>
      <c r="K857" s="67" t="s">
        <v>149</v>
      </c>
      <c r="L857" s="67">
        <v>64.739999999999995</v>
      </c>
      <c r="M857" s="67">
        <v>-0.6</v>
      </c>
      <c r="N857" s="67">
        <v>1288.5507</v>
      </c>
      <c r="O857" s="67">
        <v>1</v>
      </c>
      <c r="P857" s="67">
        <v>30</v>
      </c>
      <c r="Q857" s="68">
        <v>26909000</v>
      </c>
      <c r="U857" s="70"/>
    </row>
    <row r="858" spans="1:23" ht="15">
      <c r="G858" s="59"/>
      <c r="H858" s="66"/>
      <c r="J858" s="58"/>
      <c r="K858" s="67" t="s">
        <v>309</v>
      </c>
      <c r="L858" s="67">
        <v>45.28</v>
      </c>
      <c r="M858" s="67">
        <v>-1.5</v>
      </c>
      <c r="N858" s="67">
        <v>457.2099</v>
      </c>
      <c r="O858" s="67">
        <v>3</v>
      </c>
      <c r="P858" s="67">
        <v>30.05</v>
      </c>
      <c r="Q858" s="68">
        <v>644970</v>
      </c>
      <c r="U858" s="70"/>
    </row>
    <row r="859" spans="1:23" ht="15">
      <c r="G859" s="59"/>
      <c r="H859" s="66"/>
      <c r="J859" s="58"/>
      <c r="K859" s="67" t="s">
        <v>484</v>
      </c>
      <c r="L859" s="67">
        <v>43.01</v>
      </c>
      <c r="M859" s="67">
        <v>0.1</v>
      </c>
      <c r="N859" s="67">
        <v>521.22829999999999</v>
      </c>
      <c r="O859" s="67">
        <v>2</v>
      </c>
      <c r="P859" s="67">
        <v>26.08</v>
      </c>
      <c r="Q859" s="68">
        <v>3268300</v>
      </c>
      <c r="U859" s="70"/>
    </row>
    <row r="860" spans="1:23" ht="15">
      <c r="G860" s="59"/>
      <c r="H860" s="66"/>
      <c r="J860" s="58"/>
      <c r="Q860" s="68">
        <f>SUM(Q856:Q859)</f>
        <v>39369370</v>
      </c>
      <c r="U860" s="70"/>
    </row>
    <row r="861" spans="1:23" ht="14.4">
      <c r="A861" s="62">
        <v>20</v>
      </c>
      <c r="B861" s="67">
        <v>6</v>
      </c>
      <c r="C861" s="67">
        <v>1</v>
      </c>
      <c r="D861" s="67">
        <v>143.54</v>
      </c>
      <c r="E861" s="67">
        <v>23</v>
      </c>
      <c r="F861" s="67">
        <v>24799</v>
      </c>
      <c r="G861" s="59" t="s">
        <v>764</v>
      </c>
      <c r="H861" s="66" t="s">
        <v>16</v>
      </c>
      <c r="I861" s="67" t="s">
        <v>10</v>
      </c>
      <c r="J861" s="67" t="s">
        <v>959</v>
      </c>
      <c r="K861" s="67" t="s">
        <v>301</v>
      </c>
      <c r="L861" s="67">
        <v>72.95</v>
      </c>
      <c r="M861" s="67">
        <v>-0.7</v>
      </c>
      <c r="N861" s="67">
        <v>769.34010000000001</v>
      </c>
      <c r="O861" s="67">
        <v>2</v>
      </c>
      <c r="P861" s="67">
        <v>29.94</v>
      </c>
      <c r="Q861" s="68">
        <v>2981700</v>
      </c>
      <c r="R861" s="64">
        <f>Q867/B861</f>
        <v>1014313.3333333334</v>
      </c>
      <c r="T861" s="44">
        <f>R861/$S$792*100</f>
        <v>0.16255021367521369</v>
      </c>
      <c r="U861" s="70"/>
      <c r="V861" s="44">
        <f>T861*U$792/100</f>
        <v>1.3079722856668696E-3</v>
      </c>
      <c r="W861" s="44"/>
    </row>
    <row r="862" spans="1:23" ht="15">
      <c r="G862" s="59"/>
      <c r="H862" s="66"/>
      <c r="J862" s="58"/>
      <c r="K862" s="67" t="s">
        <v>421</v>
      </c>
      <c r="L862" s="67">
        <v>68.59</v>
      </c>
      <c r="M862" s="67">
        <v>-0.1</v>
      </c>
      <c r="N862" s="67">
        <v>640.34960000000001</v>
      </c>
      <c r="O862" s="67">
        <v>3</v>
      </c>
      <c r="P862" s="67">
        <v>29.12</v>
      </c>
      <c r="Q862" s="68">
        <v>332510</v>
      </c>
      <c r="U862" s="70"/>
    </row>
    <row r="863" spans="1:23" ht="15">
      <c r="G863" s="59"/>
      <c r="H863" s="66"/>
      <c r="J863" s="58"/>
      <c r="K863" s="67" t="s">
        <v>341</v>
      </c>
      <c r="L863" s="67">
        <v>64.849999999999994</v>
      </c>
      <c r="M863" s="67">
        <v>0.4</v>
      </c>
      <c r="N863" s="67">
        <v>636.25210000000004</v>
      </c>
      <c r="O863" s="67">
        <v>2</v>
      </c>
      <c r="P863" s="67">
        <v>19.690000000000001</v>
      </c>
      <c r="Q863" s="68">
        <v>182900</v>
      </c>
      <c r="U863" s="70"/>
    </row>
    <row r="864" spans="1:23" ht="15">
      <c r="G864" s="59"/>
      <c r="H864" s="66"/>
      <c r="J864" s="58"/>
      <c r="K864" s="67" t="s">
        <v>344</v>
      </c>
      <c r="L864" s="67">
        <v>64.2</v>
      </c>
      <c r="M864" s="67">
        <v>-1</v>
      </c>
      <c r="N864" s="67">
        <v>777.33730000000003</v>
      </c>
      <c r="O864" s="67">
        <v>2</v>
      </c>
      <c r="P864" s="67">
        <v>27.81</v>
      </c>
      <c r="Q864" s="68">
        <v>600940</v>
      </c>
      <c r="U864" s="70"/>
    </row>
    <row r="865" spans="1:23" ht="15">
      <c r="G865" s="59"/>
      <c r="H865" s="66"/>
      <c r="J865" s="58"/>
      <c r="K865" s="67" t="s">
        <v>342</v>
      </c>
      <c r="L865" s="67">
        <v>58.69</v>
      </c>
      <c r="M865" s="67">
        <v>0.5</v>
      </c>
      <c r="N865" s="67">
        <v>581.30050000000006</v>
      </c>
      <c r="O865" s="67">
        <v>2</v>
      </c>
      <c r="P865" s="67">
        <v>23.53</v>
      </c>
      <c r="Q865" s="68">
        <v>1401400</v>
      </c>
      <c r="U865" s="70"/>
    </row>
    <row r="866" spans="1:23" ht="15">
      <c r="G866" s="59"/>
      <c r="H866" s="66"/>
      <c r="J866" s="58"/>
      <c r="K866" s="67" t="s">
        <v>343</v>
      </c>
      <c r="L866" s="67">
        <v>51.78</v>
      </c>
      <c r="M866" s="67">
        <v>0.5</v>
      </c>
      <c r="N866" s="67">
        <v>589.298</v>
      </c>
      <c r="O866" s="67">
        <v>2</v>
      </c>
      <c r="P866" s="67">
        <v>21.21</v>
      </c>
      <c r="Q866" s="68">
        <v>586430</v>
      </c>
      <c r="U866" s="70"/>
    </row>
    <row r="867" spans="1:23" ht="15">
      <c r="G867" s="59"/>
      <c r="H867" s="66"/>
      <c r="J867" s="58"/>
      <c r="Q867" s="68">
        <f>SUM(Q861:Q866)</f>
        <v>6085880</v>
      </c>
      <c r="U867" s="70"/>
    </row>
    <row r="868" spans="1:23" ht="14.4">
      <c r="A868" s="62">
        <v>20</v>
      </c>
      <c r="B868" s="67">
        <v>3</v>
      </c>
      <c r="C868" s="67">
        <v>1</v>
      </c>
      <c r="D868" s="67">
        <v>139.27000000000001</v>
      </c>
      <c r="E868" s="67">
        <v>9</v>
      </c>
      <c r="F868" s="67">
        <v>53646</v>
      </c>
      <c r="G868" s="59" t="s">
        <v>740</v>
      </c>
      <c r="H868" s="66" t="s">
        <v>16</v>
      </c>
      <c r="I868" s="67" t="s">
        <v>37</v>
      </c>
      <c r="J868" s="61" t="s">
        <v>938</v>
      </c>
      <c r="K868" s="67" t="s">
        <v>377</v>
      </c>
      <c r="L868" s="67">
        <v>91.51</v>
      </c>
      <c r="M868" s="67">
        <v>-0.5</v>
      </c>
      <c r="N868" s="67">
        <v>980.42089999999996</v>
      </c>
      <c r="O868" s="67">
        <v>2</v>
      </c>
      <c r="P868" s="67">
        <v>28.96</v>
      </c>
      <c r="Q868" s="68">
        <v>1434700</v>
      </c>
      <c r="R868" s="64">
        <f>Q871/B868</f>
        <v>639550</v>
      </c>
      <c r="T868" s="44">
        <f>R868/$S$792*100</f>
        <v>0.10249198717948718</v>
      </c>
      <c r="U868" s="70"/>
      <c r="V868" s="44">
        <f>T868*U$792/100</f>
        <v>8.2470933567363772E-4</v>
      </c>
      <c r="W868" s="44"/>
    </row>
    <row r="869" spans="1:23" ht="15">
      <c r="G869" s="59"/>
      <c r="J869" s="58"/>
      <c r="K869" s="67" t="s">
        <v>426</v>
      </c>
      <c r="L869" s="67">
        <v>62.64</v>
      </c>
      <c r="M869" s="67">
        <v>-0.1</v>
      </c>
      <c r="N869" s="67">
        <v>662.28160000000003</v>
      </c>
      <c r="O869" s="67">
        <v>2</v>
      </c>
      <c r="P869" s="67">
        <v>28.6</v>
      </c>
      <c r="Q869" s="68">
        <v>284710</v>
      </c>
      <c r="U869" s="70"/>
    </row>
    <row r="870" spans="1:23" ht="15">
      <c r="G870" s="59"/>
      <c r="H870" s="66"/>
      <c r="J870" s="58"/>
      <c r="K870" s="67" t="s">
        <v>485</v>
      </c>
      <c r="L870" s="67">
        <v>49.31</v>
      </c>
      <c r="M870" s="67">
        <v>0</v>
      </c>
      <c r="N870" s="67">
        <v>933.43089999999995</v>
      </c>
      <c r="O870" s="67">
        <v>2</v>
      </c>
      <c r="P870" s="67">
        <v>26</v>
      </c>
      <c r="Q870" s="68">
        <v>199240</v>
      </c>
      <c r="U870" s="70"/>
    </row>
    <row r="871" spans="1:23" ht="15">
      <c r="G871" s="59"/>
      <c r="H871" s="66"/>
      <c r="J871" s="58"/>
      <c r="Q871" s="68">
        <f>SUM(Q868:Q870)</f>
        <v>1918650</v>
      </c>
      <c r="U871" s="70"/>
    </row>
    <row r="872" spans="1:23" ht="14.4">
      <c r="A872" s="62">
        <v>20</v>
      </c>
      <c r="B872" s="67">
        <v>5</v>
      </c>
      <c r="C872" s="67">
        <v>4</v>
      </c>
      <c r="D872" s="67">
        <v>131.88999999999999</v>
      </c>
      <c r="E872" s="67">
        <v>17</v>
      </c>
      <c r="F872" s="67">
        <v>27163</v>
      </c>
      <c r="G872" s="59" t="s">
        <v>742</v>
      </c>
      <c r="H872" s="66" t="s">
        <v>16</v>
      </c>
      <c r="I872" s="67" t="s">
        <v>12</v>
      </c>
      <c r="J872" s="67" t="s">
        <v>945</v>
      </c>
      <c r="K872" s="67" t="s">
        <v>354</v>
      </c>
      <c r="L872" s="67">
        <v>71.349999999999994</v>
      </c>
      <c r="M872" s="67">
        <v>0.4</v>
      </c>
      <c r="N872" s="67">
        <v>647.3184</v>
      </c>
      <c r="O872" s="67">
        <v>2</v>
      </c>
      <c r="P872" s="67">
        <v>27.03</v>
      </c>
      <c r="Q872" s="68">
        <v>5362800</v>
      </c>
      <c r="R872" s="64">
        <f>Q877/B872</f>
        <v>1918520</v>
      </c>
      <c r="T872" s="44">
        <f>R872/$S$792*100</f>
        <v>0.30745512820512821</v>
      </c>
      <c r="U872" s="70"/>
      <c r="V872" s="44">
        <f>T872*U$792/100</f>
        <v>2.4739603700673716E-3</v>
      </c>
      <c r="W872" s="44"/>
    </row>
    <row r="873" spans="1:23" ht="15">
      <c r="G873" s="59"/>
      <c r="H873" s="66"/>
      <c r="J873" s="58"/>
      <c r="K873" s="67" t="s">
        <v>357</v>
      </c>
      <c r="L873" s="67">
        <v>65.52</v>
      </c>
      <c r="M873" s="67">
        <v>-0.3</v>
      </c>
      <c r="N873" s="67">
        <v>690.322</v>
      </c>
      <c r="O873" s="67">
        <v>2</v>
      </c>
      <c r="P873" s="67">
        <v>23.39</v>
      </c>
      <c r="Q873" s="68">
        <v>407570</v>
      </c>
      <c r="U873" s="70"/>
    </row>
    <row r="874" spans="1:23" ht="15">
      <c r="G874" s="59"/>
      <c r="H874" s="66"/>
      <c r="J874" s="58"/>
      <c r="K874" s="67" t="s">
        <v>355</v>
      </c>
      <c r="L874" s="67">
        <v>62.52</v>
      </c>
      <c r="M874" s="67">
        <v>-0.1</v>
      </c>
      <c r="N874" s="67">
        <v>682.32470000000001</v>
      </c>
      <c r="O874" s="67">
        <v>2</v>
      </c>
      <c r="P874" s="67">
        <v>26.79</v>
      </c>
      <c r="Q874" s="68">
        <v>1487300</v>
      </c>
      <c r="U874" s="70"/>
    </row>
    <row r="875" spans="1:23" ht="15">
      <c r="G875" s="59"/>
      <c r="H875" s="66"/>
      <c r="J875" s="58"/>
      <c r="K875" s="67" t="s">
        <v>356</v>
      </c>
      <c r="L875" s="67">
        <v>54.16</v>
      </c>
      <c r="M875" s="67">
        <v>-0.1</v>
      </c>
      <c r="N875" s="67">
        <v>556.26919999999996</v>
      </c>
      <c r="O875" s="67">
        <v>2</v>
      </c>
      <c r="P875" s="67">
        <v>19.73</v>
      </c>
      <c r="Q875" s="68">
        <v>904430</v>
      </c>
      <c r="U875" s="70"/>
    </row>
    <row r="876" spans="1:23" ht="15">
      <c r="G876" s="59"/>
      <c r="H876" s="66"/>
      <c r="J876" s="58"/>
      <c r="K876" s="67" t="s">
        <v>358</v>
      </c>
      <c r="L876" s="67">
        <v>38.9</v>
      </c>
      <c r="M876" s="67">
        <v>-2.7</v>
      </c>
      <c r="N876" s="67">
        <v>481.73320000000001</v>
      </c>
      <c r="O876" s="67">
        <v>2</v>
      </c>
      <c r="P876" s="67">
        <v>27.64</v>
      </c>
      <c r="Q876" s="68">
        <v>1430500</v>
      </c>
      <c r="U876" s="70"/>
    </row>
    <row r="877" spans="1:23" ht="15">
      <c r="G877" s="59"/>
      <c r="H877" s="66"/>
      <c r="J877" s="58"/>
      <c r="Q877" s="68">
        <f>SUM(Q872:Q876)</f>
        <v>9592600</v>
      </c>
      <c r="U877" s="70"/>
    </row>
    <row r="878" spans="1:23" ht="14.4">
      <c r="A878" s="62">
        <v>20</v>
      </c>
      <c r="B878" s="67">
        <v>4</v>
      </c>
      <c r="C878" s="67">
        <v>4</v>
      </c>
      <c r="D878" s="67">
        <v>129.91999999999999</v>
      </c>
      <c r="E878" s="67">
        <v>8</v>
      </c>
      <c r="F878" s="67">
        <v>58087</v>
      </c>
      <c r="G878" s="59" t="s">
        <v>792</v>
      </c>
      <c r="H878" s="66" t="s">
        <v>55</v>
      </c>
      <c r="I878" s="67" t="s">
        <v>38</v>
      </c>
      <c r="J878" s="67" t="s">
        <v>558</v>
      </c>
      <c r="K878" s="67" t="s">
        <v>71</v>
      </c>
      <c r="L878" s="67">
        <v>74.72</v>
      </c>
      <c r="M878" s="67">
        <v>0.4</v>
      </c>
      <c r="N878" s="67">
        <v>641.31989999999996</v>
      </c>
      <c r="O878" s="67">
        <v>2</v>
      </c>
      <c r="P878" s="67">
        <v>25.73</v>
      </c>
      <c r="Q878" s="68">
        <v>747500</v>
      </c>
      <c r="R878" s="64">
        <f>Q882/B878</f>
        <v>678960</v>
      </c>
      <c r="T878" s="44">
        <f>R878/$S$792*100</f>
        <v>0.10880769230769231</v>
      </c>
      <c r="U878" s="70"/>
      <c r="V878" s="44">
        <f>T878*U$792/100</f>
        <v>8.7552912289730767E-4</v>
      </c>
      <c r="W878" s="44"/>
    </row>
    <row r="879" spans="1:23" ht="15">
      <c r="G879" s="59"/>
      <c r="H879" s="66"/>
      <c r="J879" s="58"/>
      <c r="K879" s="67" t="s">
        <v>73</v>
      </c>
      <c r="L879" s="67">
        <v>63.61</v>
      </c>
      <c r="M879" s="67">
        <v>-0.4</v>
      </c>
      <c r="N879" s="67">
        <v>757.85379999999998</v>
      </c>
      <c r="O879" s="67">
        <v>2</v>
      </c>
      <c r="P879" s="67">
        <v>37.700000000000003</v>
      </c>
      <c r="Q879" s="68">
        <v>914560</v>
      </c>
      <c r="U879" s="70"/>
    </row>
    <row r="880" spans="1:23" ht="15">
      <c r="G880" s="59"/>
      <c r="H880" s="66"/>
      <c r="J880" s="58"/>
      <c r="K880" s="67" t="s">
        <v>74</v>
      </c>
      <c r="L880" s="67">
        <v>45.77</v>
      </c>
      <c r="M880" s="67">
        <v>0.1</v>
      </c>
      <c r="N880" s="67">
        <v>423.57850000000002</v>
      </c>
      <c r="O880" s="67">
        <v>3</v>
      </c>
      <c r="P880" s="67">
        <v>22.25</v>
      </c>
      <c r="Q880" s="68">
        <v>799220</v>
      </c>
      <c r="U880" s="70"/>
    </row>
    <row r="881" spans="1:23" ht="15">
      <c r="G881" s="59"/>
      <c r="J881" s="58"/>
      <c r="K881" s="67" t="s">
        <v>76</v>
      </c>
      <c r="L881" s="67">
        <v>32.520000000000003</v>
      </c>
      <c r="M881" s="67">
        <v>-0.2</v>
      </c>
      <c r="N881" s="67">
        <v>436.76350000000002</v>
      </c>
      <c r="O881" s="67">
        <v>2</v>
      </c>
      <c r="P881" s="67">
        <v>17.579999999999998</v>
      </c>
      <c r="Q881" s="68">
        <v>254560</v>
      </c>
      <c r="U881" s="70"/>
    </row>
    <row r="882" spans="1:23" ht="15">
      <c r="G882" s="59"/>
      <c r="J882" s="58"/>
      <c r="Q882" s="68">
        <f>SUM(Q878:Q881)</f>
        <v>2715840</v>
      </c>
      <c r="U882" s="70"/>
    </row>
    <row r="883" spans="1:23" ht="14.4">
      <c r="A883" s="62">
        <v>20</v>
      </c>
      <c r="B883" s="67">
        <v>3</v>
      </c>
      <c r="C883" s="67">
        <v>1</v>
      </c>
      <c r="D883" s="67">
        <v>129.13</v>
      </c>
      <c r="E883" s="67">
        <v>19</v>
      </c>
      <c r="F883" s="67">
        <v>18492</v>
      </c>
      <c r="G883" s="59" t="s">
        <v>790</v>
      </c>
      <c r="H883" s="66" t="s">
        <v>55</v>
      </c>
      <c r="I883" s="67" t="s">
        <v>669</v>
      </c>
      <c r="J883" s="67" t="s">
        <v>973</v>
      </c>
      <c r="K883" s="67" t="s">
        <v>275</v>
      </c>
      <c r="L883" s="67">
        <v>78.06</v>
      </c>
      <c r="M883" s="67">
        <v>0.5</v>
      </c>
      <c r="N883" s="67">
        <v>672.35170000000005</v>
      </c>
      <c r="O883" s="67">
        <v>2</v>
      </c>
      <c r="P883" s="67">
        <v>31.11</v>
      </c>
      <c r="Q883" s="68">
        <v>17294000</v>
      </c>
      <c r="R883" s="64">
        <f>Q886/B883</f>
        <v>16620833.333333334</v>
      </c>
      <c r="T883" s="44">
        <f>R883/$S$792*100</f>
        <v>2.6635950854700856</v>
      </c>
      <c r="U883" s="70"/>
      <c r="V883" s="44">
        <f>T883*U$792/100</f>
        <v>2.1432814348644497E-2</v>
      </c>
      <c r="W883" s="44"/>
    </row>
    <row r="884" spans="1:23" ht="15">
      <c r="G884" s="59"/>
      <c r="J884" s="58"/>
      <c r="K884" s="67" t="s">
        <v>149</v>
      </c>
      <c r="L884" s="67">
        <v>64.739999999999995</v>
      </c>
      <c r="M884" s="67">
        <v>-0.6</v>
      </c>
      <c r="N884" s="67">
        <v>1288.5507</v>
      </c>
      <c r="O884" s="67">
        <v>1</v>
      </c>
      <c r="P884" s="67">
        <v>30</v>
      </c>
      <c r="Q884" s="68">
        <v>26909000</v>
      </c>
      <c r="U884" s="70"/>
    </row>
    <row r="885" spans="1:23" ht="15">
      <c r="G885" s="59"/>
      <c r="J885" s="58"/>
      <c r="K885" s="67" t="s">
        <v>474</v>
      </c>
      <c r="L885" s="67">
        <v>56.09</v>
      </c>
      <c r="M885" s="67">
        <v>0.6</v>
      </c>
      <c r="N885" s="67">
        <v>520.73649999999998</v>
      </c>
      <c r="O885" s="67">
        <v>2</v>
      </c>
      <c r="P885" s="67">
        <v>22.16</v>
      </c>
      <c r="Q885" s="68">
        <v>5659500</v>
      </c>
      <c r="U885" s="70"/>
    </row>
    <row r="886" spans="1:23" ht="15">
      <c r="G886" s="59"/>
      <c r="J886" s="58"/>
      <c r="Q886" s="68">
        <f>SUM(Q883:Q885)</f>
        <v>49862500</v>
      </c>
      <c r="U886" s="70"/>
    </row>
    <row r="887" spans="1:23" ht="14.4">
      <c r="A887" s="62">
        <v>20</v>
      </c>
      <c r="B887" s="67">
        <v>7</v>
      </c>
      <c r="C887" s="67">
        <v>3</v>
      </c>
      <c r="D887" s="67">
        <v>125.88</v>
      </c>
      <c r="E887" s="67">
        <v>37</v>
      </c>
      <c r="F887" s="67">
        <v>13787</v>
      </c>
      <c r="G887" s="59" t="s">
        <v>576</v>
      </c>
      <c r="H887" s="66" t="s">
        <v>14</v>
      </c>
      <c r="I887" s="67" t="s">
        <v>11</v>
      </c>
      <c r="J887" s="67" t="s">
        <v>665</v>
      </c>
      <c r="K887" s="67" t="s">
        <v>300</v>
      </c>
      <c r="L887" s="67">
        <v>78.67</v>
      </c>
      <c r="M887" s="67">
        <v>-0.5</v>
      </c>
      <c r="N887" s="67">
        <v>916.35709999999995</v>
      </c>
      <c r="O887" s="67">
        <v>2</v>
      </c>
      <c r="P887" s="67">
        <v>23.74</v>
      </c>
      <c r="Q887" s="68">
        <v>16993000</v>
      </c>
      <c r="R887" s="64">
        <f>Q894/B887</f>
        <v>17083985.714285713</v>
      </c>
      <c r="T887" s="44">
        <f>R887/$S$792*100</f>
        <v>2.7378182234432233</v>
      </c>
      <c r="U887" s="70"/>
      <c r="V887" s="44">
        <f>T887*U$792/100</f>
        <v>2.2030056303786242E-2</v>
      </c>
      <c r="W887" s="44"/>
    </row>
    <row r="888" spans="1:23" ht="15">
      <c r="G888" s="59"/>
      <c r="H888" s="66"/>
      <c r="J888" s="58"/>
      <c r="K888" s="67" t="s">
        <v>349</v>
      </c>
      <c r="L888" s="67">
        <v>63.4</v>
      </c>
      <c r="M888" s="67">
        <v>-0.5</v>
      </c>
      <c r="N888" s="67">
        <v>712.65179999999998</v>
      </c>
      <c r="O888" s="67">
        <v>3</v>
      </c>
      <c r="P888" s="67">
        <v>23.27</v>
      </c>
      <c r="Q888" s="68">
        <v>3428200</v>
      </c>
      <c r="U888" s="70"/>
    </row>
    <row r="889" spans="1:23" ht="15">
      <c r="G889" s="59"/>
      <c r="H889" s="66"/>
      <c r="J889" s="58"/>
      <c r="K889" s="67" t="s">
        <v>348</v>
      </c>
      <c r="L889" s="67">
        <v>63.37</v>
      </c>
      <c r="M889" s="67">
        <v>0.4</v>
      </c>
      <c r="N889" s="67">
        <v>707.32079999999996</v>
      </c>
      <c r="O889" s="67">
        <v>3</v>
      </c>
      <c r="P889" s="67">
        <v>25.91</v>
      </c>
      <c r="Q889" s="68">
        <v>17127000</v>
      </c>
      <c r="U889" s="70"/>
    </row>
    <row r="890" spans="1:23" ht="15">
      <c r="G890" s="59"/>
      <c r="H890" s="66"/>
      <c r="J890" s="58"/>
      <c r="K890" s="67" t="s">
        <v>260</v>
      </c>
      <c r="L890" s="67">
        <v>46.53</v>
      </c>
      <c r="M890" s="67">
        <v>0.5</v>
      </c>
      <c r="N890" s="67">
        <v>699.83119999999997</v>
      </c>
      <c r="O890" s="67">
        <v>2</v>
      </c>
      <c r="P890" s="67">
        <v>48.9</v>
      </c>
      <c r="Q890" s="68">
        <v>25925000</v>
      </c>
      <c r="U890" s="70"/>
    </row>
    <row r="891" spans="1:23" ht="15">
      <c r="G891" s="59"/>
      <c r="H891" s="66"/>
      <c r="J891" s="58"/>
      <c r="K891" s="67" t="s">
        <v>312</v>
      </c>
      <c r="L891" s="67">
        <v>46.06</v>
      </c>
      <c r="M891" s="67">
        <v>-0.1</v>
      </c>
      <c r="N891" s="67">
        <v>715.82569999999998</v>
      </c>
      <c r="O891" s="67">
        <v>2</v>
      </c>
      <c r="P891" s="67">
        <v>39.74</v>
      </c>
      <c r="Q891" s="68">
        <v>4117700</v>
      </c>
      <c r="U891" s="70"/>
    </row>
    <row r="892" spans="1:23" ht="15">
      <c r="G892" s="59"/>
      <c r="H892" s="66"/>
      <c r="J892" s="58"/>
      <c r="K892" s="67" t="s">
        <v>261</v>
      </c>
      <c r="L892" s="67">
        <v>40.67</v>
      </c>
      <c r="M892" s="67">
        <v>-0.5</v>
      </c>
      <c r="N892" s="67">
        <v>707.8279</v>
      </c>
      <c r="O892" s="67">
        <v>2</v>
      </c>
      <c r="P892" s="67">
        <v>44.11</v>
      </c>
      <c r="Q892" s="68">
        <v>21867000</v>
      </c>
      <c r="U892" s="70"/>
    </row>
    <row r="893" spans="1:23" ht="15">
      <c r="G893" s="59"/>
      <c r="H893" s="66"/>
      <c r="J893" s="58"/>
      <c r="K893" s="67" t="s">
        <v>313</v>
      </c>
      <c r="L893" s="67">
        <v>39.950000000000003</v>
      </c>
      <c r="M893" s="67">
        <v>-0.5</v>
      </c>
      <c r="N893" s="67">
        <v>707.8279</v>
      </c>
      <c r="O893" s="67">
        <v>2</v>
      </c>
      <c r="P893" s="67">
        <v>44.11</v>
      </c>
      <c r="Q893" s="68">
        <v>30130000</v>
      </c>
      <c r="U893" s="70"/>
    </row>
    <row r="894" spans="1:23" ht="15">
      <c r="G894" s="59"/>
      <c r="H894" s="66"/>
      <c r="J894" s="58"/>
      <c r="Q894" s="68">
        <f>SUM(Q887:Q893)</f>
        <v>119587900</v>
      </c>
      <c r="U894" s="70"/>
    </row>
    <row r="895" spans="1:23" ht="14.4">
      <c r="A895" s="62">
        <v>20</v>
      </c>
      <c r="B895" s="67">
        <v>4</v>
      </c>
      <c r="C895" s="67">
        <v>1</v>
      </c>
      <c r="D895" s="67">
        <v>123.97</v>
      </c>
      <c r="E895" s="67">
        <v>11</v>
      </c>
      <c r="F895" s="67">
        <v>24807</v>
      </c>
      <c r="G895" s="59" t="s">
        <v>796</v>
      </c>
      <c r="H895" s="66" t="s">
        <v>14</v>
      </c>
      <c r="I895" s="67" t="s">
        <v>40</v>
      </c>
      <c r="J895" s="67" t="s">
        <v>977</v>
      </c>
      <c r="K895" s="67" t="s">
        <v>95</v>
      </c>
      <c r="L895" s="67">
        <v>79.2</v>
      </c>
      <c r="M895" s="67">
        <v>-0.3</v>
      </c>
      <c r="N895" s="67">
        <v>749.83849999999995</v>
      </c>
      <c r="O895" s="67">
        <v>2</v>
      </c>
      <c r="P895" s="67">
        <v>20.04</v>
      </c>
      <c r="Q895" s="68">
        <v>155230000</v>
      </c>
      <c r="R895" s="64">
        <f>Q899/B895</f>
        <v>43047017.5</v>
      </c>
      <c r="T895" s="44">
        <f>R895/$S$792*100</f>
        <v>6.8985604967948717</v>
      </c>
      <c r="U895" s="70"/>
      <c r="V895" s="44">
        <f>T895*U$792/100</f>
        <v>5.5509775944267779E-2</v>
      </c>
      <c r="W895" s="44"/>
    </row>
    <row r="896" spans="1:23" ht="15">
      <c r="G896" s="59"/>
      <c r="H896" s="66"/>
      <c r="J896" s="58"/>
      <c r="K896" s="67" t="s">
        <v>203</v>
      </c>
      <c r="L896" s="67">
        <v>56.72</v>
      </c>
      <c r="M896" s="67">
        <v>1</v>
      </c>
      <c r="N896" s="67">
        <v>802.90189999999996</v>
      </c>
      <c r="O896" s="67">
        <v>2</v>
      </c>
      <c r="P896" s="67">
        <v>24.97</v>
      </c>
      <c r="Q896" s="68">
        <v>367670</v>
      </c>
      <c r="U896" s="70"/>
    </row>
    <row r="897" spans="1:23" ht="15">
      <c r="G897" s="59"/>
      <c r="H897" s="66"/>
      <c r="J897" s="58"/>
      <c r="K897" s="67" t="s">
        <v>116</v>
      </c>
      <c r="L897" s="67">
        <v>49.21</v>
      </c>
      <c r="M897" s="67">
        <v>-0.1</v>
      </c>
      <c r="N897" s="67">
        <v>502.28379999999999</v>
      </c>
      <c r="O897" s="67">
        <v>2</v>
      </c>
      <c r="P897" s="67">
        <v>25.97</v>
      </c>
      <c r="Q897" s="68">
        <v>11575000</v>
      </c>
      <c r="U897" s="70"/>
    </row>
    <row r="898" spans="1:23" ht="15">
      <c r="G898" s="59"/>
      <c r="H898" s="66"/>
      <c r="J898" s="58"/>
      <c r="K898" s="67" t="s">
        <v>144</v>
      </c>
      <c r="L898" s="67">
        <v>40.64</v>
      </c>
      <c r="M898" s="67">
        <v>-1.3</v>
      </c>
      <c r="N898" s="67">
        <v>510.28070000000002</v>
      </c>
      <c r="O898" s="67">
        <v>2</v>
      </c>
      <c r="P898" s="67">
        <v>24.33</v>
      </c>
      <c r="Q898" s="68">
        <v>5015400</v>
      </c>
      <c r="U898" s="70"/>
    </row>
    <row r="899" spans="1:23" ht="15">
      <c r="G899" s="59"/>
      <c r="H899" s="66"/>
      <c r="J899" s="58"/>
      <c r="Q899" s="68">
        <f>SUM(Q895:Q898)</f>
        <v>172188070</v>
      </c>
      <c r="U899" s="70"/>
    </row>
    <row r="900" spans="1:23" ht="14.4">
      <c r="A900" s="62">
        <v>20</v>
      </c>
      <c r="B900" s="67">
        <v>3</v>
      </c>
      <c r="C900" s="67">
        <v>1</v>
      </c>
      <c r="D900" s="67">
        <v>122.87</v>
      </c>
      <c r="E900" s="67">
        <v>12</v>
      </c>
      <c r="F900" s="67">
        <v>26688</v>
      </c>
      <c r="G900" s="59" t="s">
        <v>748</v>
      </c>
      <c r="H900" s="66" t="s">
        <v>359</v>
      </c>
      <c r="I900" s="67" t="s">
        <v>588</v>
      </c>
      <c r="J900" s="67" t="s">
        <v>946</v>
      </c>
      <c r="K900" s="67" t="s">
        <v>360</v>
      </c>
      <c r="L900" s="67">
        <v>86.39</v>
      </c>
      <c r="M900" s="67">
        <v>-5</v>
      </c>
      <c r="N900" s="67">
        <v>645.00990000000002</v>
      </c>
      <c r="O900" s="67">
        <v>3</v>
      </c>
      <c r="P900" s="67">
        <v>31.63</v>
      </c>
      <c r="Q900" s="68">
        <v>312860</v>
      </c>
      <c r="R900" s="64">
        <f>Q903/B900</f>
        <v>1298500</v>
      </c>
      <c r="T900" s="44">
        <f>R900/$S$792*100</f>
        <v>0.20809294871794873</v>
      </c>
      <c r="U900" s="70"/>
      <c r="V900" s="44">
        <f>T900*U$792/100</f>
        <v>1.6744352628758014E-3</v>
      </c>
      <c r="W900" s="44"/>
    </row>
    <row r="901" spans="1:23" ht="15">
      <c r="G901" s="59"/>
      <c r="J901" s="58"/>
      <c r="K901" s="67" t="s">
        <v>301</v>
      </c>
      <c r="L901" s="67">
        <v>72.95</v>
      </c>
      <c r="M901" s="67">
        <v>-0.7</v>
      </c>
      <c r="N901" s="67">
        <v>769.34010000000001</v>
      </c>
      <c r="O901" s="67">
        <v>2</v>
      </c>
      <c r="P901" s="67">
        <v>29.94</v>
      </c>
      <c r="Q901" s="68">
        <v>2981700</v>
      </c>
      <c r="U901" s="70"/>
    </row>
    <row r="902" spans="1:23" ht="15">
      <c r="G902" s="59"/>
      <c r="H902" s="66"/>
      <c r="J902" s="58"/>
      <c r="K902" s="67" t="s">
        <v>344</v>
      </c>
      <c r="L902" s="67">
        <v>64.2</v>
      </c>
      <c r="M902" s="67">
        <v>-1</v>
      </c>
      <c r="N902" s="67">
        <v>777.33730000000003</v>
      </c>
      <c r="O902" s="67">
        <v>2</v>
      </c>
      <c r="P902" s="67">
        <v>27.81</v>
      </c>
      <c r="Q902" s="68">
        <v>600940</v>
      </c>
      <c r="U902" s="70"/>
    </row>
    <row r="903" spans="1:23" ht="15">
      <c r="G903" s="59"/>
      <c r="H903" s="66"/>
      <c r="J903" s="58"/>
      <c r="Q903" s="68">
        <f>SUM(Q900:Q902)</f>
        <v>3895500</v>
      </c>
      <c r="U903" s="70"/>
    </row>
    <row r="904" spans="1:23" ht="14.4">
      <c r="A904" s="62">
        <v>20</v>
      </c>
      <c r="B904" s="67">
        <v>4</v>
      </c>
      <c r="C904" s="67">
        <v>1</v>
      </c>
      <c r="D904" s="67">
        <v>122.41</v>
      </c>
      <c r="E904" s="67">
        <v>14</v>
      </c>
      <c r="F904" s="67">
        <v>26387</v>
      </c>
      <c r="G904" s="59" t="s">
        <v>765</v>
      </c>
      <c r="H904" s="66" t="s">
        <v>209</v>
      </c>
      <c r="I904" s="67" t="s">
        <v>40</v>
      </c>
      <c r="J904" s="67" t="s">
        <v>960</v>
      </c>
      <c r="K904" s="67" t="s">
        <v>336</v>
      </c>
      <c r="L904" s="67">
        <v>69.569999999999993</v>
      </c>
      <c r="M904" s="67">
        <v>-0.7</v>
      </c>
      <c r="N904" s="67">
        <v>763.85389999999995</v>
      </c>
      <c r="O904" s="67">
        <v>2</v>
      </c>
      <c r="P904" s="67">
        <v>21.05</v>
      </c>
      <c r="Q904" s="68">
        <v>5381600</v>
      </c>
      <c r="R904" s="64">
        <f>Q908/B904</f>
        <v>4378725</v>
      </c>
      <c r="T904" s="44">
        <f>R904/$S$792*100</f>
        <v>0.70171874999999995</v>
      </c>
      <c r="U904" s="70"/>
      <c r="V904" s="44">
        <f>T904*U$792/100</f>
        <v>5.6464316876671874E-3</v>
      </c>
      <c r="W904" s="44"/>
    </row>
    <row r="905" spans="1:23" ht="15">
      <c r="G905" s="59"/>
      <c r="H905" s="66"/>
      <c r="J905" s="58"/>
      <c r="K905" s="67" t="s">
        <v>299</v>
      </c>
      <c r="L905" s="67">
        <v>56.4</v>
      </c>
      <c r="M905" s="67">
        <v>0.5</v>
      </c>
      <c r="N905" s="67">
        <v>559.79759999999999</v>
      </c>
      <c r="O905" s="67">
        <v>2</v>
      </c>
      <c r="P905" s="67">
        <v>27.08</v>
      </c>
      <c r="Q905" s="68">
        <v>5355200</v>
      </c>
      <c r="U905" s="70"/>
    </row>
    <row r="906" spans="1:23" ht="15">
      <c r="G906" s="59"/>
      <c r="H906" s="66"/>
      <c r="J906" s="58"/>
      <c r="K906" s="67" t="s">
        <v>423</v>
      </c>
      <c r="L906" s="67">
        <v>45.24</v>
      </c>
      <c r="M906" s="67">
        <v>-0.2</v>
      </c>
      <c r="N906" s="67">
        <v>888.42819999999995</v>
      </c>
      <c r="O906" s="67">
        <v>1</v>
      </c>
      <c r="P906" s="67">
        <v>27.02</v>
      </c>
      <c r="Q906" s="68">
        <v>5698000</v>
      </c>
      <c r="U906" s="70"/>
    </row>
    <row r="907" spans="1:23" ht="15">
      <c r="G907" s="59"/>
      <c r="H907" s="66"/>
      <c r="J907" s="58"/>
      <c r="K907" s="67" t="s">
        <v>424</v>
      </c>
      <c r="L907" s="67">
        <v>38.200000000000003</v>
      </c>
      <c r="M907" s="67">
        <v>1.2</v>
      </c>
      <c r="N907" s="67">
        <v>573.28719999999998</v>
      </c>
      <c r="O907" s="67">
        <v>2</v>
      </c>
      <c r="P907" s="67">
        <v>25.35</v>
      </c>
      <c r="Q907" s="68">
        <v>1080100</v>
      </c>
      <c r="U907" s="70"/>
    </row>
    <row r="908" spans="1:23" ht="15">
      <c r="G908" s="59"/>
      <c r="H908" s="66"/>
      <c r="J908" s="58"/>
      <c r="Q908" s="68">
        <f>SUM(Q904:Q907)</f>
        <v>17514900</v>
      </c>
      <c r="U908" s="70"/>
    </row>
    <row r="909" spans="1:23" ht="14.4">
      <c r="A909" s="62">
        <v>20</v>
      </c>
      <c r="B909" s="67">
        <v>4</v>
      </c>
      <c r="C909" s="67">
        <v>2</v>
      </c>
      <c r="D909" s="67">
        <v>113.5</v>
      </c>
      <c r="E909" s="67">
        <v>12</v>
      </c>
      <c r="F909" s="67">
        <v>43816</v>
      </c>
      <c r="G909" s="59" t="s">
        <v>731</v>
      </c>
      <c r="H909" s="66" t="s">
        <v>14</v>
      </c>
      <c r="I909" s="67" t="s">
        <v>39</v>
      </c>
      <c r="J909" s="67" t="s">
        <v>958</v>
      </c>
      <c r="K909" s="67" t="s">
        <v>362</v>
      </c>
      <c r="L909" s="67">
        <v>65.44</v>
      </c>
      <c r="M909" s="67">
        <v>-0.4</v>
      </c>
      <c r="N909" s="67">
        <v>677.2867</v>
      </c>
      <c r="O909" s="67">
        <v>2</v>
      </c>
      <c r="P909" s="67">
        <v>28.04</v>
      </c>
      <c r="Q909" s="68">
        <v>492070</v>
      </c>
      <c r="R909" s="64">
        <f>Q913/B909</f>
        <v>205670.75</v>
      </c>
      <c r="T909" s="44">
        <f>R909/$S$792*100</f>
        <v>3.2960056089743589E-2</v>
      </c>
      <c r="U909" s="70"/>
      <c r="V909" s="44">
        <f>T909*U$792/100</f>
        <v>2.6521552278945952E-4</v>
      </c>
      <c r="W909" s="44"/>
    </row>
    <row r="910" spans="1:23" ht="15">
      <c r="G910" s="59"/>
      <c r="J910" s="58"/>
      <c r="K910" s="67" t="s">
        <v>126</v>
      </c>
      <c r="L910" s="67">
        <v>62.24</v>
      </c>
      <c r="M910" s="67">
        <v>0.5</v>
      </c>
      <c r="N910" s="67">
        <v>667.34130000000005</v>
      </c>
      <c r="O910" s="67">
        <v>2</v>
      </c>
      <c r="P910" s="67">
        <v>20.97</v>
      </c>
      <c r="Q910" s="68">
        <v>57010</v>
      </c>
      <c r="U910" s="70"/>
    </row>
    <row r="911" spans="1:23" ht="15">
      <c r="G911" s="59"/>
      <c r="J911" s="58"/>
      <c r="K911" s="67" t="s">
        <v>84</v>
      </c>
      <c r="L911" s="67">
        <v>50.82</v>
      </c>
      <c r="M911" s="67">
        <v>-1.1000000000000001</v>
      </c>
      <c r="N911" s="67">
        <v>724.85029999999995</v>
      </c>
      <c r="O911" s="67">
        <v>2</v>
      </c>
      <c r="P911" s="67">
        <v>26.5</v>
      </c>
      <c r="Q911" s="68">
        <v>213000</v>
      </c>
      <c r="U911" s="70"/>
    </row>
    <row r="912" spans="1:23" ht="15">
      <c r="G912" s="59"/>
      <c r="J912" s="58"/>
      <c r="K912" s="67" t="s">
        <v>481</v>
      </c>
      <c r="L912" s="67">
        <v>20.28</v>
      </c>
      <c r="M912" s="67">
        <v>0.2</v>
      </c>
      <c r="N912" s="67">
        <v>674.38530000000003</v>
      </c>
      <c r="O912" s="67">
        <v>2</v>
      </c>
      <c r="P912" s="67">
        <v>26.62</v>
      </c>
      <c r="Q912" s="68">
        <v>60603</v>
      </c>
      <c r="U912" s="70"/>
    </row>
    <row r="913" spans="1:23" ht="15">
      <c r="G913" s="59"/>
      <c r="J913" s="58"/>
      <c r="Q913" s="68">
        <f>SUM(Q909:Q912)</f>
        <v>822683</v>
      </c>
      <c r="U913" s="70"/>
    </row>
    <row r="914" spans="1:23" ht="14.4">
      <c r="A914" s="62">
        <v>20</v>
      </c>
      <c r="B914" s="67">
        <v>2</v>
      </c>
      <c r="C914" s="67">
        <v>1</v>
      </c>
      <c r="D914" s="67">
        <v>112.62</v>
      </c>
      <c r="E914" s="67">
        <v>12</v>
      </c>
      <c r="F914" s="67">
        <v>30103</v>
      </c>
      <c r="G914" s="59" t="s">
        <v>789</v>
      </c>
      <c r="H914" s="66" t="s">
        <v>477</v>
      </c>
      <c r="I914" s="67" t="s">
        <v>40</v>
      </c>
      <c r="J914" s="67" t="s">
        <v>972</v>
      </c>
      <c r="K914" s="67" t="s">
        <v>460</v>
      </c>
      <c r="L914" s="67">
        <v>84.42</v>
      </c>
      <c r="M914" s="67">
        <v>-1.2</v>
      </c>
      <c r="N914" s="67">
        <v>726.37120000000004</v>
      </c>
      <c r="O914" s="67">
        <v>3</v>
      </c>
      <c r="P914" s="67">
        <v>30.57</v>
      </c>
      <c r="Q914" s="68">
        <v>2440200</v>
      </c>
      <c r="R914" s="64">
        <f>Q916/B914</f>
        <v>3897700</v>
      </c>
      <c r="T914" s="44">
        <f>R914/$S$792*100</f>
        <v>0.62463141025641022</v>
      </c>
      <c r="U914" s="70"/>
      <c r="V914" s="44">
        <f>T914*U$792/100</f>
        <v>5.0261427216873392E-3</v>
      </c>
      <c r="W914" s="44"/>
    </row>
    <row r="915" spans="1:23" ht="15">
      <c r="G915" s="59"/>
      <c r="J915" s="58"/>
      <c r="K915" s="67" t="s">
        <v>299</v>
      </c>
      <c r="L915" s="67">
        <v>56.4</v>
      </c>
      <c r="M915" s="67">
        <v>0.5</v>
      </c>
      <c r="N915" s="67">
        <v>559.79759999999999</v>
      </c>
      <c r="O915" s="67">
        <v>2</v>
      </c>
      <c r="P915" s="67">
        <v>27.08</v>
      </c>
      <c r="Q915" s="68">
        <v>5355200</v>
      </c>
      <c r="U915" s="70"/>
    </row>
    <row r="916" spans="1:23" ht="15">
      <c r="G916" s="59"/>
      <c r="J916" s="58"/>
      <c r="Q916" s="68">
        <f>SUM(Q914:Q915)</f>
        <v>7795400</v>
      </c>
      <c r="U916" s="70"/>
    </row>
    <row r="917" spans="1:23" ht="14.4">
      <c r="A917" s="62">
        <v>20</v>
      </c>
      <c r="B917" s="67">
        <v>4</v>
      </c>
      <c r="C917" s="67">
        <v>3</v>
      </c>
      <c r="D917" s="67">
        <v>109.37</v>
      </c>
      <c r="E917" s="67">
        <v>21</v>
      </c>
      <c r="F917" s="67">
        <v>24820</v>
      </c>
      <c r="G917" s="59" t="s">
        <v>744</v>
      </c>
      <c r="H917" s="66" t="s">
        <v>14</v>
      </c>
      <c r="I917" s="67" t="s">
        <v>10</v>
      </c>
      <c r="J917" s="67" t="s">
        <v>942</v>
      </c>
      <c r="K917" s="67" t="s">
        <v>31</v>
      </c>
      <c r="L917" s="67">
        <v>63.08</v>
      </c>
      <c r="M917" s="67">
        <v>0.3</v>
      </c>
      <c r="N917" s="67">
        <v>575.23789999999997</v>
      </c>
      <c r="O917" s="67">
        <v>3</v>
      </c>
      <c r="P917" s="67">
        <v>21.71</v>
      </c>
      <c r="Q917" s="68">
        <v>181370</v>
      </c>
      <c r="R917" s="64">
        <f>Q921/B917</f>
        <v>270100</v>
      </c>
      <c r="T917" s="44">
        <f>R917/$S$792*100</f>
        <v>4.3285256410256406E-2</v>
      </c>
      <c r="U917" s="70"/>
      <c r="V917" s="44">
        <f>T917*U$792/100</f>
        <v>3.4829800885849351E-4</v>
      </c>
      <c r="W917" s="44"/>
    </row>
    <row r="918" spans="1:23" ht="15">
      <c r="G918" s="59"/>
      <c r="J918" s="58"/>
      <c r="K918" s="67" t="s">
        <v>19</v>
      </c>
      <c r="L918" s="67">
        <v>55.73</v>
      </c>
      <c r="M918" s="67">
        <v>-0.8</v>
      </c>
      <c r="N918" s="67">
        <v>942.37130000000002</v>
      </c>
      <c r="O918" s="67">
        <v>3</v>
      </c>
      <c r="P918" s="67">
        <v>22.84</v>
      </c>
      <c r="Q918" s="68">
        <v>117070</v>
      </c>
      <c r="U918" s="70"/>
    </row>
    <row r="919" spans="1:23" ht="15">
      <c r="G919" s="59"/>
      <c r="J919" s="58"/>
      <c r="K919" s="67" t="s">
        <v>26</v>
      </c>
      <c r="L919" s="67">
        <v>55.27</v>
      </c>
      <c r="M919" s="67">
        <v>-0.9</v>
      </c>
      <c r="N919" s="67">
        <v>641.30849999999998</v>
      </c>
      <c r="O919" s="67">
        <v>2</v>
      </c>
      <c r="P919" s="67">
        <v>26.17</v>
      </c>
      <c r="Q919" s="68">
        <v>620230</v>
      </c>
      <c r="U919" s="70"/>
    </row>
    <row r="920" spans="1:23" ht="15">
      <c r="G920" s="59"/>
      <c r="J920" s="58"/>
      <c r="K920" s="67" t="s">
        <v>17</v>
      </c>
      <c r="L920" s="67">
        <v>41.17</v>
      </c>
      <c r="M920" s="67">
        <v>0.1</v>
      </c>
      <c r="N920" s="67">
        <v>937.04060000000004</v>
      </c>
      <c r="O920" s="67">
        <v>3</v>
      </c>
      <c r="P920" s="67">
        <v>24.21</v>
      </c>
      <c r="Q920" s="68">
        <v>161730</v>
      </c>
      <c r="U920" s="70"/>
    </row>
    <row r="921" spans="1:23" ht="15">
      <c r="G921" s="59"/>
      <c r="J921" s="58"/>
      <c r="Q921" s="68">
        <f>SUM(Q917:Q920)</f>
        <v>1080400</v>
      </c>
      <c r="U921" s="70"/>
    </row>
    <row r="922" spans="1:23" ht="14.4">
      <c r="A922" s="62">
        <v>20</v>
      </c>
      <c r="B922" s="67">
        <v>4</v>
      </c>
      <c r="C922" s="67">
        <v>1</v>
      </c>
      <c r="D922" s="67">
        <v>102.15</v>
      </c>
      <c r="E922" s="67">
        <v>12</v>
      </c>
      <c r="F922" s="67">
        <v>28352</v>
      </c>
      <c r="G922" s="59" t="s">
        <v>779</v>
      </c>
      <c r="H922" s="66" t="s">
        <v>58</v>
      </c>
      <c r="I922" s="67" t="s">
        <v>40</v>
      </c>
      <c r="J922" s="67" t="s">
        <v>548</v>
      </c>
      <c r="K922" s="67" t="s">
        <v>299</v>
      </c>
      <c r="L922" s="67">
        <v>56.4</v>
      </c>
      <c r="M922" s="67">
        <v>0.5</v>
      </c>
      <c r="N922" s="67">
        <v>559.79759999999999</v>
      </c>
      <c r="O922" s="67">
        <v>2</v>
      </c>
      <c r="P922" s="67">
        <v>27.08</v>
      </c>
      <c r="Q922" s="68">
        <v>5355200</v>
      </c>
      <c r="R922" s="64">
        <f>Q926/B922</f>
        <v>3055857.25</v>
      </c>
      <c r="T922" s="44">
        <f>R922/$S$792*100</f>
        <v>0.48972071314102567</v>
      </c>
      <c r="U922" s="70"/>
      <c r="V922" s="44">
        <f>T922*U$792/100</f>
        <v>3.9405738449862712E-3</v>
      </c>
      <c r="W922" s="44"/>
    </row>
    <row r="923" spans="1:23" ht="15">
      <c r="G923" s="59"/>
      <c r="J923" s="58"/>
      <c r="K923" s="67" t="s">
        <v>423</v>
      </c>
      <c r="L923" s="67">
        <v>45.24</v>
      </c>
      <c r="M923" s="67">
        <v>-0.2</v>
      </c>
      <c r="N923" s="67">
        <v>888.42819999999995</v>
      </c>
      <c r="O923" s="67">
        <v>1</v>
      </c>
      <c r="P923" s="67">
        <v>27.02</v>
      </c>
      <c r="Q923" s="68">
        <v>5698000</v>
      </c>
      <c r="U923" s="70"/>
    </row>
    <row r="924" spans="1:23" ht="15">
      <c r="G924" s="59"/>
      <c r="J924" s="58"/>
      <c r="K924" s="67" t="s">
        <v>458</v>
      </c>
      <c r="L924" s="67">
        <v>40.71</v>
      </c>
      <c r="M924" s="67">
        <v>-0.1</v>
      </c>
      <c r="N924" s="67">
        <v>346.52100000000002</v>
      </c>
      <c r="O924" s="67">
        <v>3</v>
      </c>
      <c r="P924" s="67">
        <v>16.72</v>
      </c>
      <c r="Q924" s="68">
        <v>90129</v>
      </c>
      <c r="U924" s="70"/>
    </row>
    <row r="925" spans="1:23" ht="15">
      <c r="G925" s="59"/>
      <c r="J925" s="58"/>
      <c r="K925" s="67" t="s">
        <v>424</v>
      </c>
      <c r="L925" s="67">
        <v>38.200000000000003</v>
      </c>
      <c r="M925" s="67">
        <v>1.2</v>
      </c>
      <c r="N925" s="67">
        <v>573.28719999999998</v>
      </c>
      <c r="O925" s="67">
        <v>2</v>
      </c>
      <c r="P925" s="67">
        <v>25.35</v>
      </c>
      <c r="Q925" s="68">
        <v>1080100</v>
      </c>
      <c r="U925" s="70"/>
    </row>
    <row r="926" spans="1:23" ht="15">
      <c r="G926" s="59"/>
      <c r="J926" s="58"/>
      <c r="Q926" s="68">
        <f>SUM(Q922:Q925)</f>
        <v>12223429</v>
      </c>
      <c r="U926" s="70"/>
    </row>
    <row r="927" spans="1:23" ht="14.4">
      <c r="A927" s="62">
        <v>20</v>
      </c>
      <c r="B927" s="67">
        <v>3</v>
      </c>
      <c r="C927" s="67">
        <v>1</v>
      </c>
      <c r="D927" s="67">
        <v>100.07</v>
      </c>
      <c r="E927" s="67">
        <v>11</v>
      </c>
      <c r="F927" s="67">
        <v>28144</v>
      </c>
      <c r="G927" s="59" t="s">
        <v>777</v>
      </c>
      <c r="H927" s="66" t="s">
        <v>58</v>
      </c>
      <c r="I927" s="67" t="s">
        <v>40</v>
      </c>
      <c r="J927" s="67" t="s">
        <v>547</v>
      </c>
      <c r="K927" s="67" t="s">
        <v>453</v>
      </c>
      <c r="L927" s="67">
        <v>75.78</v>
      </c>
      <c r="M927" s="67">
        <v>-0.3</v>
      </c>
      <c r="N927" s="67">
        <v>912.48749999999995</v>
      </c>
      <c r="O927" s="67">
        <v>2</v>
      </c>
      <c r="P927" s="67">
        <v>32.97</v>
      </c>
      <c r="Q927" s="68">
        <v>1825900</v>
      </c>
      <c r="R927" s="64">
        <f>Q930/B927</f>
        <v>1438320</v>
      </c>
      <c r="T927" s="44">
        <f>R927/$S$792*100</f>
        <v>0.23050000000000001</v>
      </c>
      <c r="U927" s="70"/>
      <c r="V927" s="44">
        <f>T927*U$792/100</f>
        <v>1.8547352539850001E-3</v>
      </c>
      <c r="W927" s="44"/>
    </row>
    <row r="928" spans="1:23" ht="15">
      <c r="G928" s="59"/>
      <c r="J928" s="58"/>
      <c r="K928" s="67" t="s">
        <v>442</v>
      </c>
      <c r="L928" s="67">
        <v>48.58</v>
      </c>
      <c r="M928" s="67">
        <v>-3.1</v>
      </c>
      <c r="N928" s="67">
        <v>603.81119999999999</v>
      </c>
      <c r="O928" s="67">
        <v>2</v>
      </c>
      <c r="P928" s="67">
        <v>27.61</v>
      </c>
      <c r="Q928" s="68">
        <v>330960</v>
      </c>
      <c r="U928" s="70"/>
    </row>
    <row r="929" spans="1:23" ht="15">
      <c r="G929" s="59"/>
      <c r="J929" s="58"/>
      <c r="K929" s="67" t="s">
        <v>201</v>
      </c>
      <c r="L929" s="67">
        <v>48.45</v>
      </c>
      <c r="M929" s="67">
        <v>1</v>
      </c>
      <c r="N929" s="67">
        <v>595.81619999999998</v>
      </c>
      <c r="O929" s="67">
        <v>2</v>
      </c>
      <c r="P929" s="67">
        <v>30.74</v>
      </c>
      <c r="Q929" s="68">
        <v>2158100</v>
      </c>
      <c r="U929" s="70"/>
    </row>
    <row r="930" spans="1:23" ht="15">
      <c r="G930" s="59"/>
      <c r="J930" s="58"/>
      <c r="Q930" s="68">
        <f>SUM(Q927:Q929)</f>
        <v>4314960</v>
      </c>
      <c r="U930" s="70"/>
    </row>
    <row r="931" spans="1:23" ht="14.4">
      <c r="A931" s="62">
        <v>20</v>
      </c>
      <c r="B931" s="67">
        <v>3</v>
      </c>
      <c r="C931" s="67">
        <v>1</v>
      </c>
      <c r="D931" s="67">
        <v>97.57</v>
      </c>
      <c r="E931" s="67">
        <v>14</v>
      </c>
      <c r="F931" s="67">
        <v>25261</v>
      </c>
      <c r="G931" s="59" t="s">
        <v>762</v>
      </c>
      <c r="H931" s="66" t="s">
        <v>413</v>
      </c>
      <c r="I931" s="67" t="s">
        <v>40</v>
      </c>
      <c r="J931" s="67" t="s">
        <v>957</v>
      </c>
      <c r="K931" s="67" t="s">
        <v>274</v>
      </c>
      <c r="L931" s="67">
        <v>56.4</v>
      </c>
      <c r="M931" s="67">
        <v>0.5</v>
      </c>
      <c r="N931" s="67">
        <v>559.79759999999999</v>
      </c>
      <c r="O931" s="67">
        <v>2</v>
      </c>
      <c r="P931" s="67">
        <v>27.08</v>
      </c>
      <c r="Q931" s="68">
        <v>5355200</v>
      </c>
      <c r="R931" s="64">
        <f>Q934/B931</f>
        <v>2340682</v>
      </c>
      <c r="T931" s="44">
        <f>R931/$S$792*100</f>
        <v>0.37510929487179484</v>
      </c>
      <c r="U931" s="70"/>
      <c r="V931" s="44">
        <f>T931*U$792/100</f>
        <v>3.0183446129985799E-3</v>
      </c>
      <c r="W931" s="44"/>
    </row>
    <row r="932" spans="1:23" ht="15">
      <c r="G932" s="59"/>
      <c r="J932" s="58"/>
      <c r="K932" s="67" t="s">
        <v>414</v>
      </c>
      <c r="L932" s="67">
        <v>53.05</v>
      </c>
      <c r="M932" s="67">
        <v>-0.9</v>
      </c>
      <c r="N932" s="67">
        <v>581.31989999999996</v>
      </c>
      <c r="O932" s="67">
        <v>2</v>
      </c>
      <c r="P932" s="67">
        <v>29.65</v>
      </c>
      <c r="Q932" s="68">
        <v>1606500</v>
      </c>
      <c r="U932" s="70"/>
    </row>
    <row r="933" spans="1:23" ht="15">
      <c r="G933" s="59"/>
      <c r="J933" s="58"/>
      <c r="K933" s="67" t="s">
        <v>466</v>
      </c>
      <c r="L933" s="67">
        <v>43.91</v>
      </c>
      <c r="M933" s="67">
        <v>-0.9</v>
      </c>
      <c r="N933" s="67">
        <v>467.20510000000002</v>
      </c>
      <c r="O933" s="67">
        <v>3</v>
      </c>
      <c r="P933" s="67">
        <v>17.899999999999999</v>
      </c>
      <c r="Q933" s="68">
        <v>60346</v>
      </c>
      <c r="U933" s="70"/>
    </row>
    <row r="934" spans="1:23" ht="15">
      <c r="G934" s="59"/>
      <c r="J934" s="58"/>
      <c r="Q934" s="68">
        <f>SUM(Q931:Q933)</f>
        <v>7022046</v>
      </c>
      <c r="U934" s="70"/>
    </row>
    <row r="935" spans="1:23" ht="14.4">
      <c r="A935" s="62">
        <v>20</v>
      </c>
      <c r="B935" s="67">
        <v>2</v>
      </c>
      <c r="C935" s="67">
        <v>1</v>
      </c>
      <c r="D935" s="67">
        <v>93.74</v>
      </c>
      <c r="E935" s="67">
        <v>7</v>
      </c>
      <c r="F935" s="67">
        <v>28903</v>
      </c>
      <c r="G935" s="59" t="s">
        <v>754</v>
      </c>
      <c r="H935" s="66" t="s">
        <v>57</v>
      </c>
      <c r="I935" s="67" t="s">
        <v>40</v>
      </c>
      <c r="J935" s="67" t="s">
        <v>544</v>
      </c>
      <c r="K935" s="67" t="s">
        <v>298</v>
      </c>
      <c r="L935" s="67">
        <v>93.74</v>
      </c>
      <c r="M935" s="67">
        <v>-0.2</v>
      </c>
      <c r="N935" s="67">
        <v>1036.5092999999999</v>
      </c>
      <c r="O935" s="67">
        <v>2</v>
      </c>
      <c r="P935" s="67">
        <v>33.94</v>
      </c>
      <c r="Q935" s="68">
        <v>27713000</v>
      </c>
      <c r="R935" s="64">
        <f>Q937/B935</f>
        <v>17967400</v>
      </c>
      <c r="T935" s="44">
        <f>R935/$S$792*100</f>
        <v>2.8793910256410258</v>
      </c>
      <c r="U935" s="70"/>
      <c r="V935" s="44">
        <f>T935*U$792/100</f>
        <v>2.3169232300496473E-2</v>
      </c>
      <c r="W935" s="44"/>
    </row>
    <row r="936" spans="1:23" ht="15">
      <c r="G936" s="59"/>
      <c r="H936" s="66"/>
      <c r="J936" s="58"/>
      <c r="K936" s="67" t="s">
        <v>310</v>
      </c>
      <c r="L936" s="67">
        <v>92.43</v>
      </c>
      <c r="M936" s="67">
        <v>0.2</v>
      </c>
      <c r="N936" s="67">
        <v>1044.5071</v>
      </c>
      <c r="O936" s="67">
        <v>2</v>
      </c>
      <c r="P936" s="67">
        <v>31.9</v>
      </c>
      <c r="Q936" s="68">
        <v>8221800</v>
      </c>
      <c r="U936" s="70"/>
    </row>
    <row r="937" spans="1:23" ht="15">
      <c r="G937" s="59"/>
      <c r="H937" s="66"/>
      <c r="J937" s="58"/>
      <c r="Q937" s="68">
        <f>SUM(Q935:Q936)</f>
        <v>35934800</v>
      </c>
      <c r="U937" s="70"/>
    </row>
    <row r="938" spans="1:23" ht="16.2">
      <c r="A938" s="62">
        <v>20</v>
      </c>
      <c r="B938" s="67">
        <v>3</v>
      </c>
      <c r="C938" s="67">
        <v>1</v>
      </c>
      <c r="D938" s="67">
        <v>80.010000000000005</v>
      </c>
      <c r="E938" s="67">
        <v>18</v>
      </c>
      <c r="F938" s="67">
        <v>13664</v>
      </c>
      <c r="G938" s="59" t="s">
        <v>797</v>
      </c>
      <c r="H938" s="66" t="s">
        <v>209</v>
      </c>
      <c r="I938" s="67" t="s">
        <v>1025</v>
      </c>
      <c r="J938" s="67" t="s">
        <v>978</v>
      </c>
      <c r="K938" s="67" t="s">
        <v>486</v>
      </c>
      <c r="L938" s="67">
        <v>55.05</v>
      </c>
      <c r="M938" s="67">
        <v>-0.4</v>
      </c>
      <c r="N938" s="67">
        <v>686.84590000000003</v>
      </c>
      <c r="O938" s="67">
        <v>2</v>
      </c>
      <c r="P938" s="67">
        <v>33.340000000000003</v>
      </c>
      <c r="Q938" s="68">
        <v>992450</v>
      </c>
      <c r="R938" s="64">
        <f>Q941/B938</f>
        <v>545639</v>
      </c>
      <c r="T938" s="44">
        <f>R938/$S$792*100</f>
        <v>8.7442147435897427E-2</v>
      </c>
      <c r="U938" s="70"/>
      <c r="V938" s="44">
        <f>T938*U$792/100</f>
        <v>7.0360968995016493E-4</v>
      </c>
      <c r="W938" s="44"/>
    </row>
    <row r="939" spans="1:23" ht="15">
      <c r="G939" s="59"/>
      <c r="H939" s="66"/>
      <c r="J939" s="58"/>
      <c r="K939" s="67" t="s">
        <v>326</v>
      </c>
      <c r="L939" s="67">
        <v>49.9</v>
      </c>
      <c r="M939" s="67">
        <v>-0.5</v>
      </c>
      <c r="N939" s="67">
        <v>502.51889999999997</v>
      </c>
      <c r="O939" s="67">
        <v>3</v>
      </c>
      <c r="P939" s="67">
        <v>21.41</v>
      </c>
      <c r="Q939" s="68">
        <v>80277</v>
      </c>
      <c r="U939" s="70"/>
    </row>
    <row r="940" spans="1:23" ht="15">
      <c r="G940" s="59"/>
      <c r="H940" s="66"/>
      <c r="J940" s="58"/>
      <c r="K940" s="67" t="s">
        <v>487</v>
      </c>
      <c r="L940" s="67">
        <v>46.24</v>
      </c>
      <c r="M940" s="67">
        <v>-0.1</v>
      </c>
      <c r="N940" s="67">
        <v>678.84860000000003</v>
      </c>
      <c r="O940" s="67">
        <v>2</v>
      </c>
      <c r="P940" s="67">
        <v>35.869999999999997</v>
      </c>
      <c r="Q940" s="68">
        <v>564190</v>
      </c>
      <c r="U940" s="70"/>
    </row>
    <row r="941" spans="1:23" ht="15">
      <c r="G941" s="59"/>
      <c r="H941" s="66"/>
      <c r="J941" s="58"/>
      <c r="Q941" s="68">
        <f>SUM(Q938:Q940)</f>
        <v>1636917</v>
      </c>
      <c r="U941" s="70"/>
    </row>
    <row r="942" spans="1:23" ht="14.4">
      <c r="A942" s="62">
        <v>20</v>
      </c>
      <c r="B942" s="67">
        <v>2</v>
      </c>
      <c r="C942" s="67">
        <v>1</v>
      </c>
      <c r="D942" s="67">
        <v>75.86</v>
      </c>
      <c r="E942" s="67">
        <v>7</v>
      </c>
      <c r="F942" s="67">
        <v>27682</v>
      </c>
      <c r="G942" s="59" t="s">
        <v>798</v>
      </c>
      <c r="H942" s="66" t="s">
        <v>459</v>
      </c>
      <c r="I942" s="67" t="s">
        <v>40</v>
      </c>
      <c r="J942" s="67" t="s">
        <v>551</v>
      </c>
      <c r="K942" s="67" t="s">
        <v>299</v>
      </c>
      <c r="L942" s="67">
        <v>56.4</v>
      </c>
      <c r="M942" s="67">
        <v>0.5</v>
      </c>
      <c r="N942" s="67">
        <v>559.79759999999999</v>
      </c>
      <c r="O942" s="67">
        <v>2</v>
      </c>
      <c r="P942" s="67">
        <v>27.08</v>
      </c>
      <c r="Q942" s="68">
        <v>5355200</v>
      </c>
      <c r="R942" s="64">
        <f>Q944/B942</f>
        <v>3073505</v>
      </c>
      <c r="T942" s="44">
        <f>R942/$S$792*100</f>
        <v>0.49254887820512816</v>
      </c>
      <c r="U942" s="70"/>
      <c r="V942" s="44">
        <f>T942*U$792/100</f>
        <v>3.9633308838083088E-3</v>
      </c>
      <c r="W942" s="44"/>
    </row>
    <row r="943" spans="1:23" ht="15">
      <c r="G943" s="59"/>
      <c r="H943" s="66"/>
      <c r="J943" s="58"/>
      <c r="K943" s="67" t="s">
        <v>488</v>
      </c>
      <c r="L943" s="67">
        <v>38.909999999999997</v>
      </c>
      <c r="M943" s="67">
        <v>0.4</v>
      </c>
      <c r="N943" s="67">
        <v>471.23129999999998</v>
      </c>
      <c r="O943" s="67">
        <v>2</v>
      </c>
      <c r="P943" s="67">
        <v>19.190000000000001</v>
      </c>
      <c r="Q943" s="68">
        <v>791810</v>
      </c>
      <c r="U943" s="70"/>
    </row>
    <row r="944" spans="1:23" ht="15">
      <c r="G944" s="59"/>
      <c r="H944" s="66"/>
      <c r="J944" s="58"/>
      <c r="Q944" s="68">
        <f>SUM(Q942:Q943)</f>
        <v>6147010</v>
      </c>
      <c r="U944" s="70"/>
    </row>
    <row r="945" spans="1:23" ht="14.4">
      <c r="A945" s="62">
        <v>20</v>
      </c>
      <c r="B945" s="67">
        <v>1</v>
      </c>
      <c r="C945" s="67">
        <v>1</v>
      </c>
      <c r="D945" s="67">
        <v>67.86</v>
      </c>
      <c r="E945" s="67">
        <v>9</v>
      </c>
      <c r="F945" s="67">
        <v>15686</v>
      </c>
      <c r="G945" s="59" t="s">
        <v>799</v>
      </c>
      <c r="H945" s="66" t="s">
        <v>15</v>
      </c>
      <c r="I945" s="67" t="s">
        <v>901</v>
      </c>
      <c r="J945" s="67" t="s">
        <v>948</v>
      </c>
      <c r="K945" s="67" t="s">
        <v>368</v>
      </c>
      <c r="L945" s="67">
        <v>67.86</v>
      </c>
      <c r="M945" s="67">
        <v>-0.8</v>
      </c>
      <c r="N945" s="67">
        <v>651.35609999999997</v>
      </c>
      <c r="O945" s="67">
        <v>2</v>
      </c>
      <c r="P945" s="67">
        <v>20.56</v>
      </c>
      <c r="Q945" s="68">
        <v>131070</v>
      </c>
      <c r="R945" s="64">
        <f>Q946/B945</f>
        <v>131070</v>
      </c>
      <c r="T945" s="44">
        <f>R945/$S$792*100</f>
        <v>2.1004807692307694E-2</v>
      </c>
      <c r="U945" s="70"/>
      <c r="V945" s="44">
        <f>T945*U$792/100</f>
        <v>1.690167346208173E-4</v>
      </c>
      <c r="W945" s="44"/>
    </row>
    <row r="946" spans="1:23" ht="15">
      <c r="G946" s="59"/>
      <c r="H946" s="66"/>
      <c r="J946" s="58"/>
      <c r="Q946" s="68">
        <f>SUM(Q945)</f>
        <v>131070</v>
      </c>
      <c r="U946" s="70"/>
    </row>
    <row r="947" spans="1:23" ht="14.4">
      <c r="A947" s="62">
        <v>20</v>
      </c>
      <c r="B947" s="67">
        <v>1</v>
      </c>
      <c r="C947" s="67">
        <v>1</v>
      </c>
      <c r="D947" s="67">
        <v>60.74</v>
      </c>
      <c r="E947" s="67">
        <v>87</v>
      </c>
      <c r="F947" s="67">
        <v>1640</v>
      </c>
      <c r="G947" s="59" t="s">
        <v>800</v>
      </c>
      <c r="H947" s="66" t="s">
        <v>155</v>
      </c>
      <c r="I947" s="67" t="s">
        <v>40</v>
      </c>
      <c r="J947" s="67" t="s">
        <v>979</v>
      </c>
      <c r="K947" s="67" t="s">
        <v>489</v>
      </c>
      <c r="L947" s="67">
        <v>60.74</v>
      </c>
      <c r="M947" s="67">
        <v>-0.2</v>
      </c>
      <c r="N947" s="67">
        <v>499.55630000000002</v>
      </c>
      <c r="O947" s="67">
        <v>3</v>
      </c>
      <c r="P947" s="67">
        <v>19.920000000000002</v>
      </c>
      <c r="Q947" s="68">
        <v>26457</v>
      </c>
      <c r="R947" s="64">
        <f>Q948/B947</f>
        <v>26457</v>
      </c>
      <c r="T947" s="44">
        <f>R947/$S$792*100</f>
        <v>4.2399038461538464E-3</v>
      </c>
      <c r="U947" s="70"/>
      <c r="V947" s="44">
        <f>T947*U$792/100</f>
        <v>3.4116699075783654E-5</v>
      </c>
      <c r="W947" s="44"/>
    </row>
    <row r="948" spans="1:23" ht="15">
      <c r="G948" s="59"/>
      <c r="H948" s="66"/>
      <c r="J948" s="58"/>
      <c r="Q948" s="68">
        <f>SUM(Q947)</f>
        <v>26457</v>
      </c>
      <c r="U948" s="70"/>
    </row>
    <row r="949" spans="1:23" ht="14.4">
      <c r="A949" s="62">
        <v>20</v>
      </c>
      <c r="B949" s="67">
        <v>2</v>
      </c>
      <c r="C949" s="67">
        <v>1</v>
      </c>
      <c r="D949" s="67">
        <v>56.04</v>
      </c>
      <c r="E949" s="67">
        <v>9</v>
      </c>
      <c r="F949" s="67">
        <v>28028</v>
      </c>
      <c r="G949" s="59" t="s">
        <v>801</v>
      </c>
      <c r="H949" s="66" t="s">
        <v>668</v>
      </c>
      <c r="I949" s="67" t="s">
        <v>40</v>
      </c>
      <c r="J949" s="67" t="s">
        <v>589</v>
      </c>
      <c r="K949" s="67" t="s">
        <v>490</v>
      </c>
      <c r="L949" s="67">
        <v>56.04</v>
      </c>
      <c r="M949" s="67">
        <v>-1.8</v>
      </c>
      <c r="N949" s="67">
        <v>552.7885</v>
      </c>
      <c r="O949" s="67">
        <v>2</v>
      </c>
      <c r="P949" s="67">
        <v>24.36</v>
      </c>
      <c r="Q949" s="68">
        <v>2061800</v>
      </c>
      <c r="R949" s="64">
        <f>Q951/B949</f>
        <v>1584050</v>
      </c>
      <c r="T949" s="44">
        <f>R949/$S$792*100</f>
        <v>0.25385416666666666</v>
      </c>
      <c r="U949" s="70"/>
      <c r="V949" s="44">
        <f>T949*U$792/100</f>
        <v>2.0426562789052079E-3</v>
      </c>
      <c r="W949" s="44"/>
    </row>
    <row r="950" spans="1:23" ht="15">
      <c r="G950" s="59"/>
      <c r="J950" s="58"/>
      <c r="K950" s="67" t="s">
        <v>491</v>
      </c>
      <c r="L950" s="67">
        <v>22.09</v>
      </c>
      <c r="M950" s="67">
        <v>0.2</v>
      </c>
      <c r="N950" s="67">
        <v>636.81629999999996</v>
      </c>
      <c r="O950" s="67">
        <v>2</v>
      </c>
      <c r="P950" s="67">
        <v>27.9</v>
      </c>
      <c r="Q950" s="68">
        <v>1106300</v>
      </c>
      <c r="U950" s="70"/>
    </row>
    <row r="951" spans="1:23" ht="15">
      <c r="G951" s="59"/>
      <c r="J951" s="58"/>
      <c r="Q951" s="68">
        <f>SUM(Q949:Q950)</f>
        <v>3168100</v>
      </c>
      <c r="U951" s="70"/>
    </row>
    <row r="952" spans="1:23" ht="14.4">
      <c r="A952" s="62">
        <v>20</v>
      </c>
      <c r="B952" s="67">
        <v>1</v>
      </c>
      <c r="C952" s="67">
        <v>1</v>
      </c>
      <c r="D952" s="67">
        <v>51.77</v>
      </c>
      <c r="E952" s="67">
        <v>7</v>
      </c>
      <c r="F952" s="67">
        <v>18055</v>
      </c>
      <c r="G952" s="59" t="s">
        <v>772</v>
      </c>
      <c r="H952" s="66" t="s">
        <v>667</v>
      </c>
      <c r="I952" s="67" t="s">
        <v>669</v>
      </c>
      <c r="J952" s="67" t="s">
        <v>966</v>
      </c>
      <c r="K952" s="67" t="s">
        <v>130</v>
      </c>
      <c r="L952" s="67">
        <v>51.77</v>
      </c>
      <c r="M952" s="67">
        <v>0.4</v>
      </c>
      <c r="N952" s="67">
        <v>612.77120000000002</v>
      </c>
      <c r="O952" s="67">
        <v>2</v>
      </c>
      <c r="P952" s="67">
        <v>20.04</v>
      </c>
      <c r="Q952" s="68">
        <v>527340</v>
      </c>
      <c r="R952" s="64">
        <f>Q953/B952</f>
        <v>527340</v>
      </c>
      <c r="T952" s="44">
        <f>R952/$S$792*100</f>
        <v>8.4509615384615391E-2</v>
      </c>
      <c r="U952" s="70"/>
      <c r="V952" s="44">
        <f>T952*U$792/100</f>
        <v>6.8001285446663462E-4</v>
      </c>
      <c r="W952" s="44"/>
    </row>
    <row r="953" spans="1:23" ht="15">
      <c r="G953" s="59"/>
      <c r="H953" s="66"/>
      <c r="J953" s="58"/>
      <c r="Q953" s="68">
        <f>SUM(Q952)</f>
        <v>527340</v>
      </c>
      <c r="S953" s="52"/>
      <c r="T953" s="36"/>
      <c r="U953" s="70"/>
    </row>
    <row r="954" spans="1:23" ht="14.4">
      <c r="A954" s="11" t="s">
        <v>709</v>
      </c>
      <c r="B954" s="6"/>
      <c r="C954" s="6"/>
      <c r="D954" s="7"/>
      <c r="E954" s="10"/>
      <c r="F954" s="10"/>
      <c r="G954" s="8"/>
      <c r="H954" s="27"/>
      <c r="I954" s="8"/>
      <c r="J954" s="6"/>
      <c r="K954" s="6"/>
      <c r="L954" s="7"/>
      <c r="M954" s="10"/>
      <c r="N954" s="9"/>
      <c r="O954" s="6"/>
      <c r="P954" s="7"/>
      <c r="Q954" s="41"/>
      <c r="R954" s="42"/>
      <c r="S954" s="51">
        <v>768869267.73535347</v>
      </c>
      <c r="T954" s="43"/>
      <c r="U954" s="53">
        <v>1.8973623369999999</v>
      </c>
      <c r="V954" s="53">
        <f>SUM(V955:V1086)</f>
        <v>1.8956391699698196</v>
      </c>
      <c r="W954" s="53">
        <f>V954/U954*100</f>
        <v>99.909180919396505</v>
      </c>
    </row>
    <row r="955" spans="1:23" ht="14.4">
      <c r="A955" s="62">
        <v>21</v>
      </c>
      <c r="B955" s="67">
        <v>11</v>
      </c>
      <c r="C955" s="67">
        <v>2</v>
      </c>
      <c r="D955" s="67">
        <v>277.88</v>
      </c>
      <c r="E955" s="67">
        <v>48</v>
      </c>
      <c r="F955" s="67">
        <v>25409</v>
      </c>
      <c r="G955" s="59" t="s">
        <v>794</v>
      </c>
      <c r="H955" s="66" t="s">
        <v>14</v>
      </c>
      <c r="I955" s="67" t="s">
        <v>40</v>
      </c>
      <c r="J955" s="67" t="s">
        <v>975</v>
      </c>
      <c r="K955" s="67" t="s">
        <v>483</v>
      </c>
      <c r="L955" s="67">
        <v>136.27000000000001</v>
      </c>
      <c r="M955" s="67">
        <v>-0.3</v>
      </c>
      <c r="N955" s="67">
        <v>972.178</v>
      </c>
      <c r="O955" s="67">
        <v>3</v>
      </c>
      <c r="P955" s="67">
        <v>30.29</v>
      </c>
      <c r="Q955" s="68">
        <v>83298000</v>
      </c>
      <c r="R955" s="64">
        <f>Q966/B955</f>
        <v>300369312.72727275</v>
      </c>
      <c r="T955" s="44">
        <f>R955/$S$954*100</f>
        <v>39.066369971059963</v>
      </c>
      <c r="U955" s="70"/>
      <c r="V955" s="44">
        <f>T955*U$954/100</f>
        <v>0.74123059026396942</v>
      </c>
      <c r="W955" s="44"/>
    </row>
    <row r="956" spans="1:23" ht="15">
      <c r="G956" s="59"/>
      <c r="H956" s="66"/>
      <c r="J956" s="58"/>
      <c r="K956" s="67" t="s">
        <v>148</v>
      </c>
      <c r="L956" s="67">
        <v>102.02</v>
      </c>
      <c r="M956" s="67">
        <v>0.1</v>
      </c>
      <c r="N956" s="67">
        <v>757.83640000000003</v>
      </c>
      <c r="O956" s="67">
        <v>2</v>
      </c>
      <c r="P956" s="67">
        <v>17.850000000000001</v>
      </c>
      <c r="Q956" s="68">
        <v>687970000</v>
      </c>
      <c r="U956" s="70"/>
    </row>
    <row r="957" spans="1:23" ht="15">
      <c r="G957" s="59"/>
      <c r="H957" s="66"/>
      <c r="J957" s="58"/>
      <c r="K957" s="67" t="s">
        <v>200</v>
      </c>
      <c r="L957" s="67">
        <v>94.85</v>
      </c>
      <c r="M957" s="67">
        <v>0</v>
      </c>
      <c r="N957" s="67">
        <v>823.41890000000001</v>
      </c>
      <c r="O957" s="67">
        <v>3</v>
      </c>
      <c r="P957" s="67">
        <v>36.729999999999997</v>
      </c>
      <c r="Q957" s="68">
        <v>2032100</v>
      </c>
      <c r="U957" s="70"/>
    </row>
    <row r="958" spans="1:23" ht="15">
      <c r="G958" s="59"/>
      <c r="H958" s="66"/>
      <c r="J958" s="58"/>
      <c r="K958" s="67" t="s">
        <v>90</v>
      </c>
      <c r="L958" s="67">
        <v>69.55</v>
      </c>
      <c r="M958" s="67">
        <v>-0.2</v>
      </c>
      <c r="N958" s="67">
        <v>480.26339999999999</v>
      </c>
      <c r="O958" s="67">
        <v>2</v>
      </c>
      <c r="P958" s="67">
        <v>30.04</v>
      </c>
      <c r="Q958" s="68">
        <v>2320500000</v>
      </c>
      <c r="U958" s="70"/>
    </row>
    <row r="959" spans="1:23" ht="15">
      <c r="G959" s="59"/>
      <c r="H959" s="66"/>
      <c r="J959" s="58"/>
      <c r="K959" s="67" t="s">
        <v>201</v>
      </c>
      <c r="L959" s="67">
        <v>61.37</v>
      </c>
      <c r="M959" s="67">
        <v>1.9</v>
      </c>
      <c r="N959" s="67">
        <v>1190.6261</v>
      </c>
      <c r="O959" s="67">
        <v>1</v>
      </c>
      <c r="P959" s="67">
        <v>30.37</v>
      </c>
      <c r="Q959" s="68">
        <v>107180000</v>
      </c>
      <c r="U959" s="70"/>
    </row>
    <row r="960" spans="1:23" ht="15">
      <c r="G960" s="59"/>
      <c r="H960" s="66"/>
      <c r="J960" s="58"/>
      <c r="K960" s="67" t="s">
        <v>492</v>
      </c>
      <c r="L960" s="67">
        <v>54.4</v>
      </c>
      <c r="M960" s="67">
        <v>-0.8</v>
      </c>
      <c r="N960" s="67">
        <v>580.82799999999997</v>
      </c>
      <c r="O960" s="67">
        <v>2</v>
      </c>
      <c r="P960" s="67">
        <v>27.86</v>
      </c>
      <c r="Q960" s="68">
        <v>5476100</v>
      </c>
      <c r="U960" s="70"/>
    </row>
    <row r="961" spans="1:23" ht="15">
      <c r="G961" s="59"/>
      <c r="H961" s="66"/>
      <c r="J961" s="58"/>
      <c r="K961" s="67" t="s">
        <v>442</v>
      </c>
      <c r="L961" s="67">
        <v>51.7</v>
      </c>
      <c r="M961" s="67">
        <v>0.3</v>
      </c>
      <c r="N961" s="67">
        <v>603.81320000000005</v>
      </c>
      <c r="O961" s="67">
        <v>2</v>
      </c>
      <c r="P961" s="67">
        <v>28.39</v>
      </c>
      <c r="Q961" s="68">
        <v>29611000</v>
      </c>
      <c r="U961" s="70"/>
    </row>
    <row r="962" spans="1:23" ht="15">
      <c r="G962" s="59"/>
      <c r="H962" s="66"/>
      <c r="J962" s="58"/>
      <c r="K962" s="67" t="s">
        <v>329</v>
      </c>
      <c r="L962" s="67">
        <v>45.33</v>
      </c>
      <c r="M962" s="67">
        <v>0.9</v>
      </c>
      <c r="N962" s="67">
        <v>874.4135</v>
      </c>
      <c r="O962" s="67">
        <v>1</v>
      </c>
      <c r="P962" s="67">
        <v>23.77</v>
      </c>
      <c r="Q962" s="68">
        <v>49286000</v>
      </c>
      <c r="U962" s="70"/>
    </row>
    <row r="963" spans="1:23" ht="15">
      <c r="G963" s="59"/>
      <c r="H963" s="66"/>
      <c r="J963" s="58"/>
      <c r="K963" s="67" t="s">
        <v>493</v>
      </c>
      <c r="L963" s="67">
        <v>42.21</v>
      </c>
      <c r="M963" s="67">
        <v>0.3</v>
      </c>
      <c r="N963" s="67">
        <v>566.27890000000002</v>
      </c>
      <c r="O963" s="67">
        <v>2</v>
      </c>
      <c r="P963" s="67">
        <v>22.79</v>
      </c>
      <c r="Q963" s="68">
        <v>9768000</v>
      </c>
      <c r="U963" s="70"/>
    </row>
    <row r="964" spans="1:23" ht="15">
      <c r="G964" s="59"/>
      <c r="H964" s="66"/>
      <c r="J964" s="58"/>
      <c r="K964" s="67" t="s">
        <v>198</v>
      </c>
      <c r="L964" s="67">
        <v>41.57</v>
      </c>
      <c r="M964" s="67">
        <v>0.5</v>
      </c>
      <c r="N964" s="67">
        <v>401.55599999999998</v>
      </c>
      <c r="O964" s="67">
        <v>3</v>
      </c>
      <c r="P964" s="67">
        <v>21.18</v>
      </c>
      <c r="Q964" s="68">
        <v>146040</v>
      </c>
      <c r="U964" s="70"/>
    </row>
    <row r="965" spans="1:23" ht="15">
      <c r="G965" s="59"/>
      <c r="H965" s="66"/>
      <c r="J965" s="58"/>
      <c r="K965" s="67" t="s">
        <v>494</v>
      </c>
      <c r="L965" s="67">
        <v>38.729999999999997</v>
      </c>
      <c r="M965" s="67">
        <v>0.4</v>
      </c>
      <c r="N965" s="67">
        <v>521.80600000000004</v>
      </c>
      <c r="O965" s="67">
        <v>2</v>
      </c>
      <c r="P965" s="67">
        <v>26.22</v>
      </c>
      <c r="Q965" s="68">
        <v>8795200</v>
      </c>
      <c r="U965" s="70"/>
    </row>
    <row r="966" spans="1:23" ht="15">
      <c r="G966" s="59"/>
      <c r="H966" s="66"/>
      <c r="J966" s="58"/>
      <c r="Q966" s="68">
        <f>SUM(Q955:Q965)</f>
        <v>3304062440</v>
      </c>
      <c r="U966" s="70"/>
    </row>
    <row r="967" spans="1:23" ht="16.2">
      <c r="A967" s="62">
        <v>21</v>
      </c>
      <c r="B967" s="67">
        <v>5</v>
      </c>
      <c r="C967" s="67">
        <v>4</v>
      </c>
      <c r="D967" s="67">
        <v>215.56</v>
      </c>
      <c r="E967" s="67">
        <v>35</v>
      </c>
      <c r="F967" s="67">
        <v>15689</v>
      </c>
      <c r="G967" s="59" t="s">
        <v>743</v>
      </c>
      <c r="H967" s="66" t="s">
        <v>591</v>
      </c>
      <c r="I967" s="67" t="s">
        <v>1025</v>
      </c>
      <c r="J967" s="67" t="s">
        <v>941</v>
      </c>
      <c r="K967" s="67" t="s">
        <v>296</v>
      </c>
      <c r="L967" s="67">
        <v>123.8</v>
      </c>
      <c r="M967" s="67">
        <v>-0.8</v>
      </c>
      <c r="N967" s="67">
        <v>1275.0302999999999</v>
      </c>
      <c r="O967" s="67">
        <v>2</v>
      </c>
      <c r="P967" s="67">
        <v>26.84</v>
      </c>
      <c r="Q967" s="68">
        <v>399470</v>
      </c>
      <c r="R967" s="64">
        <f>Q972/B967</f>
        <v>1253515.6000000001</v>
      </c>
      <c r="T967" s="44">
        <f>R967/$S$954*100</f>
        <v>0.16303364597887179</v>
      </c>
      <c r="U967" s="70"/>
      <c r="V967" s="44">
        <f>T967*U$954/100</f>
        <v>3.0933389954410284E-3</v>
      </c>
      <c r="W967" s="44"/>
    </row>
    <row r="968" spans="1:23" ht="15">
      <c r="G968" s="59"/>
      <c r="H968" s="66"/>
      <c r="J968" s="58"/>
      <c r="K968" s="67" t="s">
        <v>319</v>
      </c>
      <c r="L968" s="67">
        <v>110.91</v>
      </c>
      <c r="M968" s="67">
        <v>0</v>
      </c>
      <c r="N968" s="67">
        <v>893.05489999999998</v>
      </c>
      <c r="O968" s="67">
        <v>3</v>
      </c>
      <c r="P968" s="67">
        <v>24.7</v>
      </c>
      <c r="Q968" s="68">
        <v>4561800</v>
      </c>
      <c r="U968" s="70"/>
    </row>
    <row r="969" spans="1:23" ht="15">
      <c r="G969" s="59"/>
      <c r="H969" s="66"/>
      <c r="J969" s="58"/>
      <c r="K969" s="67" t="s">
        <v>297</v>
      </c>
      <c r="L969" s="67">
        <v>59.71</v>
      </c>
      <c r="M969" s="67">
        <v>-0.6</v>
      </c>
      <c r="N969" s="67">
        <v>404.71010000000001</v>
      </c>
      <c r="O969" s="67">
        <v>2</v>
      </c>
      <c r="P969" s="67">
        <v>22.87</v>
      </c>
      <c r="Q969" s="68">
        <v>1067200</v>
      </c>
      <c r="U969" s="70"/>
    </row>
    <row r="970" spans="1:23" ht="15">
      <c r="G970" s="59"/>
      <c r="H970" s="66"/>
      <c r="J970" s="58"/>
      <c r="K970" s="67" t="s">
        <v>320</v>
      </c>
      <c r="L970" s="67">
        <v>39.43</v>
      </c>
      <c r="M970" s="67">
        <v>-0.3</v>
      </c>
      <c r="N970" s="67">
        <v>502.51900000000001</v>
      </c>
      <c r="O970" s="67">
        <v>3</v>
      </c>
      <c r="P970" s="67">
        <v>21.08</v>
      </c>
      <c r="Q970" s="68">
        <v>61658</v>
      </c>
      <c r="U970" s="70"/>
    </row>
    <row r="971" spans="1:23" ht="15">
      <c r="G971" s="59"/>
      <c r="H971" s="66"/>
      <c r="J971" s="58"/>
      <c r="K971" s="67" t="s">
        <v>308</v>
      </c>
      <c r="L971" s="67">
        <v>32.68</v>
      </c>
      <c r="M971" s="67">
        <v>-0.7</v>
      </c>
      <c r="N971" s="67">
        <v>530.25160000000005</v>
      </c>
      <c r="O971" s="67">
        <v>2</v>
      </c>
      <c r="P971" s="67">
        <v>29.6</v>
      </c>
      <c r="Q971" s="68">
        <v>177450</v>
      </c>
      <c r="U971" s="70"/>
    </row>
    <row r="972" spans="1:23" ht="15">
      <c r="G972" s="59"/>
      <c r="H972" s="66"/>
      <c r="J972" s="58"/>
      <c r="Q972" s="68">
        <f>SUM(Q967:Q971)</f>
        <v>6267578</v>
      </c>
      <c r="U972" s="70"/>
    </row>
    <row r="973" spans="1:23" ht="14.4">
      <c r="A973" s="62">
        <v>21</v>
      </c>
      <c r="B973" s="67">
        <v>11</v>
      </c>
      <c r="C973" s="67">
        <v>1</v>
      </c>
      <c r="D973" s="67">
        <v>185.26</v>
      </c>
      <c r="E973" s="67">
        <v>27</v>
      </c>
      <c r="F973" s="24" t="s">
        <v>911</v>
      </c>
      <c r="G973" s="59" t="s">
        <v>910</v>
      </c>
      <c r="H973" s="66" t="s">
        <v>14</v>
      </c>
      <c r="I973" s="67" t="s">
        <v>40</v>
      </c>
      <c r="J973" s="67" t="s">
        <v>954</v>
      </c>
      <c r="K973" s="67" t="s">
        <v>417</v>
      </c>
      <c r="L973" s="67">
        <v>80.290000000000006</v>
      </c>
      <c r="M973" s="67">
        <v>-4</v>
      </c>
      <c r="N973" s="67">
        <v>738.4076</v>
      </c>
      <c r="O973" s="67">
        <v>2</v>
      </c>
      <c r="P973" s="67">
        <v>31.74</v>
      </c>
      <c r="Q973" s="68">
        <v>9081700</v>
      </c>
      <c r="R973" s="64">
        <f>Q984/B973</f>
        <v>1974736.3636363635</v>
      </c>
      <c r="T973" s="44">
        <f>R973/$S$954*100</f>
        <v>0.25683642805139045</v>
      </c>
      <c r="U973" s="70"/>
      <c r="V973" s="44">
        <f>T973*U$954/100</f>
        <v>4.8731176535431854E-3</v>
      </c>
      <c r="W973" s="44"/>
    </row>
    <row r="974" spans="1:23" ht="15">
      <c r="G974" s="59"/>
      <c r="H974" s="66"/>
      <c r="J974" s="58"/>
      <c r="K974" s="67" t="s">
        <v>207</v>
      </c>
      <c r="L974" s="67">
        <v>67.75</v>
      </c>
      <c r="M974" s="67">
        <v>0.9</v>
      </c>
      <c r="N974" s="67">
        <v>533.25530000000003</v>
      </c>
      <c r="O974" s="67">
        <v>3</v>
      </c>
      <c r="P974" s="67">
        <v>17.09</v>
      </c>
      <c r="Q974" s="68">
        <v>518010</v>
      </c>
      <c r="U974" s="70"/>
    </row>
    <row r="975" spans="1:23" ht="15">
      <c r="G975" s="59"/>
      <c r="H975" s="66"/>
      <c r="J975" s="58"/>
      <c r="K975" s="67" t="s">
        <v>151</v>
      </c>
      <c r="L975" s="67">
        <v>64.81</v>
      </c>
      <c r="M975" s="67">
        <v>0.4</v>
      </c>
      <c r="N975" s="67">
        <v>415.8861</v>
      </c>
      <c r="O975" s="67">
        <v>3</v>
      </c>
      <c r="P975" s="67">
        <v>18.45</v>
      </c>
      <c r="Q975" s="68">
        <v>4542800</v>
      </c>
      <c r="U975" s="70"/>
    </row>
    <row r="976" spans="1:23" ht="15">
      <c r="G976" s="59"/>
      <c r="H976" s="66"/>
      <c r="J976" s="58"/>
      <c r="K976" s="67" t="s">
        <v>243</v>
      </c>
      <c r="L976" s="67">
        <v>64.06</v>
      </c>
      <c r="M976" s="67">
        <v>-0.8</v>
      </c>
      <c r="N976" s="67">
        <v>745.87900000000002</v>
      </c>
      <c r="O976" s="67">
        <v>2</v>
      </c>
      <c r="P976" s="67">
        <v>25.61</v>
      </c>
      <c r="Q976" s="68">
        <v>1573400</v>
      </c>
      <c r="U976" s="70"/>
    </row>
    <row r="977" spans="1:23" ht="15">
      <c r="G977" s="59"/>
      <c r="H977" s="66"/>
      <c r="J977" s="58"/>
      <c r="K977" s="67" t="s">
        <v>411</v>
      </c>
      <c r="L977" s="67">
        <v>61.05</v>
      </c>
      <c r="M977" s="67">
        <v>0.8</v>
      </c>
      <c r="N977" s="67">
        <v>588.80820000000006</v>
      </c>
      <c r="O977" s="67">
        <v>2</v>
      </c>
      <c r="P977" s="67">
        <v>29.12</v>
      </c>
      <c r="Q977" s="68">
        <v>1516400</v>
      </c>
      <c r="U977" s="70"/>
    </row>
    <row r="978" spans="1:23" ht="15">
      <c r="G978" s="59"/>
      <c r="H978" s="66"/>
      <c r="J978" s="58"/>
      <c r="K978" s="67" t="s">
        <v>152</v>
      </c>
      <c r="L978" s="67">
        <v>55.56</v>
      </c>
      <c r="M978" s="67">
        <v>0</v>
      </c>
      <c r="N978" s="67">
        <v>559.27779999999996</v>
      </c>
      <c r="O978" s="67">
        <v>2</v>
      </c>
      <c r="P978" s="67">
        <v>19.37</v>
      </c>
      <c r="Q978" s="68">
        <v>1303500</v>
      </c>
      <c r="U978" s="70"/>
    </row>
    <row r="979" spans="1:23" ht="15">
      <c r="G979" s="59"/>
      <c r="H979" s="66"/>
      <c r="J979" s="58"/>
      <c r="K979" s="67" t="s">
        <v>116</v>
      </c>
      <c r="L979" s="67">
        <v>49.1</v>
      </c>
      <c r="M979" s="67">
        <v>0</v>
      </c>
      <c r="N979" s="67">
        <v>502.28379999999999</v>
      </c>
      <c r="O979" s="67">
        <v>2</v>
      </c>
      <c r="P979" s="67">
        <v>25.77</v>
      </c>
      <c r="Q979" s="68">
        <v>906180</v>
      </c>
      <c r="U979" s="70"/>
    </row>
    <row r="980" spans="1:23" ht="15">
      <c r="G980" s="59"/>
      <c r="H980" s="66"/>
      <c r="J980" s="58"/>
      <c r="K980" s="67" t="s">
        <v>412</v>
      </c>
      <c r="L980" s="67">
        <v>47.26</v>
      </c>
      <c r="M980" s="67">
        <v>0.4</v>
      </c>
      <c r="N980" s="67">
        <v>596.80539999999996</v>
      </c>
      <c r="O980" s="67">
        <v>2</v>
      </c>
      <c r="P980" s="67">
        <v>26.05</v>
      </c>
      <c r="Q980" s="68">
        <v>201550</v>
      </c>
      <c r="U980" s="70"/>
    </row>
    <row r="981" spans="1:23" ht="15">
      <c r="G981" s="59"/>
      <c r="H981" s="66"/>
      <c r="J981" s="58"/>
      <c r="K981" s="67" t="s">
        <v>418</v>
      </c>
      <c r="L981" s="67">
        <v>39.86</v>
      </c>
      <c r="M981" s="67">
        <v>-0.4</v>
      </c>
      <c r="N981" s="67">
        <v>729.36490000000003</v>
      </c>
      <c r="O981" s="67">
        <v>2</v>
      </c>
      <c r="P981" s="67">
        <v>18.64</v>
      </c>
      <c r="Q981" s="68">
        <v>477690</v>
      </c>
      <c r="U981" s="70"/>
    </row>
    <row r="982" spans="1:23" ht="15">
      <c r="G982" s="59"/>
      <c r="H982" s="66"/>
      <c r="J982" s="58"/>
      <c r="K982" s="67" t="s">
        <v>245</v>
      </c>
      <c r="L982" s="67">
        <v>29.51</v>
      </c>
      <c r="M982" s="67">
        <v>-0.5</v>
      </c>
      <c r="N982" s="67">
        <v>529.27719999999999</v>
      </c>
      <c r="O982" s="67">
        <v>3</v>
      </c>
      <c r="P982" s="67">
        <v>19.07</v>
      </c>
      <c r="Q982" s="68">
        <v>1453400</v>
      </c>
      <c r="U982" s="70"/>
    </row>
    <row r="983" spans="1:23" ht="15">
      <c r="G983" s="59"/>
      <c r="H983" s="66"/>
      <c r="J983" s="58"/>
      <c r="K983" s="67" t="s">
        <v>144</v>
      </c>
      <c r="L983" s="67">
        <v>24.39</v>
      </c>
      <c r="M983" s="67">
        <v>-1.9</v>
      </c>
      <c r="N983" s="67">
        <v>340.52269999999999</v>
      </c>
      <c r="O983" s="67">
        <v>3</v>
      </c>
      <c r="P983" s="67">
        <v>22.98</v>
      </c>
      <c r="Q983" s="68">
        <v>147470</v>
      </c>
      <c r="U983" s="70"/>
    </row>
    <row r="984" spans="1:23" ht="15">
      <c r="G984" s="59"/>
      <c r="H984" s="66"/>
      <c r="J984" s="58"/>
      <c r="Q984" s="68">
        <f>SUM(Q973:Q983)</f>
        <v>21722100</v>
      </c>
      <c r="U984" s="70"/>
    </row>
    <row r="985" spans="1:23" ht="14.4">
      <c r="A985" s="62">
        <v>21</v>
      </c>
      <c r="B985" s="67">
        <v>5</v>
      </c>
      <c r="C985" s="67">
        <v>1</v>
      </c>
      <c r="D985" s="67">
        <v>178.63</v>
      </c>
      <c r="E985" s="67">
        <v>21</v>
      </c>
      <c r="F985" s="67">
        <v>28307</v>
      </c>
      <c r="G985" s="59" t="s">
        <v>803</v>
      </c>
      <c r="H985" s="66" t="s">
        <v>592</v>
      </c>
      <c r="I985" s="67" t="s">
        <v>40</v>
      </c>
      <c r="J985" s="67" t="s">
        <v>980</v>
      </c>
      <c r="K985" s="67" t="s">
        <v>495</v>
      </c>
      <c r="L985" s="67">
        <v>115.42</v>
      </c>
      <c r="M985" s="67">
        <v>0.5</v>
      </c>
      <c r="N985" s="67">
        <v>707.03740000000005</v>
      </c>
      <c r="O985" s="67">
        <v>3</v>
      </c>
      <c r="P985" s="67">
        <v>30</v>
      </c>
      <c r="Q985" s="68">
        <v>12018000</v>
      </c>
      <c r="R985" s="64">
        <f>Q990/B985</f>
        <v>37782322</v>
      </c>
      <c r="T985" s="44">
        <f>R985/$S$954*100</f>
        <v>4.9140112091207628</v>
      </c>
      <c r="U985" s="70"/>
      <c r="V985" s="44">
        <f>T985*U$954/100</f>
        <v>9.3236597917815661E-2</v>
      </c>
      <c r="W985" s="44"/>
    </row>
    <row r="986" spans="1:23" ht="15">
      <c r="G986" s="59"/>
      <c r="H986" s="66"/>
      <c r="J986" s="58"/>
      <c r="K986" s="67" t="s">
        <v>201</v>
      </c>
      <c r="L986" s="67">
        <v>61.37</v>
      </c>
      <c r="M986" s="67">
        <v>1.9</v>
      </c>
      <c r="N986" s="67">
        <v>1190.6261</v>
      </c>
      <c r="O986" s="67">
        <v>1</v>
      </c>
      <c r="P986" s="67">
        <v>30.37</v>
      </c>
      <c r="Q986" s="68">
        <v>107180000</v>
      </c>
      <c r="U986" s="70"/>
    </row>
    <row r="987" spans="1:23" ht="15">
      <c r="G987" s="59"/>
      <c r="H987" s="66"/>
      <c r="J987" s="58"/>
      <c r="K987" s="67" t="s">
        <v>299</v>
      </c>
      <c r="L987" s="67">
        <v>56.2</v>
      </c>
      <c r="M987" s="67">
        <v>-1.2</v>
      </c>
      <c r="N987" s="67">
        <v>559.79660000000001</v>
      </c>
      <c r="O987" s="67">
        <v>2</v>
      </c>
      <c r="P987" s="67">
        <v>26.74</v>
      </c>
      <c r="Q987" s="68">
        <v>39548000</v>
      </c>
      <c r="U987" s="70"/>
    </row>
    <row r="988" spans="1:23" ht="15">
      <c r="G988" s="59"/>
      <c r="H988" s="66"/>
      <c r="J988" s="58"/>
      <c r="K988" s="67" t="s">
        <v>496</v>
      </c>
      <c r="L988" s="67">
        <v>55.18</v>
      </c>
      <c r="M988" s="67">
        <v>-5.9</v>
      </c>
      <c r="N988" s="67">
        <v>588.30290000000002</v>
      </c>
      <c r="O988" s="67">
        <v>2</v>
      </c>
      <c r="P988" s="67">
        <v>30.88</v>
      </c>
      <c r="Q988" s="68">
        <v>554610</v>
      </c>
      <c r="U988" s="70"/>
    </row>
    <row r="989" spans="1:23" ht="15">
      <c r="G989" s="59"/>
      <c r="H989" s="66"/>
      <c r="J989" s="58"/>
      <c r="K989" s="67" t="s">
        <v>442</v>
      </c>
      <c r="L989" s="67">
        <v>51.7</v>
      </c>
      <c r="M989" s="67">
        <v>0.3</v>
      </c>
      <c r="N989" s="67">
        <v>603.81320000000005</v>
      </c>
      <c r="O989" s="67">
        <v>2</v>
      </c>
      <c r="P989" s="67">
        <v>28.39</v>
      </c>
      <c r="Q989" s="68">
        <v>29611000</v>
      </c>
      <c r="U989" s="70"/>
    </row>
    <row r="990" spans="1:23" ht="15">
      <c r="G990" s="59"/>
      <c r="H990" s="66"/>
      <c r="J990" s="58"/>
      <c r="Q990" s="68">
        <f>SUM(Q985:Q989)</f>
        <v>188911610</v>
      </c>
      <c r="U990" s="70"/>
    </row>
    <row r="991" spans="1:23" ht="14.4">
      <c r="A991" s="62">
        <v>21</v>
      </c>
      <c r="B991" s="67">
        <v>9</v>
      </c>
      <c r="C991" s="67">
        <v>2</v>
      </c>
      <c r="D991" s="67">
        <v>156.88</v>
      </c>
      <c r="E991" s="67">
        <v>26</v>
      </c>
      <c r="F991" s="67">
        <v>25342</v>
      </c>
      <c r="G991" s="59" t="s">
        <v>768</v>
      </c>
      <c r="H991" s="66" t="s">
        <v>593</v>
      </c>
      <c r="I991" s="67" t="s">
        <v>40</v>
      </c>
      <c r="J991" s="67" t="s">
        <v>963</v>
      </c>
      <c r="K991" s="67" t="s">
        <v>91</v>
      </c>
      <c r="L991" s="67">
        <v>69.7</v>
      </c>
      <c r="M991" s="67">
        <v>-0.9</v>
      </c>
      <c r="N991" s="67">
        <v>604.8021</v>
      </c>
      <c r="O991" s="67">
        <v>2</v>
      </c>
      <c r="P991" s="67">
        <v>30.17</v>
      </c>
      <c r="Q991" s="68">
        <v>18409000</v>
      </c>
      <c r="R991" s="64">
        <f>Q1000/B991</f>
        <v>261773797.77777779</v>
      </c>
      <c r="T991" s="44">
        <f>R991/$S$954*100</f>
        <v>34.046593974137217</v>
      </c>
      <c r="U991" s="70"/>
      <c r="V991" s="44">
        <f>T991*U$954/100</f>
        <v>0.64598725109659094</v>
      </c>
      <c r="W991" s="44"/>
    </row>
    <row r="992" spans="1:23" ht="15">
      <c r="G992" s="59"/>
      <c r="H992" s="66"/>
      <c r="J992" s="58"/>
      <c r="K992" s="67" t="s">
        <v>90</v>
      </c>
      <c r="L992" s="67">
        <v>69.55</v>
      </c>
      <c r="M992" s="67">
        <v>-0.2</v>
      </c>
      <c r="N992" s="67">
        <v>480.26339999999999</v>
      </c>
      <c r="O992" s="67">
        <v>2</v>
      </c>
      <c r="P992" s="67">
        <v>30.04</v>
      </c>
      <c r="Q992" s="68">
        <v>2320500000</v>
      </c>
      <c r="U992" s="70"/>
    </row>
    <row r="993" spans="1:23" ht="15">
      <c r="G993" s="59"/>
      <c r="H993" s="66"/>
      <c r="J993" s="58"/>
      <c r="K993" s="67" t="s">
        <v>115</v>
      </c>
      <c r="L993" s="67">
        <v>58.74</v>
      </c>
      <c r="M993" s="67">
        <v>-0.3</v>
      </c>
      <c r="N993" s="67">
        <v>612.79989999999998</v>
      </c>
      <c r="O993" s="67">
        <v>2</v>
      </c>
      <c r="P993" s="67">
        <v>28.01</v>
      </c>
      <c r="Q993" s="68">
        <v>7502800</v>
      </c>
      <c r="U993" s="70"/>
    </row>
    <row r="994" spans="1:23" ht="15">
      <c r="G994" s="59"/>
      <c r="J994" s="58"/>
      <c r="K994" s="67" t="s">
        <v>473</v>
      </c>
      <c r="L994" s="67">
        <v>54.4</v>
      </c>
      <c r="M994" s="67">
        <v>-0.8</v>
      </c>
      <c r="N994" s="67">
        <v>580.82799999999997</v>
      </c>
      <c r="O994" s="67">
        <v>2</v>
      </c>
      <c r="P994" s="67">
        <v>27.86</v>
      </c>
      <c r="Q994" s="68">
        <v>5476100</v>
      </c>
      <c r="U994" s="70"/>
    </row>
    <row r="995" spans="1:23" ht="15">
      <c r="G995" s="59"/>
      <c r="H995" s="66"/>
      <c r="J995" s="58"/>
      <c r="K995" s="67" t="s">
        <v>423</v>
      </c>
      <c r="L995" s="67">
        <v>50.27</v>
      </c>
      <c r="M995" s="67">
        <v>-0.1</v>
      </c>
      <c r="N995" s="67">
        <v>888.42830000000004</v>
      </c>
      <c r="O995" s="67">
        <v>1</v>
      </c>
      <c r="P995" s="67">
        <v>26.66</v>
      </c>
      <c r="Q995" s="68">
        <v>2304700</v>
      </c>
      <c r="U995" s="70"/>
    </row>
    <row r="996" spans="1:23" ht="15">
      <c r="G996" s="59"/>
      <c r="H996" s="66"/>
      <c r="J996" s="58"/>
      <c r="K996" s="67" t="s">
        <v>92</v>
      </c>
      <c r="L996" s="67">
        <v>47.21</v>
      </c>
      <c r="M996" s="67">
        <v>2.2000000000000002</v>
      </c>
      <c r="N996" s="67">
        <v>461.79059999999998</v>
      </c>
      <c r="O996" s="67">
        <v>2</v>
      </c>
      <c r="P996" s="67">
        <v>30.07</v>
      </c>
      <c r="Q996" s="68">
        <v>1179900</v>
      </c>
      <c r="U996" s="70"/>
    </row>
    <row r="997" spans="1:23" ht="15">
      <c r="G997" s="59"/>
      <c r="H997" s="66"/>
      <c r="J997" s="58"/>
      <c r="K997" s="67" t="s">
        <v>198</v>
      </c>
      <c r="L997" s="67">
        <v>41.57</v>
      </c>
      <c r="M997" s="67">
        <v>0.5</v>
      </c>
      <c r="N997" s="67">
        <v>401.55599999999998</v>
      </c>
      <c r="O997" s="67">
        <v>3</v>
      </c>
      <c r="P997" s="67">
        <v>21.18</v>
      </c>
      <c r="Q997" s="68">
        <v>146040</v>
      </c>
      <c r="U997" s="70"/>
    </row>
    <row r="998" spans="1:23" ht="15">
      <c r="G998" s="59"/>
      <c r="H998" s="66"/>
      <c r="J998" s="58"/>
      <c r="K998" s="67" t="s">
        <v>424</v>
      </c>
      <c r="L998" s="67">
        <v>37.32</v>
      </c>
      <c r="M998" s="67">
        <v>0.4</v>
      </c>
      <c r="N998" s="67">
        <v>573.28679999999997</v>
      </c>
      <c r="O998" s="67">
        <v>2</v>
      </c>
      <c r="P998" s="67">
        <v>25.1</v>
      </c>
      <c r="Q998" s="68">
        <v>204710</v>
      </c>
      <c r="U998" s="70"/>
    </row>
    <row r="999" spans="1:23" ht="15">
      <c r="G999" s="59"/>
      <c r="J999" s="58"/>
      <c r="K999" s="67" t="s">
        <v>197</v>
      </c>
      <c r="L999" s="67">
        <v>21.08</v>
      </c>
      <c r="M999" s="67">
        <v>-0.2</v>
      </c>
      <c r="N999" s="67">
        <v>507.9282</v>
      </c>
      <c r="O999" s="67">
        <v>3</v>
      </c>
      <c r="P999" s="67">
        <v>18.170000000000002</v>
      </c>
      <c r="Q999" s="68">
        <v>240930</v>
      </c>
      <c r="U999" s="70"/>
    </row>
    <row r="1000" spans="1:23" ht="15">
      <c r="G1000" s="59"/>
      <c r="J1000" s="58"/>
      <c r="Q1000" s="68">
        <f>SUM(Q991:Q999)</f>
        <v>2355964180</v>
      </c>
      <c r="U1000" s="70"/>
    </row>
    <row r="1001" spans="1:23" ht="14.4">
      <c r="A1001" s="62">
        <v>21</v>
      </c>
      <c r="B1001" s="67">
        <v>6</v>
      </c>
      <c r="C1001" s="67">
        <v>5</v>
      </c>
      <c r="D1001" s="67">
        <v>142.97999999999999</v>
      </c>
      <c r="E1001" s="67">
        <v>26</v>
      </c>
      <c r="F1001" s="67">
        <v>25006</v>
      </c>
      <c r="G1001" s="59" t="s">
        <v>746</v>
      </c>
      <c r="H1001" s="66" t="s">
        <v>593</v>
      </c>
      <c r="I1001" s="67" t="s">
        <v>10</v>
      </c>
      <c r="J1001" s="67" t="s">
        <v>943</v>
      </c>
      <c r="K1001" s="67" t="s">
        <v>338</v>
      </c>
      <c r="L1001" s="67">
        <v>84.71</v>
      </c>
      <c r="M1001" s="67">
        <v>-0.6</v>
      </c>
      <c r="N1001" s="67">
        <v>635.67740000000003</v>
      </c>
      <c r="O1001" s="67">
        <v>3</v>
      </c>
      <c r="P1001" s="67">
        <v>28.33</v>
      </c>
      <c r="Q1001" s="68">
        <v>697290</v>
      </c>
      <c r="R1001" s="64">
        <f>Q1007/B1001</f>
        <v>268022.16666666669</v>
      </c>
      <c r="T1001" s="44">
        <f>R1001/$S$954*100</f>
        <v>3.4859263845478668E-2</v>
      </c>
      <c r="U1001" s="70"/>
      <c r="V1001" s="44">
        <f>T1001*U$954/100</f>
        <v>6.6140654315957007E-4</v>
      </c>
      <c r="W1001" s="44"/>
    </row>
    <row r="1002" spans="1:23" ht="15">
      <c r="G1002" s="59"/>
      <c r="J1002" s="58"/>
      <c r="K1002" s="67" t="s">
        <v>342</v>
      </c>
      <c r="L1002" s="67">
        <v>56.53</v>
      </c>
      <c r="M1002" s="67">
        <v>0.4</v>
      </c>
      <c r="N1002" s="67">
        <v>581.30050000000006</v>
      </c>
      <c r="O1002" s="67">
        <v>2</v>
      </c>
      <c r="P1002" s="67">
        <v>23.23</v>
      </c>
      <c r="Q1002" s="68">
        <v>279880</v>
      </c>
      <c r="U1002" s="70"/>
    </row>
    <row r="1003" spans="1:23" ht="15">
      <c r="G1003" s="59"/>
      <c r="J1003" s="58"/>
      <c r="K1003" s="67" t="s">
        <v>339</v>
      </c>
      <c r="L1003" s="67">
        <v>41.48</v>
      </c>
      <c r="M1003" s="67">
        <v>0.4</v>
      </c>
      <c r="N1003" s="67">
        <v>721.31380000000001</v>
      </c>
      <c r="O1003" s="67">
        <v>2</v>
      </c>
      <c r="P1003" s="67">
        <v>30.94</v>
      </c>
      <c r="Q1003" s="68">
        <v>353480</v>
      </c>
      <c r="U1003" s="70"/>
    </row>
    <row r="1004" spans="1:23" ht="15">
      <c r="G1004" s="59"/>
      <c r="J1004" s="58"/>
      <c r="K1004" s="67" t="s">
        <v>302</v>
      </c>
      <c r="L1004" s="67">
        <v>39.49</v>
      </c>
      <c r="M1004" s="67">
        <v>-0.7</v>
      </c>
      <c r="N1004" s="67">
        <v>569.75379999999996</v>
      </c>
      <c r="O1004" s="67">
        <v>2</v>
      </c>
      <c r="P1004" s="67">
        <v>22.97</v>
      </c>
      <c r="Q1004" s="68">
        <v>124130</v>
      </c>
      <c r="U1004" s="70"/>
    </row>
    <row r="1005" spans="1:23" ht="15">
      <c r="G1005" s="59"/>
      <c r="J1005" s="58"/>
      <c r="K1005" s="67" t="s">
        <v>346</v>
      </c>
      <c r="L1005" s="67">
        <v>31.51</v>
      </c>
      <c r="M1005" s="67">
        <v>-0.3</v>
      </c>
      <c r="N1005" s="67">
        <v>514.22919999999999</v>
      </c>
      <c r="O1005" s="67">
        <v>2</v>
      </c>
      <c r="P1005" s="67">
        <v>18.91</v>
      </c>
      <c r="Q1005" s="68">
        <v>110900</v>
      </c>
      <c r="U1005" s="70"/>
    </row>
    <row r="1006" spans="1:23" ht="15">
      <c r="G1006" s="59"/>
      <c r="J1006" s="58"/>
      <c r="K1006" s="67" t="s">
        <v>343</v>
      </c>
      <c r="L1006" s="67">
        <v>21.04</v>
      </c>
      <c r="M1006" s="67">
        <v>0.5</v>
      </c>
      <c r="N1006" s="67">
        <v>589.298</v>
      </c>
      <c r="O1006" s="67">
        <v>2</v>
      </c>
      <c r="P1006" s="67">
        <v>19.670000000000002</v>
      </c>
      <c r="Q1006" s="68">
        <v>42453</v>
      </c>
      <c r="U1006" s="70"/>
    </row>
    <row r="1007" spans="1:23" ht="15">
      <c r="G1007" s="59"/>
      <c r="J1007" s="58"/>
      <c r="Q1007" s="68">
        <f>SUM(Q1001:Q1006)</f>
        <v>1608133</v>
      </c>
      <c r="U1007" s="70"/>
    </row>
    <row r="1008" spans="1:23" ht="14.4">
      <c r="A1008" s="62">
        <v>21</v>
      </c>
      <c r="B1008" s="67">
        <v>6</v>
      </c>
      <c r="C1008" s="67">
        <v>1</v>
      </c>
      <c r="D1008" s="67">
        <v>140.24</v>
      </c>
      <c r="E1008" s="67">
        <v>39</v>
      </c>
      <c r="F1008" s="67">
        <v>16223</v>
      </c>
      <c r="G1008" s="59" t="s">
        <v>787</v>
      </c>
      <c r="H1008" s="66" t="s">
        <v>594</v>
      </c>
      <c r="I1008" s="67" t="s">
        <v>669</v>
      </c>
      <c r="J1008" s="67" t="s">
        <v>585</v>
      </c>
      <c r="K1008" s="67" t="s">
        <v>246</v>
      </c>
      <c r="L1008" s="67">
        <v>75.47</v>
      </c>
      <c r="M1008" s="67">
        <v>-1.1000000000000001</v>
      </c>
      <c r="N1008" s="67">
        <v>639.6345</v>
      </c>
      <c r="O1008" s="67">
        <v>3</v>
      </c>
      <c r="P1008" s="67">
        <v>34.35</v>
      </c>
      <c r="Q1008" s="68">
        <v>653330</v>
      </c>
      <c r="R1008" s="64">
        <f>Q1014/B1008</f>
        <v>2785611.6666666665</v>
      </c>
      <c r="T1008" s="44">
        <f>R1008/$S$954*100</f>
        <v>0.36229978015267483</v>
      </c>
      <c r="U1008" s="70"/>
      <c r="V1008" s="44">
        <f>T1008*U$954/100</f>
        <v>6.8741395756506526E-3</v>
      </c>
      <c r="W1008" s="44"/>
    </row>
    <row r="1009" spans="1:23" ht="15">
      <c r="G1009" s="59"/>
      <c r="J1009" s="58"/>
      <c r="K1009" s="67" t="s">
        <v>149</v>
      </c>
      <c r="L1009" s="67">
        <v>58.1</v>
      </c>
      <c r="M1009" s="67">
        <v>-1.3</v>
      </c>
      <c r="N1009" s="67">
        <v>644.77859999999998</v>
      </c>
      <c r="O1009" s="67">
        <v>2</v>
      </c>
      <c r="P1009" s="67">
        <v>29.69</v>
      </c>
      <c r="Q1009" s="68">
        <v>6493300</v>
      </c>
      <c r="U1009" s="70"/>
    </row>
    <row r="1010" spans="1:23" ht="15">
      <c r="G1010" s="59"/>
      <c r="J1010" s="58"/>
      <c r="K1010" s="67" t="s">
        <v>474</v>
      </c>
      <c r="L1010" s="67">
        <v>47.79</v>
      </c>
      <c r="M1010" s="67">
        <v>0.3</v>
      </c>
      <c r="N1010" s="67">
        <v>520.7364</v>
      </c>
      <c r="O1010" s="67">
        <v>2</v>
      </c>
      <c r="P1010" s="67">
        <v>21.82</v>
      </c>
      <c r="Q1010" s="68">
        <v>1034600</v>
      </c>
      <c r="U1010" s="70"/>
    </row>
    <row r="1011" spans="1:23" ht="15">
      <c r="G1011" s="59"/>
      <c r="J1011" s="58"/>
      <c r="K1011" s="67" t="s">
        <v>150</v>
      </c>
      <c r="L1011" s="67">
        <v>44.4</v>
      </c>
      <c r="M1011" s="67">
        <v>-0.8</v>
      </c>
      <c r="N1011" s="67">
        <v>657.76520000000005</v>
      </c>
      <c r="O1011" s="67">
        <v>2</v>
      </c>
      <c r="P1011" s="67">
        <v>31.06</v>
      </c>
      <c r="Q1011" s="68">
        <v>4995200</v>
      </c>
      <c r="U1011" s="70"/>
    </row>
    <row r="1012" spans="1:23" ht="15">
      <c r="G1012" s="59"/>
      <c r="J1012" s="58"/>
      <c r="K1012" s="67" t="s">
        <v>247</v>
      </c>
      <c r="L1012" s="67">
        <v>43.42</v>
      </c>
      <c r="M1012" s="67">
        <v>-0.9</v>
      </c>
      <c r="N1012" s="67">
        <v>621.26419999999996</v>
      </c>
      <c r="O1012" s="67">
        <v>2</v>
      </c>
      <c r="P1012" s="67">
        <v>36.380000000000003</v>
      </c>
      <c r="Q1012" s="68">
        <v>966540</v>
      </c>
      <c r="U1012" s="70"/>
    </row>
    <row r="1013" spans="1:23" ht="15">
      <c r="G1013" s="59"/>
      <c r="J1013" s="58"/>
      <c r="K1013" s="67" t="s">
        <v>248</v>
      </c>
      <c r="L1013" s="67">
        <v>41.37</v>
      </c>
      <c r="M1013" s="67">
        <v>0</v>
      </c>
      <c r="N1013" s="67">
        <v>665.76319999999998</v>
      </c>
      <c r="O1013" s="67">
        <v>2</v>
      </c>
      <c r="P1013" s="67">
        <v>27.81</v>
      </c>
      <c r="Q1013" s="68">
        <v>2570700</v>
      </c>
      <c r="U1013" s="70"/>
    </row>
    <row r="1014" spans="1:23" ht="15">
      <c r="G1014" s="59"/>
      <c r="J1014" s="58"/>
      <c r="Q1014" s="68">
        <f>SUM(Q1008:Q1013)</f>
        <v>16713670</v>
      </c>
      <c r="U1014" s="70"/>
    </row>
    <row r="1015" spans="1:23" ht="14.4">
      <c r="A1015" s="62">
        <v>21</v>
      </c>
      <c r="B1015" s="67">
        <v>4</v>
      </c>
      <c r="C1015" s="67">
        <v>1</v>
      </c>
      <c r="D1015" s="67">
        <v>135.97999999999999</v>
      </c>
      <c r="E1015" s="67">
        <v>14</v>
      </c>
      <c r="F1015" s="67">
        <v>26483</v>
      </c>
      <c r="G1015" s="59" t="s">
        <v>804</v>
      </c>
      <c r="H1015" s="66" t="s">
        <v>156</v>
      </c>
      <c r="I1015" s="67" t="s">
        <v>40</v>
      </c>
      <c r="J1015" s="67" t="s">
        <v>595</v>
      </c>
      <c r="K1015" s="67" t="s">
        <v>336</v>
      </c>
      <c r="L1015" s="67">
        <v>81.790000000000006</v>
      </c>
      <c r="M1015" s="67">
        <v>0</v>
      </c>
      <c r="N1015" s="67">
        <v>763.85440000000006</v>
      </c>
      <c r="O1015" s="67">
        <v>2</v>
      </c>
      <c r="P1015" s="67">
        <v>20.76</v>
      </c>
      <c r="Q1015" s="68">
        <v>985960</v>
      </c>
      <c r="R1015" s="64">
        <f>Q1019/B1015</f>
        <v>10760842.5</v>
      </c>
      <c r="T1015" s="44">
        <f>R1015/$S$954*100</f>
        <v>1.3995672543519981</v>
      </c>
      <c r="U1015" s="70"/>
      <c r="V1015" s="44">
        <f>T1015*U$954/100</f>
        <v>2.6554861965059805E-2</v>
      </c>
      <c r="W1015" s="44"/>
    </row>
    <row r="1016" spans="1:23" ht="15">
      <c r="G1016" s="59"/>
      <c r="J1016" s="58"/>
      <c r="K1016" s="67" t="s">
        <v>299</v>
      </c>
      <c r="L1016" s="67">
        <v>56.2</v>
      </c>
      <c r="M1016" s="67">
        <v>-1.2</v>
      </c>
      <c r="N1016" s="67">
        <v>559.79660000000001</v>
      </c>
      <c r="O1016" s="67">
        <v>2</v>
      </c>
      <c r="P1016" s="67">
        <v>26.74</v>
      </c>
      <c r="Q1016" s="68">
        <v>39548000</v>
      </c>
      <c r="U1016" s="70"/>
    </row>
    <row r="1017" spans="1:23" ht="15">
      <c r="G1017" s="59"/>
      <c r="J1017" s="58"/>
      <c r="K1017" s="67" t="s">
        <v>423</v>
      </c>
      <c r="L1017" s="67">
        <v>50.27</v>
      </c>
      <c r="M1017" s="67">
        <v>-0.1</v>
      </c>
      <c r="N1017" s="67">
        <v>888.42830000000004</v>
      </c>
      <c r="O1017" s="67">
        <v>1</v>
      </c>
      <c r="P1017" s="67">
        <v>26.66</v>
      </c>
      <c r="Q1017" s="68">
        <v>2304700</v>
      </c>
      <c r="U1017" s="70"/>
    </row>
    <row r="1018" spans="1:23" ht="15">
      <c r="G1018" s="59"/>
      <c r="J1018" s="58"/>
      <c r="K1018" s="67" t="s">
        <v>424</v>
      </c>
      <c r="L1018" s="67">
        <v>37.32</v>
      </c>
      <c r="M1018" s="67">
        <v>0.4</v>
      </c>
      <c r="N1018" s="67">
        <v>573.28679999999997</v>
      </c>
      <c r="O1018" s="67">
        <v>2</v>
      </c>
      <c r="P1018" s="67">
        <v>25.1</v>
      </c>
      <c r="Q1018" s="68">
        <v>204710</v>
      </c>
      <c r="U1018" s="70"/>
    </row>
    <row r="1019" spans="1:23" ht="15">
      <c r="G1019" s="59"/>
      <c r="J1019" s="58"/>
      <c r="Q1019" s="68">
        <f>SUM(Q1015:Q1018)</f>
        <v>43043370</v>
      </c>
      <c r="U1019" s="70"/>
    </row>
    <row r="1020" spans="1:23" ht="14.4">
      <c r="A1020" s="62">
        <v>21</v>
      </c>
      <c r="B1020" s="67">
        <v>3</v>
      </c>
      <c r="C1020" s="67">
        <v>1</v>
      </c>
      <c r="D1020" s="67">
        <v>130.59</v>
      </c>
      <c r="E1020" s="67">
        <v>11</v>
      </c>
      <c r="F1020" s="67">
        <v>28144</v>
      </c>
      <c r="G1020" s="59" t="s">
        <v>777</v>
      </c>
      <c r="H1020" s="66" t="s">
        <v>596</v>
      </c>
      <c r="I1020" s="67" t="s">
        <v>40</v>
      </c>
      <c r="J1020" s="67" t="s">
        <v>547</v>
      </c>
      <c r="K1020" s="67" t="s">
        <v>453</v>
      </c>
      <c r="L1020" s="67">
        <v>99.91</v>
      </c>
      <c r="M1020" s="67">
        <v>-0.6</v>
      </c>
      <c r="N1020" s="67">
        <v>608.66060000000004</v>
      </c>
      <c r="O1020" s="67">
        <v>3</v>
      </c>
      <c r="P1020" s="67">
        <v>32.700000000000003</v>
      </c>
      <c r="Q1020" s="68">
        <v>66867000</v>
      </c>
      <c r="R1020" s="64">
        <f>Q1023/B1020</f>
        <v>67886000</v>
      </c>
      <c r="T1020" s="44">
        <f>R1020/$S$954*100</f>
        <v>8.8293293604975389</v>
      </c>
      <c r="U1020" s="70"/>
      <c r="V1020" s="44">
        <f>T1020*U$954/100</f>
        <v>0.16752436989576325</v>
      </c>
      <c r="W1020" s="44"/>
    </row>
    <row r="1021" spans="1:23" ht="15">
      <c r="G1021" s="59"/>
      <c r="H1021" s="66"/>
      <c r="J1021" s="58"/>
      <c r="K1021" s="67" t="s">
        <v>201</v>
      </c>
      <c r="L1021" s="67">
        <v>61.37</v>
      </c>
      <c r="M1021" s="67">
        <v>1.9</v>
      </c>
      <c r="N1021" s="67">
        <v>1190.6261</v>
      </c>
      <c r="O1021" s="67">
        <v>1</v>
      </c>
      <c r="P1021" s="67">
        <v>30.37</v>
      </c>
      <c r="Q1021" s="68">
        <v>107180000</v>
      </c>
      <c r="U1021" s="70"/>
    </row>
    <row r="1022" spans="1:23" ht="15">
      <c r="G1022" s="59"/>
      <c r="H1022" s="66"/>
      <c r="J1022" s="58"/>
      <c r="K1022" s="67" t="s">
        <v>442</v>
      </c>
      <c r="L1022" s="67">
        <v>51.7</v>
      </c>
      <c r="M1022" s="67">
        <v>0.3</v>
      </c>
      <c r="N1022" s="67">
        <v>603.81320000000005</v>
      </c>
      <c r="O1022" s="67">
        <v>2</v>
      </c>
      <c r="P1022" s="67">
        <v>28.39</v>
      </c>
      <c r="Q1022" s="68">
        <v>29611000</v>
      </c>
      <c r="U1022" s="70"/>
    </row>
    <row r="1023" spans="1:23" ht="15">
      <c r="G1023" s="59"/>
      <c r="H1023" s="66"/>
      <c r="J1023" s="58"/>
      <c r="Q1023" s="68">
        <f>SUM(Q1020:Q1022)</f>
        <v>203658000</v>
      </c>
      <c r="U1023" s="70"/>
    </row>
    <row r="1024" spans="1:23" ht="14.4">
      <c r="A1024" s="62">
        <v>21</v>
      </c>
      <c r="B1024" s="67">
        <v>4</v>
      </c>
      <c r="C1024" s="67">
        <v>1</v>
      </c>
      <c r="D1024" s="67">
        <v>127.71</v>
      </c>
      <c r="E1024" s="67">
        <v>32</v>
      </c>
      <c r="F1024" s="67">
        <v>16291</v>
      </c>
      <c r="G1024" s="59" t="s">
        <v>795</v>
      </c>
      <c r="H1024" s="66" t="s">
        <v>893</v>
      </c>
      <c r="I1024" s="67" t="s">
        <v>669</v>
      </c>
      <c r="J1024" s="67" t="s">
        <v>976</v>
      </c>
      <c r="K1024" s="67" t="s">
        <v>246</v>
      </c>
      <c r="L1024" s="67">
        <v>75.47</v>
      </c>
      <c r="M1024" s="67">
        <v>-1.1000000000000001</v>
      </c>
      <c r="N1024" s="67">
        <v>639.6345</v>
      </c>
      <c r="O1024" s="67">
        <v>3</v>
      </c>
      <c r="P1024" s="67">
        <v>34.35</v>
      </c>
      <c r="Q1024" s="68">
        <v>653330</v>
      </c>
      <c r="R1024" s="64">
        <f>Q1028/B1024</f>
        <v>2177027.5</v>
      </c>
      <c r="T1024" s="44">
        <f>R1024/$S$954*100</f>
        <v>0.28314664031406417</v>
      </c>
      <c r="U1024" s="70"/>
      <c r="V1024" s="44">
        <f>T1024*U$954/100</f>
        <v>5.3723177117999121E-3</v>
      </c>
      <c r="W1024" s="44"/>
    </row>
    <row r="1025" spans="1:23" ht="15">
      <c r="G1025" s="59"/>
      <c r="H1025" s="66"/>
      <c r="J1025" s="58"/>
      <c r="K1025" s="67" t="s">
        <v>149</v>
      </c>
      <c r="L1025" s="67">
        <v>58.1</v>
      </c>
      <c r="M1025" s="67">
        <v>-1.3</v>
      </c>
      <c r="N1025" s="67">
        <v>644.77859999999998</v>
      </c>
      <c r="O1025" s="67">
        <v>2</v>
      </c>
      <c r="P1025" s="67">
        <v>29.69</v>
      </c>
      <c r="Q1025" s="68">
        <v>6493300</v>
      </c>
      <c r="U1025" s="70"/>
    </row>
    <row r="1026" spans="1:23" ht="15">
      <c r="G1026" s="59"/>
      <c r="H1026" s="66"/>
      <c r="J1026" s="58"/>
      <c r="K1026" s="67" t="s">
        <v>247</v>
      </c>
      <c r="L1026" s="67">
        <v>43.42</v>
      </c>
      <c r="M1026" s="67">
        <v>-0.9</v>
      </c>
      <c r="N1026" s="67">
        <v>621.26419999999996</v>
      </c>
      <c r="O1026" s="67">
        <v>2</v>
      </c>
      <c r="P1026" s="67">
        <v>36.380000000000003</v>
      </c>
      <c r="Q1026" s="68">
        <v>966540</v>
      </c>
      <c r="U1026" s="70"/>
    </row>
    <row r="1027" spans="1:23" ht="15">
      <c r="G1027" s="59"/>
      <c r="H1027" s="66"/>
      <c r="J1027" s="58"/>
      <c r="K1027" s="67" t="s">
        <v>484</v>
      </c>
      <c r="L1027" s="67">
        <v>34.85</v>
      </c>
      <c r="M1027" s="67">
        <v>0.8</v>
      </c>
      <c r="N1027" s="67">
        <v>521.22860000000003</v>
      </c>
      <c r="O1027" s="67">
        <v>2</v>
      </c>
      <c r="P1027" s="67">
        <v>25.7</v>
      </c>
      <c r="Q1027" s="68">
        <v>594940</v>
      </c>
      <c r="U1027" s="70"/>
    </row>
    <row r="1028" spans="1:23" ht="15">
      <c r="G1028" s="59"/>
      <c r="H1028" s="66"/>
      <c r="J1028" s="58"/>
      <c r="Q1028" s="68">
        <f>SUM(Q1024:Q1027)</f>
        <v>8708110</v>
      </c>
      <c r="U1028" s="70"/>
    </row>
    <row r="1029" spans="1:23" ht="14.4">
      <c r="A1029" s="62">
        <v>21</v>
      </c>
      <c r="B1029" s="67">
        <v>5</v>
      </c>
      <c r="C1029" s="67">
        <v>2</v>
      </c>
      <c r="D1029" s="67">
        <v>126.23</v>
      </c>
      <c r="E1029" s="67">
        <v>26</v>
      </c>
      <c r="F1029" s="67">
        <v>26547</v>
      </c>
      <c r="G1029" s="59" t="s">
        <v>805</v>
      </c>
      <c r="H1029" s="66" t="s">
        <v>598</v>
      </c>
      <c r="I1029" s="67" t="s">
        <v>40</v>
      </c>
      <c r="J1029" s="67" t="s">
        <v>981</v>
      </c>
      <c r="K1029" s="67" t="s">
        <v>497</v>
      </c>
      <c r="L1029" s="67">
        <v>72.040000000000006</v>
      </c>
      <c r="M1029" s="67">
        <v>-0.6</v>
      </c>
      <c r="N1029" s="67">
        <v>756.84619999999995</v>
      </c>
      <c r="O1029" s="67">
        <v>2</v>
      </c>
      <c r="P1029" s="67">
        <v>19.89</v>
      </c>
      <c r="Q1029" s="68">
        <v>11456000</v>
      </c>
      <c r="R1029" s="64">
        <f>Q1034/B1029</f>
        <v>11043202</v>
      </c>
      <c r="T1029" s="44">
        <f>R1029/$S$954*100</f>
        <v>1.4362912478641421</v>
      </c>
      <c r="U1029" s="70"/>
      <c r="V1029" s="44">
        <f>T1029*U$954/100</f>
        <v>2.7251649186601546E-2</v>
      </c>
      <c r="W1029" s="44"/>
    </row>
    <row r="1030" spans="1:23" ht="15">
      <c r="G1030" s="59"/>
      <c r="H1030" s="66"/>
      <c r="J1030" s="58"/>
      <c r="K1030" s="67" t="s">
        <v>299</v>
      </c>
      <c r="L1030" s="67">
        <v>56.2</v>
      </c>
      <c r="M1030" s="67">
        <v>-1.2</v>
      </c>
      <c r="N1030" s="67">
        <v>559.79660000000001</v>
      </c>
      <c r="O1030" s="67">
        <v>2</v>
      </c>
      <c r="P1030" s="67">
        <v>26.74</v>
      </c>
      <c r="Q1030" s="68">
        <v>39548000</v>
      </c>
      <c r="U1030" s="70"/>
    </row>
    <row r="1031" spans="1:23" ht="15">
      <c r="G1031" s="59"/>
      <c r="J1031" s="58"/>
      <c r="K1031" s="67" t="s">
        <v>423</v>
      </c>
      <c r="L1031" s="67">
        <v>50.27</v>
      </c>
      <c r="M1031" s="67">
        <v>-0.1</v>
      </c>
      <c r="N1031" s="67">
        <v>888.42830000000004</v>
      </c>
      <c r="O1031" s="67">
        <v>1</v>
      </c>
      <c r="P1031" s="67">
        <v>26.66</v>
      </c>
      <c r="Q1031" s="68">
        <v>2304700</v>
      </c>
      <c r="U1031" s="70"/>
    </row>
    <row r="1032" spans="1:23" ht="15">
      <c r="G1032" s="59"/>
      <c r="J1032" s="58"/>
      <c r="K1032" s="67" t="s">
        <v>424</v>
      </c>
      <c r="L1032" s="67">
        <v>37.32</v>
      </c>
      <c r="M1032" s="67">
        <v>0.4</v>
      </c>
      <c r="N1032" s="67">
        <v>573.28679999999997</v>
      </c>
      <c r="O1032" s="67">
        <v>2</v>
      </c>
      <c r="P1032" s="67">
        <v>25.1</v>
      </c>
      <c r="Q1032" s="68">
        <v>204710</v>
      </c>
      <c r="U1032" s="70"/>
    </row>
    <row r="1033" spans="1:23" ht="15">
      <c r="G1033" s="59"/>
      <c r="H1033" s="66"/>
      <c r="J1033" s="58"/>
      <c r="K1033" s="67" t="s">
        <v>498</v>
      </c>
      <c r="L1033" s="67">
        <v>27.04</v>
      </c>
      <c r="M1033" s="67">
        <v>2.9</v>
      </c>
      <c r="N1033" s="67">
        <v>979.50549999999998</v>
      </c>
      <c r="O1033" s="67">
        <v>3</v>
      </c>
      <c r="P1033" s="67">
        <v>30.29</v>
      </c>
      <c r="Q1033" s="68">
        <v>1702600</v>
      </c>
      <c r="U1033" s="70"/>
    </row>
    <row r="1034" spans="1:23" ht="15">
      <c r="G1034" s="59"/>
      <c r="H1034" s="66"/>
      <c r="J1034" s="58"/>
      <c r="Q1034" s="68">
        <f>SUM(Q1029:Q1033)</f>
        <v>55216010</v>
      </c>
      <c r="U1034" s="70"/>
    </row>
    <row r="1035" spans="1:23" ht="14.4">
      <c r="A1035" s="62">
        <v>21</v>
      </c>
      <c r="B1035" s="67">
        <v>5</v>
      </c>
      <c r="C1035" s="67">
        <v>4</v>
      </c>
      <c r="D1035" s="67">
        <v>124.06</v>
      </c>
      <c r="E1035" s="67">
        <v>17</v>
      </c>
      <c r="F1035" s="67">
        <v>27163</v>
      </c>
      <c r="G1035" s="59" t="s">
        <v>742</v>
      </c>
      <c r="H1035" s="66" t="s">
        <v>599</v>
      </c>
      <c r="I1035" s="67" t="s">
        <v>12</v>
      </c>
      <c r="J1035" s="67" t="s">
        <v>945</v>
      </c>
      <c r="K1035" s="67" t="s">
        <v>355</v>
      </c>
      <c r="L1035" s="67">
        <v>73.36</v>
      </c>
      <c r="M1035" s="67">
        <v>0.2</v>
      </c>
      <c r="N1035" s="67">
        <v>682.32489999999996</v>
      </c>
      <c r="O1035" s="67">
        <v>2</v>
      </c>
      <c r="P1035" s="67">
        <v>26.46</v>
      </c>
      <c r="Q1035" s="68">
        <v>473860</v>
      </c>
      <c r="R1035" s="64">
        <f>Q1040/B1035</f>
        <v>597967.6</v>
      </c>
      <c r="T1035" s="44">
        <f>R1035/$S$954*100</f>
        <v>7.7772337261088426E-2</v>
      </c>
      <c r="U1035" s="70"/>
      <c r="V1035" s="44">
        <f>T1035*U$954/100</f>
        <v>1.4756230357965091E-3</v>
      </c>
      <c r="W1035" s="44"/>
    </row>
    <row r="1036" spans="1:23" ht="15">
      <c r="G1036" s="59"/>
      <c r="H1036" s="66"/>
      <c r="J1036" s="58"/>
      <c r="K1036" s="67" t="s">
        <v>354</v>
      </c>
      <c r="L1036" s="67">
        <v>67.91</v>
      </c>
      <c r="M1036" s="67">
        <v>-0.2</v>
      </c>
      <c r="N1036" s="67">
        <v>647.31799999999998</v>
      </c>
      <c r="O1036" s="67">
        <v>2</v>
      </c>
      <c r="P1036" s="67">
        <v>26.68</v>
      </c>
      <c r="Q1036" s="68">
        <v>1867400</v>
      </c>
      <c r="U1036" s="70"/>
    </row>
    <row r="1037" spans="1:23" ht="15">
      <c r="G1037" s="59"/>
      <c r="J1037" s="58"/>
      <c r="K1037" s="67" t="s">
        <v>357</v>
      </c>
      <c r="L1037" s="67">
        <v>59.13</v>
      </c>
      <c r="M1037" s="67">
        <v>0.2</v>
      </c>
      <c r="N1037" s="67">
        <v>690.32240000000002</v>
      </c>
      <c r="O1037" s="67">
        <v>2</v>
      </c>
      <c r="P1037" s="67">
        <v>23.08</v>
      </c>
      <c r="Q1037" s="68">
        <v>81408</v>
      </c>
      <c r="U1037" s="70"/>
    </row>
    <row r="1038" spans="1:23" ht="15">
      <c r="G1038" s="59"/>
      <c r="J1038" s="58"/>
      <c r="K1038" s="67" t="s">
        <v>356</v>
      </c>
      <c r="L1038" s="67">
        <v>50.2</v>
      </c>
      <c r="M1038" s="67">
        <v>-0.2</v>
      </c>
      <c r="N1038" s="67">
        <v>556.26919999999996</v>
      </c>
      <c r="O1038" s="67">
        <v>2</v>
      </c>
      <c r="P1038" s="67">
        <v>19.489999999999998</v>
      </c>
      <c r="Q1038" s="68">
        <v>186140</v>
      </c>
      <c r="U1038" s="70"/>
    </row>
    <row r="1039" spans="1:23" ht="15">
      <c r="G1039" s="59"/>
      <c r="J1039" s="58"/>
      <c r="K1039" s="67" t="s">
        <v>358</v>
      </c>
      <c r="L1039" s="67">
        <v>15.46</v>
      </c>
      <c r="M1039" s="67">
        <v>-0.7</v>
      </c>
      <c r="N1039" s="67">
        <v>481.73419999999999</v>
      </c>
      <c r="O1039" s="67">
        <v>2</v>
      </c>
      <c r="P1039" s="67">
        <v>27.3</v>
      </c>
      <c r="Q1039" s="68">
        <v>381030</v>
      </c>
      <c r="U1039" s="70"/>
    </row>
    <row r="1040" spans="1:23" ht="15">
      <c r="G1040" s="59"/>
      <c r="J1040" s="58"/>
      <c r="Q1040" s="68">
        <f>SUM(Q1035:Q1039)</f>
        <v>2989838</v>
      </c>
      <c r="U1040" s="70"/>
    </row>
    <row r="1041" spans="1:23" ht="14.4">
      <c r="A1041" s="62">
        <v>21</v>
      </c>
      <c r="B1041" s="67">
        <v>6</v>
      </c>
      <c r="C1041" s="67">
        <v>3</v>
      </c>
      <c r="D1041" s="67">
        <v>124.02</v>
      </c>
      <c r="E1041" s="67">
        <v>37</v>
      </c>
      <c r="F1041" s="67">
        <v>13787</v>
      </c>
      <c r="G1041" s="59" t="s">
        <v>576</v>
      </c>
      <c r="H1041" s="66" t="s">
        <v>600</v>
      </c>
      <c r="I1041" s="67" t="s">
        <v>11</v>
      </c>
      <c r="J1041" s="67" t="s">
        <v>665</v>
      </c>
      <c r="K1041" s="67" t="s">
        <v>300</v>
      </c>
      <c r="L1041" s="67">
        <v>73.540000000000006</v>
      </c>
      <c r="M1041" s="67">
        <v>-0.5</v>
      </c>
      <c r="N1041" s="67">
        <v>916.35709999999995</v>
      </c>
      <c r="O1041" s="67">
        <v>2</v>
      </c>
      <c r="P1041" s="67">
        <v>23.42</v>
      </c>
      <c r="Q1041" s="68">
        <v>5956200</v>
      </c>
      <c r="R1041" s="64">
        <f>Q1047/B1041</f>
        <v>3550106.6666666665</v>
      </c>
      <c r="T1041" s="44">
        <f>R1041/$S$954*100</f>
        <v>0.46173085798099828</v>
      </c>
      <c r="U1041" s="70"/>
      <c r="V1041" s="44">
        <f>T1041*U$954/100</f>
        <v>8.76070739763842E-3</v>
      </c>
      <c r="W1041" s="44"/>
    </row>
    <row r="1042" spans="1:23" ht="15">
      <c r="G1042" s="59"/>
      <c r="J1042" s="58"/>
      <c r="K1042" s="67" t="s">
        <v>348</v>
      </c>
      <c r="L1042" s="67">
        <v>70.44</v>
      </c>
      <c r="M1042" s="67">
        <v>0.1</v>
      </c>
      <c r="N1042" s="67">
        <v>707.32060000000001</v>
      </c>
      <c r="O1042" s="67">
        <v>3</v>
      </c>
      <c r="P1042" s="67">
        <v>25.61</v>
      </c>
      <c r="Q1042" s="68">
        <v>7182000</v>
      </c>
      <c r="U1042" s="70"/>
    </row>
    <row r="1043" spans="1:23" ht="15">
      <c r="G1043" s="59"/>
      <c r="J1043" s="58"/>
      <c r="K1043" s="67" t="s">
        <v>260</v>
      </c>
      <c r="L1043" s="67">
        <v>45.78</v>
      </c>
      <c r="M1043" s="67">
        <v>-0.4</v>
      </c>
      <c r="N1043" s="67">
        <v>699.8306</v>
      </c>
      <c r="O1043" s="67">
        <v>2</v>
      </c>
      <c r="P1043" s="67">
        <v>48.78</v>
      </c>
      <c r="Q1043" s="68">
        <v>1537400</v>
      </c>
      <c r="U1043" s="70"/>
    </row>
    <row r="1044" spans="1:23" ht="15">
      <c r="G1044" s="59"/>
      <c r="J1044" s="58"/>
      <c r="K1044" s="67" t="s">
        <v>349</v>
      </c>
      <c r="L1044" s="67">
        <v>44.39</v>
      </c>
      <c r="M1044" s="67">
        <v>0.4</v>
      </c>
      <c r="N1044" s="67">
        <v>712.65239999999994</v>
      </c>
      <c r="O1044" s="67">
        <v>3</v>
      </c>
      <c r="P1044" s="67">
        <v>23.08</v>
      </c>
      <c r="Q1044" s="68">
        <v>692640</v>
      </c>
      <c r="U1044" s="70"/>
    </row>
    <row r="1045" spans="1:23" ht="15">
      <c r="G1045" s="59"/>
      <c r="J1045" s="58"/>
      <c r="K1045" s="67" t="s">
        <v>261</v>
      </c>
      <c r="L1045" s="67">
        <v>36.24</v>
      </c>
      <c r="M1045" s="67">
        <v>-0.4</v>
      </c>
      <c r="N1045" s="67">
        <v>707.82809999999995</v>
      </c>
      <c r="O1045" s="67">
        <v>2</v>
      </c>
      <c r="P1045" s="67">
        <v>43.89</v>
      </c>
      <c r="Q1045" s="68">
        <v>2966200</v>
      </c>
      <c r="U1045" s="70"/>
    </row>
    <row r="1046" spans="1:23" ht="15">
      <c r="G1046" s="59"/>
      <c r="J1046" s="58"/>
      <c r="K1046" s="67" t="s">
        <v>313</v>
      </c>
      <c r="L1046" s="67">
        <v>35.6</v>
      </c>
      <c r="M1046" s="67">
        <v>-0.4</v>
      </c>
      <c r="N1046" s="67">
        <v>707.82809999999995</v>
      </c>
      <c r="O1046" s="67">
        <v>2</v>
      </c>
      <c r="P1046" s="67">
        <v>43.89</v>
      </c>
      <c r="Q1046" s="68">
        <v>2966200</v>
      </c>
      <c r="U1046" s="70"/>
    </row>
    <row r="1047" spans="1:23" ht="15">
      <c r="G1047" s="59"/>
      <c r="J1047" s="58"/>
      <c r="Q1047" s="68">
        <f>SUM(Q1041:Q1046)</f>
        <v>21300640</v>
      </c>
      <c r="U1047" s="70"/>
    </row>
    <row r="1048" spans="1:23" ht="14.4">
      <c r="A1048" s="62">
        <v>21</v>
      </c>
      <c r="B1048" s="67">
        <v>3</v>
      </c>
      <c r="C1048" s="67">
        <v>1</v>
      </c>
      <c r="D1048" s="67">
        <v>123.53</v>
      </c>
      <c r="E1048" s="67">
        <v>19</v>
      </c>
      <c r="F1048" s="67">
        <v>18492</v>
      </c>
      <c r="G1048" s="59" t="s">
        <v>790</v>
      </c>
      <c r="H1048" s="66" t="s">
        <v>601</v>
      </c>
      <c r="I1048" s="67" t="s">
        <v>669</v>
      </c>
      <c r="J1048" s="67" t="s">
        <v>973</v>
      </c>
      <c r="K1048" s="67" t="s">
        <v>275</v>
      </c>
      <c r="L1048" s="67">
        <v>78.55</v>
      </c>
      <c r="M1048" s="67">
        <v>0</v>
      </c>
      <c r="N1048" s="67">
        <v>672.35130000000004</v>
      </c>
      <c r="O1048" s="67">
        <v>2</v>
      </c>
      <c r="P1048" s="67">
        <v>30.8</v>
      </c>
      <c r="Q1048" s="68">
        <v>1816100</v>
      </c>
      <c r="R1048" s="64">
        <f>Q1051/B1048</f>
        <v>3114666.6666666665</v>
      </c>
      <c r="T1048" s="44">
        <f>R1048/$S$954*100</f>
        <v>0.40509704280945996</v>
      </c>
      <c r="U1048" s="70"/>
      <c r="V1048" s="44">
        <f>T1048*U$954/100</f>
        <v>7.6861587185674592E-3</v>
      </c>
      <c r="W1048" s="44"/>
    </row>
    <row r="1049" spans="1:23" ht="15">
      <c r="G1049" s="59"/>
      <c r="J1049" s="58"/>
      <c r="K1049" s="67" t="s">
        <v>149</v>
      </c>
      <c r="L1049" s="67">
        <v>58.1</v>
      </c>
      <c r="M1049" s="67">
        <v>-1.3</v>
      </c>
      <c r="N1049" s="67">
        <v>644.77859999999998</v>
      </c>
      <c r="O1049" s="67">
        <v>2</v>
      </c>
      <c r="P1049" s="67">
        <v>29.69</v>
      </c>
      <c r="Q1049" s="68">
        <v>6493300</v>
      </c>
      <c r="U1049" s="70"/>
    </row>
    <row r="1050" spans="1:23" ht="15">
      <c r="G1050" s="59"/>
      <c r="J1050" s="58"/>
      <c r="K1050" s="67" t="s">
        <v>474</v>
      </c>
      <c r="L1050" s="67">
        <v>47.79</v>
      </c>
      <c r="M1050" s="67">
        <v>0.3</v>
      </c>
      <c r="N1050" s="67">
        <v>520.7364</v>
      </c>
      <c r="O1050" s="67">
        <v>2</v>
      </c>
      <c r="P1050" s="67">
        <v>21.82</v>
      </c>
      <c r="Q1050" s="68">
        <v>1034600</v>
      </c>
      <c r="U1050" s="70"/>
    </row>
    <row r="1051" spans="1:23" ht="15">
      <c r="G1051" s="59"/>
      <c r="J1051" s="58"/>
      <c r="Q1051" s="68">
        <f>SUM(Q1048:Q1050)</f>
        <v>9344000</v>
      </c>
      <c r="U1051" s="70"/>
    </row>
    <row r="1052" spans="1:23" ht="14.4">
      <c r="A1052" s="62">
        <v>21</v>
      </c>
      <c r="B1052" s="67">
        <v>2</v>
      </c>
      <c r="C1052" s="67">
        <v>1</v>
      </c>
      <c r="D1052" s="67">
        <v>118.34</v>
      </c>
      <c r="E1052" s="67">
        <v>7</v>
      </c>
      <c r="F1052" s="67">
        <v>53646</v>
      </c>
      <c r="G1052" s="59" t="s">
        <v>740</v>
      </c>
      <c r="H1052" s="66" t="s">
        <v>16</v>
      </c>
      <c r="I1052" s="67" t="s">
        <v>37</v>
      </c>
      <c r="J1052" s="61" t="s">
        <v>938</v>
      </c>
      <c r="K1052" s="67" t="s">
        <v>377</v>
      </c>
      <c r="L1052" s="67">
        <v>90.09</v>
      </c>
      <c r="M1052" s="67">
        <v>-0.7</v>
      </c>
      <c r="N1052" s="67">
        <v>653.94960000000003</v>
      </c>
      <c r="O1052" s="67">
        <v>3</v>
      </c>
      <c r="P1052" s="67">
        <v>28.71</v>
      </c>
      <c r="Q1052" s="68">
        <v>596500</v>
      </c>
      <c r="R1052" s="64">
        <f>Q1054/B1052</f>
        <v>340700.5</v>
      </c>
      <c r="T1052" s="44">
        <f>R1052/$S$954*100</f>
        <v>4.4311889458595176E-2</v>
      </c>
      <c r="U1052" s="70"/>
      <c r="V1052" s="44">
        <f>T1052*U$954/100</f>
        <v>8.4075710140045804E-4</v>
      </c>
      <c r="W1052" s="44"/>
    </row>
    <row r="1053" spans="1:23" ht="15">
      <c r="G1053" s="59"/>
      <c r="J1053" s="58"/>
      <c r="K1053" s="67" t="s">
        <v>485</v>
      </c>
      <c r="L1053" s="67">
        <v>56.49</v>
      </c>
      <c r="M1053" s="67">
        <v>1.4</v>
      </c>
      <c r="N1053" s="67">
        <v>933.43230000000005</v>
      </c>
      <c r="O1053" s="67">
        <v>2</v>
      </c>
      <c r="P1053" s="67">
        <v>25.7</v>
      </c>
      <c r="Q1053" s="68">
        <v>84901</v>
      </c>
      <c r="U1053" s="70"/>
    </row>
    <row r="1054" spans="1:23" ht="15">
      <c r="G1054" s="59"/>
      <c r="J1054" s="58"/>
      <c r="Q1054" s="68">
        <f>SUM(Q1052:Q1053)</f>
        <v>681401</v>
      </c>
      <c r="U1054" s="70"/>
    </row>
    <row r="1055" spans="1:23" ht="14.4">
      <c r="A1055" s="62">
        <v>21</v>
      </c>
      <c r="B1055" s="67">
        <v>4</v>
      </c>
      <c r="C1055" s="67">
        <v>1</v>
      </c>
      <c r="D1055" s="67">
        <v>117.35</v>
      </c>
      <c r="E1055" s="67">
        <v>12</v>
      </c>
      <c r="F1055" s="67">
        <v>27800</v>
      </c>
      <c r="G1055" s="59" t="s">
        <v>806</v>
      </c>
      <c r="H1055" s="66" t="s">
        <v>602</v>
      </c>
      <c r="I1055" s="67" t="s">
        <v>40</v>
      </c>
      <c r="J1055" s="67" t="s">
        <v>552</v>
      </c>
      <c r="K1055" s="67" t="s">
        <v>254</v>
      </c>
      <c r="L1055" s="67">
        <v>72.88</v>
      </c>
      <c r="M1055" s="67">
        <v>1.2</v>
      </c>
      <c r="N1055" s="67">
        <v>563.79679999999996</v>
      </c>
      <c r="O1055" s="67">
        <v>2</v>
      </c>
      <c r="P1055" s="67">
        <v>21.21</v>
      </c>
      <c r="Q1055" s="68">
        <v>7862500</v>
      </c>
      <c r="R1055" s="64">
        <f>Q1059/B1055</f>
        <v>12116037.5</v>
      </c>
      <c r="T1055" s="44">
        <f>R1055/$S$954*100</f>
        <v>1.5758254372276939</v>
      </c>
      <c r="U1055" s="70"/>
      <c r="V1055" s="44">
        <f>T1055*U$954/100</f>
        <v>2.9899118342823838E-2</v>
      </c>
      <c r="W1055" s="44"/>
    </row>
    <row r="1056" spans="1:23" ht="15">
      <c r="G1056" s="59"/>
      <c r="J1056" s="58"/>
      <c r="K1056" s="67" t="s">
        <v>274</v>
      </c>
      <c r="L1056" s="67">
        <v>56.2</v>
      </c>
      <c r="M1056" s="67">
        <v>-1.2</v>
      </c>
      <c r="N1056" s="67">
        <v>559.79660000000001</v>
      </c>
      <c r="O1056" s="67">
        <v>2</v>
      </c>
      <c r="P1056" s="67">
        <v>26.74</v>
      </c>
      <c r="Q1056" s="68">
        <v>39548000</v>
      </c>
      <c r="U1056" s="70"/>
    </row>
    <row r="1057" spans="1:23" ht="15">
      <c r="G1057" s="59"/>
      <c r="J1057" s="58"/>
      <c r="K1057" s="67" t="s">
        <v>255</v>
      </c>
      <c r="L1057" s="67">
        <v>49.1</v>
      </c>
      <c r="M1057" s="67">
        <v>0</v>
      </c>
      <c r="N1057" s="67">
        <v>502.28379999999999</v>
      </c>
      <c r="O1057" s="67">
        <v>2</v>
      </c>
      <c r="P1057" s="67">
        <v>25.77</v>
      </c>
      <c r="Q1057" s="68">
        <v>906180</v>
      </c>
      <c r="U1057" s="70"/>
    </row>
    <row r="1058" spans="1:23" ht="15">
      <c r="G1058" s="59"/>
      <c r="J1058" s="58"/>
      <c r="K1058" s="67" t="s">
        <v>256</v>
      </c>
      <c r="L1058" s="67">
        <v>24.39</v>
      </c>
      <c r="M1058" s="67">
        <v>-1.9</v>
      </c>
      <c r="N1058" s="67">
        <v>340.52269999999999</v>
      </c>
      <c r="O1058" s="67">
        <v>3</v>
      </c>
      <c r="P1058" s="67">
        <v>22.98</v>
      </c>
      <c r="Q1058" s="68">
        <v>147470</v>
      </c>
      <c r="U1058" s="70"/>
    </row>
    <row r="1059" spans="1:23" ht="15">
      <c r="G1059" s="59"/>
      <c r="J1059" s="58"/>
      <c r="Q1059" s="68">
        <f>SUM(Q1055:Q1058)</f>
        <v>48464150</v>
      </c>
      <c r="U1059" s="70"/>
    </row>
    <row r="1060" spans="1:23" ht="14.4">
      <c r="A1060" s="62">
        <v>21</v>
      </c>
      <c r="B1060" s="67">
        <v>2</v>
      </c>
      <c r="C1060" s="67">
        <v>1</v>
      </c>
      <c r="D1060" s="67">
        <v>116.87</v>
      </c>
      <c r="E1060" s="67">
        <v>12</v>
      </c>
      <c r="F1060" s="67">
        <v>28183</v>
      </c>
      <c r="G1060" s="59" t="s">
        <v>807</v>
      </c>
      <c r="H1060" s="66" t="s">
        <v>604</v>
      </c>
      <c r="I1060" s="67" t="s">
        <v>40</v>
      </c>
      <c r="J1060" s="67" t="s">
        <v>553</v>
      </c>
      <c r="K1060" s="67" t="s">
        <v>460</v>
      </c>
      <c r="L1060" s="67">
        <v>88.77</v>
      </c>
      <c r="M1060" s="67">
        <v>3.8</v>
      </c>
      <c r="N1060" s="67">
        <v>726.37490000000003</v>
      </c>
      <c r="O1060" s="67">
        <v>3</v>
      </c>
      <c r="P1060" s="67">
        <v>30.27</v>
      </c>
      <c r="Q1060" s="68">
        <v>3323700</v>
      </c>
      <c r="R1060" s="64">
        <f>Q1062/B1060</f>
        <v>21435850</v>
      </c>
      <c r="T1060" s="44">
        <f>R1060/$S$954*100</f>
        <v>2.7879707122561528</v>
      </c>
      <c r="U1060" s="70"/>
      <c r="V1060" s="44">
        <f>T1060*U$954/100</f>
        <v>5.289790626093889E-2</v>
      </c>
      <c r="W1060" s="44"/>
    </row>
    <row r="1061" spans="1:23" ht="15">
      <c r="G1061" s="59"/>
      <c r="J1061" s="58"/>
      <c r="K1061" s="67" t="s">
        <v>299</v>
      </c>
      <c r="L1061" s="67">
        <v>56.2</v>
      </c>
      <c r="M1061" s="67">
        <v>-1.2</v>
      </c>
      <c r="N1061" s="67">
        <v>559.79660000000001</v>
      </c>
      <c r="O1061" s="67">
        <v>2</v>
      </c>
      <c r="P1061" s="67">
        <v>26.74</v>
      </c>
      <c r="Q1061" s="68">
        <v>39548000</v>
      </c>
      <c r="U1061" s="70"/>
    </row>
    <row r="1062" spans="1:23" ht="15">
      <c r="G1062" s="59"/>
      <c r="J1062" s="58"/>
      <c r="Q1062" s="68">
        <f>SUM(Q1060:Q1061)</f>
        <v>42871700</v>
      </c>
      <c r="U1062" s="70"/>
    </row>
    <row r="1063" spans="1:23" ht="14.4">
      <c r="A1063" s="62">
        <v>21</v>
      </c>
      <c r="B1063" s="67">
        <v>2</v>
      </c>
      <c r="C1063" s="67">
        <v>1</v>
      </c>
      <c r="D1063" s="67">
        <v>102.73</v>
      </c>
      <c r="E1063" s="67">
        <v>7</v>
      </c>
      <c r="F1063" s="67">
        <v>28903</v>
      </c>
      <c r="G1063" s="59" t="s">
        <v>754</v>
      </c>
      <c r="H1063" s="66" t="s">
        <v>605</v>
      </c>
      <c r="I1063" s="67" t="s">
        <v>40</v>
      </c>
      <c r="J1063" s="67" t="s">
        <v>544</v>
      </c>
      <c r="K1063" s="67" t="s">
        <v>298</v>
      </c>
      <c r="L1063" s="67">
        <v>102.73</v>
      </c>
      <c r="M1063" s="67">
        <v>0.5</v>
      </c>
      <c r="N1063" s="67">
        <v>1036.51</v>
      </c>
      <c r="O1063" s="67">
        <v>2</v>
      </c>
      <c r="P1063" s="67">
        <v>33.64</v>
      </c>
      <c r="Q1063" s="68">
        <v>3310400</v>
      </c>
      <c r="R1063" s="64">
        <f>Q1065/B1063</f>
        <v>2080660</v>
      </c>
      <c r="T1063" s="44">
        <f>R1063/$S$954*100</f>
        <v>0.27061297509372789</v>
      </c>
      <c r="U1063" s="70"/>
      <c r="V1063" s="44">
        <f>T1063*U$954/100</f>
        <v>5.1345086684635834E-3</v>
      </c>
      <c r="W1063" s="44"/>
    </row>
    <row r="1064" spans="1:23" ht="15">
      <c r="G1064" s="59"/>
      <c r="J1064" s="58"/>
      <c r="K1064" s="67" t="s">
        <v>310</v>
      </c>
      <c r="L1064" s="67">
        <v>96</v>
      </c>
      <c r="M1064" s="67">
        <v>-6.2</v>
      </c>
      <c r="N1064" s="67">
        <v>1044.5005000000001</v>
      </c>
      <c r="O1064" s="67">
        <v>2</v>
      </c>
      <c r="P1064" s="67">
        <v>31.65</v>
      </c>
      <c r="Q1064" s="68">
        <v>850920</v>
      </c>
      <c r="U1064" s="70"/>
    </row>
    <row r="1065" spans="1:23" ht="15">
      <c r="G1065" s="59"/>
      <c r="J1065" s="58"/>
      <c r="Q1065" s="68">
        <f>SUM(Q1063:Q1064)</f>
        <v>4161320</v>
      </c>
      <c r="U1065" s="70"/>
    </row>
    <row r="1066" spans="1:23" ht="14.4">
      <c r="A1066" s="62">
        <v>21</v>
      </c>
      <c r="B1066" s="67">
        <v>1</v>
      </c>
      <c r="C1066" s="67">
        <v>1</v>
      </c>
      <c r="D1066" s="67">
        <v>95.02</v>
      </c>
      <c r="E1066" s="67">
        <v>5</v>
      </c>
      <c r="F1066" s="67">
        <v>28609</v>
      </c>
      <c r="G1066" s="59" t="s">
        <v>808</v>
      </c>
      <c r="H1066" s="66" t="s">
        <v>604</v>
      </c>
      <c r="I1066" s="67" t="s">
        <v>40</v>
      </c>
      <c r="J1066" s="67" t="s">
        <v>554</v>
      </c>
      <c r="K1066" s="67" t="s">
        <v>499</v>
      </c>
      <c r="L1066" s="67">
        <v>95.02</v>
      </c>
      <c r="M1066" s="67">
        <v>-0.1</v>
      </c>
      <c r="N1066" s="67">
        <v>799.37660000000005</v>
      </c>
      <c r="O1066" s="67">
        <v>2</v>
      </c>
      <c r="P1066" s="67">
        <v>33.03</v>
      </c>
      <c r="Q1066" s="68">
        <v>1476200</v>
      </c>
      <c r="R1066" s="64">
        <f>Q1067/B1066</f>
        <v>1476200</v>
      </c>
      <c r="T1066" s="44">
        <f>R1066/$S$954*100</f>
        <v>0.1919962290010675</v>
      </c>
      <c r="U1066" s="70"/>
      <c r="V1066" s="44">
        <f>T1066*U$954/100</f>
        <v>3.6428641375265258E-3</v>
      </c>
      <c r="W1066" s="44"/>
    </row>
    <row r="1067" spans="1:23" ht="15">
      <c r="G1067" s="59"/>
      <c r="H1067" s="66"/>
      <c r="J1067" s="58"/>
      <c r="Q1067" s="68">
        <f>SUM(Q1066)</f>
        <v>1476200</v>
      </c>
      <c r="U1067" s="70"/>
    </row>
    <row r="1068" spans="1:23" ht="14.4">
      <c r="A1068" s="62">
        <v>21</v>
      </c>
      <c r="B1068" s="67">
        <v>2</v>
      </c>
      <c r="C1068" s="67">
        <v>1</v>
      </c>
      <c r="D1068" s="67">
        <v>88.28</v>
      </c>
      <c r="E1068" s="67">
        <v>3</v>
      </c>
      <c r="F1068" s="67">
        <v>68328</v>
      </c>
      <c r="G1068" s="59" t="s">
        <v>728</v>
      </c>
      <c r="H1068" s="66" t="s">
        <v>600</v>
      </c>
      <c r="I1068" s="67" t="s">
        <v>13</v>
      </c>
      <c r="J1068" s="67" t="s">
        <v>929</v>
      </c>
      <c r="K1068" s="67" t="s">
        <v>362</v>
      </c>
      <c r="L1068" s="67">
        <v>71.3</v>
      </c>
      <c r="M1068" s="67">
        <v>-0.7</v>
      </c>
      <c r="N1068" s="67">
        <v>677.28650000000005</v>
      </c>
      <c r="O1068" s="67">
        <v>2</v>
      </c>
      <c r="P1068" s="67">
        <v>27.73</v>
      </c>
      <c r="Q1068" s="68">
        <v>192530</v>
      </c>
      <c r="R1068" s="64">
        <f>Q1070/B1068</f>
        <v>255985</v>
      </c>
      <c r="T1068" s="44">
        <f>R1068/$S$954*100</f>
        <v>3.3293696437365031E-2</v>
      </c>
      <c r="U1068" s="70"/>
      <c r="V1068" s="44">
        <f>T1068*U$954/100</f>
        <v>6.317020567976749E-4</v>
      </c>
      <c r="W1068" s="44"/>
    </row>
    <row r="1069" spans="1:23" ht="15">
      <c r="G1069" s="59"/>
      <c r="J1069" s="58"/>
      <c r="K1069" s="67" t="s">
        <v>215</v>
      </c>
      <c r="L1069" s="67">
        <v>33.97</v>
      </c>
      <c r="M1069" s="67">
        <v>-3.6</v>
      </c>
      <c r="N1069" s="67">
        <v>594.80550000000005</v>
      </c>
      <c r="O1069" s="67">
        <v>2</v>
      </c>
      <c r="P1069" s="67">
        <v>27.13</v>
      </c>
      <c r="Q1069" s="68">
        <v>319440</v>
      </c>
      <c r="U1069" s="70"/>
    </row>
    <row r="1070" spans="1:23" ht="15">
      <c r="G1070" s="59"/>
      <c r="J1070" s="58"/>
      <c r="Q1070" s="68">
        <f>SUM(Q1068:Q1069)</f>
        <v>511970</v>
      </c>
      <c r="U1070" s="70"/>
    </row>
    <row r="1071" spans="1:23" ht="16.2">
      <c r="A1071" s="62">
        <v>21</v>
      </c>
      <c r="B1071" s="67">
        <v>4</v>
      </c>
      <c r="C1071" s="67">
        <v>1</v>
      </c>
      <c r="D1071" s="67">
        <v>82.97</v>
      </c>
      <c r="E1071" s="67">
        <v>18</v>
      </c>
      <c r="F1071" s="67">
        <v>13664</v>
      </c>
      <c r="G1071" s="59" t="s">
        <v>797</v>
      </c>
      <c r="H1071" s="66" t="s">
        <v>209</v>
      </c>
      <c r="I1071" s="67" t="s">
        <v>1026</v>
      </c>
      <c r="J1071" s="67" t="s">
        <v>978</v>
      </c>
      <c r="K1071" s="67" t="s">
        <v>486</v>
      </c>
      <c r="L1071" s="67">
        <v>63.25</v>
      </c>
      <c r="M1071" s="67">
        <v>-0.6</v>
      </c>
      <c r="N1071" s="67">
        <v>686.84580000000005</v>
      </c>
      <c r="O1071" s="67">
        <v>2</v>
      </c>
      <c r="P1071" s="67">
        <v>33.04</v>
      </c>
      <c r="Q1071" s="68">
        <v>3189800</v>
      </c>
      <c r="R1071" s="64">
        <f>Q1075/B1071</f>
        <v>1248074.5</v>
      </c>
      <c r="T1071" s="44">
        <f>R1071/$S$954*100</f>
        <v>0.16232597040536026</v>
      </c>
      <c r="U1071" s="70"/>
      <c r="V1071" s="44">
        <f>T1071*U$954/100</f>
        <v>3.0799118256410719E-3</v>
      </c>
      <c r="W1071" s="44"/>
    </row>
    <row r="1072" spans="1:23" ht="15">
      <c r="G1072" s="59"/>
      <c r="J1072" s="58"/>
      <c r="K1072" s="67" t="s">
        <v>487</v>
      </c>
      <c r="L1072" s="67">
        <v>56.15</v>
      </c>
      <c r="M1072" s="67">
        <v>-0.2</v>
      </c>
      <c r="N1072" s="67">
        <v>678.84860000000003</v>
      </c>
      <c r="O1072" s="67">
        <v>2</v>
      </c>
      <c r="P1072" s="67">
        <v>35.51</v>
      </c>
      <c r="Q1072" s="68">
        <v>870420</v>
      </c>
      <c r="U1072" s="70"/>
    </row>
    <row r="1073" spans="1:23" ht="15">
      <c r="G1073" s="59"/>
      <c r="J1073" s="58"/>
      <c r="K1073" s="67" t="s">
        <v>500</v>
      </c>
      <c r="L1073" s="67">
        <v>52.63</v>
      </c>
      <c r="M1073" s="67">
        <v>-0.2</v>
      </c>
      <c r="N1073" s="67">
        <v>678.84860000000003</v>
      </c>
      <c r="O1073" s="67">
        <v>2</v>
      </c>
      <c r="P1073" s="67">
        <v>35.51</v>
      </c>
      <c r="Q1073" s="68">
        <v>870420</v>
      </c>
      <c r="U1073" s="70"/>
    </row>
    <row r="1074" spans="1:23" ht="15">
      <c r="G1074" s="59"/>
      <c r="J1074" s="58"/>
      <c r="K1074" s="67" t="s">
        <v>326</v>
      </c>
      <c r="L1074" s="67">
        <v>39.43</v>
      </c>
      <c r="M1074" s="67">
        <v>-0.3</v>
      </c>
      <c r="N1074" s="67">
        <v>502.51900000000001</v>
      </c>
      <c r="O1074" s="67">
        <v>3</v>
      </c>
      <c r="P1074" s="67">
        <v>21.08</v>
      </c>
      <c r="Q1074" s="68">
        <v>61658</v>
      </c>
      <c r="U1074" s="70"/>
    </row>
    <row r="1075" spans="1:23" ht="15">
      <c r="G1075" s="59"/>
      <c r="J1075" s="58"/>
      <c r="Q1075" s="68">
        <f>SUM(Q1071:Q1074)</f>
        <v>4992298</v>
      </c>
      <c r="U1075" s="70"/>
    </row>
    <row r="1076" spans="1:23" ht="14.4">
      <c r="A1076" s="62">
        <v>21</v>
      </c>
      <c r="B1076" s="67">
        <v>2</v>
      </c>
      <c r="C1076" s="67">
        <v>1</v>
      </c>
      <c r="D1076" s="67">
        <v>76.540000000000006</v>
      </c>
      <c r="E1076" s="67">
        <v>9</v>
      </c>
      <c r="F1076" s="67">
        <v>28090</v>
      </c>
      <c r="G1076" s="59" t="s">
        <v>809</v>
      </c>
      <c r="H1076" s="66" t="s">
        <v>606</v>
      </c>
      <c r="I1076" s="67" t="s">
        <v>40</v>
      </c>
      <c r="J1076" s="67" t="s">
        <v>982</v>
      </c>
      <c r="K1076" s="67" t="s">
        <v>299</v>
      </c>
      <c r="L1076" s="67">
        <v>56.2</v>
      </c>
      <c r="M1076" s="67">
        <v>-1.2</v>
      </c>
      <c r="N1076" s="67">
        <v>559.79660000000001</v>
      </c>
      <c r="O1076" s="67">
        <v>2</v>
      </c>
      <c r="P1076" s="67">
        <v>26.74</v>
      </c>
      <c r="Q1076" s="68">
        <v>39548000</v>
      </c>
      <c r="R1076" s="64">
        <f>Q1078/B1076</f>
        <v>19815552</v>
      </c>
      <c r="T1076" s="44">
        <f>R1076/$S$954*100</f>
        <v>2.5772329356283437</v>
      </c>
      <c r="U1076" s="70"/>
      <c r="V1076" s="44">
        <f>T1076*U$954/100</f>
        <v>4.8899447057371648E-2</v>
      </c>
      <c r="W1076" s="44"/>
    </row>
    <row r="1077" spans="1:23" ht="15">
      <c r="G1077" s="59"/>
      <c r="J1077" s="58"/>
      <c r="K1077" s="67" t="s">
        <v>501</v>
      </c>
      <c r="L1077" s="67">
        <v>40.68</v>
      </c>
      <c r="M1077" s="67">
        <v>1.1000000000000001</v>
      </c>
      <c r="N1077" s="67">
        <v>601.83069999999998</v>
      </c>
      <c r="O1077" s="67">
        <v>2</v>
      </c>
      <c r="P1077" s="67">
        <v>21.18</v>
      </c>
      <c r="Q1077" s="68">
        <v>83104</v>
      </c>
      <c r="U1077" s="70"/>
    </row>
    <row r="1078" spans="1:23" ht="15">
      <c r="G1078" s="59"/>
      <c r="J1078" s="58"/>
      <c r="Q1078" s="68">
        <f>SUM(Q1076:Q1077)</f>
        <v>39631104</v>
      </c>
      <c r="U1078" s="70"/>
    </row>
    <row r="1079" spans="1:23" ht="14.4">
      <c r="A1079" s="62">
        <v>21</v>
      </c>
      <c r="B1079" s="67">
        <v>1</v>
      </c>
      <c r="C1079" s="67">
        <v>1</v>
      </c>
      <c r="D1079" s="67">
        <v>71.31</v>
      </c>
      <c r="E1079" s="67">
        <v>2</v>
      </c>
      <c r="F1079" s="67">
        <v>55131</v>
      </c>
      <c r="G1079" s="59" t="s">
        <v>810</v>
      </c>
      <c r="H1079" s="66" t="s">
        <v>209</v>
      </c>
      <c r="I1079" s="67" t="s">
        <v>38</v>
      </c>
      <c r="J1079" s="67" t="s">
        <v>983</v>
      </c>
      <c r="K1079" s="67" t="s">
        <v>71</v>
      </c>
      <c r="L1079" s="67">
        <v>71.31</v>
      </c>
      <c r="M1079" s="67">
        <v>1.1000000000000001</v>
      </c>
      <c r="N1079" s="67">
        <v>641.32039999999995</v>
      </c>
      <c r="O1079" s="67">
        <v>2</v>
      </c>
      <c r="P1079" s="67">
        <v>25.38</v>
      </c>
      <c r="Q1079" s="68">
        <v>59557</v>
      </c>
      <c r="R1079" s="64">
        <f>Q1080/B1079</f>
        <v>59557</v>
      </c>
      <c r="T1079" s="44">
        <f>R1079/$S$954*100</f>
        <v>7.7460502713836725E-3</v>
      </c>
      <c r="U1079" s="70"/>
      <c r="V1079" s="44">
        <f>T1079*U$954/100</f>
        <v>1.4697064045432007E-4</v>
      </c>
      <c r="W1079" s="44"/>
    </row>
    <row r="1080" spans="1:23" ht="15">
      <c r="G1080" s="59"/>
      <c r="H1080" s="66"/>
      <c r="J1080" s="58"/>
      <c r="Q1080" s="68">
        <f>SUM(Q1079)</f>
        <v>59557</v>
      </c>
      <c r="U1080" s="70"/>
    </row>
    <row r="1081" spans="1:23" ht="14.4">
      <c r="A1081" s="62">
        <v>21</v>
      </c>
      <c r="B1081" s="67">
        <v>1</v>
      </c>
      <c r="C1081" s="67">
        <v>1</v>
      </c>
      <c r="D1081" s="67">
        <v>61.74</v>
      </c>
      <c r="E1081" s="67">
        <v>5</v>
      </c>
      <c r="F1081" s="67">
        <v>24820</v>
      </c>
      <c r="G1081" s="59" t="s">
        <v>744</v>
      </c>
      <c r="H1081" s="66" t="s">
        <v>593</v>
      </c>
      <c r="I1081" s="67" t="s">
        <v>10</v>
      </c>
      <c r="J1081" s="67" t="s">
        <v>942</v>
      </c>
      <c r="K1081" s="67" t="s">
        <v>26</v>
      </c>
      <c r="L1081" s="67">
        <v>61.74</v>
      </c>
      <c r="M1081" s="67">
        <v>-0.4</v>
      </c>
      <c r="N1081" s="67">
        <v>641.30880000000002</v>
      </c>
      <c r="O1081" s="67">
        <v>2</v>
      </c>
      <c r="P1081" s="67">
        <v>25.84</v>
      </c>
      <c r="Q1081" s="68">
        <v>134170</v>
      </c>
      <c r="R1081" s="64">
        <f>Q1082/B1081</f>
        <v>134170</v>
      </c>
      <c r="T1081" s="44">
        <f>R1081/$S$954*100</f>
        <v>1.745030080278636E-2</v>
      </c>
      <c r="U1081" s="70"/>
      <c r="V1081" s="44">
        <f>T1081*U$954/100</f>
        <v>3.3109543512527706E-4</v>
      </c>
      <c r="W1081" s="44"/>
    </row>
    <row r="1082" spans="1:23" ht="15">
      <c r="A1082" s="62"/>
      <c r="G1082" s="59"/>
      <c r="H1082" s="66"/>
      <c r="J1082" s="58"/>
      <c r="Q1082" s="68">
        <f>SUM(Q1081)</f>
        <v>134170</v>
      </c>
      <c r="U1082" s="70"/>
    </row>
    <row r="1083" spans="1:23" ht="14.4">
      <c r="A1083" s="62">
        <v>21</v>
      </c>
      <c r="B1083" s="67">
        <v>1</v>
      </c>
      <c r="C1083" s="67">
        <v>1</v>
      </c>
      <c r="D1083" s="67">
        <v>57.91</v>
      </c>
      <c r="E1083" s="67">
        <v>5</v>
      </c>
      <c r="F1083" s="67">
        <v>23438</v>
      </c>
      <c r="G1083" s="59" t="s">
        <v>761</v>
      </c>
      <c r="H1083" s="66" t="s">
        <v>607</v>
      </c>
      <c r="I1083" s="67" t="s">
        <v>40</v>
      </c>
      <c r="J1083" s="67" t="s">
        <v>956</v>
      </c>
      <c r="K1083" s="67" t="s">
        <v>337</v>
      </c>
      <c r="L1083" s="67">
        <v>57.91</v>
      </c>
      <c r="M1083" s="67">
        <v>0.4</v>
      </c>
      <c r="N1083" s="67">
        <v>552.29769999999996</v>
      </c>
      <c r="O1083" s="67">
        <v>2</v>
      </c>
      <c r="P1083" s="67">
        <v>22.89</v>
      </c>
      <c r="Q1083" s="68">
        <v>3438000</v>
      </c>
      <c r="R1083" s="64">
        <f>Q1084/B1083</f>
        <v>3438000</v>
      </c>
      <c r="T1083" s="44">
        <f>R1083/$S$954*100</f>
        <v>0.4471501390771373</v>
      </c>
      <c r="U1083" s="70"/>
      <c r="V1083" s="44">
        <f>T1083*U$954/100</f>
        <v>8.4840583286927215E-3</v>
      </c>
      <c r="W1083" s="44"/>
    </row>
    <row r="1084" spans="1:23" ht="15">
      <c r="G1084" s="59"/>
      <c r="H1084" s="66"/>
      <c r="J1084" s="58"/>
      <c r="Q1084" s="68">
        <f>SUM(Q1083)</f>
        <v>3438000</v>
      </c>
      <c r="U1084" s="70"/>
    </row>
    <row r="1085" spans="1:23" ht="14.4">
      <c r="A1085" s="62">
        <v>21</v>
      </c>
      <c r="B1085" s="67">
        <v>1</v>
      </c>
      <c r="C1085" s="67">
        <v>1</v>
      </c>
      <c r="D1085" s="67">
        <v>50.49</v>
      </c>
      <c r="E1085" s="67">
        <v>7</v>
      </c>
      <c r="F1085" s="67">
        <v>18055</v>
      </c>
      <c r="G1085" s="59" t="s">
        <v>772</v>
      </c>
      <c r="H1085" s="66" t="s">
        <v>667</v>
      </c>
      <c r="I1085" s="67" t="s">
        <v>669</v>
      </c>
      <c r="J1085" s="67" t="s">
        <v>966</v>
      </c>
      <c r="K1085" s="67" t="s">
        <v>130</v>
      </c>
      <c r="L1085" s="67">
        <v>50.49</v>
      </c>
      <c r="M1085" s="67">
        <v>0</v>
      </c>
      <c r="N1085" s="67">
        <v>612.77099999999996</v>
      </c>
      <c r="O1085" s="67">
        <v>2</v>
      </c>
      <c r="P1085" s="67">
        <v>19.760000000000002</v>
      </c>
      <c r="Q1085" s="68">
        <v>433070</v>
      </c>
      <c r="R1085" s="64">
        <f>Q1085/B1085</f>
        <v>433070</v>
      </c>
      <c r="T1085" s="44">
        <f>R1085/$S$954*100</f>
        <v>5.6325570311266969E-2</v>
      </c>
      <c r="U1085" s="70"/>
      <c r="V1085" s="44">
        <f>T1085*U$954/100</f>
        <v>1.068700157186433E-3</v>
      </c>
      <c r="W1085" s="44"/>
    </row>
    <row r="1086" spans="1:23" ht="15">
      <c r="G1086" s="59"/>
      <c r="H1086" s="66"/>
      <c r="J1086" s="58"/>
      <c r="Q1086" s="68">
        <f>SUM(Q1085)</f>
        <v>433070</v>
      </c>
      <c r="S1086" s="52"/>
      <c r="T1086" s="36"/>
      <c r="U1086" s="70"/>
    </row>
    <row r="1087" spans="1:23" ht="14.4">
      <c r="A1087" s="11" t="s">
        <v>710</v>
      </c>
      <c r="B1087" s="6"/>
      <c r="C1087" s="6"/>
      <c r="D1087" s="7"/>
      <c r="E1087" s="10"/>
      <c r="F1087" s="10"/>
      <c r="G1087" s="8"/>
      <c r="H1087" s="27"/>
      <c r="I1087" s="8"/>
      <c r="J1087" s="6"/>
      <c r="K1087" s="6"/>
      <c r="L1087" s="7"/>
      <c r="M1087" s="10"/>
      <c r="N1087" s="9"/>
      <c r="O1087" s="6"/>
      <c r="P1087" s="7"/>
      <c r="Q1087" s="41"/>
      <c r="R1087" s="42"/>
      <c r="S1087" s="51">
        <v>1060909189.8095237</v>
      </c>
      <c r="T1087" s="43"/>
      <c r="U1087" s="53">
        <v>1.505501462</v>
      </c>
      <c r="V1087" s="53">
        <f>SUM(V1088:V1234)</f>
        <v>1.5041509357201375</v>
      </c>
      <c r="W1087" s="53">
        <f>V1087/U1087*100</f>
        <v>99.910293924386608</v>
      </c>
    </row>
    <row r="1088" spans="1:23" ht="14.4">
      <c r="A1088" s="62">
        <v>22</v>
      </c>
      <c r="B1088" s="67">
        <v>12</v>
      </c>
      <c r="C1088" s="67">
        <v>2</v>
      </c>
      <c r="D1088" s="67">
        <v>219.86</v>
      </c>
      <c r="E1088" s="67">
        <v>48</v>
      </c>
      <c r="F1088" s="67">
        <v>25409</v>
      </c>
      <c r="G1088" s="59" t="s">
        <v>794</v>
      </c>
      <c r="H1088" s="66" t="s">
        <v>590</v>
      </c>
      <c r="I1088" s="67" t="s">
        <v>40</v>
      </c>
      <c r="J1088" s="67" t="s">
        <v>975</v>
      </c>
      <c r="K1088" s="67" t="s">
        <v>483</v>
      </c>
      <c r="L1088" s="67">
        <v>95.42</v>
      </c>
      <c r="M1088" s="67">
        <v>1.3</v>
      </c>
      <c r="N1088" s="67">
        <v>972.17960000000005</v>
      </c>
      <c r="O1088" s="67">
        <v>3</v>
      </c>
      <c r="P1088" s="67">
        <v>30.5</v>
      </c>
      <c r="Q1088" s="68">
        <v>375130000</v>
      </c>
      <c r="R1088" s="64">
        <f>Q1100/B1088</f>
        <v>351178865</v>
      </c>
      <c r="T1088" s="44">
        <f>R1088/$S$1087*100</f>
        <v>33.101689416325151</v>
      </c>
      <c r="U1088" s="70"/>
      <c r="V1088" s="44">
        <f>T1088*U$1087/100</f>
        <v>0.49834641810947439</v>
      </c>
      <c r="W1088" s="44"/>
    </row>
    <row r="1089" spans="1:23" ht="15">
      <c r="G1089" s="59"/>
      <c r="H1089" s="66"/>
      <c r="J1089" s="58"/>
      <c r="K1089" s="67" t="s">
        <v>200</v>
      </c>
      <c r="L1089" s="67">
        <v>84.36</v>
      </c>
      <c r="M1089" s="67">
        <v>0.8</v>
      </c>
      <c r="N1089" s="67">
        <v>1234.6259</v>
      </c>
      <c r="O1089" s="67">
        <v>2</v>
      </c>
      <c r="P1089" s="67">
        <v>36.81</v>
      </c>
      <c r="Q1089" s="68">
        <v>47289000</v>
      </c>
      <c r="U1089" s="70"/>
    </row>
    <row r="1090" spans="1:23" ht="15">
      <c r="G1090" s="59"/>
      <c r="H1090" s="66"/>
      <c r="J1090" s="58"/>
      <c r="K1090" s="67" t="s">
        <v>148</v>
      </c>
      <c r="L1090" s="67">
        <v>73.75</v>
      </c>
      <c r="M1090" s="67">
        <v>-0.4</v>
      </c>
      <c r="N1090" s="67">
        <v>757.83590000000004</v>
      </c>
      <c r="O1090" s="67">
        <v>2</v>
      </c>
      <c r="P1090" s="67">
        <v>17.739999999999998</v>
      </c>
      <c r="Q1090" s="68">
        <v>102850000</v>
      </c>
      <c r="U1090" s="70"/>
    </row>
    <row r="1091" spans="1:23" ht="15">
      <c r="G1091" s="59"/>
      <c r="H1091" s="66"/>
      <c r="J1091" s="58"/>
      <c r="K1091" s="67" t="s">
        <v>90</v>
      </c>
      <c r="L1091" s="67">
        <v>62.97</v>
      </c>
      <c r="M1091" s="67">
        <v>1.4</v>
      </c>
      <c r="N1091" s="67">
        <v>959.52089999999998</v>
      </c>
      <c r="O1091" s="67">
        <v>1</v>
      </c>
      <c r="P1091" s="67">
        <v>24.08</v>
      </c>
      <c r="Q1091" s="68">
        <v>2970100000</v>
      </c>
      <c r="U1091" s="70"/>
    </row>
    <row r="1092" spans="1:23" ht="15">
      <c r="G1092" s="59"/>
      <c r="H1092" s="66"/>
      <c r="J1092" s="58"/>
      <c r="K1092" s="67" t="s">
        <v>201</v>
      </c>
      <c r="L1092" s="67">
        <v>59.93</v>
      </c>
      <c r="M1092" s="67">
        <v>1.3</v>
      </c>
      <c r="N1092" s="67">
        <v>1190.6253999999999</v>
      </c>
      <c r="O1092" s="67">
        <v>1</v>
      </c>
      <c r="P1092" s="67">
        <v>30.5</v>
      </c>
      <c r="Q1092" s="68">
        <v>335060000</v>
      </c>
      <c r="U1092" s="70"/>
    </row>
    <row r="1093" spans="1:23" ht="15">
      <c r="G1093" s="59"/>
      <c r="H1093" s="66"/>
      <c r="J1093" s="58"/>
      <c r="K1093" s="67" t="s">
        <v>492</v>
      </c>
      <c r="L1093" s="67">
        <v>53.17</v>
      </c>
      <c r="M1093" s="67">
        <v>-0.9</v>
      </c>
      <c r="N1093" s="67">
        <v>580.8279</v>
      </c>
      <c r="O1093" s="67">
        <v>2</v>
      </c>
      <c r="P1093" s="67">
        <v>27.71</v>
      </c>
      <c r="Q1093" s="68">
        <v>25349000</v>
      </c>
      <c r="U1093" s="70"/>
    </row>
    <row r="1094" spans="1:23" ht="15">
      <c r="G1094" s="59"/>
      <c r="H1094" s="66"/>
      <c r="J1094" s="58"/>
      <c r="K1094" s="67" t="s">
        <v>442</v>
      </c>
      <c r="L1094" s="67">
        <v>50.41</v>
      </c>
      <c r="M1094" s="67">
        <v>0</v>
      </c>
      <c r="N1094" s="67">
        <v>603.81299999999999</v>
      </c>
      <c r="O1094" s="67">
        <v>2</v>
      </c>
      <c r="P1094" s="67">
        <v>28.31</v>
      </c>
      <c r="Q1094" s="68">
        <v>68853000</v>
      </c>
      <c r="U1094" s="70"/>
    </row>
    <row r="1095" spans="1:23" ht="15">
      <c r="G1095" s="59"/>
      <c r="H1095" s="66"/>
      <c r="J1095" s="58"/>
      <c r="K1095" s="67" t="s">
        <v>329</v>
      </c>
      <c r="L1095" s="67">
        <v>47.26</v>
      </c>
      <c r="M1095" s="67">
        <v>1.4</v>
      </c>
      <c r="N1095" s="67">
        <v>874.41390000000001</v>
      </c>
      <c r="O1095" s="67">
        <v>1</v>
      </c>
      <c r="P1095" s="67">
        <v>23.77</v>
      </c>
      <c r="Q1095" s="68">
        <v>216530000</v>
      </c>
      <c r="U1095" s="70"/>
    </row>
    <row r="1096" spans="1:23" ht="15">
      <c r="G1096" s="59"/>
      <c r="H1096" s="66"/>
      <c r="J1096" s="58"/>
      <c r="K1096" s="67" t="s">
        <v>493</v>
      </c>
      <c r="L1096" s="67">
        <v>45.86</v>
      </c>
      <c r="M1096" s="67">
        <v>0.7</v>
      </c>
      <c r="N1096" s="67">
        <v>566.27919999999995</v>
      </c>
      <c r="O1096" s="67">
        <v>2</v>
      </c>
      <c r="P1096" s="67">
        <v>22.71</v>
      </c>
      <c r="Q1096" s="68">
        <v>25468000</v>
      </c>
      <c r="U1096" s="70"/>
    </row>
    <row r="1097" spans="1:23" ht="15">
      <c r="G1097" s="59"/>
      <c r="H1097" s="66"/>
      <c r="J1097" s="58"/>
      <c r="K1097" s="67" t="s">
        <v>198</v>
      </c>
      <c r="L1097" s="67">
        <v>41.19</v>
      </c>
      <c r="M1097" s="67">
        <v>-0.9</v>
      </c>
      <c r="N1097" s="67">
        <v>401.55540000000002</v>
      </c>
      <c r="O1097" s="67">
        <v>3</v>
      </c>
      <c r="P1097" s="67">
        <v>21.22</v>
      </c>
      <c r="Q1097" s="68">
        <v>521080</v>
      </c>
      <c r="U1097" s="70"/>
    </row>
    <row r="1098" spans="1:23" ht="15">
      <c r="G1098" s="59"/>
      <c r="H1098" s="66"/>
      <c r="J1098" s="58"/>
      <c r="K1098" s="67" t="s">
        <v>503</v>
      </c>
      <c r="L1098" s="67">
        <v>40.53</v>
      </c>
      <c r="M1098" s="67">
        <v>-0.2</v>
      </c>
      <c r="N1098" s="67">
        <v>588.82569999999998</v>
      </c>
      <c r="O1098" s="67">
        <v>2</v>
      </c>
      <c r="P1098" s="67">
        <v>25.39</v>
      </c>
      <c r="Q1098" s="68">
        <v>1222300</v>
      </c>
      <c r="U1098" s="70"/>
    </row>
    <row r="1099" spans="1:23" ht="15">
      <c r="G1099" s="59"/>
      <c r="J1099" s="58"/>
      <c r="K1099" s="67" t="s">
        <v>494</v>
      </c>
      <c r="L1099" s="67">
        <v>40.130000000000003</v>
      </c>
      <c r="M1099" s="67">
        <v>0.3</v>
      </c>
      <c r="N1099" s="67">
        <v>521.80600000000004</v>
      </c>
      <c r="O1099" s="67">
        <v>2</v>
      </c>
      <c r="P1099" s="67">
        <v>26.05</v>
      </c>
      <c r="Q1099" s="68">
        <v>45774000</v>
      </c>
      <c r="U1099" s="70"/>
    </row>
    <row r="1100" spans="1:23" ht="15">
      <c r="G1100" s="59"/>
      <c r="J1100" s="58"/>
      <c r="Q1100" s="68">
        <f>SUM(Q1088:Q1099)</f>
        <v>4214146380</v>
      </c>
      <c r="U1100" s="70"/>
    </row>
    <row r="1101" spans="1:23" ht="16.2">
      <c r="A1101" s="62">
        <v>22</v>
      </c>
      <c r="B1101" s="67">
        <v>6</v>
      </c>
      <c r="C1101" s="67">
        <v>6</v>
      </c>
      <c r="D1101" s="67">
        <v>179.35</v>
      </c>
      <c r="E1101" s="67">
        <v>40</v>
      </c>
      <c r="F1101" s="67">
        <v>15689</v>
      </c>
      <c r="G1101" s="59" t="s">
        <v>743</v>
      </c>
      <c r="H1101" s="66" t="s">
        <v>590</v>
      </c>
      <c r="I1101" s="67" t="s">
        <v>1025</v>
      </c>
      <c r="J1101" s="67" t="s">
        <v>941</v>
      </c>
      <c r="K1101" s="67" t="s">
        <v>319</v>
      </c>
      <c r="L1101" s="67">
        <v>84.13</v>
      </c>
      <c r="M1101" s="67">
        <v>0.2</v>
      </c>
      <c r="N1101" s="67">
        <v>893.05520000000001</v>
      </c>
      <c r="O1101" s="67">
        <v>3</v>
      </c>
      <c r="P1101" s="67">
        <v>24.78</v>
      </c>
      <c r="Q1101" s="68">
        <v>6128800</v>
      </c>
      <c r="R1101" s="64">
        <f>Q1107/B1101</f>
        <v>3331903.3333333335</v>
      </c>
      <c r="T1101" s="44">
        <f>R1101/$S$1087*100</f>
        <v>0.31406112467849817</v>
      </c>
      <c r="U1101" s="70"/>
      <c r="V1101" s="44">
        <f>T1101*U$1087/100</f>
        <v>4.728194823608433E-3</v>
      </c>
      <c r="W1101" s="44"/>
    </row>
    <row r="1102" spans="1:23" ht="15">
      <c r="G1102" s="59"/>
      <c r="H1102" s="66"/>
      <c r="J1102" s="58"/>
      <c r="K1102" s="67" t="s">
        <v>296</v>
      </c>
      <c r="L1102" s="67">
        <v>82.61</v>
      </c>
      <c r="M1102" s="67">
        <v>-2.2000000000000002</v>
      </c>
      <c r="N1102" s="67">
        <v>850.35479999999995</v>
      </c>
      <c r="O1102" s="67">
        <v>3</v>
      </c>
      <c r="P1102" s="67">
        <v>26.77</v>
      </c>
      <c r="Q1102" s="68">
        <v>4155500</v>
      </c>
      <c r="U1102" s="70"/>
    </row>
    <row r="1103" spans="1:23" ht="15">
      <c r="G1103" s="59"/>
      <c r="H1103" s="66"/>
      <c r="J1103" s="58"/>
      <c r="K1103" s="67" t="s">
        <v>320</v>
      </c>
      <c r="L1103" s="67">
        <v>62.91</v>
      </c>
      <c r="M1103" s="67">
        <v>-1.1000000000000001</v>
      </c>
      <c r="N1103" s="67">
        <v>753.27430000000004</v>
      </c>
      <c r="O1103" s="67">
        <v>2</v>
      </c>
      <c r="P1103" s="67">
        <v>21.09</v>
      </c>
      <c r="Q1103" s="68">
        <v>698780</v>
      </c>
      <c r="U1103" s="70"/>
    </row>
    <row r="1104" spans="1:23" ht="15">
      <c r="G1104" s="59"/>
      <c r="H1104" s="66"/>
      <c r="J1104" s="58"/>
      <c r="K1104" s="67" t="s">
        <v>297</v>
      </c>
      <c r="L1104" s="67">
        <v>56.45</v>
      </c>
      <c r="M1104" s="67">
        <v>0.7</v>
      </c>
      <c r="N1104" s="67">
        <v>404.7106</v>
      </c>
      <c r="O1104" s="67">
        <v>2</v>
      </c>
      <c r="P1104" s="67">
        <v>22.86</v>
      </c>
      <c r="Q1104" s="68">
        <v>7222400</v>
      </c>
      <c r="U1104" s="70"/>
    </row>
    <row r="1105" spans="1:23" ht="15">
      <c r="G1105" s="59"/>
      <c r="H1105" s="66"/>
      <c r="J1105" s="58"/>
      <c r="K1105" s="67" t="s">
        <v>321</v>
      </c>
      <c r="L1105" s="67">
        <v>47.6</v>
      </c>
      <c r="M1105" s="67">
        <v>1.8</v>
      </c>
      <c r="N1105" s="67">
        <v>576.92259999999999</v>
      </c>
      <c r="O1105" s="67">
        <v>3</v>
      </c>
      <c r="P1105" s="67">
        <v>24.64</v>
      </c>
      <c r="Q1105" s="68">
        <v>213440</v>
      </c>
      <c r="U1105" s="70"/>
    </row>
    <row r="1106" spans="1:23" ht="15">
      <c r="G1106" s="59"/>
      <c r="J1106" s="58"/>
      <c r="K1106" s="67" t="s">
        <v>308</v>
      </c>
      <c r="L1106" s="67">
        <v>32.1</v>
      </c>
      <c r="M1106" s="67">
        <v>0.6</v>
      </c>
      <c r="N1106" s="67">
        <v>530.25229999999999</v>
      </c>
      <c r="O1106" s="67">
        <v>2</v>
      </c>
      <c r="P1106" s="67">
        <v>29.6</v>
      </c>
      <c r="Q1106" s="68">
        <v>1572500</v>
      </c>
      <c r="U1106" s="70"/>
    </row>
    <row r="1107" spans="1:23" ht="15">
      <c r="G1107" s="59"/>
      <c r="J1107" s="58"/>
      <c r="Q1107" s="68">
        <f>SUM(Q1101:Q1106)</f>
        <v>19991420</v>
      </c>
      <c r="U1107" s="70"/>
    </row>
    <row r="1108" spans="1:23" ht="14.4">
      <c r="A1108" s="62">
        <v>22</v>
      </c>
      <c r="B1108" s="67">
        <v>10</v>
      </c>
      <c r="C1108" s="67">
        <v>1</v>
      </c>
      <c r="D1108" s="67">
        <v>159.99</v>
      </c>
      <c r="E1108" s="67">
        <v>29</v>
      </c>
      <c r="F1108" s="24" t="s">
        <v>911</v>
      </c>
      <c r="G1108" s="59" t="s">
        <v>910</v>
      </c>
      <c r="H1108" s="66" t="s">
        <v>14</v>
      </c>
      <c r="I1108" s="67" t="s">
        <v>40</v>
      </c>
      <c r="J1108" s="67" t="s">
        <v>954</v>
      </c>
      <c r="K1108" s="67" t="s">
        <v>417</v>
      </c>
      <c r="L1108" s="67">
        <v>72.959999999999994</v>
      </c>
      <c r="M1108" s="67">
        <v>-0.5</v>
      </c>
      <c r="N1108" s="67">
        <v>738.41020000000003</v>
      </c>
      <c r="O1108" s="67">
        <v>2</v>
      </c>
      <c r="P1108" s="67">
        <v>31.79</v>
      </c>
      <c r="Q1108" s="68">
        <v>16008000</v>
      </c>
      <c r="R1108" s="64">
        <f>Q1118/B1108</f>
        <v>3841610</v>
      </c>
      <c r="T1108" s="44">
        <f>R1108/$S$1087*100</f>
        <v>0.3621054503910674</v>
      </c>
      <c r="U1108" s="70"/>
      <c r="V1108" s="44">
        <f>T1108*U$1087/100</f>
        <v>5.4515028496192044E-3</v>
      </c>
      <c r="W1108" s="44"/>
    </row>
    <row r="1109" spans="1:23" ht="15">
      <c r="G1109" s="59"/>
      <c r="H1109" s="66"/>
      <c r="J1109" s="58"/>
      <c r="K1109" s="67" t="s">
        <v>243</v>
      </c>
      <c r="L1109" s="67">
        <v>65.92</v>
      </c>
      <c r="M1109" s="67">
        <v>-0.3</v>
      </c>
      <c r="N1109" s="67">
        <v>745.87940000000003</v>
      </c>
      <c r="O1109" s="67">
        <v>2</v>
      </c>
      <c r="P1109" s="67">
        <v>25.64</v>
      </c>
      <c r="Q1109" s="68">
        <v>1367100</v>
      </c>
      <c r="U1109" s="70"/>
    </row>
    <row r="1110" spans="1:23" ht="15">
      <c r="G1110" s="59"/>
      <c r="H1110" s="66"/>
      <c r="J1110" s="58"/>
      <c r="K1110" s="67" t="s">
        <v>207</v>
      </c>
      <c r="L1110" s="67">
        <v>63.75</v>
      </c>
      <c r="M1110" s="67">
        <v>0.5</v>
      </c>
      <c r="N1110" s="67">
        <v>533.25509999999997</v>
      </c>
      <c r="O1110" s="67">
        <v>3</v>
      </c>
      <c r="P1110" s="67">
        <v>17.059999999999999</v>
      </c>
      <c r="Q1110" s="68">
        <v>538410</v>
      </c>
      <c r="U1110" s="70"/>
    </row>
    <row r="1111" spans="1:23" ht="15">
      <c r="G1111" s="59"/>
      <c r="H1111" s="66"/>
      <c r="J1111" s="58"/>
      <c r="K1111" s="67" t="s">
        <v>412</v>
      </c>
      <c r="L1111" s="67">
        <v>59.79</v>
      </c>
      <c r="M1111" s="67">
        <v>-0.6</v>
      </c>
      <c r="N1111" s="67">
        <v>596.8048</v>
      </c>
      <c r="O1111" s="67">
        <v>2</v>
      </c>
      <c r="P1111" s="67">
        <v>26.07</v>
      </c>
      <c r="Q1111" s="68">
        <v>524560</v>
      </c>
      <c r="U1111" s="70"/>
    </row>
    <row r="1112" spans="1:23" ht="15">
      <c r="G1112" s="59"/>
      <c r="H1112" s="66"/>
      <c r="J1112" s="58"/>
      <c r="K1112" s="67" t="s">
        <v>411</v>
      </c>
      <c r="L1112" s="67">
        <v>58.01</v>
      </c>
      <c r="M1112" s="67">
        <v>0.1</v>
      </c>
      <c r="N1112" s="67">
        <v>588.80769999999995</v>
      </c>
      <c r="O1112" s="67">
        <v>2</v>
      </c>
      <c r="P1112" s="67">
        <v>29.06</v>
      </c>
      <c r="Q1112" s="68">
        <v>5363200</v>
      </c>
      <c r="U1112" s="70"/>
    </row>
    <row r="1113" spans="1:23" ht="15">
      <c r="G1113" s="59"/>
      <c r="H1113" s="66"/>
      <c r="J1113" s="58"/>
      <c r="K1113" s="67" t="s">
        <v>152</v>
      </c>
      <c r="L1113" s="67">
        <v>49.61</v>
      </c>
      <c r="M1113" s="67">
        <v>-0.2</v>
      </c>
      <c r="N1113" s="67">
        <v>559.27769999999998</v>
      </c>
      <c r="O1113" s="67">
        <v>2</v>
      </c>
      <c r="P1113" s="67">
        <v>19.27</v>
      </c>
      <c r="Q1113" s="68">
        <v>290550</v>
      </c>
      <c r="U1113" s="70"/>
    </row>
    <row r="1114" spans="1:23" ht="15">
      <c r="G1114" s="59"/>
      <c r="H1114" s="66"/>
      <c r="J1114" s="58"/>
      <c r="K1114" s="67" t="s">
        <v>116</v>
      </c>
      <c r="L1114" s="67">
        <v>47.65</v>
      </c>
      <c r="M1114" s="67">
        <v>-1</v>
      </c>
      <c r="N1114" s="67">
        <v>335.19130000000001</v>
      </c>
      <c r="O1114" s="67">
        <v>3</v>
      </c>
      <c r="P1114" s="67">
        <v>25.65</v>
      </c>
      <c r="Q1114" s="68">
        <v>12510000</v>
      </c>
      <c r="U1114" s="70"/>
    </row>
    <row r="1115" spans="1:23" ht="15">
      <c r="G1115" s="59"/>
      <c r="H1115" s="66"/>
      <c r="J1115" s="58"/>
      <c r="K1115" s="67" t="s">
        <v>144</v>
      </c>
      <c r="L1115" s="67">
        <v>36.700000000000003</v>
      </c>
      <c r="M1115" s="67">
        <v>1.2</v>
      </c>
      <c r="N1115" s="67">
        <v>510.28190000000001</v>
      </c>
      <c r="O1115" s="67">
        <v>2</v>
      </c>
      <c r="P1115" s="67">
        <v>22.92</v>
      </c>
      <c r="Q1115" s="68">
        <v>870740</v>
      </c>
      <c r="U1115" s="70"/>
    </row>
    <row r="1116" spans="1:23" ht="15">
      <c r="G1116" s="59"/>
      <c r="H1116" s="66"/>
      <c r="J1116" s="58"/>
      <c r="K1116" s="67" t="s">
        <v>151</v>
      </c>
      <c r="L1116" s="67">
        <v>31.31</v>
      </c>
      <c r="M1116" s="67">
        <v>-0.3</v>
      </c>
      <c r="N1116" s="67">
        <v>415.88580000000002</v>
      </c>
      <c r="O1116" s="67">
        <v>3</v>
      </c>
      <c r="P1116" s="67">
        <v>18.399999999999999</v>
      </c>
      <c r="Q1116" s="68">
        <v>351570</v>
      </c>
      <c r="U1116" s="70"/>
    </row>
    <row r="1117" spans="1:23" ht="15">
      <c r="G1117" s="59"/>
      <c r="H1117" s="66"/>
      <c r="J1117" s="58"/>
      <c r="K1117" s="67" t="s">
        <v>205</v>
      </c>
      <c r="L1117" s="67">
        <v>26.99</v>
      </c>
      <c r="M1117" s="67">
        <v>0.7</v>
      </c>
      <c r="N1117" s="67">
        <v>532.27170000000001</v>
      </c>
      <c r="O1117" s="67">
        <v>2</v>
      </c>
      <c r="P1117" s="67">
        <v>19.62</v>
      </c>
      <c r="Q1117" s="68">
        <v>591970</v>
      </c>
      <c r="U1117" s="70"/>
    </row>
    <row r="1118" spans="1:23" ht="15">
      <c r="G1118" s="59"/>
      <c r="H1118" s="66"/>
      <c r="J1118" s="58"/>
      <c r="Q1118" s="68">
        <f>SUM(Q1108:Q1117)</f>
        <v>38416100</v>
      </c>
      <c r="U1118" s="70"/>
    </row>
    <row r="1119" spans="1:23" ht="14.4">
      <c r="A1119" s="62">
        <v>22</v>
      </c>
      <c r="B1119" s="67">
        <v>8</v>
      </c>
      <c r="C1119" s="67">
        <v>7</v>
      </c>
      <c r="D1119" s="67">
        <v>155.28</v>
      </c>
      <c r="E1119" s="67">
        <v>36</v>
      </c>
      <c r="F1119" s="67">
        <v>25006</v>
      </c>
      <c r="G1119" s="59" t="s">
        <v>746</v>
      </c>
      <c r="H1119" s="66" t="s">
        <v>590</v>
      </c>
      <c r="I1119" s="67" t="s">
        <v>10</v>
      </c>
      <c r="J1119" s="67" t="s">
        <v>943</v>
      </c>
      <c r="K1119" s="67" t="s">
        <v>338</v>
      </c>
      <c r="L1119" s="67">
        <v>73.290000000000006</v>
      </c>
      <c r="M1119" s="67">
        <v>-1.2</v>
      </c>
      <c r="N1119" s="67">
        <v>635.67700000000002</v>
      </c>
      <c r="O1119" s="67">
        <v>3</v>
      </c>
      <c r="P1119" s="67">
        <v>28.14</v>
      </c>
      <c r="Q1119" s="68">
        <v>1753300</v>
      </c>
      <c r="R1119" s="64">
        <f>Q1127/B1119</f>
        <v>634240</v>
      </c>
      <c r="T1119" s="44">
        <f>R1119/$S$1087*100</f>
        <v>5.978268508672941E-2</v>
      </c>
      <c r="U1119" s="70"/>
      <c r="V1119" s="44">
        <f>T1119*U$1087/100</f>
        <v>9.0002919800356721E-4</v>
      </c>
      <c r="W1119" s="44"/>
    </row>
    <row r="1120" spans="1:23" ht="15">
      <c r="G1120" s="59"/>
      <c r="H1120" s="66"/>
      <c r="J1120" s="58"/>
      <c r="K1120" s="67" t="s">
        <v>301</v>
      </c>
      <c r="L1120" s="67">
        <v>64.61</v>
      </c>
      <c r="M1120" s="67">
        <v>-0.6</v>
      </c>
      <c r="N1120" s="67">
        <v>769.34019999999998</v>
      </c>
      <c r="O1120" s="67">
        <v>2</v>
      </c>
      <c r="P1120" s="67">
        <v>29.68</v>
      </c>
      <c r="Q1120" s="68">
        <v>930400</v>
      </c>
      <c r="U1120" s="70"/>
    </row>
    <row r="1121" spans="1:23" ht="15">
      <c r="G1121" s="59"/>
      <c r="H1121" s="66"/>
      <c r="J1121" s="58"/>
      <c r="K1121" s="67" t="s">
        <v>339</v>
      </c>
      <c r="L1121" s="67">
        <v>57.28</v>
      </c>
      <c r="M1121" s="67">
        <v>1.8</v>
      </c>
      <c r="N1121" s="67">
        <v>721.31489999999997</v>
      </c>
      <c r="O1121" s="67">
        <v>2</v>
      </c>
      <c r="P1121" s="67">
        <v>24.04</v>
      </c>
      <c r="Q1121" s="68">
        <v>938720</v>
      </c>
      <c r="U1121" s="70"/>
    </row>
    <row r="1122" spans="1:23" ht="15">
      <c r="G1122" s="59"/>
      <c r="H1122" s="66"/>
      <c r="J1122" s="58"/>
      <c r="K1122" s="67" t="s">
        <v>341</v>
      </c>
      <c r="L1122" s="67">
        <v>53.73</v>
      </c>
      <c r="M1122" s="67">
        <v>-0.8</v>
      </c>
      <c r="N1122" s="67">
        <v>636.25139999999999</v>
      </c>
      <c r="O1122" s="67">
        <v>2</v>
      </c>
      <c r="P1122" s="67">
        <v>19.350000000000001</v>
      </c>
      <c r="Q1122" s="68">
        <v>150990</v>
      </c>
      <c r="U1122" s="70"/>
    </row>
    <row r="1123" spans="1:23" ht="15">
      <c r="G1123" s="59"/>
      <c r="H1123" s="66"/>
      <c r="J1123" s="58"/>
      <c r="K1123" s="67" t="s">
        <v>342</v>
      </c>
      <c r="L1123" s="67">
        <v>52.77</v>
      </c>
      <c r="M1123" s="67">
        <v>-0.4</v>
      </c>
      <c r="N1123" s="67">
        <v>581.29999999999995</v>
      </c>
      <c r="O1123" s="67">
        <v>2</v>
      </c>
      <c r="P1123" s="67">
        <v>23.24</v>
      </c>
      <c r="Q1123" s="68">
        <v>981790</v>
      </c>
      <c r="U1123" s="70"/>
    </row>
    <row r="1124" spans="1:23" ht="15">
      <c r="G1124" s="59"/>
      <c r="H1124" s="66"/>
      <c r="J1124" s="58"/>
      <c r="K1124" s="67" t="s">
        <v>343</v>
      </c>
      <c r="L1124" s="67">
        <v>45.87</v>
      </c>
      <c r="M1124" s="67">
        <v>0.8</v>
      </c>
      <c r="N1124" s="67">
        <v>589.29819999999995</v>
      </c>
      <c r="O1124" s="67">
        <v>2</v>
      </c>
      <c r="P1124" s="67">
        <v>19.66</v>
      </c>
      <c r="Q1124" s="68">
        <v>173750</v>
      </c>
      <c r="U1124" s="70"/>
    </row>
    <row r="1125" spans="1:23" ht="15">
      <c r="G1125" s="59"/>
      <c r="H1125" s="66"/>
      <c r="J1125" s="58"/>
      <c r="K1125" s="67" t="s">
        <v>302</v>
      </c>
      <c r="L1125" s="67">
        <v>39.58</v>
      </c>
      <c r="M1125" s="67">
        <v>-0.5</v>
      </c>
      <c r="N1125" s="67">
        <v>569.75390000000004</v>
      </c>
      <c r="O1125" s="67">
        <v>2</v>
      </c>
      <c r="P1125" s="67">
        <v>23</v>
      </c>
      <c r="Q1125" s="68">
        <v>86706</v>
      </c>
      <c r="U1125" s="70"/>
    </row>
    <row r="1126" spans="1:23" ht="15">
      <c r="G1126" s="59"/>
      <c r="H1126" s="66"/>
      <c r="J1126" s="58"/>
      <c r="K1126" s="67" t="s">
        <v>346</v>
      </c>
      <c r="L1126" s="67">
        <v>32.020000000000003</v>
      </c>
      <c r="M1126" s="67">
        <v>-1.6</v>
      </c>
      <c r="N1126" s="67">
        <v>514.22850000000005</v>
      </c>
      <c r="O1126" s="67">
        <v>2</v>
      </c>
      <c r="P1126" s="67">
        <v>18.8</v>
      </c>
      <c r="Q1126" s="68">
        <v>58264</v>
      </c>
      <c r="U1126" s="70"/>
    </row>
    <row r="1127" spans="1:23" ht="15">
      <c r="G1127" s="59"/>
      <c r="H1127" s="66"/>
      <c r="J1127" s="58"/>
      <c r="Q1127" s="68">
        <f>SUM(Q1119:Q1126)</f>
        <v>5073920</v>
      </c>
      <c r="U1127" s="70"/>
    </row>
    <row r="1128" spans="1:23" ht="14.4">
      <c r="A1128" s="62">
        <v>22</v>
      </c>
      <c r="B1128" s="67">
        <v>10</v>
      </c>
      <c r="C1128" s="67">
        <v>2</v>
      </c>
      <c r="D1128" s="67">
        <v>151.81</v>
      </c>
      <c r="E1128" s="67">
        <v>26</v>
      </c>
      <c r="F1128" s="67">
        <v>25342</v>
      </c>
      <c r="G1128" s="59" t="s">
        <v>768</v>
      </c>
      <c r="H1128" s="66" t="s">
        <v>590</v>
      </c>
      <c r="I1128" s="67" t="s">
        <v>40</v>
      </c>
      <c r="J1128" s="67" t="s">
        <v>963</v>
      </c>
      <c r="K1128" s="67" t="s">
        <v>90</v>
      </c>
      <c r="L1128" s="67">
        <v>62.97</v>
      </c>
      <c r="M1128" s="67">
        <v>1.4</v>
      </c>
      <c r="N1128" s="67">
        <v>959.52089999999998</v>
      </c>
      <c r="O1128" s="67">
        <v>1</v>
      </c>
      <c r="P1128" s="67">
        <v>24.08</v>
      </c>
      <c r="Q1128" s="68">
        <v>2970100000</v>
      </c>
      <c r="R1128" s="64">
        <f>Q1138/B1128</f>
        <v>305459336</v>
      </c>
      <c r="T1128" s="44">
        <f>R1128/$S$1087*100</f>
        <v>28.792222645827241</v>
      </c>
      <c r="U1128" s="70"/>
      <c r="V1128" s="44">
        <f>T1128*U$1087/100</f>
        <v>0.43346733287522421</v>
      </c>
      <c r="W1128" s="44"/>
    </row>
    <row r="1129" spans="1:23" ht="15">
      <c r="G1129" s="59"/>
      <c r="H1129" s="66"/>
      <c r="J1129" s="58"/>
      <c r="K1129" s="67" t="s">
        <v>91</v>
      </c>
      <c r="L1129" s="67">
        <v>60.2</v>
      </c>
      <c r="M1129" s="67">
        <v>-1</v>
      </c>
      <c r="N1129" s="67">
        <v>604.80200000000002</v>
      </c>
      <c r="O1129" s="67">
        <v>2</v>
      </c>
      <c r="P1129" s="67">
        <v>30.25</v>
      </c>
      <c r="Q1129" s="68">
        <v>34872000</v>
      </c>
      <c r="U1129" s="70"/>
    </row>
    <row r="1130" spans="1:23" ht="15">
      <c r="G1130" s="59"/>
      <c r="H1130" s="66"/>
      <c r="J1130" s="58"/>
      <c r="K1130" s="67" t="s">
        <v>115</v>
      </c>
      <c r="L1130" s="67">
        <v>57.95</v>
      </c>
      <c r="M1130" s="67">
        <v>-2.4</v>
      </c>
      <c r="N1130" s="67">
        <v>612.79859999999996</v>
      </c>
      <c r="O1130" s="67">
        <v>2</v>
      </c>
      <c r="P1130" s="67">
        <v>26.83</v>
      </c>
      <c r="Q1130" s="68">
        <v>8473100</v>
      </c>
      <c r="U1130" s="70"/>
    </row>
    <row r="1131" spans="1:23" ht="15">
      <c r="G1131" s="59"/>
      <c r="H1131" s="66"/>
      <c r="J1131" s="58"/>
      <c r="K1131" s="67" t="s">
        <v>197</v>
      </c>
      <c r="L1131" s="67">
        <v>54.87</v>
      </c>
      <c r="M1131" s="67">
        <v>0.5</v>
      </c>
      <c r="N1131" s="67">
        <v>507.92849999999999</v>
      </c>
      <c r="O1131" s="67">
        <v>3</v>
      </c>
      <c r="P1131" s="67">
        <v>18</v>
      </c>
      <c r="Q1131" s="68">
        <v>1754300</v>
      </c>
      <c r="U1131" s="70"/>
    </row>
    <row r="1132" spans="1:23" ht="15">
      <c r="G1132" s="59"/>
      <c r="H1132" s="66"/>
      <c r="J1132" s="58"/>
      <c r="K1132" s="67" t="s">
        <v>473</v>
      </c>
      <c r="L1132" s="67">
        <v>53.17</v>
      </c>
      <c r="M1132" s="67">
        <v>-0.9</v>
      </c>
      <c r="N1132" s="67">
        <v>580.8279</v>
      </c>
      <c r="O1132" s="67">
        <v>2</v>
      </c>
      <c r="P1132" s="67">
        <v>27.71</v>
      </c>
      <c r="Q1132" s="68">
        <v>25349000</v>
      </c>
      <c r="U1132" s="70"/>
    </row>
    <row r="1133" spans="1:23" ht="15">
      <c r="G1133" s="59"/>
      <c r="H1133" s="66"/>
      <c r="J1133" s="58"/>
      <c r="K1133" s="67" t="s">
        <v>423</v>
      </c>
      <c r="L1133" s="67">
        <v>47.37</v>
      </c>
      <c r="M1133" s="67">
        <v>-0.2</v>
      </c>
      <c r="N1133" s="67">
        <v>888.42819999999995</v>
      </c>
      <c r="O1133" s="67">
        <v>1</v>
      </c>
      <c r="P1133" s="67">
        <v>26.64</v>
      </c>
      <c r="Q1133" s="68">
        <v>8192900</v>
      </c>
      <c r="U1133" s="70"/>
    </row>
    <row r="1134" spans="1:23" ht="15">
      <c r="G1134" s="59"/>
      <c r="H1134" s="66"/>
      <c r="J1134" s="58"/>
      <c r="K1134" s="67" t="s">
        <v>92</v>
      </c>
      <c r="L1134" s="67">
        <v>43.1</v>
      </c>
      <c r="M1134" s="67">
        <v>1.9</v>
      </c>
      <c r="N1134" s="67">
        <v>461.79050000000001</v>
      </c>
      <c r="O1134" s="67">
        <v>2</v>
      </c>
      <c r="P1134" s="67">
        <v>30.15</v>
      </c>
      <c r="Q1134" s="68">
        <v>3131600</v>
      </c>
      <c r="U1134" s="70"/>
    </row>
    <row r="1135" spans="1:23" ht="15">
      <c r="G1135" s="59"/>
      <c r="H1135" s="66"/>
      <c r="J1135" s="58"/>
      <c r="K1135" s="67" t="s">
        <v>198</v>
      </c>
      <c r="L1135" s="67">
        <v>41.19</v>
      </c>
      <c r="M1135" s="67">
        <v>-0.9</v>
      </c>
      <c r="N1135" s="67">
        <v>401.55540000000002</v>
      </c>
      <c r="O1135" s="67">
        <v>3</v>
      </c>
      <c r="P1135" s="67">
        <v>21.22</v>
      </c>
      <c r="Q1135" s="68">
        <v>521080</v>
      </c>
      <c r="U1135" s="70"/>
    </row>
    <row r="1136" spans="1:23" ht="15">
      <c r="G1136" s="59"/>
      <c r="J1136" s="58"/>
      <c r="K1136" s="67" t="s">
        <v>504</v>
      </c>
      <c r="L1136" s="67">
        <v>40.53</v>
      </c>
      <c r="M1136" s="67">
        <v>-0.2</v>
      </c>
      <c r="N1136" s="67">
        <v>588.82569999999998</v>
      </c>
      <c r="O1136" s="67">
        <v>2</v>
      </c>
      <c r="P1136" s="67">
        <v>25.39</v>
      </c>
      <c r="Q1136" s="68">
        <v>1222300</v>
      </c>
      <c r="U1136" s="70"/>
    </row>
    <row r="1137" spans="1:23" ht="15">
      <c r="G1137" s="59"/>
      <c r="H1137" s="66"/>
      <c r="J1137" s="58"/>
      <c r="K1137" s="67" t="s">
        <v>424</v>
      </c>
      <c r="L1137" s="67">
        <v>36.840000000000003</v>
      </c>
      <c r="M1137" s="67">
        <v>0.8</v>
      </c>
      <c r="N1137" s="67">
        <v>573.28700000000003</v>
      </c>
      <c r="O1137" s="67">
        <v>2</v>
      </c>
      <c r="P1137" s="67">
        <v>25.09</v>
      </c>
      <c r="Q1137" s="68">
        <v>977080</v>
      </c>
      <c r="U1137" s="70"/>
    </row>
    <row r="1138" spans="1:23" ht="15">
      <c r="G1138" s="59"/>
      <c r="H1138" s="66"/>
      <c r="J1138" s="58"/>
      <c r="Q1138" s="68">
        <f>SUM(Q1128:Q1137)</f>
        <v>3054593360</v>
      </c>
      <c r="U1138" s="70"/>
    </row>
    <row r="1139" spans="1:23" ht="14.4">
      <c r="A1139" s="62">
        <v>22</v>
      </c>
      <c r="B1139" s="67">
        <v>5</v>
      </c>
      <c r="C1139" s="67">
        <v>2</v>
      </c>
      <c r="D1139" s="67">
        <v>147.93</v>
      </c>
      <c r="E1139" s="67">
        <v>22</v>
      </c>
      <c r="F1139" s="67">
        <v>28307</v>
      </c>
      <c r="G1139" s="59" t="s">
        <v>802</v>
      </c>
      <c r="H1139" s="66" t="s">
        <v>208</v>
      </c>
      <c r="I1139" s="67" t="s">
        <v>40</v>
      </c>
      <c r="J1139" s="67" t="s">
        <v>980</v>
      </c>
      <c r="K1139" s="67" t="s">
        <v>495</v>
      </c>
      <c r="L1139" s="67">
        <v>83.16</v>
      </c>
      <c r="M1139" s="67">
        <v>-0.2</v>
      </c>
      <c r="N1139" s="67">
        <v>707.03689999999995</v>
      </c>
      <c r="O1139" s="67">
        <v>3</v>
      </c>
      <c r="P1139" s="67">
        <v>30.17</v>
      </c>
      <c r="Q1139" s="68">
        <v>24982000</v>
      </c>
      <c r="R1139" s="64">
        <f>Q1144/B1139</f>
        <v>96957700</v>
      </c>
      <c r="T1139" s="44">
        <f>R1139/$S$1087*100</f>
        <v>9.1391139723662729</v>
      </c>
      <c r="U1139" s="70"/>
      <c r="V1139" s="44">
        <f>T1139*U$1087/100</f>
        <v>0.13758949446782051</v>
      </c>
      <c r="W1139" s="44"/>
    </row>
    <row r="1140" spans="1:23" ht="15">
      <c r="G1140" s="59"/>
      <c r="H1140" s="66"/>
      <c r="J1140" s="58"/>
      <c r="K1140" s="67" t="s">
        <v>505</v>
      </c>
      <c r="L1140" s="67">
        <v>61.84</v>
      </c>
      <c r="M1140" s="67">
        <v>-1.4</v>
      </c>
      <c r="N1140" s="67">
        <v>820.3809</v>
      </c>
      <c r="O1140" s="67">
        <v>2</v>
      </c>
      <c r="P1140" s="67">
        <v>33.25</v>
      </c>
      <c r="Q1140" s="68">
        <v>541500</v>
      </c>
      <c r="U1140" s="70"/>
    </row>
    <row r="1141" spans="1:23" ht="15">
      <c r="G1141" s="59"/>
      <c r="H1141" s="66"/>
      <c r="J1141" s="58"/>
      <c r="K1141" s="67" t="s">
        <v>201</v>
      </c>
      <c r="L1141" s="67">
        <v>59.93</v>
      </c>
      <c r="M1141" s="67">
        <v>1.3</v>
      </c>
      <c r="N1141" s="67">
        <v>1190.6253999999999</v>
      </c>
      <c r="O1141" s="67">
        <v>1</v>
      </c>
      <c r="P1141" s="67">
        <v>30.5</v>
      </c>
      <c r="Q1141" s="68">
        <v>335060000</v>
      </c>
      <c r="U1141" s="70"/>
    </row>
    <row r="1142" spans="1:23" ht="15">
      <c r="G1142" s="59"/>
      <c r="H1142" s="66"/>
      <c r="J1142" s="58"/>
      <c r="K1142" s="67" t="s">
        <v>299</v>
      </c>
      <c r="L1142" s="67">
        <v>55.46</v>
      </c>
      <c r="M1142" s="67">
        <v>-1.4</v>
      </c>
      <c r="N1142" s="67">
        <v>559.79650000000004</v>
      </c>
      <c r="O1142" s="67">
        <v>2</v>
      </c>
      <c r="P1142" s="67">
        <v>26.72</v>
      </c>
      <c r="Q1142" s="68">
        <v>55352000</v>
      </c>
      <c r="U1142" s="70"/>
    </row>
    <row r="1143" spans="1:23" ht="15">
      <c r="G1143" s="59"/>
      <c r="J1143" s="58"/>
      <c r="K1143" s="67" t="s">
        <v>442</v>
      </c>
      <c r="L1143" s="67">
        <v>50.41</v>
      </c>
      <c r="M1143" s="67">
        <v>0</v>
      </c>
      <c r="N1143" s="67">
        <v>603.81299999999999</v>
      </c>
      <c r="O1143" s="67">
        <v>2</v>
      </c>
      <c r="P1143" s="67">
        <v>28.31</v>
      </c>
      <c r="Q1143" s="68">
        <v>68853000</v>
      </c>
      <c r="U1143" s="70"/>
    </row>
    <row r="1144" spans="1:23" ht="15">
      <c r="G1144" s="59"/>
      <c r="J1144" s="58"/>
      <c r="Q1144" s="68">
        <f>SUM(Q1139:Q1143)</f>
        <v>484788500</v>
      </c>
      <c r="U1144" s="70"/>
    </row>
    <row r="1145" spans="1:23" ht="14.4">
      <c r="A1145" s="62">
        <v>22</v>
      </c>
      <c r="B1145" s="67">
        <v>6</v>
      </c>
      <c r="C1145" s="67">
        <v>1</v>
      </c>
      <c r="D1145" s="67">
        <v>145.55000000000001</v>
      </c>
      <c r="E1145" s="67">
        <v>39</v>
      </c>
      <c r="F1145" s="67">
        <v>16223</v>
      </c>
      <c r="G1145" s="59" t="s">
        <v>787</v>
      </c>
      <c r="H1145" s="66" t="s">
        <v>608</v>
      </c>
      <c r="I1145" s="67" t="s">
        <v>669</v>
      </c>
      <c r="J1145" s="67" t="s">
        <v>585</v>
      </c>
      <c r="K1145" s="67" t="s">
        <v>246</v>
      </c>
      <c r="L1145" s="67">
        <v>75.94</v>
      </c>
      <c r="M1145" s="67">
        <v>-0.7</v>
      </c>
      <c r="N1145" s="67">
        <v>958.94849999999997</v>
      </c>
      <c r="O1145" s="67">
        <v>2</v>
      </c>
      <c r="P1145" s="67">
        <v>34.4</v>
      </c>
      <c r="Q1145" s="68">
        <v>3483300</v>
      </c>
      <c r="R1145" s="64">
        <f>Q1151/B1145</f>
        <v>9230650</v>
      </c>
      <c r="T1145" s="44">
        <f>R1145/$S$1087*100</f>
        <v>0.87006975607943193</v>
      </c>
      <c r="U1145" s="70"/>
      <c r="V1145" s="44">
        <f>T1145*U$1087/100</f>
        <v>1.3098912898195682E-2</v>
      </c>
      <c r="W1145" s="44"/>
    </row>
    <row r="1146" spans="1:23" ht="15">
      <c r="G1146" s="59"/>
      <c r="H1146" s="66"/>
      <c r="J1146" s="58"/>
      <c r="K1146" s="67" t="s">
        <v>149</v>
      </c>
      <c r="L1146" s="67">
        <v>62.42</v>
      </c>
      <c r="M1146" s="67">
        <v>-0.8</v>
      </c>
      <c r="N1146" s="67">
        <v>644.77890000000002</v>
      </c>
      <c r="O1146" s="67">
        <v>2</v>
      </c>
      <c r="P1146" s="67">
        <v>29.71</v>
      </c>
      <c r="Q1146" s="68">
        <v>18526000</v>
      </c>
      <c r="U1146" s="70"/>
    </row>
    <row r="1147" spans="1:23" ht="15">
      <c r="G1147" s="59"/>
      <c r="H1147" s="66"/>
      <c r="J1147" s="58"/>
      <c r="K1147" s="67" t="s">
        <v>150</v>
      </c>
      <c r="L1147" s="67">
        <v>51.22</v>
      </c>
      <c r="M1147" s="67">
        <v>-0.3</v>
      </c>
      <c r="N1147" s="67">
        <v>657.76549999999997</v>
      </c>
      <c r="O1147" s="67">
        <v>2</v>
      </c>
      <c r="P1147" s="67">
        <v>31.13</v>
      </c>
      <c r="Q1147" s="68">
        <v>13075000</v>
      </c>
      <c r="U1147" s="70"/>
    </row>
    <row r="1148" spans="1:23" ht="15">
      <c r="G1148" s="59"/>
      <c r="J1148" s="58"/>
      <c r="K1148" s="67" t="s">
        <v>247</v>
      </c>
      <c r="L1148" s="67">
        <v>48.1</v>
      </c>
      <c r="M1148" s="67">
        <v>-1.1000000000000001</v>
      </c>
      <c r="N1148" s="67">
        <v>621.26400000000001</v>
      </c>
      <c r="O1148" s="67">
        <v>2</v>
      </c>
      <c r="P1148" s="67">
        <v>36.450000000000003</v>
      </c>
      <c r="Q1148" s="68">
        <v>3331600</v>
      </c>
      <c r="U1148" s="70"/>
    </row>
    <row r="1149" spans="1:23" ht="15">
      <c r="G1149" s="59"/>
      <c r="H1149" s="66"/>
      <c r="J1149" s="58"/>
      <c r="K1149" s="67" t="s">
        <v>248</v>
      </c>
      <c r="L1149" s="67">
        <v>46.91</v>
      </c>
      <c r="M1149" s="67">
        <v>-0.8</v>
      </c>
      <c r="N1149" s="67">
        <v>665.7627</v>
      </c>
      <c r="O1149" s="67">
        <v>2</v>
      </c>
      <c r="P1149" s="67">
        <v>27.78</v>
      </c>
      <c r="Q1149" s="68">
        <v>6513000</v>
      </c>
      <c r="U1149" s="70"/>
    </row>
    <row r="1150" spans="1:23" ht="15">
      <c r="G1150" s="59"/>
      <c r="J1150" s="58"/>
      <c r="K1150" s="67" t="s">
        <v>474</v>
      </c>
      <c r="L1150" s="67">
        <v>46.47</v>
      </c>
      <c r="M1150" s="67">
        <v>0.6</v>
      </c>
      <c r="N1150" s="67">
        <v>520.73649999999998</v>
      </c>
      <c r="O1150" s="67">
        <v>2</v>
      </c>
      <c r="P1150" s="67">
        <v>21.84</v>
      </c>
      <c r="Q1150" s="68">
        <v>10455000</v>
      </c>
      <c r="U1150" s="70"/>
    </row>
    <row r="1151" spans="1:23" ht="15">
      <c r="G1151" s="59"/>
      <c r="J1151" s="58"/>
      <c r="Q1151" s="68">
        <f>SUM(Q1145:Q1150)</f>
        <v>55383900</v>
      </c>
      <c r="U1151" s="70"/>
    </row>
    <row r="1152" spans="1:23" ht="14.4">
      <c r="A1152" s="62">
        <v>22</v>
      </c>
      <c r="B1152" s="67">
        <v>4</v>
      </c>
      <c r="C1152" s="67">
        <v>2</v>
      </c>
      <c r="D1152" s="67">
        <v>137.82</v>
      </c>
      <c r="E1152" s="67">
        <v>25</v>
      </c>
      <c r="F1152" s="67">
        <v>18492</v>
      </c>
      <c r="G1152" s="59" t="s">
        <v>790</v>
      </c>
      <c r="H1152" s="66" t="s">
        <v>123</v>
      </c>
      <c r="I1152" s="67" t="s">
        <v>669</v>
      </c>
      <c r="J1152" s="67" t="s">
        <v>973</v>
      </c>
      <c r="K1152" s="67" t="s">
        <v>275</v>
      </c>
      <c r="L1152" s="67">
        <v>71.23</v>
      </c>
      <c r="M1152" s="67">
        <v>-0.5</v>
      </c>
      <c r="N1152" s="67">
        <v>672.351</v>
      </c>
      <c r="O1152" s="67">
        <v>2</v>
      </c>
      <c r="P1152" s="67">
        <v>30.88</v>
      </c>
      <c r="Q1152" s="68">
        <v>7045200</v>
      </c>
      <c r="R1152" s="64">
        <f>Q1156/B1152</f>
        <v>9130052.5</v>
      </c>
      <c r="T1152" s="44">
        <f>R1152/$S$1087*100</f>
        <v>0.86058755901993989</v>
      </c>
      <c r="U1152" s="70"/>
      <c r="V1152" s="44">
        <f>T1152*U$1087/100</f>
        <v>1.2956158282835308E-2</v>
      </c>
      <c r="W1152" s="44"/>
    </row>
    <row r="1153" spans="1:23" ht="15">
      <c r="G1153" s="59"/>
      <c r="J1153" s="58"/>
      <c r="K1153" s="67" t="s">
        <v>506</v>
      </c>
      <c r="L1153" s="67">
        <v>68.33</v>
      </c>
      <c r="M1153" s="67">
        <v>-1.9</v>
      </c>
      <c r="N1153" s="67">
        <v>805.34839999999997</v>
      </c>
      <c r="O1153" s="67">
        <v>3</v>
      </c>
      <c r="P1153" s="67">
        <v>25.96</v>
      </c>
      <c r="Q1153" s="68">
        <v>494010</v>
      </c>
      <c r="U1153" s="70"/>
    </row>
    <row r="1154" spans="1:23" ht="15">
      <c r="G1154" s="59"/>
      <c r="J1154" s="58"/>
      <c r="K1154" s="67" t="s">
        <v>149</v>
      </c>
      <c r="L1154" s="67">
        <v>62.42</v>
      </c>
      <c r="M1154" s="67">
        <v>-0.8</v>
      </c>
      <c r="N1154" s="67">
        <v>644.77890000000002</v>
      </c>
      <c r="O1154" s="67">
        <v>2</v>
      </c>
      <c r="P1154" s="67">
        <v>29.71</v>
      </c>
      <c r="Q1154" s="68">
        <v>18526000</v>
      </c>
      <c r="U1154" s="70"/>
    </row>
    <row r="1155" spans="1:23" ht="15">
      <c r="G1155" s="59"/>
      <c r="J1155" s="58"/>
      <c r="K1155" s="67" t="s">
        <v>474</v>
      </c>
      <c r="L1155" s="67">
        <v>46.47</v>
      </c>
      <c r="M1155" s="67">
        <v>0.6</v>
      </c>
      <c r="N1155" s="67">
        <v>520.73649999999998</v>
      </c>
      <c r="O1155" s="67">
        <v>2</v>
      </c>
      <c r="P1155" s="67">
        <v>21.84</v>
      </c>
      <c r="Q1155" s="68">
        <v>10455000</v>
      </c>
      <c r="U1155" s="70"/>
    </row>
    <row r="1156" spans="1:23" ht="15">
      <c r="G1156" s="59"/>
      <c r="J1156" s="58"/>
      <c r="Q1156" s="68">
        <f>SUM(Q1152:Q1155)</f>
        <v>36520210</v>
      </c>
      <c r="U1156" s="70"/>
    </row>
    <row r="1157" spans="1:23" ht="14.4">
      <c r="A1157" s="62">
        <v>22</v>
      </c>
      <c r="B1157" s="67">
        <v>4</v>
      </c>
      <c r="C1157" s="67">
        <v>1</v>
      </c>
      <c r="D1157" s="67">
        <v>133.27000000000001</v>
      </c>
      <c r="E1157" s="67">
        <v>32</v>
      </c>
      <c r="F1157" s="67">
        <v>16291</v>
      </c>
      <c r="G1157" s="59" t="s">
        <v>795</v>
      </c>
      <c r="H1157" s="66" t="s">
        <v>892</v>
      </c>
      <c r="I1157" s="67" t="s">
        <v>669</v>
      </c>
      <c r="J1157" s="67" t="s">
        <v>976</v>
      </c>
      <c r="K1157" s="67" t="s">
        <v>246</v>
      </c>
      <c r="L1157" s="67">
        <v>75.94</v>
      </c>
      <c r="M1157" s="67">
        <v>-0.7</v>
      </c>
      <c r="N1157" s="67">
        <v>958.94849999999997</v>
      </c>
      <c r="O1157" s="67">
        <v>2</v>
      </c>
      <c r="P1157" s="67">
        <v>34.4</v>
      </c>
      <c r="Q1157" s="68">
        <v>3483300</v>
      </c>
      <c r="R1157" s="64">
        <f>Q1161/B1157</f>
        <v>7002025</v>
      </c>
      <c r="T1157" s="44">
        <f>R1157/$S$1087*100</f>
        <v>0.66000229494261875</v>
      </c>
      <c r="U1157" s="70"/>
      <c r="V1157" s="44">
        <f>T1157*U$1087/100</f>
        <v>9.9363441995946773E-3</v>
      </c>
      <c r="W1157" s="44"/>
    </row>
    <row r="1158" spans="1:23" ht="15">
      <c r="G1158" s="59"/>
      <c r="J1158" s="58"/>
      <c r="K1158" s="67" t="s">
        <v>149</v>
      </c>
      <c r="L1158" s="67">
        <v>62.42</v>
      </c>
      <c r="M1158" s="67">
        <v>-0.8</v>
      </c>
      <c r="N1158" s="67">
        <v>644.77890000000002</v>
      </c>
      <c r="O1158" s="67">
        <v>2</v>
      </c>
      <c r="P1158" s="67">
        <v>29.71</v>
      </c>
      <c r="Q1158" s="68">
        <v>18526000</v>
      </c>
      <c r="U1158" s="70"/>
    </row>
    <row r="1159" spans="1:23" ht="15">
      <c r="G1159" s="59"/>
      <c r="J1159" s="58"/>
      <c r="K1159" s="67" t="s">
        <v>247</v>
      </c>
      <c r="L1159" s="67">
        <v>48.1</v>
      </c>
      <c r="M1159" s="67">
        <v>-1.1000000000000001</v>
      </c>
      <c r="N1159" s="67">
        <v>621.26400000000001</v>
      </c>
      <c r="O1159" s="67">
        <v>2</v>
      </c>
      <c r="P1159" s="67">
        <v>36.450000000000003</v>
      </c>
      <c r="Q1159" s="68">
        <v>3331600</v>
      </c>
      <c r="U1159" s="70"/>
    </row>
    <row r="1160" spans="1:23" ht="15">
      <c r="G1160" s="59"/>
      <c r="J1160" s="58"/>
      <c r="K1160" s="67" t="s">
        <v>484</v>
      </c>
      <c r="L1160" s="67">
        <v>40.299999999999997</v>
      </c>
      <c r="M1160" s="67">
        <v>0.3</v>
      </c>
      <c r="N1160" s="67">
        <v>521.22839999999997</v>
      </c>
      <c r="O1160" s="67">
        <v>2</v>
      </c>
      <c r="P1160" s="67">
        <v>25.71</v>
      </c>
      <c r="Q1160" s="68">
        <v>2667200</v>
      </c>
      <c r="U1160" s="70"/>
    </row>
    <row r="1161" spans="1:23" ht="15">
      <c r="G1161" s="59"/>
      <c r="J1161" s="58"/>
      <c r="Q1161" s="68">
        <f>SUM(Q1157:Q1160)</f>
        <v>28008100</v>
      </c>
      <c r="U1161" s="70"/>
    </row>
    <row r="1162" spans="1:23" ht="14.4">
      <c r="A1162" s="62">
        <v>22</v>
      </c>
      <c r="B1162" s="67">
        <v>6</v>
      </c>
      <c r="C1162" s="67">
        <v>1</v>
      </c>
      <c r="D1162" s="67">
        <v>129.56</v>
      </c>
      <c r="E1162" s="67">
        <v>19</v>
      </c>
      <c r="F1162" s="67">
        <v>28139</v>
      </c>
      <c r="G1162" s="59" t="s">
        <v>811</v>
      </c>
      <c r="H1162" s="66" t="s">
        <v>609</v>
      </c>
      <c r="I1162" s="67" t="s">
        <v>40</v>
      </c>
      <c r="J1162" s="67" t="s">
        <v>961</v>
      </c>
      <c r="K1162" s="67" t="s">
        <v>507</v>
      </c>
      <c r="L1162" s="67">
        <v>68.14</v>
      </c>
      <c r="M1162" s="67">
        <v>2.2000000000000002</v>
      </c>
      <c r="N1162" s="67">
        <v>977.50829999999996</v>
      </c>
      <c r="O1162" s="67">
        <v>3</v>
      </c>
      <c r="P1162" s="67">
        <v>32.97</v>
      </c>
      <c r="Q1162" s="68">
        <v>4058500</v>
      </c>
      <c r="R1162" s="64">
        <f>Q1168/B1162</f>
        <v>3241410</v>
      </c>
      <c r="T1162" s="44">
        <f>R1162/$S$1087*100</f>
        <v>0.30553133398551907</v>
      </c>
      <c r="U1162" s="70"/>
      <c r="V1162" s="44">
        <f>T1162*U$1087/100</f>
        <v>4.5997787000200928E-3</v>
      </c>
      <c r="W1162" s="44"/>
    </row>
    <row r="1163" spans="1:23" ht="15">
      <c r="G1163" s="59"/>
      <c r="H1163" s="66"/>
      <c r="J1163" s="58"/>
      <c r="K1163" s="67" t="s">
        <v>243</v>
      </c>
      <c r="L1163" s="67">
        <v>65.92</v>
      </c>
      <c r="M1163" s="67">
        <v>-0.3</v>
      </c>
      <c r="N1163" s="67">
        <v>745.87940000000003</v>
      </c>
      <c r="O1163" s="67">
        <v>2</v>
      </c>
      <c r="P1163" s="67">
        <v>25.64</v>
      </c>
      <c r="Q1163" s="68">
        <v>1367100</v>
      </c>
      <c r="U1163" s="70"/>
    </row>
    <row r="1164" spans="1:23" ht="15">
      <c r="G1164" s="59"/>
      <c r="H1164" s="66"/>
      <c r="J1164" s="58"/>
      <c r="K1164" s="67" t="s">
        <v>152</v>
      </c>
      <c r="L1164" s="67">
        <v>49.61</v>
      </c>
      <c r="M1164" s="67">
        <v>-0.2</v>
      </c>
      <c r="N1164" s="67">
        <v>559.27769999999998</v>
      </c>
      <c r="O1164" s="67">
        <v>2</v>
      </c>
      <c r="P1164" s="67">
        <v>19.27</v>
      </c>
      <c r="Q1164" s="68">
        <v>290550</v>
      </c>
      <c r="U1164" s="70"/>
    </row>
    <row r="1165" spans="1:23" ht="15">
      <c r="G1165" s="59"/>
      <c r="H1165" s="66"/>
      <c r="J1165" s="58"/>
      <c r="K1165" s="67" t="s">
        <v>116</v>
      </c>
      <c r="L1165" s="67">
        <v>47.65</v>
      </c>
      <c r="M1165" s="67">
        <v>-1</v>
      </c>
      <c r="N1165" s="67">
        <v>335.19130000000001</v>
      </c>
      <c r="O1165" s="67">
        <v>3</v>
      </c>
      <c r="P1165" s="67">
        <v>25.65</v>
      </c>
      <c r="Q1165" s="68">
        <v>12510000</v>
      </c>
      <c r="U1165" s="70"/>
    </row>
    <row r="1166" spans="1:23" ht="15">
      <c r="G1166" s="59"/>
      <c r="H1166" s="66"/>
      <c r="J1166" s="58"/>
      <c r="K1166" s="67" t="s">
        <v>144</v>
      </c>
      <c r="L1166" s="67">
        <v>36.700000000000003</v>
      </c>
      <c r="M1166" s="67">
        <v>1.2</v>
      </c>
      <c r="N1166" s="67">
        <v>510.28190000000001</v>
      </c>
      <c r="O1166" s="67">
        <v>2</v>
      </c>
      <c r="P1166" s="67">
        <v>22.92</v>
      </c>
      <c r="Q1166" s="68">
        <v>870740</v>
      </c>
      <c r="U1166" s="70"/>
    </row>
    <row r="1167" spans="1:23" ht="15">
      <c r="G1167" s="59"/>
      <c r="H1167" s="66"/>
      <c r="J1167" s="58"/>
      <c r="K1167" s="67" t="s">
        <v>151</v>
      </c>
      <c r="L1167" s="67">
        <v>31.31</v>
      </c>
      <c r="M1167" s="67">
        <v>-0.3</v>
      </c>
      <c r="N1167" s="67">
        <v>415.88580000000002</v>
      </c>
      <c r="O1167" s="67">
        <v>3</v>
      </c>
      <c r="P1167" s="67">
        <v>18.399999999999999</v>
      </c>
      <c r="Q1167" s="68">
        <v>351570</v>
      </c>
      <c r="U1167" s="70"/>
    </row>
    <row r="1168" spans="1:23" ht="15">
      <c r="G1168" s="59"/>
      <c r="H1168" s="66"/>
      <c r="J1168" s="58"/>
      <c r="Q1168" s="68">
        <f>SUM(Q1162:Q1167)</f>
        <v>19448460</v>
      </c>
      <c r="U1168" s="70"/>
    </row>
    <row r="1169" spans="1:23" ht="14.4">
      <c r="A1169" s="62">
        <v>22</v>
      </c>
      <c r="B1169" s="67">
        <v>5</v>
      </c>
      <c r="C1169" s="67">
        <v>2</v>
      </c>
      <c r="D1169" s="67">
        <v>127.84</v>
      </c>
      <c r="E1169" s="67">
        <v>26</v>
      </c>
      <c r="F1169" s="67">
        <v>26547</v>
      </c>
      <c r="G1169" s="59" t="s">
        <v>805</v>
      </c>
      <c r="H1169" s="66" t="s">
        <v>597</v>
      </c>
      <c r="I1169" s="67" t="s">
        <v>40</v>
      </c>
      <c r="J1169" s="67" t="s">
        <v>981</v>
      </c>
      <c r="K1169" s="67" t="s">
        <v>497</v>
      </c>
      <c r="L1169" s="67">
        <v>66.489999999999995</v>
      </c>
      <c r="M1169" s="67">
        <v>-0.9</v>
      </c>
      <c r="N1169" s="67">
        <v>756.84590000000003</v>
      </c>
      <c r="O1169" s="67">
        <v>2</v>
      </c>
      <c r="P1169" s="67">
        <v>19.93</v>
      </c>
      <c r="Q1169" s="68">
        <v>9118100</v>
      </c>
      <c r="R1169" s="64">
        <f>Q1174/B1169</f>
        <v>16355296</v>
      </c>
      <c r="T1169" s="44">
        <f>R1169/$S$1087*100</f>
        <v>1.5416301561999326</v>
      </c>
      <c r="U1169" s="70"/>
      <c r="V1169" s="44">
        <f>T1169*U$1087/100</f>
        <v>2.320926454022287E-2</v>
      </c>
      <c r="W1169" s="44"/>
    </row>
    <row r="1170" spans="1:23" ht="15">
      <c r="G1170" s="59"/>
      <c r="H1170" s="66"/>
      <c r="J1170" s="58"/>
      <c r="K1170" s="67" t="s">
        <v>299</v>
      </c>
      <c r="L1170" s="67">
        <v>55.46</v>
      </c>
      <c r="M1170" s="67">
        <v>-1.4</v>
      </c>
      <c r="N1170" s="67">
        <v>559.79650000000004</v>
      </c>
      <c r="O1170" s="67">
        <v>2</v>
      </c>
      <c r="P1170" s="67">
        <v>26.72</v>
      </c>
      <c r="Q1170" s="68">
        <v>55352000</v>
      </c>
      <c r="U1170" s="70"/>
    </row>
    <row r="1171" spans="1:23" ht="15">
      <c r="G1171" s="59"/>
      <c r="H1171" s="66"/>
      <c r="J1171" s="58"/>
      <c r="K1171" s="67" t="s">
        <v>423</v>
      </c>
      <c r="L1171" s="67">
        <v>47.37</v>
      </c>
      <c r="M1171" s="67">
        <v>-0.2</v>
      </c>
      <c r="N1171" s="67">
        <v>888.42819999999995</v>
      </c>
      <c r="O1171" s="67">
        <v>1</v>
      </c>
      <c r="P1171" s="67">
        <v>26.64</v>
      </c>
      <c r="Q1171" s="68">
        <v>8192900</v>
      </c>
      <c r="U1171" s="70"/>
    </row>
    <row r="1172" spans="1:23" ht="15">
      <c r="G1172" s="59"/>
      <c r="H1172" s="66"/>
      <c r="J1172" s="58"/>
      <c r="K1172" s="67" t="s">
        <v>498</v>
      </c>
      <c r="L1172" s="67">
        <v>41.84</v>
      </c>
      <c r="M1172" s="67">
        <v>4.8</v>
      </c>
      <c r="N1172" s="67">
        <v>979.50729999999999</v>
      </c>
      <c r="O1172" s="67">
        <v>3</v>
      </c>
      <c r="P1172" s="67">
        <v>30.5</v>
      </c>
      <c r="Q1172" s="68">
        <v>8136400</v>
      </c>
      <c r="U1172" s="70"/>
    </row>
    <row r="1173" spans="1:23" ht="15">
      <c r="G1173" s="59"/>
      <c r="J1173" s="58"/>
      <c r="K1173" s="67" t="s">
        <v>424</v>
      </c>
      <c r="L1173" s="67">
        <v>36.840000000000003</v>
      </c>
      <c r="M1173" s="67">
        <v>0.8</v>
      </c>
      <c r="N1173" s="67">
        <v>573.28700000000003</v>
      </c>
      <c r="O1173" s="67">
        <v>2</v>
      </c>
      <c r="P1173" s="67">
        <v>25.09</v>
      </c>
      <c r="Q1173" s="68">
        <v>977080</v>
      </c>
      <c r="U1173" s="70"/>
    </row>
    <row r="1174" spans="1:23" ht="15">
      <c r="G1174" s="59"/>
      <c r="J1174" s="58"/>
      <c r="Q1174" s="68">
        <f>SUM(Q1169:Q1173)</f>
        <v>81776480</v>
      </c>
      <c r="U1174" s="70"/>
    </row>
    <row r="1175" spans="1:23" ht="14.4">
      <c r="A1175" s="62">
        <v>22</v>
      </c>
      <c r="B1175" s="67">
        <v>7</v>
      </c>
      <c r="C1175" s="67">
        <v>4</v>
      </c>
      <c r="D1175" s="67">
        <v>123.54</v>
      </c>
      <c r="E1175" s="67">
        <v>38</v>
      </c>
      <c r="F1175" s="67">
        <v>13787</v>
      </c>
      <c r="G1175" s="59" t="s">
        <v>576</v>
      </c>
      <c r="H1175" s="66" t="s">
        <v>590</v>
      </c>
      <c r="I1175" s="67" t="s">
        <v>11</v>
      </c>
      <c r="J1175" s="67" t="s">
        <v>665</v>
      </c>
      <c r="K1175" s="67" t="s">
        <v>610</v>
      </c>
      <c r="L1175" s="67">
        <v>65.59</v>
      </c>
      <c r="M1175" s="67">
        <v>0.3</v>
      </c>
      <c r="N1175" s="67">
        <v>916.3578</v>
      </c>
      <c r="O1175" s="67">
        <v>2</v>
      </c>
      <c r="P1175" s="67">
        <v>23.45</v>
      </c>
      <c r="Q1175" s="68">
        <v>4057700</v>
      </c>
      <c r="R1175" s="64">
        <f>Q1182/B1175</f>
        <v>4897077.1428571427</v>
      </c>
      <c r="T1175" s="44">
        <f>R1175/$S$1087*100</f>
        <v>0.46159248971501204</v>
      </c>
      <c r="U1175" s="70"/>
      <c r="V1175" s="44">
        <f>T1175*U$1087/100</f>
        <v>6.9492816811417054E-3</v>
      </c>
      <c r="W1175" s="44"/>
    </row>
    <row r="1176" spans="1:23" ht="15">
      <c r="G1176" s="59"/>
      <c r="J1176" s="58"/>
      <c r="K1176" s="67" t="s">
        <v>348</v>
      </c>
      <c r="L1176" s="67">
        <v>63.43</v>
      </c>
      <c r="M1176" s="67">
        <v>0.6</v>
      </c>
      <c r="N1176" s="67">
        <v>707.32090000000005</v>
      </c>
      <c r="O1176" s="67">
        <v>3</v>
      </c>
      <c r="P1176" s="67">
        <v>25.62</v>
      </c>
      <c r="Q1176" s="68">
        <v>8172400</v>
      </c>
      <c r="U1176" s="70"/>
    </row>
    <row r="1177" spans="1:23" ht="15">
      <c r="G1177" s="59"/>
      <c r="J1177" s="58"/>
      <c r="K1177" s="67" t="s">
        <v>349</v>
      </c>
      <c r="L1177" s="67">
        <v>56.31</v>
      </c>
      <c r="M1177" s="67">
        <v>0.3</v>
      </c>
      <c r="N1177" s="67">
        <v>712.65229999999997</v>
      </c>
      <c r="O1177" s="67">
        <v>3</v>
      </c>
      <c r="P1177" s="67">
        <v>23.06</v>
      </c>
      <c r="Q1177" s="68">
        <v>925310</v>
      </c>
      <c r="U1177" s="70"/>
    </row>
    <row r="1178" spans="1:23" ht="15">
      <c r="G1178" s="59"/>
      <c r="J1178" s="58"/>
      <c r="K1178" s="67" t="s">
        <v>347</v>
      </c>
      <c r="L1178" s="67">
        <v>45.08</v>
      </c>
      <c r="M1178" s="67">
        <v>0</v>
      </c>
      <c r="N1178" s="67">
        <v>663.27449999999999</v>
      </c>
      <c r="O1178" s="67">
        <v>3</v>
      </c>
      <c r="P1178" s="67">
        <v>21.39</v>
      </c>
      <c r="Q1178" s="68">
        <v>118030</v>
      </c>
      <c r="U1178" s="70"/>
    </row>
    <row r="1179" spans="1:23" ht="15">
      <c r="G1179" s="59"/>
      <c r="J1179" s="58"/>
      <c r="K1179" s="67" t="s">
        <v>260</v>
      </c>
      <c r="L1179" s="67">
        <v>44.82</v>
      </c>
      <c r="M1179" s="67">
        <v>-0.3</v>
      </c>
      <c r="N1179" s="67">
        <v>699.83069999999998</v>
      </c>
      <c r="O1179" s="67">
        <v>2</v>
      </c>
      <c r="P1179" s="67">
        <v>48.82</v>
      </c>
      <c r="Q1179" s="68">
        <v>7869300</v>
      </c>
      <c r="U1179" s="70"/>
    </row>
    <row r="1180" spans="1:23" ht="15">
      <c r="G1180" s="59"/>
      <c r="J1180" s="58"/>
      <c r="K1180" s="67" t="s">
        <v>261</v>
      </c>
      <c r="L1180" s="67">
        <v>40.130000000000003</v>
      </c>
      <c r="M1180" s="67">
        <v>-0.3</v>
      </c>
      <c r="N1180" s="67">
        <v>707.82809999999995</v>
      </c>
      <c r="O1180" s="67">
        <v>2</v>
      </c>
      <c r="P1180" s="67">
        <v>43.93</v>
      </c>
      <c r="Q1180" s="68">
        <v>6568400</v>
      </c>
      <c r="U1180" s="70"/>
    </row>
    <row r="1181" spans="1:23" ht="15">
      <c r="G1181" s="59"/>
      <c r="J1181" s="58"/>
      <c r="K1181" s="67" t="s">
        <v>313</v>
      </c>
      <c r="L1181" s="67">
        <v>35.68</v>
      </c>
      <c r="M1181" s="67">
        <v>-0.3</v>
      </c>
      <c r="N1181" s="67">
        <v>707.82809999999995</v>
      </c>
      <c r="O1181" s="67">
        <v>2</v>
      </c>
      <c r="P1181" s="67">
        <v>43.93</v>
      </c>
      <c r="Q1181" s="68">
        <v>6568400</v>
      </c>
      <c r="U1181" s="70"/>
    </row>
    <row r="1182" spans="1:23" ht="15">
      <c r="G1182" s="59"/>
      <c r="J1182" s="58"/>
      <c r="Q1182" s="68">
        <f>SUM(Q1175:Q1181)</f>
        <v>34279540</v>
      </c>
      <c r="U1182" s="70"/>
    </row>
    <row r="1183" spans="1:23" ht="14.4">
      <c r="A1183" s="62">
        <v>22</v>
      </c>
      <c r="B1183" s="67">
        <v>4</v>
      </c>
      <c r="C1183" s="67">
        <v>1</v>
      </c>
      <c r="D1183" s="67">
        <v>115.41</v>
      </c>
      <c r="E1183" s="67">
        <v>14</v>
      </c>
      <c r="F1183" s="67">
        <v>26387</v>
      </c>
      <c r="G1183" s="59" t="s">
        <v>765</v>
      </c>
      <c r="H1183" s="66" t="s">
        <v>891</v>
      </c>
      <c r="I1183" s="67" t="s">
        <v>40</v>
      </c>
      <c r="J1183" s="67" t="s">
        <v>960</v>
      </c>
      <c r="K1183" s="67" t="s">
        <v>336</v>
      </c>
      <c r="L1183" s="67">
        <v>62.67</v>
      </c>
      <c r="M1183" s="67">
        <v>-0.4</v>
      </c>
      <c r="N1183" s="67">
        <v>763.85410000000002</v>
      </c>
      <c r="O1183" s="67">
        <v>2</v>
      </c>
      <c r="P1183" s="67">
        <v>20.76</v>
      </c>
      <c r="Q1183" s="68">
        <v>417410</v>
      </c>
      <c r="R1183" s="64">
        <f>Q1187/B1183</f>
        <v>16234847.5</v>
      </c>
      <c r="T1183" s="44">
        <f>R1183/$S$1087*100</f>
        <v>1.5302768282094732</v>
      </c>
      <c r="U1183" s="70"/>
      <c r="V1183" s="44">
        <f>T1183*U$1087/100</f>
        <v>2.3038340021340847E-2</v>
      </c>
      <c r="W1183" s="44"/>
    </row>
    <row r="1184" spans="1:23" ht="15">
      <c r="G1184" s="59"/>
      <c r="H1184" s="66"/>
      <c r="J1184" s="58"/>
      <c r="K1184" s="67" t="s">
        <v>299</v>
      </c>
      <c r="L1184" s="67">
        <v>55.46</v>
      </c>
      <c r="M1184" s="67">
        <v>-1.4</v>
      </c>
      <c r="N1184" s="67">
        <v>559.79650000000004</v>
      </c>
      <c r="O1184" s="67">
        <v>2</v>
      </c>
      <c r="P1184" s="67">
        <v>26.72</v>
      </c>
      <c r="Q1184" s="68">
        <v>55352000</v>
      </c>
      <c r="U1184" s="70"/>
    </row>
    <row r="1185" spans="1:23" ht="15">
      <c r="G1185" s="59"/>
      <c r="H1185" s="66"/>
      <c r="J1185" s="58"/>
      <c r="K1185" s="67" t="s">
        <v>423</v>
      </c>
      <c r="L1185" s="67">
        <v>47.37</v>
      </c>
      <c r="M1185" s="67">
        <v>-0.2</v>
      </c>
      <c r="N1185" s="67">
        <v>888.42819999999995</v>
      </c>
      <c r="O1185" s="67">
        <v>1</v>
      </c>
      <c r="P1185" s="67">
        <v>26.64</v>
      </c>
      <c r="Q1185" s="68">
        <v>8192900</v>
      </c>
      <c r="U1185" s="70"/>
    </row>
    <row r="1186" spans="1:23" ht="15">
      <c r="G1186" s="59"/>
      <c r="H1186" s="66"/>
      <c r="J1186" s="58"/>
      <c r="K1186" s="67" t="s">
        <v>424</v>
      </c>
      <c r="L1186" s="67">
        <v>36.840000000000003</v>
      </c>
      <c r="M1186" s="67">
        <v>0.8</v>
      </c>
      <c r="N1186" s="67">
        <v>573.28700000000003</v>
      </c>
      <c r="O1186" s="67">
        <v>2</v>
      </c>
      <c r="P1186" s="67">
        <v>25.09</v>
      </c>
      <c r="Q1186" s="68">
        <v>977080</v>
      </c>
      <c r="U1186" s="70"/>
    </row>
    <row r="1187" spans="1:23" ht="15">
      <c r="G1187" s="59"/>
      <c r="H1187" s="66"/>
      <c r="J1187" s="58"/>
      <c r="Q1187" s="68">
        <f>SUM(Q1183:Q1186)</f>
        <v>64939390</v>
      </c>
      <c r="U1187" s="70"/>
    </row>
    <row r="1188" spans="1:23" ht="14.4">
      <c r="A1188" s="62">
        <v>22</v>
      </c>
      <c r="B1188" s="67">
        <v>5</v>
      </c>
      <c r="C1188" s="67">
        <v>1</v>
      </c>
      <c r="D1188" s="67">
        <v>111.14</v>
      </c>
      <c r="E1188" s="67">
        <v>15</v>
      </c>
      <c r="F1188" s="67">
        <v>27800</v>
      </c>
      <c r="G1188" s="59" t="s">
        <v>806</v>
      </c>
      <c r="H1188" s="66" t="s">
        <v>602</v>
      </c>
      <c r="I1188" s="67" t="s">
        <v>40</v>
      </c>
      <c r="J1188" s="67" t="s">
        <v>552</v>
      </c>
      <c r="K1188" s="67" t="s">
        <v>254</v>
      </c>
      <c r="L1188" s="67">
        <v>67.53</v>
      </c>
      <c r="M1188" s="67">
        <v>1.9</v>
      </c>
      <c r="N1188" s="67">
        <v>563.79719999999998</v>
      </c>
      <c r="O1188" s="67">
        <v>2</v>
      </c>
      <c r="P1188" s="67">
        <v>21.22</v>
      </c>
      <c r="Q1188" s="68">
        <v>41074000</v>
      </c>
      <c r="R1188" s="64">
        <f>Q1193/B1188</f>
        <v>22079742</v>
      </c>
      <c r="T1188" s="44">
        <f>R1188/$S$1087*100</f>
        <v>2.0812094203806653</v>
      </c>
      <c r="U1188" s="70"/>
      <c r="V1188" s="44">
        <f>T1188*U$1087/100</f>
        <v>3.1332638251112641E-2</v>
      </c>
      <c r="W1188" s="44"/>
    </row>
    <row r="1189" spans="1:23" ht="15">
      <c r="G1189" s="59"/>
      <c r="J1189" s="58"/>
      <c r="K1189" s="67" t="s">
        <v>274</v>
      </c>
      <c r="L1189" s="67">
        <v>55.46</v>
      </c>
      <c r="M1189" s="67">
        <v>-1.4</v>
      </c>
      <c r="N1189" s="67">
        <v>559.79650000000004</v>
      </c>
      <c r="O1189" s="67">
        <v>2</v>
      </c>
      <c r="P1189" s="67">
        <v>26.72</v>
      </c>
      <c r="Q1189" s="68">
        <v>55352000</v>
      </c>
      <c r="U1189" s="70"/>
    </row>
    <row r="1190" spans="1:23" ht="15">
      <c r="G1190" s="59"/>
      <c r="H1190" s="66"/>
      <c r="J1190" s="58"/>
      <c r="K1190" s="67" t="s">
        <v>255</v>
      </c>
      <c r="L1190" s="67">
        <v>47.65</v>
      </c>
      <c r="M1190" s="67">
        <v>-1</v>
      </c>
      <c r="N1190" s="67">
        <v>335.19130000000001</v>
      </c>
      <c r="O1190" s="67">
        <v>3</v>
      </c>
      <c r="P1190" s="67">
        <v>25.65</v>
      </c>
      <c r="Q1190" s="68">
        <v>12510000</v>
      </c>
      <c r="U1190" s="70"/>
    </row>
    <row r="1191" spans="1:23" ht="15">
      <c r="G1191" s="59"/>
      <c r="H1191" s="66"/>
      <c r="J1191" s="58"/>
      <c r="K1191" s="67" t="s">
        <v>256</v>
      </c>
      <c r="L1191" s="67">
        <v>36.700000000000003</v>
      </c>
      <c r="M1191" s="67">
        <v>1.2</v>
      </c>
      <c r="N1191" s="67">
        <v>510.28190000000001</v>
      </c>
      <c r="O1191" s="67">
        <v>2</v>
      </c>
      <c r="P1191" s="67">
        <v>22.92</v>
      </c>
      <c r="Q1191" s="68">
        <v>870740</v>
      </c>
      <c r="U1191" s="70"/>
    </row>
    <row r="1192" spans="1:23" ht="15">
      <c r="G1192" s="59"/>
      <c r="H1192" s="66"/>
      <c r="J1192" s="58"/>
      <c r="K1192" s="67" t="s">
        <v>205</v>
      </c>
      <c r="L1192" s="67">
        <v>26.99</v>
      </c>
      <c r="M1192" s="67">
        <v>0.7</v>
      </c>
      <c r="N1192" s="67">
        <v>532.27170000000001</v>
      </c>
      <c r="O1192" s="67">
        <v>2</v>
      </c>
      <c r="P1192" s="67">
        <v>19.62</v>
      </c>
      <c r="Q1192" s="68">
        <v>591970</v>
      </c>
      <c r="U1192" s="70"/>
    </row>
    <row r="1193" spans="1:23" ht="15">
      <c r="G1193" s="59"/>
      <c r="H1193" s="66"/>
      <c r="J1193" s="58"/>
      <c r="Q1193" s="68">
        <f>SUM(Q1188:Q1192)</f>
        <v>110398710</v>
      </c>
      <c r="U1193" s="70"/>
    </row>
    <row r="1194" spans="1:23" ht="14.4">
      <c r="A1194" s="62">
        <v>22</v>
      </c>
      <c r="B1194" s="67">
        <v>4</v>
      </c>
      <c r="C1194" s="67">
        <v>3</v>
      </c>
      <c r="D1194" s="67">
        <v>108.42</v>
      </c>
      <c r="E1194" s="67">
        <v>14</v>
      </c>
      <c r="F1194" s="67">
        <v>27163</v>
      </c>
      <c r="G1194" s="59" t="s">
        <v>742</v>
      </c>
      <c r="H1194" s="66" t="s">
        <v>612</v>
      </c>
      <c r="I1194" s="67" t="s">
        <v>12</v>
      </c>
      <c r="J1194" s="67" t="s">
        <v>945</v>
      </c>
      <c r="K1194" s="67" t="s">
        <v>355</v>
      </c>
      <c r="L1194" s="67">
        <v>61.77</v>
      </c>
      <c r="M1194" s="67">
        <v>0.3</v>
      </c>
      <c r="N1194" s="67">
        <v>682.32500000000005</v>
      </c>
      <c r="O1194" s="67">
        <v>2</v>
      </c>
      <c r="P1194" s="67">
        <v>26.44</v>
      </c>
      <c r="Q1194" s="68">
        <v>856070</v>
      </c>
      <c r="R1194" s="64">
        <f>Q1198/B1194</f>
        <v>914070</v>
      </c>
      <c r="T1194" s="44">
        <f>R1194/$S$1087*100</f>
        <v>8.6159117932055301E-2</v>
      </c>
      <c r="U1194" s="70"/>
      <c r="V1194" s="44">
        <f>T1194*U$1087/100</f>
        <v>1.2971267801133968E-3</v>
      </c>
      <c r="W1194" s="44"/>
    </row>
    <row r="1195" spans="1:23" ht="15">
      <c r="G1195" s="59"/>
      <c r="H1195" s="66"/>
      <c r="J1195" s="58"/>
      <c r="K1195" s="67" t="s">
        <v>354</v>
      </c>
      <c r="L1195" s="67">
        <v>59.49</v>
      </c>
      <c r="M1195" s="67">
        <v>-0.2</v>
      </c>
      <c r="N1195" s="67">
        <v>647.31799999999998</v>
      </c>
      <c r="O1195" s="67">
        <v>2</v>
      </c>
      <c r="P1195" s="67">
        <v>26.66</v>
      </c>
      <c r="Q1195" s="68">
        <v>2269600</v>
      </c>
      <c r="U1195" s="70"/>
    </row>
    <row r="1196" spans="1:23" ht="15">
      <c r="G1196" s="59"/>
      <c r="H1196" s="66"/>
      <c r="J1196" s="58"/>
      <c r="K1196" s="67" t="s">
        <v>357</v>
      </c>
      <c r="L1196" s="67">
        <v>58.9</v>
      </c>
      <c r="M1196" s="67">
        <v>0.1</v>
      </c>
      <c r="N1196" s="67">
        <v>690.32230000000004</v>
      </c>
      <c r="O1196" s="67">
        <v>2</v>
      </c>
      <c r="P1196" s="67">
        <v>23.09</v>
      </c>
      <c r="Q1196" s="68">
        <v>146020</v>
      </c>
      <c r="U1196" s="70"/>
    </row>
    <row r="1197" spans="1:23" ht="15">
      <c r="G1197" s="59"/>
      <c r="H1197" s="66"/>
      <c r="J1197" s="58"/>
      <c r="K1197" s="67" t="s">
        <v>356</v>
      </c>
      <c r="L1197" s="67">
        <v>50.71</v>
      </c>
      <c r="M1197" s="67">
        <v>0</v>
      </c>
      <c r="N1197" s="67">
        <v>556.26930000000004</v>
      </c>
      <c r="O1197" s="67">
        <v>2</v>
      </c>
      <c r="P1197" s="67">
        <v>19.399999999999999</v>
      </c>
      <c r="Q1197" s="68">
        <v>384590</v>
      </c>
      <c r="U1197" s="70"/>
    </row>
    <row r="1198" spans="1:23" ht="15">
      <c r="G1198" s="59"/>
      <c r="H1198" s="66"/>
      <c r="J1198" s="58"/>
      <c r="Q1198" s="68">
        <f>SUM(Q1194:Q1197)</f>
        <v>3656280</v>
      </c>
      <c r="U1198" s="70"/>
    </row>
    <row r="1199" spans="1:23" ht="14.4">
      <c r="A1199" s="62">
        <v>22</v>
      </c>
      <c r="B1199" s="67">
        <v>3</v>
      </c>
      <c r="C1199" s="67">
        <v>1</v>
      </c>
      <c r="D1199" s="67">
        <v>104.59</v>
      </c>
      <c r="E1199" s="67">
        <v>11</v>
      </c>
      <c r="F1199" s="67">
        <v>28144</v>
      </c>
      <c r="G1199" s="59" t="s">
        <v>777</v>
      </c>
      <c r="H1199" s="66" t="s">
        <v>602</v>
      </c>
      <c r="I1199" s="67" t="s">
        <v>40</v>
      </c>
      <c r="J1199" s="67" t="s">
        <v>547</v>
      </c>
      <c r="K1199" s="67" t="s">
        <v>453</v>
      </c>
      <c r="L1199" s="67">
        <v>74.62</v>
      </c>
      <c r="M1199" s="67">
        <v>-0.8</v>
      </c>
      <c r="N1199" s="67">
        <v>912.48710000000005</v>
      </c>
      <c r="O1199" s="67">
        <v>2</v>
      </c>
      <c r="P1199" s="67">
        <v>32.76</v>
      </c>
      <c r="Q1199" s="68">
        <v>87813000</v>
      </c>
      <c r="R1199" s="64">
        <f>Q1202/B1199</f>
        <v>163908666.66666666</v>
      </c>
      <c r="T1199" s="44">
        <f>R1199/$S$1087*100</f>
        <v>15.449830036451557</v>
      </c>
      <c r="U1199" s="70"/>
      <c r="V1199" s="44">
        <f>T1199*U$1087/100</f>
        <v>0.23259741707529333</v>
      </c>
      <c r="W1199" s="44"/>
    </row>
    <row r="1200" spans="1:23" ht="15">
      <c r="G1200" s="59"/>
      <c r="H1200" s="66"/>
      <c r="J1200" s="58"/>
      <c r="K1200" s="67" t="s">
        <v>201</v>
      </c>
      <c r="L1200" s="67">
        <v>59.93</v>
      </c>
      <c r="M1200" s="67">
        <v>1.3</v>
      </c>
      <c r="N1200" s="67">
        <v>1190.6253999999999</v>
      </c>
      <c r="O1200" s="67">
        <v>1</v>
      </c>
      <c r="P1200" s="67">
        <v>30.5</v>
      </c>
      <c r="Q1200" s="68">
        <v>335060000</v>
      </c>
      <c r="U1200" s="70"/>
    </row>
    <row r="1201" spans="1:23" ht="15">
      <c r="G1201" s="59"/>
      <c r="H1201" s="66"/>
      <c r="J1201" s="58"/>
      <c r="K1201" s="67" t="s">
        <v>442</v>
      </c>
      <c r="L1201" s="67">
        <v>50.41</v>
      </c>
      <c r="M1201" s="67">
        <v>0</v>
      </c>
      <c r="N1201" s="67">
        <v>603.81299999999999</v>
      </c>
      <c r="O1201" s="67">
        <v>2</v>
      </c>
      <c r="P1201" s="67">
        <v>28.31</v>
      </c>
      <c r="Q1201" s="68">
        <v>68853000</v>
      </c>
      <c r="U1201" s="70"/>
    </row>
    <row r="1202" spans="1:23" ht="15">
      <c r="G1202" s="59"/>
      <c r="H1202" s="66"/>
      <c r="J1202" s="58"/>
      <c r="Q1202" s="68">
        <f>SUM(Q1199:Q1201)</f>
        <v>491726000</v>
      </c>
      <c r="U1202" s="70"/>
    </row>
    <row r="1203" spans="1:23" ht="14.4">
      <c r="A1203" s="62">
        <v>22</v>
      </c>
      <c r="B1203" s="67">
        <v>2</v>
      </c>
      <c r="C1203" s="67">
        <v>2</v>
      </c>
      <c r="D1203" s="67">
        <v>98.87</v>
      </c>
      <c r="E1203" s="67">
        <v>6</v>
      </c>
      <c r="F1203" s="67">
        <v>43816</v>
      </c>
      <c r="G1203" s="59" t="s">
        <v>731</v>
      </c>
      <c r="H1203" s="66" t="s">
        <v>600</v>
      </c>
      <c r="I1203" s="67" t="s">
        <v>39</v>
      </c>
      <c r="J1203" s="67" t="s">
        <v>958</v>
      </c>
      <c r="K1203" s="67" t="s">
        <v>126</v>
      </c>
      <c r="L1203" s="67">
        <v>66.510000000000005</v>
      </c>
      <c r="M1203" s="67">
        <v>-0.4</v>
      </c>
      <c r="N1203" s="67">
        <v>667.34069999999997</v>
      </c>
      <c r="O1203" s="67">
        <v>2</v>
      </c>
      <c r="P1203" s="67">
        <v>20.71</v>
      </c>
      <c r="Q1203" s="68">
        <v>311360</v>
      </c>
      <c r="R1203" s="64">
        <f>Q1205/B1203</f>
        <v>989730</v>
      </c>
      <c r="T1203" s="44">
        <f>R1203/$S$1087*100</f>
        <v>9.3290736804504129E-2</v>
      </c>
      <c r="U1203" s="70"/>
      <c r="V1203" s="44">
        <f>T1203*U$1087/100</f>
        <v>1.4044934065023818E-3</v>
      </c>
      <c r="W1203" s="44"/>
    </row>
    <row r="1204" spans="1:23" ht="15">
      <c r="G1204" s="59"/>
      <c r="J1204" s="58"/>
      <c r="K1204" s="67" t="s">
        <v>84</v>
      </c>
      <c r="L1204" s="67">
        <v>64.73</v>
      </c>
      <c r="M1204" s="67">
        <v>-0.4</v>
      </c>
      <c r="N1204" s="67">
        <v>724.85090000000002</v>
      </c>
      <c r="O1204" s="67">
        <v>2</v>
      </c>
      <c r="P1204" s="67">
        <v>26.16</v>
      </c>
      <c r="Q1204" s="68">
        <v>1668100</v>
      </c>
      <c r="U1204" s="70"/>
    </row>
    <row r="1205" spans="1:23" ht="15">
      <c r="G1205" s="59"/>
      <c r="J1205" s="58"/>
      <c r="Q1205" s="68">
        <f>SUM(Q1203:Q1204)</f>
        <v>1979460</v>
      </c>
      <c r="U1205" s="70"/>
    </row>
    <row r="1206" spans="1:23" ht="14.4">
      <c r="A1206" s="62">
        <v>22</v>
      </c>
      <c r="B1206" s="67">
        <v>2</v>
      </c>
      <c r="C1206" s="67">
        <v>1</v>
      </c>
      <c r="D1206" s="67">
        <v>96.51</v>
      </c>
      <c r="E1206" s="67">
        <v>12</v>
      </c>
      <c r="F1206" s="67">
        <v>28183</v>
      </c>
      <c r="G1206" s="59" t="s">
        <v>807</v>
      </c>
      <c r="H1206" s="66" t="s">
        <v>604</v>
      </c>
      <c r="I1206" s="67" t="s">
        <v>40</v>
      </c>
      <c r="J1206" s="67" t="s">
        <v>553</v>
      </c>
      <c r="K1206" s="67" t="s">
        <v>460</v>
      </c>
      <c r="L1206" s="67">
        <v>68.78</v>
      </c>
      <c r="M1206" s="67">
        <v>6.5</v>
      </c>
      <c r="N1206" s="67">
        <v>726.3768</v>
      </c>
      <c r="O1206" s="67">
        <v>3</v>
      </c>
      <c r="P1206" s="67">
        <v>30.42</v>
      </c>
      <c r="Q1206" s="68">
        <v>1543700</v>
      </c>
      <c r="R1206" s="64">
        <f>Q1208/B1206</f>
        <v>28447850</v>
      </c>
      <c r="T1206" s="44">
        <f>R1206/$S$1087*100</f>
        <v>2.6814594758206916</v>
      </c>
      <c r="U1206" s="70"/>
      <c r="V1206" s="44">
        <f>T1206*U$1087/100</f>
        <v>4.0369411611418042E-2</v>
      </c>
      <c r="W1206" s="44"/>
    </row>
    <row r="1207" spans="1:23" ht="15">
      <c r="G1207" s="59"/>
      <c r="J1207" s="58"/>
      <c r="K1207" s="67" t="s">
        <v>299</v>
      </c>
      <c r="L1207" s="67">
        <v>55.46</v>
      </c>
      <c r="M1207" s="67">
        <v>-1.4</v>
      </c>
      <c r="N1207" s="67">
        <v>559.79650000000004</v>
      </c>
      <c r="O1207" s="67">
        <v>2</v>
      </c>
      <c r="P1207" s="67">
        <v>26.72</v>
      </c>
      <c r="Q1207" s="68">
        <v>55352000</v>
      </c>
      <c r="U1207" s="70"/>
    </row>
    <row r="1208" spans="1:23" ht="15">
      <c r="G1208" s="59"/>
      <c r="J1208" s="58"/>
      <c r="Q1208" s="68">
        <f>SUM(Q1206:Q1207)</f>
        <v>56895700</v>
      </c>
      <c r="U1208" s="70"/>
    </row>
    <row r="1209" spans="1:23" ht="16.2">
      <c r="A1209" s="62">
        <v>22</v>
      </c>
      <c r="B1209" s="67">
        <v>4</v>
      </c>
      <c r="C1209" s="67">
        <v>1</v>
      </c>
      <c r="D1209" s="67">
        <v>89.47</v>
      </c>
      <c r="E1209" s="67">
        <v>18</v>
      </c>
      <c r="F1209" s="67">
        <v>13664</v>
      </c>
      <c r="G1209" s="59" t="s">
        <v>812</v>
      </c>
      <c r="H1209" s="66" t="s">
        <v>613</v>
      </c>
      <c r="I1209" s="67" t="s">
        <v>1025</v>
      </c>
      <c r="J1209" s="67" t="s">
        <v>984</v>
      </c>
      <c r="K1209" s="67" t="s">
        <v>326</v>
      </c>
      <c r="L1209" s="67">
        <v>62.91</v>
      </c>
      <c r="M1209" s="67">
        <v>-1.1000000000000001</v>
      </c>
      <c r="N1209" s="67">
        <v>753.27430000000004</v>
      </c>
      <c r="O1209" s="67">
        <v>2</v>
      </c>
      <c r="P1209" s="67">
        <v>21.09</v>
      </c>
      <c r="Q1209" s="68">
        <v>698780</v>
      </c>
      <c r="R1209" s="64">
        <f>Q1213/B1209</f>
        <v>4007045</v>
      </c>
      <c r="T1209" s="44">
        <f>R1209/$S$1087*100</f>
        <v>0.37769915073687194</v>
      </c>
      <c r="U1209" s="70"/>
      <c r="V1209" s="44">
        <f>T1209*U$1087/100</f>
        <v>5.6862662363051904E-3</v>
      </c>
      <c r="W1209" s="44"/>
    </row>
    <row r="1210" spans="1:23" ht="15">
      <c r="G1210" s="59"/>
      <c r="H1210" s="66"/>
      <c r="J1210" s="58"/>
      <c r="K1210" s="67" t="s">
        <v>486</v>
      </c>
      <c r="L1210" s="67">
        <v>53.11</v>
      </c>
      <c r="M1210" s="67">
        <v>0.2</v>
      </c>
      <c r="N1210" s="67">
        <v>686.84630000000004</v>
      </c>
      <c r="O1210" s="67">
        <v>2</v>
      </c>
      <c r="P1210" s="67">
        <v>32.86</v>
      </c>
      <c r="Q1210" s="68">
        <v>4572800</v>
      </c>
      <c r="U1210" s="70"/>
    </row>
    <row r="1211" spans="1:23" ht="15">
      <c r="G1211" s="59"/>
      <c r="H1211" s="66"/>
      <c r="J1211" s="58"/>
      <c r="K1211" s="67" t="s">
        <v>487</v>
      </c>
      <c r="L1211" s="67">
        <v>50.2</v>
      </c>
      <c r="M1211" s="67">
        <v>-0.1</v>
      </c>
      <c r="N1211" s="67">
        <v>678.84860000000003</v>
      </c>
      <c r="O1211" s="67">
        <v>2</v>
      </c>
      <c r="P1211" s="67">
        <v>35.58</v>
      </c>
      <c r="Q1211" s="68">
        <v>5378300</v>
      </c>
      <c r="U1211" s="70"/>
    </row>
    <row r="1212" spans="1:23" ht="15">
      <c r="G1212" s="59"/>
      <c r="H1212" s="66"/>
      <c r="J1212" s="58"/>
      <c r="K1212" s="67" t="s">
        <v>500</v>
      </c>
      <c r="L1212" s="67">
        <v>47.49</v>
      </c>
      <c r="M1212" s="67">
        <v>-0.1</v>
      </c>
      <c r="N1212" s="67">
        <v>678.84860000000003</v>
      </c>
      <c r="O1212" s="67">
        <v>2</v>
      </c>
      <c r="P1212" s="67">
        <v>35.58</v>
      </c>
      <c r="Q1212" s="68">
        <v>5378300</v>
      </c>
      <c r="U1212" s="70"/>
    </row>
    <row r="1213" spans="1:23" ht="15">
      <c r="G1213" s="59"/>
      <c r="H1213" s="66"/>
      <c r="J1213" s="58"/>
      <c r="Q1213" s="68">
        <f>SUM(Q1209:Q1212)</f>
        <v>16028180</v>
      </c>
      <c r="U1213" s="70"/>
    </row>
    <row r="1214" spans="1:23" ht="14.4">
      <c r="A1214" s="62">
        <v>22</v>
      </c>
      <c r="B1214" s="67">
        <v>3</v>
      </c>
      <c r="C1214" s="67">
        <v>3</v>
      </c>
      <c r="D1214" s="67">
        <v>85.21</v>
      </c>
      <c r="E1214" s="67">
        <v>6</v>
      </c>
      <c r="F1214" s="67">
        <v>58087</v>
      </c>
      <c r="G1214" s="59" t="s">
        <v>792</v>
      </c>
      <c r="H1214" s="66" t="s">
        <v>601</v>
      </c>
      <c r="I1214" s="67" t="s">
        <v>38</v>
      </c>
      <c r="J1214" s="67" t="s">
        <v>558</v>
      </c>
      <c r="K1214" s="67" t="s">
        <v>71</v>
      </c>
      <c r="L1214" s="67">
        <v>62.9</v>
      </c>
      <c r="M1214" s="67">
        <v>2.4</v>
      </c>
      <c r="N1214" s="67">
        <v>641.32119999999998</v>
      </c>
      <c r="O1214" s="67">
        <v>2</v>
      </c>
      <c r="P1214" s="67">
        <v>25.42</v>
      </c>
      <c r="Q1214" s="68">
        <v>114780</v>
      </c>
      <c r="R1214" s="64">
        <f>Q1217/B1214</f>
        <v>82289.666666666672</v>
      </c>
      <c r="T1214" s="44">
        <f>R1214/$S$1087*100</f>
        <v>7.7565231272472071E-3</v>
      </c>
      <c r="U1214" s="70"/>
      <c r="V1214" s="44">
        <f>T1214*U$1087/100</f>
        <v>1.1677456908107483E-4</v>
      </c>
      <c r="W1214" s="44"/>
    </row>
    <row r="1215" spans="1:23" ht="15">
      <c r="G1215" s="59"/>
      <c r="H1215" s="66"/>
      <c r="J1215" s="58"/>
      <c r="K1215" s="67" t="s">
        <v>74</v>
      </c>
      <c r="L1215" s="67">
        <v>44.62</v>
      </c>
      <c r="M1215" s="67">
        <v>-0.6</v>
      </c>
      <c r="N1215" s="67">
        <v>634.86360000000002</v>
      </c>
      <c r="O1215" s="67">
        <v>2</v>
      </c>
      <c r="P1215" s="67">
        <v>21.99</v>
      </c>
      <c r="Q1215" s="68">
        <v>68392</v>
      </c>
      <c r="U1215" s="70"/>
    </row>
    <row r="1216" spans="1:23" ht="15">
      <c r="G1216" s="59"/>
      <c r="H1216" s="66"/>
      <c r="J1216" s="58"/>
      <c r="K1216" s="67" t="s">
        <v>76</v>
      </c>
      <c r="L1216" s="67">
        <v>30.39</v>
      </c>
      <c r="M1216" s="67">
        <v>0</v>
      </c>
      <c r="N1216" s="67">
        <v>436.7636</v>
      </c>
      <c r="O1216" s="67">
        <v>2</v>
      </c>
      <c r="P1216" s="67">
        <v>17.079999999999998</v>
      </c>
      <c r="Q1216" s="68">
        <v>63697</v>
      </c>
      <c r="U1216" s="70"/>
    </row>
    <row r="1217" spans="1:23" ht="15">
      <c r="G1217" s="59"/>
      <c r="H1217" s="66"/>
      <c r="J1217" s="58"/>
      <c r="Q1217" s="68">
        <f>SUM(Q1214:Q1216)</f>
        <v>246869</v>
      </c>
      <c r="U1217" s="70"/>
    </row>
    <row r="1218" spans="1:23" ht="14.4">
      <c r="A1218" s="62">
        <v>22</v>
      </c>
      <c r="B1218" s="67">
        <v>2</v>
      </c>
      <c r="C1218" s="67">
        <v>1</v>
      </c>
      <c r="D1218" s="67">
        <v>80.650000000000006</v>
      </c>
      <c r="E1218" s="67">
        <v>7</v>
      </c>
      <c r="F1218" s="67">
        <v>28903</v>
      </c>
      <c r="G1218" s="59" t="s">
        <v>754</v>
      </c>
      <c r="H1218" s="66" t="s">
        <v>605</v>
      </c>
      <c r="I1218" s="67" t="s">
        <v>40</v>
      </c>
      <c r="J1218" s="67" t="s">
        <v>544</v>
      </c>
      <c r="K1218" s="67" t="s">
        <v>298</v>
      </c>
      <c r="L1218" s="67">
        <v>80.650000000000006</v>
      </c>
      <c r="M1218" s="67">
        <v>-0.2</v>
      </c>
      <c r="N1218" s="67">
        <v>1036.5092999999999</v>
      </c>
      <c r="O1218" s="67">
        <v>2</v>
      </c>
      <c r="P1218" s="67">
        <v>33.700000000000003</v>
      </c>
      <c r="Q1218" s="68">
        <v>8054300</v>
      </c>
      <c r="R1218" s="64">
        <f>Q1220/B1218</f>
        <v>4284015</v>
      </c>
      <c r="T1218" s="44">
        <f>R1218/$S$1087*100</f>
        <v>0.40380600348736306</v>
      </c>
      <c r="U1218" s="70"/>
      <c r="V1218" s="44">
        <f>T1218*U$1087/100</f>
        <v>6.0793052861460219E-3</v>
      </c>
      <c r="W1218" s="44"/>
    </row>
    <row r="1219" spans="1:23" ht="15">
      <c r="G1219" s="59"/>
      <c r="H1219" s="66"/>
      <c r="J1219" s="58"/>
      <c r="K1219" s="67" t="s">
        <v>310</v>
      </c>
      <c r="L1219" s="67">
        <v>73.03</v>
      </c>
      <c r="M1219" s="67">
        <v>-4</v>
      </c>
      <c r="N1219" s="67">
        <v>1044.5027</v>
      </c>
      <c r="O1219" s="67">
        <v>2</v>
      </c>
      <c r="P1219" s="67">
        <v>31.71</v>
      </c>
      <c r="Q1219" s="68">
        <v>513730</v>
      </c>
      <c r="U1219" s="70"/>
    </row>
    <row r="1220" spans="1:23" ht="15">
      <c r="G1220" s="59"/>
      <c r="H1220" s="66"/>
      <c r="J1220" s="58"/>
      <c r="Q1220" s="68">
        <f>SUM(Q1218:Q1219)</f>
        <v>8568030</v>
      </c>
      <c r="U1220" s="70"/>
    </row>
    <row r="1221" spans="1:23" ht="14.4">
      <c r="A1221" s="62">
        <v>22</v>
      </c>
      <c r="B1221" s="67">
        <v>1</v>
      </c>
      <c r="C1221" s="67">
        <v>1</v>
      </c>
      <c r="D1221" s="67">
        <v>78.87</v>
      </c>
      <c r="E1221" s="67">
        <v>5</v>
      </c>
      <c r="F1221" s="67">
        <v>28609</v>
      </c>
      <c r="G1221" s="59" t="s">
        <v>808</v>
      </c>
      <c r="H1221" s="66" t="s">
        <v>604</v>
      </c>
      <c r="I1221" s="67" t="s">
        <v>40</v>
      </c>
      <c r="J1221" s="67" t="s">
        <v>554</v>
      </c>
      <c r="K1221" s="67" t="s">
        <v>499</v>
      </c>
      <c r="L1221" s="67">
        <v>78.87</v>
      </c>
      <c r="M1221" s="67">
        <v>-0.8</v>
      </c>
      <c r="N1221" s="67">
        <v>799.37609999999995</v>
      </c>
      <c r="O1221" s="67">
        <v>2</v>
      </c>
      <c r="P1221" s="67">
        <v>33.06</v>
      </c>
      <c r="Q1221" s="68">
        <v>2379700</v>
      </c>
      <c r="R1221" s="64">
        <f>Q1222/B1221</f>
        <v>2379700</v>
      </c>
      <c r="T1221" s="44">
        <f>R1221/$S$1087*100</f>
        <v>0.22430760548197842</v>
      </c>
      <c r="U1221" s="70"/>
      <c r="V1221" s="44">
        <f>T1221*U$1087/100</f>
        <v>3.3769542799083774E-3</v>
      </c>
      <c r="W1221" s="44"/>
    </row>
    <row r="1222" spans="1:23" ht="15">
      <c r="G1222" s="59"/>
      <c r="H1222" s="66"/>
      <c r="J1222" s="58"/>
      <c r="Q1222" s="68">
        <f>SUM(Q1221)</f>
        <v>2379700</v>
      </c>
      <c r="U1222" s="70"/>
    </row>
    <row r="1223" spans="1:23" ht="14.4">
      <c r="A1223" s="62">
        <v>22</v>
      </c>
      <c r="B1223" s="67">
        <v>1</v>
      </c>
      <c r="C1223" s="67">
        <v>1</v>
      </c>
      <c r="D1223" s="67">
        <v>65.02</v>
      </c>
      <c r="E1223" s="67">
        <v>4</v>
      </c>
      <c r="F1223" s="67">
        <v>45936</v>
      </c>
      <c r="G1223" s="59" t="s">
        <v>814</v>
      </c>
      <c r="H1223" s="66" t="s">
        <v>615</v>
      </c>
      <c r="I1223" s="67" t="s">
        <v>39</v>
      </c>
      <c r="J1223" s="67" t="s">
        <v>985</v>
      </c>
      <c r="K1223" s="67" t="s">
        <v>508</v>
      </c>
      <c r="L1223" s="67">
        <v>65.02</v>
      </c>
      <c r="M1223" s="67">
        <v>1.7</v>
      </c>
      <c r="N1223" s="67">
        <v>653.9511</v>
      </c>
      <c r="O1223" s="67">
        <v>3</v>
      </c>
      <c r="P1223" s="67">
        <v>28.64</v>
      </c>
      <c r="Q1223" s="68">
        <v>525380</v>
      </c>
      <c r="R1223" s="64">
        <f>Q1224/B1223</f>
        <v>525380</v>
      </c>
      <c r="T1223" s="44">
        <f>R1223/$S$1087*100</f>
        <v>4.9521674903610466E-2</v>
      </c>
      <c r="U1223" s="70"/>
      <c r="V1223" s="44">
        <f>T1223*U$1087/100</f>
        <v>7.4554953968074267E-4</v>
      </c>
      <c r="W1223" s="44"/>
    </row>
    <row r="1224" spans="1:23" ht="15">
      <c r="G1224" s="59"/>
      <c r="H1224" s="66"/>
      <c r="J1224" s="58"/>
      <c r="Q1224" s="68">
        <f>SUM(Q1223)</f>
        <v>525380</v>
      </c>
      <c r="U1224" s="70"/>
    </row>
    <row r="1225" spans="1:23" ht="14.4">
      <c r="A1225" s="62">
        <v>22</v>
      </c>
      <c r="B1225" s="67">
        <v>2</v>
      </c>
      <c r="C1225" s="67">
        <v>2</v>
      </c>
      <c r="D1225" s="67">
        <v>53.1</v>
      </c>
      <c r="E1225" s="67">
        <v>17</v>
      </c>
      <c r="F1225" s="67">
        <v>25335</v>
      </c>
      <c r="G1225" s="59" t="s">
        <v>815</v>
      </c>
      <c r="H1225" s="66" t="s">
        <v>502</v>
      </c>
      <c r="I1225" s="67" t="s">
        <v>40</v>
      </c>
      <c r="J1225" s="67" t="s">
        <v>986</v>
      </c>
      <c r="K1225" s="67" t="s">
        <v>337</v>
      </c>
      <c r="L1225" s="67">
        <v>53.1</v>
      </c>
      <c r="M1225" s="67">
        <v>1.1000000000000001</v>
      </c>
      <c r="N1225" s="67">
        <v>552.29809999999998</v>
      </c>
      <c r="O1225" s="67">
        <v>2</v>
      </c>
      <c r="P1225" s="67">
        <v>22.89</v>
      </c>
      <c r="Q1225" s="68">
        <v>5720000</v>
      </c>
      <c r="R1225" s="64">
        <f>Q1227/B1225</f>
        <v>3365000</v>
      </c>
      <c r="T1225" s="44">
        <f>R1225/$S$1087*100</f>
        <v>0.31718077591581184</v>
      </c>
      <c r="U1225" s="70"/>
      <c r="V1225" s="44">
        <f>T1225*U$1087/100</f>
        <v>4.7751612185954915E-3</v>
      </c>
      <c r="W1225" s="44"/>
    </row>
    <row r="1226" spans="1:23" ht="14.4">
      <c r="A1226" s="62"/>
      <c r="G1226" s="59"/>
      <c r="H1226" s="66"/>
      <c r="K1226" s="67" t="s">
        <v>917</v>
      </c>
      <c r="L1226" s="67">
        <v>33.32</v>
      </c>
      <c r="M1226" s="67">
        <v>-9.5</v>
      </c>
      <c r="N1226" s="67">
        <v>981.85289999999998</v>
      </c>
      <c r="O1226" s="67">
        <v>3</v>
      </c>
      <c r="P1226" s="67">
        <v>32.619999999999997</v>
      </c>
      <c r="Q1226" s="68">
        <v>1010000</v>
      </c>
      <c r="T1226" s="44"/>
      <c r="U1226" s="70"/>
      <c r="V1226" s="44"/>
      <c r="W1226" s="44"/>
    </row>
    <row r="1227" spans="1:23" ht="15">
      <c r="G1227" s="59"/>
      <c r="H1227" s="66"/>
      <c r="J1227" s="58"/>
      <c r="Q1227" s="68">
        <f>SUM(Q1225:Q1226)</f>
        <v>6730000</v>
      </c>
      <c r="U1227" s="70"/>
    </row>
    <row r="1228" spans="1:23" ht="14.4">
      <c r="A1228" s="62">
        <v>22</v>
      </c>
      <c r="B1228" s="67">
        <v>2</v>
      </c>
      <c r="C1228" s="67">
        <v>2</v>
      </c>
      <c r="D1228" s="67">
        <v>52.16</v>
      </c>
      <c r="E1228" s="67">
        <v>9</v>
      </c>
      <c r="F1228" s="67">
        <v>24820</v>
      </c>
      <c r="G1228" s="59" t="s">
        <v>744</v>
      </c>
      <c r="H1228" s="66" t="s">
        <v>591</v>
      </c>
      <c r="I1228" s="67" t="s">
        <v>10</v>
      </c>
      <c r="J1228" s="67" t="s">
        <v>942</v>
      </c>
      <c r="K1228" s="67" t="s">
        <v>26</v>
      </c>
      <c r="L1228" s="67">
        <v>52.16</v>
      </c>
      <c r="M1228" s="67">
        <v>-0.8</v>
      </c>
      <c r="N1228" s="67">
        <v>641.30859999999996</v>
      </c>
      <c r="O1228" s="67">
        <v>2</v>
      </c>
      <c r="P1228" s="67">
        <v>25.82</v>
      </c>
      <c r="Q1228" s="68">
        <v>137240</v>
      </c>
      <c r="R1228" s="64">
        <f>Q1230/B1228</f>
        <v>114979</v>
      </c>
      <c r="T1228" s="44">
        <f>R1228/$S$1087*100</f>
        <v>1.0837779623781315E-2</v>
      </c>
      <c r="U1228" s="70"/>
      <c r="V1228" s="44">
        <f>T1228*U$1087/100</f>
        <v>1.6316293068436582E-4</v>
      </c>
      <c r="W1228" s="44"/>
    </row>
    <row r="1229" spans="1:23" ht="15">
      <c r="G1229" s="59"/>
      <c r="J1229" s="58"/>
      <c r="K1229" s="67" t="s">
        <v>32</v>
      </c>
      <c r="L1229" s="67">
        <v>35.75</v>
      </c>
      <c r="M1229" s="67">
        <v>-0.6</v>
      </c>
      <c r="N1229" s="67">
        <v>541.27620000000002</v>
      </c>
      <c r="O1229" s="67">
        <v>2</v>
      </c>
      <c r="P1229" s="67">
        <v>25.36</v>
      </c>
      <c r="Q1229" s="68">
        <v>92718</v>
      </c>
      <c r="U1229" s="70"/>
    </row>
    <row r="1230" spans="1:23" ht="15">
      <c r="G1230" s="59"/>
      <c r="J1230" s="58"/>
      <c r="Q1230" s="68">
        <f>SUM(Q1228:Q1229)</f>
        <v>229958</v>
      </c>
      <c r="U1230" s="70"/>
    </row>
    <row r="1231" spans="1:23" ht="14.4">
      <c r="A1231" s="62">
        <v>22</v>
      </c>
      <c r="B1231" s="67">
        <v>1</v>
      </c>
      <c r="C1231" s="67">
        <v>1</v>
      </c>
      <c r="D1231" s="67">
        <v>45.01</v>
      </c>
      <c r="E1231" s="67">
        <v>12</v>
      </c>
      <c r="F1231" s="67">
        <v>25741</v>
      </c>
      <c r="G1231" s="59" t="s">
        <v>813</v>
      </c>
      <c r="H1231" s="66" t="s">
        <v>616</v>
      </c>
      <c r="I1231" s="67" t="s">
        <v>40</v>
      </c>
      <c r="J1231" s="67" t="s">
        <v>987</v>
      </c>
      <c r="K1231" s="67" t="s">
        <v>509</v>
      </c>
      <c r="L1231" s="67">
        <v>45.01</v>
      </c>
      <c r="M1231" s="67">
        <v>-8.5</v>
      </c>
      <c r="N1231" s="67">
        <v>980.15030000000002</v>
      </c>
      <c r="O1231" s="67">
        <v>3</v>
      </c>
      <c r="P1231" s="67">
        <v>34.43</v>
      </c>
      <c r="Q1231" s="68">
        <v>1128300</v>
      </c>
      <c r="R1231" s="64">
        <f>Q1232/B1231</f>
        <v>1128300</v>
      </c>
      <c r="T1231" s="44">
        <f>R1231/$S$1087*100</f>
        <v>0.10635217517557519</v>
      </c>
      <c r="U1231" s="70"/>
      <c r="V1231" s="44">
        <f>T1231*U$1087/100</f>
        <v>1.6011335521370856E-3</v>
      </c>
      <c r="W1231" s="44"/>
    </row>
    <row r="1232" spans="1:23" ht="15">
      <c r="G1232" s="59"/>
      <c r="H1232" s="66"/>
      <c r="J1232" s="58"/>
      <c r="Q1232" s="68">
        <f>SUM(Q1231)</f>
        <v>1128300</v>
      </c>
      <c r="U1232" s="70"/>
    </row>
    <row r="1233" spans="1:23" ht="14.4">
      <c r="A1233" s="62">
        <v>22</v>
      </c>
      <c r="B1233" s="67">
        <v>1</v>
      </c>
      <c r="C1233" s="67">
        <v>1</v>
      </c>
      <c r="D1233" s="67">
        <v>39.32</v>
      </c>
      <c r="E1233" s="67">
        <v>7</v>
      </c>
      <c r="F1233" s="67">
        <v>18055</v>
      </c>
      <c r="G1233" s="59" t="s">
        <v>772</v>
      </c>
      <c r="H1233" s="66" t="s">
        <v>667</v>
      </c>
      <c r="I1233" s="67" t="s">
        <v>669</v>
      </c>
      <c r="J1233" s="67" t="s">
        <v>966</v>
      </c>
      <c r="K1233" s="67" t="s">
        <v>130</v>
      </c>
      <c r="L1233" s="67">
        <v>39.32</v>
      </c>
      <c r="M1233" s="67">
        <v>-0.4</v>
      </c>
      <c r="N1233" s="67">
        <v>612.77080000000001</v>
      </c>
      <c r="O1233" s="67">
        <v>2</v>
      </c>
      <c r="P1233" s="67">
        <v>19.73</v>
      </c>
      <c r="Q1233" s="68">
        <v>235710</v>
      </c>
      <c r="R1233" s="64">
        <f>Q1234/B1233</f>
        <v>235710</v>
      </c>
      <c r="T1233" s="44">
        <f>R1233/$S$1087*100</f>
        <v>2.2217735718013672E-2</v>
      </c>
      <c r="U1233" s="70"/>
      <c r="V1233" s="44">
        <f>T1233*U$1087/100</f>
        <v>3.3448833605799201E-4</v>
      </c>
      <c r="W1233" s="44"/>
    </row>
    <row r="1234" spans="1:23" ht="15">
      <c r="G1234" s="59"/>
      <c r="H1234" s="66"/>
      <c r="J1234" s="58"/>
      <c r="Q1234" s="68">
        <f>SUM(Q1233)</f>
        <v>235710</v>
      </c>
      <c r="S1234" s="52"/>
      <c r="T1234" s="36"/>
      <c r="U1234" s="70"/>
    </row>
    <row r="1235" spans="1:23" ht="14.4">
      <c r="A1235" s="11" t="s">
        <v>711</v>
      </c>
      <c r="B1235" s="6"/>
      <c r="C1235" s="6"/>
      <c r="D1235" s="7"/>
      <c r="E1235" s="10"/>
      <c r="F1235" s="10"/>
      <c r="G1235" s="8"/>
      <c r="H1235" s="27"/>
      <c r="I1235" s="8"/>
      <c r="J1235" s="6"/>
      <c r="K1235" s="6"/>
      <c r="L1235" s="7"/>
      <c r="M1235" s="10"/>
      <c r="N1235" s="9"/>
      <c r="O1235" s="6"/>
      <c r="P1235" s="7"/>
      <c r="Q1235" s="41"/>
      <c r="R1235" s="42"/>
      <c r="S1235" s="51">
        <v>1105616439.3133118</v>
      </c>
      <c r="T1235" s="43"/>
      <c r="U1235" s="53">
        <v>1.349849281</v>
      </c>
      <c r="V1235" s="53">
        <f>SUM(V1236:V1398)</f>
        <v>1.3443531690167021</v>
      </c>
      <c r="W1235" s="53">
        <f>V1235/U1235*100</f>
        <v>99.592835136436392</v>
      </c>
    </row>
    <row r="1236" spans="1:23" ht="14.4">
      <c r="A1236" s="62">
        <v>23</v>
      </c>
      <c r="B1236" s="67">
        <v>10</v>
      </c>
      <c r="C1236" s="59">
        <v>2</v>
      </c>
      <c r="D1236" s="67">
        <v>265.64</v>
      </c>
      <c r="E1236" s="67">
        <v>47</v>
      </c>
      <c r="F1236" s="67">
        <v>25409</v>
      </c>
      <c r="G1236" s="59" t="s">
        <v>794</v>
      </c>
      <c r="H1236" s="66" t="s">
        <v>600</v>
      </c>
      <c r="I1236" s="67" t="s">
        <v>40</v>
      </c>
      <c r="J1236" s="67" t="s">
        <v>975</v>
      </c>
      <c r="K1236" s="67" t="s">
        <v>483</v>
      </c>
      <c r="L1236" s="67">
        <v>122.29</v>
      </c>
      <c r="M1236" s="67">
        <v>-0.3</v>
      </c>
      <c r="N1236" s="67">
        <v>972.178</v>
      </c>
      <c r="O1236" s="67">
        <v>3</v>
      </c>
      <c r="P1236" s="67">
        <v>30.47</v>
      </c>
      <c r="Q1236" s="68">
        <v>6545600</v>
      </c>
      <c r="R1236" s="64">
        <f>Q1246/B1236</f>
        <v>57429715</v>
      </c>
      <c r="T1236" s="44">
        <f>R1236/$S$1235*100</f>
        <v>5.1943615306289281</v>
      </c>
      <c r="U1236" s="70"/>
      <c r="V1236" s="44">
        <f>T1236*U$1235/100</f>
        <v>7.0116051773735186E-2</v>
      </c>
      <c r="W1236" s="44"/>
    </row>
    <row r="1237" spans="1:23" ht="15">
      <c r="G1237" s="59"/>
      <c r="J1237" s="58"/>
      <c r="K1237" s="67" t="s">
        <v>200</v>
      </c>
      <c r="L1237" s="67">
        <v>105.92</v>
      </c>
      <c r="M1237" s="67">
        <v>-1.7</v>
      </c>
      <c r="N1237" s="67">
        <v>823.41759999999999</v>
      </c>
      <c r="O1237" s="67">
        <v>3</v>
      </c>
      <c r="P1237" s="67">
        <v>36.729999999999997</v>
      </c>
      <c r="Q1237" s="68">
        <v>659150</v>
      </c>
      <c r="U1237" s="70"/>
    </row>
    <row r="1238" spans="1:23" ht="15">
      <c r="G1238" s="59"/>
      <c r="J1238" s="58"/>
      <c r="K1238" s="67" t="s">
        <v>148</v>
      </c>
      <c r="L1238" s="67">
        <v>96.7</v>
      </c>
      <c r="M1238" s="67">
        <v>-0.7</v>
      </c>
      <c r="N1238" s="67">
        <v>757.83579999999995</v>
      </c>
      <c r="O1238" s="67">
        <v>2</v>
      </c>
      <c r="P1238" s="67">
        <v>17.649999999999999</v>
      </c>
      <c r="Q1238" s="68">
        <v>17189000</v>
      </c>
      <c r="U1238" s="70"/>
    </row>
    <row r="1239" spans="1:23" ht="15">
      <c r="G1239" s="59"/>
      <c r="J1239" s="58"/>
      <c r="K1239" s="67" t="s">
        <v>90</v>
      </c>
      <c r="L1239" s="67">
        <v>75.47</v>
      </c>
      <c r="M1239" s="67">
        <v>0.5</v>
      </c>
      <c r="N1239" s="67">
        <v>480.26369999999997</v>
      </c>
      <c r="O1239" s="67">
        <v>2</v>
      </c>
      <c r="P1239" s="67">
        <v>25.85</v>
      </c>
      <c r="Q1239" s="68">
        <v>457830000</v>
      </c>
      <c r="U1239" s="70"/>
    </row>
    <row r="1240" spans="1:23" ht="15">
      <c r="G1240" s="59"/>
      <c r="J1240" s="58"/>
      <c r="K1240" s="67" t="s">
        <v>201</v>
      </c>
      <c r="L1240" s="67">
        <v>61.14</v>
      </c>
      <c r="M1240" s="67">
        <v>1.8</v>
      </c>
      <c r="N1240" s="67">
        <v>1190.626</v>
      </c>
      <c r="O1240" s="67">
        <v>1</v>
      </c>
      <c r="P1240" s="67">
        <v>30.41</v>
      </c>
      <c r="Q1240" s="68">
        <v>53479000</v>
      </c>
      <c r="U1240" s="70"/>
    </row>
    <row r="1241" spans="1:23" ht="15">
      <c r="G1241" s="59"/>
      <c r="J1241" s="58"/>
      <c r="K1241" s="67" t="s">
        <v>442</v>
      </c>
      <c r="L1241" s="67">
        <v>56.16</v>
      </c>
      <c r="M1241" s="67">
        <v>-0.8</v>
      </c>
      <c r="N1241" s="67">
        <v>603.8125</v>
      </c>
      <c r="O1241" s="67">
        <v>2</v>
      </c>
      <c r="P1241" s="67">
        <v>27.2</v>
      </c>
      <c r="Q1241" s="68">
        <v>9402100</v>
      </c>
      <c r="U1241" s="70"/>
    </row>
    <row r="1242" spans="1:23" ht="15">
      <c r="G1242" s="59"/>
      <c r="J1242" s="58"/>
      <c r="K1242" s="67" t="s">
        <v>493</v>
      </c>
      <c r="L1242" s="67">
        <v>54.8</v>
      </c>
      <c r="M1242" s="67">
        <v>0.7</v>
      </c>
      <c r="N1242" s="67">
        <v>566.27919999999995</v>
      </c>
      <c r="O1242" s="67">
        <v>2</v>
      </c>
      <c r="P1242" s="67">
        <v>22.67</v>
      </c>
      <c r="Q1242" s="68">
        <v>2796700</v>
      </c>
      <c r="U1242" s="70"/>
    </row>
    <row r="1243" spans="1:23" ht="15">
      <c r="G1243" s="59"/>
      <c r="J1243" s="58"/>
      <c r="K1243" s="67" t="s">
        <v>329</v>
      </c>
      <c r="L1243" s="67">
        <v>52.53</v>
      </c>
      <c r="M1243" s="67">
        <v>0.2</v>
      </c>
      <c r="N1243" s="67">
        <v>874.41290000000004</v>
      </c>
      <c r="O1243" s="67">
        <v>1</v>
      </c>
      <c r="P1243" s="67">
        <v>23.67</v>
      </c>
      <c r="Q1243" s="68">
        <v>19558000</v>
      </c>
      <c r="U1243" s="70"/>
    </row>
    <row r="1244" spans="1:23" ht="15">
      <c r="G1244" s="59"/>
      <c r="J1244" s="58"/>
      <c r="K1244" s="67" t="s">
        <v>492</v>
      </c>
      <c r="L1244" s="67">
        <v>47.97</v>
      </c>
      <c r="M1244" s="67">
        <v>0.1</v>
      </c>
      <c r="N1244" s="67">
        <v>580.82849999999996</v>
      </c>
      <c r="O1244" s="67">
        <v>2</v>
      </c>
      <c r="P1244" s="67">
        <v>27.75</v>
      </c>
      <c r="Q1244" s="68">
        <v>2470800</v>
      </c>
      <c r="U1244" s="70"/>
    </row>
    <row r="1245" spans="1:23" ht="15">
      <c r="G1245" s="59"/>
      <c r="J1245" s="58"/>
      <c r="K1245" s="67" t="s">
        <v>494</v>
      </c>
      <c r="L1245" s="67">
        <v>39.75</v>
      </c>
      <c r="M1245" s="67">
        <v>0.3</v>
      </c>
      <c r="N1245" s="67">
        <v>348.20639999999997</v>
      </c>
      <c r="O1245" s="67">
        <v>3</v>
      </c>
      <c r="P1245" s="67">
        <v>26.02</v>
      </c>
      <c r="Q1245" s="68">
        <v>4366800</v>
      </c>
      <c r="U1245" s="70"/>
    </row>
    <row r="1246" spans="1:23" ht="15">
      <c r="G1246" s="59"/>
      <c r="J1246" s="58"/>
      <c r="Q1246" s="68">
        <f>SUM(Q1236:Q1245)</f>
        <v>574297150</v>
      </c>
      <c r="U1246" s="70"/>
    </row>
    <row r="1247" spans="1:23" ht="16.2">
      <c r="A1247" s="62">
        <v>23</v>
      </c>
      <c r="B1247" s="67">
        <v>8</v>
      </c>
      <c r="C1247" s="59">
        <v>5</v>
      </c>
      <c r="D1247" s="67">
        <v>262.57</v>
      </c>
      <c r="E1247" s="67">
        <v>48</v>
      </c>
      <c r="F1247" s="67">
        <v>15689</v>
      </c>
      <c r="G1247" s="59" t="s">
        <v>743</v>
      </c>
      <c r="H1247" s="66" t="s">
        <v>600</v>
      </c>
      <c r="I1247" s="67" t="s">
        <v>1025</v>
      </c>
      <c r="J1247" s="67" t="s">
        <v>941</v>
      </c>
      <c r="K1247" s="67" t="s">
        <v>296</v>
      </c>
      <c r="L1247" s="67">
        <v>146.97</v>
      </c>
      <c r="M1247" s="67">
        <v>-1.4</v>
      </c>
      <c r="N1247" s="67">
        <v>1275.0295000000001</v>
      </c>
      <c r="O1247" s="67">
        <v>2</v>
      </c>
      <c r="P1247" s="67">
        <v>26.66</v>
      </c>
      <c r="Q1247" s="68">
        <v>18513000</v>
      </c>
      <c r="R1247" s="64">
        <f>Q1255/B1247</f>
        <v>5565160.25</v>
      </c>
      <c r="T1247" s="44">
        <f>R1247/$S$1235*100</f>
        <v>0.5033536090921793</v>
      </c>
      <c r="U1247" s="70"/>
      <c r="V1247" s="44">
        <f>T1247*U$1235/100</f>
        <v>6.7945150732183334E-3</v>
      </c>
      <c r="W1247" s="44"/>
    </row>
    <row r="1248" spans="1:23" ht="15">
      <c r="C1248" s="59"/>
      <c r="G1248" s="59"/>
      <c r="H1248" s="66"/>
      <c r="J1248" s="58"/>
      <c r="K1248" s="67" t="s">
        <v>319</v>
      </c>
      <c r="L1248" s="67">
        <v>115.92</v>
      </c>
      <c r="M1248" s="67">
        <v>0</v>
      </c>
      <c r="N1248" s="67">
        <v>893.05499999999995</v>
      </c>
      <c r="O1248" s="67">
        <v>3</v>
      </c>
      <c r="P1248" s="67">
        <v>24.7</v>
      </c>
      <c r="Q1248" s="68">
        <v>4113300</v>
      </c>
      <c r="U1248" s="70"/>
    </row>
    <row r="1249" spans="1:23" ht="15">
      <c r="C1249" s="59"/>
      <c r="G1249" s="59"/>
      <c r="H1249" s="66"/>
      <c r="J1249" s="58"/>
      <c r="K1249" s="67" t="s">
        <v>320</v>
      </c>
      <c r="L1249" s="67">
        <v>74.58</v>
      </c>
      <c r="M1249" s="67">
        <v>-0.7</v>
      </c>
      <c r="N1249" s="67">
        <v>753.27449999999999</v>
      </c>
      <c r="O1249" s="67">
        <v>2</v>
      </c>
      <c r="P1249" s="67">
        <v>20.92</v>
      </c>
      <c r="Q1249" s="68">
        <v>1520400</v>
      </c>
      <c r="U1249" s="70"/>
    </row>
    <row r="1250" spans="1:23" ht="15">
      <c r="C1250" s="59"/>
      <c r="G1250" s="59"/>
      <c r="H1250" s="66"/>
      <c r="J1250" s="58"/>
      <c r="K1250" s="67" t="s">
        <v>297</v>
      </c>
      <c r="L1250" s="67">
        <v>64.7</v>
      </c>
      <c r="M1250" s="67">
        <v>2</v>
      </c>
      <c r="N1250" s="67">
        <v>404.71120000000002</v>
      </c>
      <c r="O1250" s="67">
        <v>2</v>
      </c>
      <c r="P1250" s="67">
        <v>22.7</v>
      </c>
      <c r="Q1250" s="68">
        <v>14815000</v>
      </c>
      <c r="U1250" s="70"/>
    </row>
    <row r="1251" spans="1:23" ht="15">
      <c r="C1251" s="59"/>
      <c r="G1251" s="59"/>
      <c r="H1251" s="66"/>
      <c r="J1251" s="58"/>
      <c r="K1251" s="67" t="s">
        <v>307</v>
      </c>
      <c r="L1251" s="67">
        <v>48.14</v>
      </c>
      <c r="M1251" s="67">
        <v>-0.3</v>
      </c>
      <c r="N1251" s="67">
        <v>522.25450000000001</v>
      </c>
      <c r="O1251" s="67">
        <v>2</v>
      </c>
      <c r="P1251" s="67">
        <v>32.14</v>
      </c>
      <c r="Q1251" s="68">
        <v>1060000</v>
      </c>
      <c r="U1251" s="70"/>
    </row>
    <row r="1252" spans="1:23" ht="15">
      <c r="C1252" s="59"/>
      <c r="G1252" s="59"/>
      <c r="H1252" s="66"/>
      <c r="J1252" s="58"/>
      <c r="K1252" s="67" t="s">
        <v>306</v>
      </c>
      <c r="L1252" s="67">
        <v>41.84</v>
      </c>
      <c r="M1252" s="67">
        <v>-1.1000000000000001</v>
      </c>
      <c r="N1252" s="67">
        <v>544.22109999999998</v>
      </c>
      <c r="O1252" s="67">
        <v>2</v>
      </c>
      <c r="P1252" s="67">
        <v>18.55</v>
      </c>
      <c r="Q1252" s="68">
        <v>57962</v>
      </c>
      <c r="U1252" s="70"/>
    </row>
    <row r="1253" spans="1:23" ht="15">
      <c r="C1253" s="59"/>
      <c r="G1253" s="59"/>
      <c r="H1253" s="66"/>
      <c r="J1253" s="58"/>
      <c r="K1253" s="67" t="s">
        <v>308</v>
      </c>
      <c r="L1253" s="67">
        <v>40.909999999999997</v>
      </c>
      <c r="M1253" s="67">
        <v>0.1</v>
      </c>
      <c r="N1253" s="67">
        <v>530.25210000000004</v>
      </c>
      <c r="O1253" s="67">
        <v>2</v>
      </c>
      <c r="P1253" s="67">
        <v>29.58</v>
      </c>
      <c r="Q1253" s="68">
        <v>4001700</v>
      </c>
      <c r="U1253" s="70"/>
    </row>
    <row r="1254" spans="1:23" ht="15">
      <c r="C1254" s="59"/>
      <c r="G1254" s="59"/>
      <c r="H1254" s="66"/>
      <c r="J1254" s="58"/>
      <c r="K1254" s="67" t="s">
        <v>323</v>
      </c>
      <c r="L1254" s="67">
        <v>15.17</v>
      </c>
      <c r="M1254" s="67">
        <v>0.3</v>
      </c>
      <c r="N1254" s="67">
        <v>576.70039999999995</v>
      </c>
      <c r="O1254" s="67">
        <v>2</v>
      </c>
      <c r="P1254" s="67">
        <v>18.149999999999999</v>
      </c>
      <c r="Q1254" s="68">
        <v>439920</v>
      </c>
      <c r="U1254" s="70"/>
    </row>
    <row r="1255" spans="1:23" ht="15">
      <c r="C1255" s="59"/>
      <c r="G1255" s="59"/>
      <c r="H1255" s="66"/>
      <c r="J1255" s="58"/>
      <c r="Q1255" s="68">
        <f>SUM(Q1247:Q1254)</f>
        <v>44521282</v>
      </c>
      <c r="U1255" s="70"/>
    </row>
    <row r="1256" spans="1:23" ht="14.4">
      <c r="A1256" s="62">
        <v>23</v>
      </c>
      <c r="B1256" s="67">
        <v>7</v>
      </c>
      <c r="C1256" s="59">
        <v>1</v>
      </c>
      <c r="D1256" s="67">
        <v>220.07</v>
      </c>
      <c r="E1256" s="67">
        <v>41</v>
      </c>
      <c r="F1256" s="67">
        <v>16223</v>
      </c>
      <c r="G1256" s="59" t="s">
        <v>787</v>
      </c>
      <c r="H1256" s="66" t="s">
        <v>617</v>
      </c>
      <c r="I1256" s="67" t="s">
        <v>669</v>
      </c>
      <c r="J1256" s="67" t="s">
        <v>585</v>
      </c>
      <c r="K1256" s="67" t="s">
        <v>246</v>
      </c>
      <c r="L1256" s="67">
        <v>107.6</v>
      </c>
      <c r="M1256" s="67">
        <v>-1.2</v>
      </c>
      <c r="N1256" s="67">
        <v>958.94809999999995</v>
      </c>
      <c r="O1256" s="67">
        <v>2</v>
      </c>
      <c r="P1256" s="67">
        <v>34.340000000000003</v>
      </c>
      <c r="Q1256" s="68">
        <v>6700100</v>
      </c>
      <c r="R1256" s="64">
        <f>Q1263/B1256</f>
        <v>180962157.14285713</v>
      </c>
      <c r="T1256" s="44">
        <f>R1256/$S$1235*100</f>
        <v>16.367534952288796</v>
      </c>
      <c r="U1256" s="70"/>
      <c r="V1256" s="44">
        <f>T1256*U$1235/100</f>
        <v>0.22093705287089402</v>
      </c>
      <c r="W1256" s="44"/>
    </row>
    <row r="1257" spans="1:23" ht="15">
      <c r="C1257" s="59"/>
      <c r="G1257" s="59"/>
      <c r="H1257" s="66"/>
      <c r="J1257" s="58"/>
      <c r="K1257" s="67" t="s">
        <v>149</v>
      </c>
      <c r="L1257" s="67">
        <v>81.45</v>
      </c>
      <c r="M1257" s="67">
        <v>-0.2</v>
      </c>
      <c r="N1257" s="67">
        <v>1288.5510999999999</v>
      </c>
      <c r="O1257" s="67">
        <v>1</v>
      </c>
      <c r="P1257" s="67">
        <v>29.69</v>
      </c>
      <c r="Q1257" s="68">
        <v>455200000</v>
      </c>
      <c r="U1257" s="70"/>
    </row>
    <row r="1258" spans="1:23" ht="15">
      <c r="C1258" s="59"/>
      <c r="G1258" s="59"/>
      <c r="H1258" s="66"/>
      <c r="J1258" s="58"/>
      <c r="K1258" s="67" t="s">
        <v>150</v>
      </c>
      <c r="L1258" s="67">
        <v>73.5</v>
      </c>
      <c r="M1258" s="67">
        <v>-1.8</v>
      </c>
      <c r="N1258" s="67">
        <v>1314.5217</v>
      </c>
      <c r="O1258" s="67">
        <v>1</v>
      </c>
      <c r="P1258" s="67">
        <v>31.05</v>
      </c>
      <c r="Q1258" s="68">
        <v>368590000</v>
      </c>
      <c r="U1258" s="70"/>
    </row>
    <row r="1259" spans="1:23" ht="15">
      <c r="C1259" s="59"/>
      <c r="G1259" s="59"/>
      <c r="H1259" s="66"/>
      <c r="J1259" s="58"/>
      <c r="K1259" s="67" t="s">
        <v>247</v>
      </c>
      <c r="L1259" s="67">
        <v>66.56</v>
      </c>
      <c r="M1259" s="67">
        <v>-0.6</v>
      </c>
      <c r="N1259" s="67">
        <v>1241.5215000000001</v>
      </c>
      <c r="O1259" s="67">
        <v>1</v>
      </c>
      <c r="P1259" s="67">
        <v>36.340000000000003</v>
      </c>
      <c r="Q1259" s="68">
        <v>13347000</v>
      </c>
      <c r="U1259" s="70"/>
    </row>
    <row r="1260" spans="1:23" ht="15">
      <c r="G1260" s="59"/>
      <c r="J1260" s="58"/>
      <c r="K1260" s="67" t="s">
        <v>309</v>
      </c>
      <c r="L1260" s="67">
        <v>60.59</v>
      </c>
      <c r="M1260" s="67">
        <v>-1.4</v>
      </c>
      <c r="N1260" s="67">
        <v>685.31119999999999</v>
      </c>
      <c r="O1260" s="67">
        <v>2</v>
      </c>
      <c r="P1260" s="67">
        <v>30.06</v>
      </c>
      <c r="Q1260" s="68">
        <v>29198000</v>
      </c>
      <c r="U1260" s="70"/>
    </row>
    <row r="1261" spans="1:23" ht="15">
      <c r="G1261" s="59"/>
      <c r="J1261" s="58"/>
      <c r="K1261" s="67" t="s">
        <v>474</v>
      </c>
      <c r="L1261" s="67">
        <v>59.76</v>
      </c>
      <c r="M1261" s="67">
        <v>-0.3</v>
      </c>
      <c r="N1261" s="67">
        <v>1040.4648</v>
      </c>
      <c r="O1261" s="67">
        <v>1</v>
      </c>
      <c r="P1261" s="67">
        <v>21.68</v>
      </c>
      <c r="Q1261" s="68">
        <v>267350000</v>
      </c>
      <c r="U1261" s="70"/>
    </row>
    <row r="1262" spans="1:23" ht="15">
      <c r="G1262" s="59"/>
      <c r="J1262" s="58"/>
      <c r="K1262" s="67" t="s">
        <v>248</v>
      </c>
      <c r="L1262" s="67">
        <v>50.11</v>
      </c>
      <c r="M1262" s="67">
        <v>-0.9</v>
      </c>
      <c r="N1262" s="67">
        <v>665.76260000000002</v>
      </c>
      <c r="O1262" s="67">
        <v>2</v>
      </c>
      <c r="P1262" s="67">
        <v>28.78</v>
      </c>
      <c r="Q1262" s="68">
        <v>126350000</v>
      </c>
      <c r="U1262" s="70"/>
    </row>
    <row r="1263" spans="1:23" ht="15">
      <c r="G1263" s="59"/>
      <c r="J1263" s="58"/>
      <c r="Q1263" s="68">
        <f>SUM(Q1256:Q1262)</f>
        <v>1266735100</v>
      </c>
      <c r="U1263" s="70"/>
    </row>
    <row r="1264" spans="1:23" ht="14.4">
      <c r="A1264" s="62">
        <v>23</v>
      </c>
      <c r="B1264" s="67">
        <v>5</v>
      </c>
      <c r="C1264" s="59">
        <v>1</v>
      </c>
      <c r="D1264" s="67">
        <v>208.84</v>
      </c>
      <c r="E1264" s="67">
        <v>33</v>
      </c>
      <c r="F1264" s="67">
        <v>16291</v>
      </c>
      <c r="G1264" s="59" t="s">
        <v>795</v>
      </c>
      <c r="H1264" s="66" t="s">
        <v>618</v>
      </c>
      <c r="I1264" s="67" t="s">
        <v>669</v>
      </c>
      <c r="J1264" s="67" t="s">
        <v>976</v>
      </c>
      <c r="K1264" s="67" t="s">
        <v>246</v>
      </c>
      <c r="L1264" s="67">
        <v>107.6</v>
      </c>
      <c r="M1264" s="67">
        <v>-1.2</v>
      </c>
      <c r="N1264" s="67">
        <v>958.94809999999995</v>
      </c>
      <c r="O1264" s="67">
        <v>2</v>
      </c>
      <c r="P1264" s="67">
        <v>34.340000000000003</v>
      </c>
      <c r="Q1264" s="68">
        <v>6700100</v>
      </c>
      <c r="R1264" s="64">
        <f>Q1269/B1264</f>
        <v>110685220</v>
      </c>
      <c r="T1264" s="44">
        <f>R1264/$S$1235*100</f>
        <v>10.011177119322284</v>
      </c>
      <c r="U1264" s="70"/>
      <c r="V1264" s="44">
        <f>T1264*U$1235/100</f>
        <v>0.13513580236480835</v>
      </c>
      <c r="W1264" s="44"/>
    </row>
    <row r="1265" spans="1:23" ht="15">
      <c r="G1265" s="59"/>
      <c r="J1265" s="58"/>
      <c r="K1265" s="67" t="s">
        <v>149</v>
      </c>
      <c r="L1265" s="67">
        <v>81.45</v>
      </c>
      <c r="M1265" s="67">
        <v>-0.2</v>
      </c>
      <c r="N1265" s="67">
        <v>1288.5510999999999</v>
      </c>
      <c r="O1265" s="67">
        <v>1</v>
      </c>
      <c r="P1265" s="67">
        <v>29.69</v>
      </c>
      <c r="Q1265" s="68">
        <v>455200000</v>
      </c>
      <c r="U1265" s="70"/>
    </row>
    <row r="1266" spans="1:23" ht="15">
      <c r="G1266" s="59"/>
      <c r="J1266" s="58"/>
      <c r="K1266" s="67" t="s">
        <v>247</v>
      </c>
      <c r="L1266" s="67">
        <v>66.56</v>
      </c>
      <c r="M1266" s="67">
        <v>-0.6</v>
      </c>
      <c r="N1266" s="67">
        <v>1241.5215000000001</v>
      </c>
      <c r="O1266" s="67">
        <v>1</v>
      </c>
      <c r="P1266" s="67">
        <v>36.340000000000003</v>
      </c>
      <c r="Q1266" s="68">
        <v>13347000</v>
      </c>
      <c r="U1266" s="70"/>
    </row>
    <row r="1267" spans="1:23" ht="15">
      <c r="G1267" s="59"/>
      <c r="J1267" s="58"/>
      <c r="K1267" s="67" t="s">
        <v>484</v>
      </c>
      <c r="L1267" s="67">
        <v>65.09</v>
      </c>
      <c r="M1267" s="67">
        <v>-0.2</v>
      </c>
      <c r="N1267" s="67">
        <v>1041.4490000000001</v>
      </c>
      <c r="O1267" s="67">
        <v>1</v>
      </c>
      <c r="P1267" s="67">
        <v>25.63</v>
      </c>
      <c r="Q1267" s="68">
        <v>48981000</v>
      </c>
      <c r="U1267" s="70"/>
    </row>
    <row r="1268" spans="1:23" ht="15">
      <c r="G1268" s="59"/>
      <c r="J1268" s="58"/>
      <c r="K1268" s="67" t="s">
        <v>309</v>
      </c>
      <c r="L1268" s="67">
        <v>60.59</v>
      </c>
      <c r="M1268" s="67">
        <v>-1.4</v>
      </c>
      <c r="N1268" s="67">
        <v>685.31119999999999</v>
      </c>
      <c r="O1268" s="67">
        <v>2</v>
      </c>
      <c r="P1268" s="67">
        <v>30.06</v>
      </c>
      <c r="Q1268" s="68">
        <v>29198000</v>
      </c>
      <c r="U1268" s="70"/>
    </row>
    <row r="1269" spans="1:23" ht="15">
      <c r="G1269" s="59"/>
      <c r="J1269" s="58"/>
      <c r="Q1269" s="68">
        <f>SUM(Q1264:Q1268)</f>
        <v>553426100</v>
      </c>
      <c r="U1269" s="70"/>
    </row>
    <row r="1270" spans="1:23" ht="14.4">
      <c r="A1270" s="62">
        <v>23</v>
      </c>
      <c r="B1270" s="67">
        <v>6</v>
      </c>
      <c r="C1270" s="59">
        <v>4</v>
      </c>
      <c r="D1270" s="67">
        <v>204.87</v>
      </c>
      <c r="E1270" s="67">
        <v>27</v>
      </c>
      <c r="F1270" s="67">
        <v>18492</v>
      </c>
      <c r="G1270" s="59" t="s">
        <v>790</v>
      </c>
      <c r="H1270" s="66" t="s">
        <v>601</v>
      </c>
      <c r="I1270" s="67" t="s">
        <v>669</v>
      </c>
      <c r="J1270" s="67" t="s">
        <v>973</v>
      </c>
      <c r="K1270" s="67" t="s">
        <v>510</v>
      </c>
      <c r="L1270" s="67">
        <v>97.85</v>
      </c>
      <c r="M1270" s="67">
        <v>-1.7</v>
      </c>
      <c r="N1270" s="67">
        <v>736.39760000000001</v>
      </c>
      <c r="O1270" s="67">
        <v>2</v>
      </c>
      <c r="P1270" s="67">
        <v>26.61</v>
      </c>
      <c r="Q1270" s="68">
        <v>9376100</v>
      </c>
      <c r="R1270" s="64">
        <f>Q1276/B1270</f>
        <v>134803112.33333334</v>
      </c>
      <c r="T1270" s="44">
        <f>R1270/$S$1235*100</f>
        <v>12.192574887639905</v>
      </c>
      <c r="U1270" s="70"/>
      <c r="V1270" s="44">
        <f>T1270*U$1235/100</f>
        <v>0.16458138445619383</v>
      </c>
      <c r="W1270" s="44"/>
    </row>
    <row r="1271" spans="1:23" ht="15">
      <c r="C1271" s="59"/>
      <c r="G1271" s="59"/>
      <c r="H1271" s="66"/>
      <c r="J1271" s="58"/>
      <c r="K1271" s="67" t="s">
        <v>275</v>
      </c>
      <c r="L1271" s="67">
        <v>94.61</v>
      </c>
      <c r="M1271" s="67">
        <v>1.5</v>
      </c>
      <c r="N1271" s="67">
        <v>672.35239999999999</v>
      </c>
      <c r="O1271" s="67">
        <v>2</v>
      </c>
      <c r="P1271" s="67">
        <v>30.76</v>
      </c>
      <c r="Q1271" s="68">
        <v>59591000</v>
      </c>
      <c r="U1271" s="70"/>
    </row>
    <row r="1272" spans="1:23" ht="15">
      <c r="C1272" s="59"/>
      <c r="G1272" s="59"/>
      <c r="H1272" s="66"/>
      <c r="J1272" s="58"/>
      <c r="K1272" s="67" t="s">
        <v>149</v>
      </c>
      <c r="L1272" s="67">
        <v>81.45</v>
      </c>
      <c r="M1272" s="67">
        <v>-0.2</v>
      </c>
      <c r="N1272" s="67">
        <v>1288.5510999999999</v>
      </c>
      <c r="O1272" s="67">
        <v>1</v>
      </c>
      <c r="P1272" s="67">
        <v>29.69</v>
      </c>
      <c r="Q1272" s="68">
        <v>455200000</v>
      </c>
      <c r="U1272" s="70"/>
    </row>
    <row r="1273" spans="1:23" ht="15">
      <c r="C1273" s="59"/>
      <c r="G1273" s="59"/>
      <c r="H1273" s="66"/>
      <c r="J1273" s="58"/>
      <c r="K1273" s="67" t="s">
        <v>506</v>
      </c>
      <c r="L1273" s="67">
        <v>61.31</v>
      </c>
      <c r="M1273" s="67">
        <v>-1.4</v>
      </c>
      <c r="N1273" s="67">
        <v>805.34889999999996</v>
      </c>
      <c r="O1273" s="67">
        <v>3</v>
      </c>
      <c r="P1273" s="67">
        <v>25.85</v>
      </c>
      <c r="Q1273" s="68">
        <v>17214000</v>
      </c>
      <c r="U1273" s="70"/>
    </row>
    <row r="1274" spans="1:23" ht="15">
      <c r="C1274" s="59"/>
      <c r="G1274" s="59"/>
      <c r="H1274" s="66"/>
      <c r="J1274" s="58"/>
      <c r="K1274" s="67" t="s">
        <v>474</v>
      </c>
      <c r="L1274" s="67">
        <v>59.76</v>
      </c>
      <c r="M1274" s="67">
        <v>-0.3</v>
      </c>
      <c r="N1274" s="67">
        <v>1040.4648</v>
      </c>
      <c r="O1274" s="67">
        <v>1</v>
      </c>
      <c r="P1274" s="67">
        <v>21.68</v>
      </c>
      <c r="Q1274" s="68">
        <v>267350000</v>
      </c>
      <c r="U1274" s="70"/>
    </row>
    <row r="1275" spans="1:23" ht="15">
      <c r="C1275" s="59"/>
      <c r="G1275" s="59"/>
      <c r="H1275" s="66"/>
      <c r="J1275" s="58"/>
      <c r="K1275" s="67" t="s">
        <v>511</v>
      </c>
      <c r="L1275" s="67">
        <v>31.66</v>
      </c>
      <c r="M1275" s="67">
        <v>0.2</v>
      </c>
      <c r="N1275" s="67">
        <v>628.29989999999998</v>
      </c>
      <c r="O1275" s="67">
        <v>2</v>
      </c>
      <c r="P1275" s="67">
        <v>19.440000000000001</v>
      </c>
      <c r="Q1275" s="68">
        <v>87574</v>
      </c>
      <c r="U1275" s="70"/>
    </row>
    <row r="1276" spans="1:23" ht="15">
      <c r="C1276" s="59"/>
      <c r="G1276" s="59"/>
      <c r="H1276" s="66"/>
      <c r="J1276" s="58"/>
      <c r="Q1276" s="68">
        <f>SUM(Q1270:Q1275)</f>
        <v>808818674</v>
      </c>
      <c r="U1276" s="70"/>
    </row>
    <row r="1277" spans="1:23" ht="14.4">
      <c r="A1277" s="62">
        <v>23</v>
      </c>
      <c r="B1277" s="67">
        <v>11</v>
      </c>
      <c r="C1277" s="59">
        <v>1</v>
      </c>
      <c r="D1277" s="67">
        <v>200.66</v>
      </c>
      <c r="E1277" s="67">
        <v>32</v>
      </c>
      <c r="F1277" s="24" t="s">
        <v>911</v>
      </c>
      <c r="G1277" s="59" t="s">
        <v>910</v>
      </c>
      <c r="H1277" s="66" t="s">
        <v>14</v>
      </c>
      <c r="I1277" s="67" t="s">
        <v>40</v>
      </c>
      <c r="J1277" s="67" t="s">
        <v>954</v>
      </c>
      <c r="K1277" s="67" t="s">
        <v>243</v>
      </c>
      <c r="L1277" s="67">
        <v>89.58</v>
      </c>
      <c r="M1277" s="67">
        <v>0.1</v>
      </c>
      <c r="N1277" s="67">
        <v>745.87969999999996</v>
      </c>
      <c r="O1277" s="67">
        <v>2</v>
      </c>
      <c r="P1277" s="67">
        <v>25.36</v>
      </c>
      <c r="Q1277" s="68">
        <v>6561200</v>
      </c>
      <c r="R1277" s="64">
        <f>Q1288/B1277</f>
        <v>5900094.5454545459</v>
      </c>
      <c r="T1277" s="44">
        <f>R1277/$S$1235*100</f>
        <v>0.53364750519800885</v>
      </c>
      <c r="U1277" s="70"/>
      <c r="V1277" s="44">
        <f>T1277*U$1235/100</f>
        <v>7.2034370119897608E-3</v>
      </c>
      <c r="W1277" s="44"/>
    </row>
    <row r="1278" spans="1:23" ht="15">
      <c r="C1278" s="59"/>
      <c r="G1278" s="59"/>
      <c r="H1278" s="66"/>
      <c r="J1278" s="58"/>
      <c r="K1278" s="67" t="s">
        <v>417</v>
      </c>
      <c r="L1278" s="67">
        <v>85.87</v>
      </c>
      <c r="M1278" s="67">
        <v>-1.5</v>
      </c>
      <c r="N1278" s="67">
        <v>738.40940000000001</v>
      </c>
      <c r="O1278" s="67">
        <v>2</v>
      </c>
      <c r="P1278" s="67">
        <v>31.68</v>
      </c>
      <c r="Q1278" s="68">
        <v>3309600</v>
      </c>
      <c r="U1278" s="70"/>
    </row>
    <row r="1279" spans="1:23" ht="15">
      <c r="C1279" s="59"/>
      <c r="G1279" s="59"/>
      <c r="H1279" s="66"/>
      <c r="J1279" s="58"/>
      <c r="K1279" s="67" t="s">
        <v>411</v>
      </c>
      <c r="L1279" s="67">
        <v>65.91</v>
      </c>
      <c r="M1279" s="67">
        <v>0.9</v>
      </c>
      <c r="N1279" s="67">
        <v>588.80820000000006</v>
      </c>
      <c r="O1279" s="67">
        <v>2</v>
      </c>
      <c r="P1279" s="67">
        <v>29.06</v>
      </c>
      <c r="Q1279" s="68">
        <v>5468800</v>
      </c>
      <c r="U1279" s="70"/>
    </row>
    <row r="1280" spans="1:23" ht="15">
      <c r="C1280" s="59"/>
      <c r="G1280" s="59"/>
      <c r="H1280" s="66"/>
      <c r="J1280" s="58"/>
      <c r="K1280" s="67" t="s">
        <v>412</v>
      </c>
      <c r="L1280" s="67">
        <v>59.82</v>
      </c>
      <c r="M1280" s="67">
        <v>0.6</v>
      </c>
      <c r="N1280" s="67">
        <v>596.80550000000005</v>
      </c>
      <c r="O1280" s="67">
        <v>2</v>
      </c>
      <c r="P1280" s="67">
        <v>25.97</v>
      </c>
      <c r="Q1280" s="68">
        <v>577340</v>
      </c>
      <c r="U1280" s="70"/>
    </row>
    <row r="1281" spans="1:23" ht="15">
      <c r="C1281" s="59"/>
      <c r="G1281" s="59"/>
      <c r="H1281" s="66"/>
      <c r="J1281" s="58"/>
      <c r="K1281" s="67" t="s">
        <v>152</v>
      </c>
      <c r="L1281" s="67">
        <v>56.87</v>
      </c>
      <c r="M1281" s="67">
        <v>0.6</v>
      </c>
      <c r="N1281" s="67">
        <v>559.27819999999997</v>
      </c>
      <c r="O1281" s="67">
        <v>2</v>
      </c>
      <c r="P1281" s="67">
        <v>19.16</v>
      </c>
      <c r="Q1281" s="68">
        <v>474020</v>
      </c>
      <c r="U1281" s="70"/>
    </row>
    <row r="1282" spans="1:23" ht="15">
      <c r="C1282" s="59"/>
      <c r="G1282" s="59"/>
      <c r="H1282" s="66"/>
      <c r="J1282" s="58"/>
      <c r="K1282" s="67" t="s">
        <v>151</v>
      </c>
      <c r="L1282" s="67">
        <v>56.55</v>
      </c>
      <c r="M1282" s="67">
        <v>-0.4</v>
      </c>
      <c r="N1282" s="67">
        <v>415.88580000000002</v>
      </c>
      <c r="O1282" s="67">
        <v>3</v>
      </c>
      <c r="P1282" s="67">
        <v>18.260000000000002</v>
      </c>
      <c r="Q1282" s="68">
        <v>1604200</v>
      </c>
      <c r="U1282" s="70"/>
    </row>
    <row r="1283" spans="1:23" ht="15">
      <c r="C1283" s="59"/>
      <c r="G1283" s="59"/>
      <c r="H1283" s="66"/>
      <c r="J1283" s="58"/>
      <c r="K1283" s="67" t="s">
        <v>116</v>
      </c>
      <c r="L1283" s="67">
        <v>55.63</v>
      </c>
      <c r="M1283" s="67">
        <v>-0.2</v>
      </c>
      <c r="N1283" s="67">
        <v>502.28379999999999</v>
      </c>
      <c r="O1283" s="67">
        <v>2</v>
      </c>
      <c r="P1283" s="67">
        <v>25.42</v>
      </c>
      <c r="Q1283" s="68">
        <v>37073000</v>
      </c>
      <c r="U1283" s="70"/>
    </row>
    <row r="1284" spans="1:23" ht="15">
      <c r="C1284" s="59"/>
      <c r="G1284" s="59"/>
      <c r="H1284" s="66"/>
      <c r="J1284" s="58"/>
      <c r="K1284" s="67" t="s">
        <v>207</v>
      </c>
      <c r="L1284" s="67">
        <v>48.36</v>
      </c>
      <c r="M1284" s="67">
        <v>1</v>
      </c>
      <c r="N1284" s="67">
        <v>533.25540000000001</v>
      </c>
      <c r="O1284" s="67">
        <v>3</v>
      </c>
      <c r="P1284" s="67">
        <v>16.940000000000001</v>
      </c>
      <c r="Q1284" s="68">
        <v>251080</v>
      </c>
      <c r="U1284" s="70"/>
    </row>
    <row r="1285" spans="1:23" ht="15">
      <c r="C1285" s="59"/>
      <c r="G1285" s="59"/>
      <c r="H1285" s="66"/>
      <c r="J1285" s="58"/>
      <c r="K1285" s="67" t="s">
        <v>144</v>
      </c>
      <c r="L1285" s="67">
        <v>46.3</v>
      </c>
      <c r="M1285" s="67">
        <v>0.3</v>
      </c>
      <c r="N1285" s="67">
        <v>510.28149999999999</v>
      </c>
      <c r="O1285" s="67">
        <v>2</v>
      </c>
      <c r="P1285" s="67">
        <v>22.76</v>
      </c>
      <c r="Q1285" s="68">
        <v>7894100</v>
      </c>
      <c r="U1285" s="70"/>
    </row>
    <row r="1286" spans="1:23" ht="15">
      <c r="C1286" s="59"/>
      <c r="G1286" s="59"/>
      <c r="H1286" s="66"/>
      <c r="J1286" s="58"/>
      <c r="K1286" s="67" t="s">
        <v>205</v>
      </c>
      <c r="L1286" s="67">
        <v>35.65</v>
      </c>
      <c r="M1286" s="67">
        <v>0.8</v>
      </c>
      <c r="N1286" s="67">
        <v>532.27170000000001</v>
      </c>
      <c r="O1286" s="67">
        <v>2</v>
      </c>
      <c r="P1286" s="67">
        <v>19.329999999999998</v>
      </c>
      <c r="Q1286" s="68">
        <v>1415400</v>
      </c>
      <c r="U1286" s="70"/>
    </row>
    <row r="1287" spans="1:23" ht="15">
      <c r="C1287" s="59"/>
      <c r="G1287" s="59"/>
      <c r="H1287" s="66"/>
      <c r="J1287" s="58"/>
      <c r="K1287" s="67" t="s">
        <v>419</v>
      </c>
      <c r="L1287" s="67">
        <v>17.41</v>
      </c>
      <c r="M1287" s="67">
        <v>0.3</v>
      </c>
      <c r="N1287" s="67">
        <v>453.2765</v>
      </c>
      <c r="O1287" s="67">
        <v>2</v>
      </c>
      <c r="P1287" s="67">
        <v>17.55</v>
      </c>
      <c r="Q1287" s="68">
        <v>272300</v>
      </c>
      <c r="U1287" s="70"/>
    </row>
    <row r="1288" spans="1:23" ht="15">
      <c r="C1288" s="59"/>
      <c r="G1288" s="59"/>
      <c r="H1288" s="66"/>
      <c r="J1288" s="58"/>
      <c r="Q1288" s="68">
        <f>SUM(Q1277:Q1287)</f>
        <v>64901040</v>
      </c>
      <c r="U1288" s="70"/>
    </row>
    <row r="1289" spans="1:23" ht="14.4">
      <c r="A1289" s="62">
        <v>23</v>
      </c>
      <c r="B1289" s="67">
        <v>5</v>
      </c>
      <c r="C1289" s="59">
        <v>2</v>
      </c>
      <c r="D1289" s="67">
        <v>197.46</v>
      </c>
      <c r="E1289" s="67">
        <v>22</v>
      </c>
      <c r="F1289" s="67">
        <v>28164</v>
      </c>
      <c r="G1289" s="59" t="s">
        <v>816</v>
      </c>
      <c r="H1289" s="66" t="s">
        <v>619</v>
      </c>
      <c r="I1289" s="67" t="s">
        <v>40</v>
      </c>
      <c r="J1289" s="67" t="s">
        <v>620</v>
      </c>
      <c r="K1289" s="67" t="s">
        <v>495</v>
      </c>
      <c r="L1289" s="67">
        <v>108.47</v>
      </c>
      <c r="M1289" s="67">
        <v>-0.7</v>
      </c>
      <c r="N1289" s="67">
        <v>707.03650000000005</v>
      </c>
      <c r="O1289" s="67">
        <v>3</v>
      </c>
      <c r="P1289" s="67">
        <v>30.14</v>
      </c>
      <c r="Q1289" s="68">
        <v>2326200</v>
      </c>
      <c r="R1289" s="64">
        <f>Q1294/B1289</f>
        <v>54048080</v>
      </c>
      <c r="T1289" s="44">
        <f>R1289/$S$1235*100</f>
        <v>4.888501841883679</v>
      </c>
      <c r="U1289" s="70"/>
      <c r="V1289" s="44">
        <f>T1289*U$1235/100</f>
        <v>6.5987406964338607E-2</v>
      </c>
      <c r="W1289" s="44"/>
    </row>
    <row r="1290" spans="1:23" ht="15">
      <c r="C1290" s="59"/>
      <c r="G1290" s="59"/>
      <c r="H1290" s="66"/>
      <c r="J1290" s="58"/>
      <c r="K1290" s="67" t="s">
        <v>505</v>
      </c>
      <c r="L1290" s="67">
        <v>101.39</v>
      </c>
      <c r="M1290" s="67">
        <v>-0.5</v>
      </c>
      <c r="N1290" s="67">
        <v>820.38149999999996</v>
      </c>
      <c r="O1290" s="67">
        <v>2</v>
      </c>
      <c r="P1290" s="67">
        <v>33.18</v>
      </c>
      <c r="Q1290" s="68">
        <v>3373100</v>
      </c>
      <c r="U1290" s="70"/>
    </row>
    <row r="1291" spans="1:23" ht="15">
      <c r="C1291" s="59"/>
      <c r="G1291" s="59"/>
      <c r="H1291" s="66"/>
      <c r="J1291" s="58"/>
      <c r="K1291" s="67" t="s">
        <v>299</v>
      </c>
      <c r="L1291" s="67">
        <v>69.02</v>
      </c>
      <c r="M1291" s="67">
        <v>-1.3</v>
      </c>
      <c r="N1291" s="67">
        <v>1118.5859</v>
      </c>
      <c r="O1291" s="67">
        <v>1</v>
      </c>
      <c r="P1291" s="67">
        <v>26.61</v>
      </c>
      <c r="Q1291" s="68">
        <v>201660000</v>
      </c>
      <c r="U1291" s="70"/>
    </row>
    <row r="1292" spans="1:23" ht="15">
      <c r="C1292" s="59"/>
      <c r="G1292" s="59"/>
      <c r="H1292" s="66"/>
      <c r="J1292" s="58"/>
      <c r="K1292" s="67" t="s">
        <v>201</v>
      </c>
      <c r="L1292" s="67">
        <v>61.14</v>
      </c>
      <c r="M1292" s="67">
        <v>1.8</v>
      </c>
      <c r="N1292" s="67">
        <v>1190.626</v>
      </c>
      <c r="O1292" s="67">
        <v>1</v>
      </c>
      <c r="P1292" s="67">
        <v>30.41</v>
      </c>
      <c r="Q1292" s="68">
        <v>53479000</v>
      </c>
      <c r="U1292" s="70"/>
    </row>
    <row r="1293" spans="1:23" ht="15">
      <c r="G1293" s="59"/>
      <c r="J1293" s="58"/>
      <c r="K1293" s="67" t="s">
        <v>442</v>
      </c>
      <c r="L1293" s="67">
        <v>56.16</v>
      </c>
      <c r="M1293" s="67">
        <v>-0.8</v>
      </c>
      <c r="N1293" s="67">
        <v>603.8125</v>
      </c>
      <c r="O1293" s="67">
        <v>2</v>
      </c>
      <c r="P1293" s="67">
        <v>27.2</v>
      </c>
      <c r="Q1293" s="68">
        <v>9402100</v>
      </c>
      <c r="U1293" s="70"/>
    </row>
    <row r="1294" spans="1:23" ht="15">
      <c r="G1294" s="59"/>
      <c r="J1294" s="58"/>
      <c r="Q1294" s="68">
        <f>SUM(Q1289:Q1293)</f>
        <v>270240400</v>
      </c>
      <c r="U1294" s="70"/>
    </row>
    <row r="1295" spans="1:23" ht="14.4">
      <c r="A1295" s="62">
        <v>23</v>
      </c>
      <c r="B1295" s="67">
        <v>9</v>
      </c>
      <c r="C1295" s="59">
        <v>3</v>
      </c>
      <c r="D1295" s="67">
        <v>189.48</v>
      </c>
      <c r="E1295" s="67">
        <v>30</v>
      </c>
      <c r="F1295" s="67">
        <v>25342</v>
      </c>
      <c r="G1295" s="59" t="s">
        <v>768</v>
      </c>
      <c r="H1295" s="66" t="s">
        <v>600</v>
      </c>
      <c r="I1295" s="67" t="s">
        <v>40</v>
      </c>
      <c r="J1295" s="67" t="s">
        <v>963</v>
      </c>
      <c r="K1295" s="67" t="s">
        <v>91</v>
      </c>
      <c r="L1295" s="67">
        <v>84.14</v>
      </c>
      <c r="M1295" s="67">
        <v>-1.4</v>
      </c>
      <c r="N1295" s="67">
        <v>1208.5962999999999</v>
      </c>
      <c r="O1295" s="67">
        <v>1</v>
      </c>
      <c r="P1295" s="67">
        <v>30.19</v>
      </c>
      <c r="Q1295" s="68">
        <v>60812000</v>
      </c>
      <c r="R1295" s="64">
        <f>Q1304/B1295</f>
        <v>77399033.333333328</v>
      </c>
      <c r="T1295" s="44">
        <f>R1295/$S$1235*100</f>
        <v>7.0005320634889578</v>
      </c>
      <c r="U1295" s="70"/>
      <c r="V1295" s="44">
        <f>T1295*U$1235/100</f>
        <v>9.4496631725180164E-2</v>
      </c>
      <c r="W1295" s="44"/>
    </row>
    <row r="1296" spans="1:23" ht="15">
      <c r="C1296" s="59"/>
      <c r="G1296" s="59"/>
      <c r="H1296" s="66"/>
      <c r="J1296" s="58"/>
      <c r="K1296" s="67" t="s">
        <v>90</v>
      </c>
      <c r="L1296" s="67">
        <v>75.47</v>
      </c>
      <c r="M1296" s="67">
        <v>0.5</v>
      </c>
      <c r="N1296" s="67">
        <v>480.26369999999997</v>
      </c>
      <c r="O1296" s="67">
        <v>2</v>
      </c>
      <c r="P1296" s="67">
        <v>25.85</v>
      </c>
      <c r="Q1296" s="68">
        <v>457830000</v>
      </c>
      <c r="U1296" s="70"/>
    </row>
    <row r="1297" spans="1:23" ht="15">
      <c r="C1297" s="59"/>
      <c r="G1297" s="59"/>
      <c r="H1297" s="66"/>
      <c r="J1297" s="58"/>
      <c r="K1297" s="67" t="s">
        <v>115</v>
      </c>
      <c r="L1297" s="67">
        <v>69.05</v>
      </c>
      <c r="M1297" s="67">
        <v>-2.6</v>
      </c>
      <c r="N1297" s="67">
        <v>612.79849999999999</v>
      </c>
      <c r="O1297" s="67">
        <v>2</v>
      </c>
      <c r="P1297" s="67">
        <v>26.75</v>
      </c>
      <c r="Q1297" s="68">
        <v>12176000</v>
      </c>
      <c r="U1297" s="70"/>
    </row>
    <row r="1298" spans="1:23" ht="15">
      <c r="C1298" s="59"/>
      <c r="G1298" s="59"/>
      <c r="H1298" s="66"/>
      <c r="J1298" s="58"/>
      <c r="K1298" s="67" t="s">
        <v>197</v>
      </c>
      <c r="L1298" s="67">
        <v>68.62</v>
      </c>
      <c r="M1298" s="67">
        <v>0.6</v>
      </c>
      <c r="N1298" s="67">
        <v>507.92860000000002</v>
      </c>
      <c r="O1298" s="67">
        <v>3</v>
      </c>
      <c r="P1298" s="67">
        <v>17.86</v>
      </c>
      <c r="Q1298" s="68">
        <v>1711600</v>
      </c>
      <c r="U1298" s="70"/>
    </row>
    <row r="1299" spans="1:23" ht="15">
      <c r="C1299" s="59"/>
      <c r="G1299" s="59"/>
      <c r="H1299" s="66"/>
      <c r="J1299" s="58"/>
      <c r="K1299" s="67" t="s">
        <v>423</v>
      </c>
      <c r="L1299" s="67">
        <v>55.88</v>
      </c>
      <c r="M1299" s="67">
        <v>-0.4</v>
      </c>
      <c r="N1299" s="67">
        <v>888.428</v>
      </c>
      <c r="O1299" s="67">
        <v>1</v>
      </c>
      <c r="P1299" s="67">
        <v>26.52</v>
      </c>
      <c r="Q1299" s="68">
        <v>7216200</v>
      </c>
      <c r="U1299" s="70"/>
    </row>
    <row r="1300" spans="1:23" ht="15">
      <c r="C1300" s="59"/>
      <c r="G1300" s="59"/>
      <c r="H1300" s="66"/>
      <c r="J1300" s="58"/>
      <c r="K1300" s="67" t="s">
        <v>199</v>
      </c>
      <c r="L1300" s="67">
        <v>55.28</v>
      </c>
      <c r="M1300" s="67">
        <v>0.4</v>
      </c>
      <c r="N1300" s="67">
        <v>560.80930000000001</v>
      </c>
      <c r="O1300" s="67">
        <v>2</v>
      </c>
      <c r="P1300" s="67">
        <v>19.850000000000001</v>
      </c>
      <c r="Q1300" s="68">
        <v>312080</v>
      </c>
      <c r="U1300" s="70"/>
    </row>
    <row r="1301" spans="1:23" ht="15">
      <c r="C1301" s="59"/>
      <c r="G1301" s="59"/>
      <c r="H1301" s="66"/>
      <c r="J1301" s="58"/>
      <c r="K1301" s="67" t="s">
        <v>473</v>
      </c>
      <c r="L1301" s="67">
        <v>47.97</v>
      </c>
      <c r="M1301" s="67">
        <v>0.1</v>
      </c>
      <c r="N1301" s="67">
        <v>580.82849999999996</v>
      </c>
      <c r="O1301" s="67">
        <v>2</v>
      </c>
      <c r="P1301" s="67">
        <v>27.75</v>
      </c>
      <c r="Q1301" s="68">
        <v>2470800</v>
      </c>
      <c r="U1301" s="70"/>
    </row>
    <row r="1302" spans="1:23" ht="15">
      <c r="C1302" s="59"/>
      <c r="G1302" s="59"/>
      <c r="H1302" s="66"/>
      <c r="J1302" s="58"/>
      <c r="K1302" s="67" t="s">
        <v>92</v>
      </c>
      <c r="L1302" s="67">
        <v>46.01</v>
      </c>
      <c r="M1302" s="67">
        <v>-1.8</v>
      </c>
      <c r="N1302" s="67">
        <v>922.57029999999997</v>
      </c>
      <c r="O1302" s="67">
        <v>1</v>
      </c>
      <c r="P1302" s="67">
        <v>30.17</v>
      </c>
      <c r="Q1302" s="68">
        <v>153130000</v>
      </c>
      <c r="U1302" s="70"/>
    </row>
    <row r="1303" spans="1:23" ht="15">
      <c r="C1303" s="59"/>
      <c r="G1303" s="59"/>
      <c r="H1303" s="66"/>
      <c r="J1303" s="58"/>
      <c r="K1303" s="67" t="s">
        <v>424</v>
      </c>
      <c r="L1303" s="67">
        <v>41.04</v>
      </c>
      <c r="M1303" s="67">
        <v>-0.2</v>
      </c>
      <c r="N1303" s="67">
        <v>573.28639999999996</v>
      </c>
      <c r="O1303" s="67">
        <v>2</v>
      </c>
      <c r="P1303" s="67">
        <v>24.87</v>
      </c>
      <c r="Q1303" s="68">
        <v>932620</v>
      </c>
      <c r="U1303" s="70"/>
    </row>
    <row r="1304" spans="1:23" ht="15">
      <c r="C1304" s="59"/>
      <c r="G1304" s="59"/>
      <c r="H1304" s="66"/>
      <c r="J1304" s="58"/>
      <c r="Q1304" s="68">
        <f>SUM(Q1295:Q1303)</f>
        <v>696591300</v>
      </c>
      <c r="U1304" s="70"/>
    </row>
    <row r="1305" spans="1:23" ht="14.4">
      <c r="A1305" s="62">
        <v>23</v>
      </c>
      <c r="B1305" s="67">
        <v>6</v>
      </c>
      <c r="C1305" s="59">
        <v>2</v>
      </c>
      <c r="D1305" s="67">
        <v>168.47</v>
      </c>
      <c r="E1305" s="67">
        <v>26</v>
      </c>
      <c r="F1305" s="67">
        <v>17666</v>
      </c>
      <c r="G1305" s="59" t="s">
        <v>817</v>
      </c>
      <c r="H1305" s="66" t="s">
        <v>612</v>
      </c>
      <c r="I1305" s="67" t="s">
        <v>669</v>
      </c>
      <c r="J1305" s="67" t="s">
        <v>988</v>
      </c>
      <c r="K1305" s="67" t="s">
        <v>149</v>
      </c>
      <c r="L1305" s="67">
        <v>81.45</v>
      </c>
      <c r="M1305" s="67">
        <v>-0.2</v>
      </c>
      <c r="N1305" s="67">
        <v>1288.5510999999999</v>
      </c>
      <c r="O1305" s="67">
        <v>1</v>
      </c>
      <c r="P1305" s="67">
        <v>29.69</v>
      </c>
      <c r="Q1305" s="68">
        <v>455200000</v>
      </c>
      <c r="R1305" s="64">
        <f>Q1311/B1305</f>
        <v>127531243.5</v>
      </c>
      <c r="T1305" s="44">
        <f>R1305/$S$1235*100</f>
        <v>11.534854128906447</v>
      </c>
      <c r="U1305" s="70"/>
      <c r="V1305" s="44">
        <f>T1305*U$1235/100</f>
        <v>0.1557031455234425</v>
      </c>
      <c r="W1305" s="44"/>
    </row>
    <row r="1306" spans="1:23" ht="15">
      <c r="C1306" s="59"/>
      <c r="G1306" s="59"/>
      <c r="H1306" s="66"/>
      <c r="J1306" s="58"/>
      <c r="K1306" s="67" t="s">
        <v>247</v>
      </c>
      <c r="L1306" s="67">
        <v>66.56</v>
      </c>
      <c r="M1306" s="67">
        <v>-0.6</v>
      </c>
      <c r="N1306" s="67">
        <v>1241.5215000000001</v>
      </c>
      <c r="O1306" s="67">
        <v>1</v>
      </c>
      <c r="P1306" s="67">
        <v>36.340000000000003</v>
      </c>
      <c r="Q1306" s="68">
        <v>13347000</v>
      </c>
      <c r="U1306" s="70"/>
    </row>
    <row r="1307" spans="1:23" ht="15">
      <c r="C1307" s="59"/>
      <c r="G1307" s="59"/>
      <c r="H1307" s="66"/>
      <c r="J1307" s="58"/>
      <c r="K1307" s="67" t="s">
        <v>309</v>
      </c>
      <c r="L1307" s="67">
        <v>60.59</v>
      </c>
      <c r="M1307" s="67">
        <v>-1.4</v>
      </c>
      <c r="N1307" s="67">
        <v>685.31119999999999</v>
      </c>
      <c r="O1307" s="67">
        <v>2</v>
      </c>
      <c r="P1307" s="67">
        <v>30.06</v>
      </c>
      <c r="Q1307" s="68">
        <v>29198000</v>
      </c>
      <c r="U1307" s="70"/>
    </row>
    <row r="1308" spans="1:23" ht="15">
      <c r="C1308" s="59"/>
      <c r="G1308" s="59"/>
      <c r="H1308" s="66"/>
      <c r="J1308" s="58"/>
      <c r="K1308" s="67" t="s">
        <v>474</v>
      </c>
      <c r="L1308" s="67">
        <v>59.76</v>
      </c>
      <c r="M1308" s="67">
        <v>-0.3</v>
      </c>
      <c r="N1308" s="67">
        <v>1040.4648</v>
      </c>
      <c r="O1308" s="67">
        <v>1</v>
      </c>
      <c r="P1308" s="67">
        <v>21.68</v>
      </c>
      <c r="Q1308" s="68">
        <v>267350000</v>
      </c>
      <c r="U1308" s="70"/>
    </row>
    <row r="1309" spans="1:23" ht="15">
      <c r="C1309" s="59"/>
      <c r="G1309" s="59"/>
      <c r="H1309" s="66"/>
      <c r="J1309" s="58"/>
      <c r="K1309" s="67" t="s">
        <v>512</v>
      </c>
      <c r="L1309" s="67">
        <v>40.08</v>
      </c>
      <c r="M1309" s="67">
        <v>-8.8000000000000007</v>
      </c>
      <c r="N1309" s="67">
        <v>641.79960000000005</v>
      </c>
      <c r="O1309" s="67">
        <v>2</v>
      </c>
      <c r="P1309" s="67">
        <v>21.92</v>
      </c>
      <c r="Q1309" s="68">
        <v>65333</v>
      </c>
      <c r="U1309" s="70"/>
    </row>
    <row r="1310" spans="1:23" ht="15">
      <c r="C1310" s="59"/>
      <c r="G1310" s="59"/>
      <c r="H1310" s="66"/>
      <c r="J1310" s="58"/>
      <c r="K1310" s="67" t="s">
        <v>513</v>
      </c>
      <c r="L1310" s="67">
        <v>24.5</v>
      </c>
      <c r="M1310" s="67">
        <v>1.5</v>
      </c>
      <c r="N1310" s="67">
        <v>546.74339999999995</v>
      </c>
      <c r="O1310" s="67">
        <v>2</v>
      </c>
      <c r="P1310" s="67">
        <v>21.03</v>
      </c>
      <c r="Q1310" s="68">
        <v>27128</v>
      </c>
      <c r="U1310" s="70"/>
    </row>
    <row r="1311" spans="1:23" ht="15">
      <c r="C1311" s="59"/>
      <c r="G1311" s="59"/>
      <c r="H1311" s="66"/>
      <c r="J1311" s="58"/>
      <c r="Q1311" s="68">
        <f>SUM(Q1305:Q1310)</f>
        <v>765187461</v>
      </c>
      <c r="U1311" s="70"/>
    </row>
    <row r="1312" spans="1:23" ht="14.4">
      <c r="A1312" s="62">
        <v>23</v>
      </c>
      <c r="B1312" s="67">
        <v>5</v>
      </c>
      <c r="C1312" s="59">
        <v>1</v>
      </c>
      <c r="D1312" s="67">
        <v>158.16999999999999</v>
      </c>
      <c r="E1312" s="67">
        <v>11</v>
      </c>
      <c r="F1312" s="67">
        <v>24807</v>
      </c>
      <c r="G1312" s="59" t="s">
        <v>796</v>
      </c>
      <c r="H1312" s="66" t="s">
        <v>600</v>
      </c>
      <c r="I1312" s="67" t="s">
        <v>40</v>
      </c>
      <c r="J1312" s="67" t="s">
        <v>977</v>
      </c>
      <c r="K1312" s="67" t="s">
        <v>95</v>
      </c>
      <c r="L1312" s="67">
        <v>93.71</v>
      </c>
      <c r="M1312" s="67">
        <v>-0.6</v>
      </c>
      <c r="N1312" s="67">
        <v>749.8383</v>
      </c>
      <c r="O1312" s="67">
        <v>2</v>
      </c>
      <c r="P1312" s="67">
        <v>18.55</v>
      </c>
      <c r="Q1312" s="68">
        <v>14812000</v>
      </c>
      <c r="R1312" s="64">
        <f>Q1317/B1312</f>
        <v>18750560</v>
      </c>
      <c r="T1312" s="44">
        <f>R1312/$S$1235*100</f>
        <v>1.6959371562569925</v>
      </c>
      <c r="U1312" s="70"/>
      <c r="V1312" s="44">
        <f>T1312*U$1235/100</f>
        <v>2.2892595509946857E-2</v>
      </c>
      <c r="W1312" s="44"/>
    </row>
    <row r="1313" spans="1:23" ht="15">
      <c r="C1313" s="59"/>
      <c r="G1313" s="59"/>
      <c r="H1313" s="66"/>
      <c r="J1313" s="58"/>
      <c r="K1313" s="67" t="s">
        <v>203</v>
      </c>
      <c r="L1313" s="67">
        <v>91.84</v>
      </c>
      <c r="M1313" s="67">
        <v>-0.2</v>
      </c>
      <c r="N1313" s="67">
        <v>802.90089999999998</v>
      </c>
      <c r="O1313" s="67">
        <v>2</v>
      </c>
      <c r="P1313" s="67">
        <v>24.44</v>
      </c>
      <c r="Q1313" s="68">
        <v>31481000</v>
      </c>
      <c r="U1313" s="70"/>
    </row>
    <row r="1314" spans="1:23" ht="15">
      <c r="G1314" s="59"/>
      <c r="J1314" s="58"/>
      <c r="K1314" s="67" t="s">
        <v>145</v>
      </c>
      <c r="L1314" s="67">
        <v>60.07</v>
      </c>
      <c r="M1314" s="67">
        <v>-0.5</v>
      </c>
      <c r="N1314" s="67">
        <v>540.93449999999996</v>
      </c>
      <c r="O1314" s="67">
        <v>3</v>
      </c>
      <c r="P1314" s="67">
        <v>22.32</v>
      </c>
      <c r="Q1314" s="68">
        <v>2492700</v>
      </c>
      <c r="U1314" s="70"/>
    </row>
    <row r="1315" spans="1:23" ht="15">
      <c r="G1315" s="59"/>
      <c r="J1315" s="58"/>
      <c r="K1315" s="67" t="s">
        <v>116</v>
      </c>
      <c r="L1315" s="67">
        <v>55.63</v>
      </c>
      <c r="M1315" s="67">
        <v>-0.2</v>
      </c>
      <c r="N1315" s="67">
        <v>502.28379999999999</v>
      </c>
      <c r="O1315" s="67">
        <v>2</v>
      </c>
      <c r="P1315" s="67">
        <v>25.42</v>
      </c>
      <c r="Q1315" s="68">
        <v>37073000</v>
      </c>
      <c r="U1315" s="70"/>
    </row>
    <row r="1316" spans="1:23" ht="15">
      <c r="G1316" s="59"/>
      <c r="J1316" s="58"/>
      <c r="K1316" s="67" t="s">
        <v>144</v>
      </c>
      <c r="L1316" s="67">
        <v>46.3</v>
      </c>
      <c r="M1316" s="67">
        <v>0.3</v>
      </c>
      <c r="N1316" s="67">
        <v>510.28149999999999</v>
      </c>
      <c r="O1316" s="67">
        <v>2</v>
      </c>
      <c r="P1316" s="67">
        <v>22.76</v>
      </c>
      <c r="Q1316" s="68">
        <v>7894100</v>
      </c>
      <c r="U1316" s="70"/>
    </row>
    <row r="1317" spans="1:23" ht="15">
      <c r="G1317" s="59"/>
      <c r="J1317" s="58"/>
      <c r="Q1317" s="68">
        <f>SUM(Q1312:Q1316)</f>
        <v>93752800</v>
      </c>
      <c r="U1317" s="70"/>
    </row>
    <row r="1318" spans="1:23" ht="14.4">
      <c r="A1318" s="62">
        <v>23</v>
      </c>
      <c r="B1318" s="67">
        <v>4</v>
      </c>
      <c r="C1318" s="59">
        <v>4</v>
      </c>
      <c r="D1318" s="67">
        <v>155.97</v>
      </c>
      <c r="E1318" s="67">
        <v>8</v>
      </c>
      <c r="F1318" s="67">
        <v>58087</v>
      </c>
      <c r="G1318" s="59" t="s">
        <v>792</v>
      </c>
      <c r="H1318" s="66" t="s">
        <v>601</v>
      </c>
      <c r="I1318" s="67" t="s">
        <v>38</v>
      </c>
      <c r="J1318" s="67" t="s">
        <v>558</v>
      </c>
      <c r="K1318" s="67" t="s">
        <v>71</v>
      </c>
      <c r="L1318" s="67">
        <v>86.84</v>
      </c>
      <c r="M1318" s="67">
        <v>0.4</v>
      </c>
      <c r="N1318" s="67">
        <v>641.31989999999996</v>
      </c>
      <c r="O1318" s="67">
        <v>2</v>
      </c>
      <c r="P1318" s="67">
        <v>25.31</v>
      </c>
      <c r="Q1318" s="68">
        <v>1018500</v>
      </c>
      <c r="R1318" s="64">
        <f>Q1322/B1318</f>
        <v>647517.5</v>
      </c>
      <c r="T1318" s="44">
        <f>R1318/$S$1235*100</f>
        <v>5.8566196827008747E-2</v>
      </c>
      <c r="U1318" s="70"/>
      <c r="V1318" s="44">
        <f>T1318*U$1235/100</f>
        <v>7.905553867784223E-4</v>
      </c>
      <c r="W1318" s="44"/>
    </row>
    <row r="1319" spans="1:23" ht="15">
      <c r="C1319" s="59"/>
      <c r="G1319" s="59"/>
      <c r="H1319" s="66"/>
      <c r="J1319" s="58"/>
      <c r="K1319" s="67" t="s">
        <v>73</v>
      </c>
      <c r="L1319" s="67">
        <v>73.94</v>
      </c>
      <c r="M1319" s="67">
        <v>-0.7</v>
      </c>
      <c r="N1319" s="67">
        <v>757.85350000000005</v>
      </c>
      <c r="O1319" s="67">
        <v>2</v>
      </c>
      <c r="P1319" s="67">
        <v>37.369999999999997</v>
      </c>
      <c r="Q1319" s="68">
        <v>427620</v>
      </c>
      <c r="U1319" s="70"/>
    </row>
    <row r="1320" spans="1:23" ht="15">
      <c r="C1320" s="59"/>
      <c r="G1320" s="59"/>
      <c r="H1320" s="66"/>
      <c r="J1320" s="58"/>
      <c r="K1320" s="67" t="s">
        <v>74</v>
      </c>
      <c r="L1320" s="67">
        <v>71.53</v>
      </c>
      <c r="M1320" s="67">
        <v>0.8</v>
      </c>
      <c r="N1320" s="67">
        <v>634.86450000000002</v>
      </c>
      <c r="O1320" s="67">
        <v>2</v>
      </c>
      <c r="P1320" s="67">
        <v>21.87</v>
      </c>
      <c r="Q1320" s="68">
        <v>569550</v>
      </c>
      <c r="U1320" s="70"/>
    </row>
    <row r="1321" spans="1:23" ht="15">
      <c r="C1321" s="59"/>
      <c r="G1321" s="59"/>
      <c r="H1321" s="66"/>
      <c r="J1321" s="58"/>
      <c r="K1321" s="67" t="s">
        <v>76</v>
      </c>
      <c r="L1321" s="67">
        <v>33.24</v>
      </c>
      <c r="M1321" s="67">
        <v>0.3</v>
      </c>
      <c r="N1321" s="67">
        <v>436.7638</v>
      </c>
      <c r="O1321" s="67">
        <v>2</v>
      </c>
      <c r="P1321" s="67">
        <v>17.03</v>
      </c>
      <c r="Q1321" s="68">
        <v>574400</v>
      </c>
      <c r="U1321" s="70"/>
    </row>
    <row r="1322" spans="1:23" ht="15">
      <c r="C1322" s="59"/>
      <c r="G1322" s="59"/>
      <c r="H1322" s="66"/>
      <c r="J1322" s="58"/>
      <c r="Q1322" s="68">
        <f>SUM(Q1318:Q1321)</f>
        <v>2590070</v>
      </c>
      <c r="U1322" s="70"/>
    </row>
    <row r="1323" spans="1:23" ht="14.4">
      <c r="A1323" s="62">
        <v>23</v>
      </c>
      <c r="B1323" s="67">
        <v>4</v>
      </c>
      <c r="C1323" s="59">
        <v>1</v>
      </c>
      <c r="D1323" s="67">
        <v>147.21</v>
      </c>
      <c r="E1323" s="67">
        <v>14</v>
      </c>
      <c r="F1323" s="67">
        <v>26387</v>
      </c>
      <c r="G1323" s="59" t="s">
        <v>765</v>
      </c>
      <c r="H1323" s="66" t="s">
        <v>611</v>
      </c>
      <c r="I1323" s="67" t="s">
        <v>40</v>
      </c>
      <c r="J1323" s="67" t="s">
        <v>960</v>
      </c>
      <c r="K1323" s="67" t="s">
        <v>336</v>
      </c>
      <c r="L1323" s="67">
        <v>83.81</v>
      </c>
      <c r="M1323" s="67">
        <v>-0.4</v>
      </c>
      <c r="N1323" s="67">
        <v>763.85410000000002</v>
      </c>
      <c r="O1323" s="67">
        <v>2</v>
      </c>
      <c r="P1323" s="67">
        <v>20.65</v>
      </c>
      <c r="Q1323" s="68">
        <v>402380</v>
      </c>
      <c r="R1323" s="64">
        <f>Q1327/B1323</f>
        <v>52552800</v>
      </c>
      <c r="T1323" s="44">
        <f>R1323/$S$1235*100</f>
        <v>4.7532578325843327</v>
      </c>
      <c r="U1323" s="70"/>
      <c r="V1323" s="44">
        <f>T1323*U$1235/100</f>
        <v>6.4161816677215808E-2</v>
      </c>
      <c r="W1323" s="44"/>
    </row>
    <row r="1324" spans="1:23" ht="15">
      <c r="C1324" s="59"/>
      <c r="G1324" s="59"/>
      <c r="H1324" s="66"/>
      <c r="J1324" s="58"/>
      <c r="K1324" s="67" t="s">
        <v>299</v>
      </c>
      <c r="L1324" s="67">
        <v>69.02</v>
      </c>
      <c r="M1324" s="67">
        <v>-1.3</v>
      </c>
      <c r="N1324" s="67">
        <v>1118.5859</v>
      </c>
      <c r="O1324" s="67">
        <v>1</v>
      </c>
      <c r="P1324" s="67">
        <v>26.61</v>
      </c>
      <c r="Q1324" s="68">
        <v>201660000</v>
      </c>
      <c r="U1324" s="70"/>
    </row>
    <row r="1325" spans="1:23" ht="15">
      <c r="C1325" s="59"/>
      <c r="G1325" s="59"/>
      <c r="H1325" s="66"/>
      <c r="J1325" s="58"/>
      <c r="K1325" s="67" t="s">
        <v>423</v>
      </c>
      <c r="L1325" s="67">
        <v>55.88</v>
      </c>
      <c r="M1325" s="67">
        <v>-0.4</v>
      </c>
      <c r="N1325" s="67">
        <v>888.428</v>
      </c>
      <c r="O1325" s="67">
        <v>1</v>
      </c>
      <c r="P1325" s="67">
        <v>26.52</v>
      </c>
      <c r="Q1325" s="68">
        <v>7216200</v>
      </c>
      <c r="U1325" s="70"/>
    </row>
    <row r="1326" spans="1:23" ht="15">
      <c r="C1326" s="59"/>
      <c r="G1326" s="59"/>
      <c r="H1326" s="66"/>
      <c r="J1326" s="58"/>
      <c r="K1326" s="67" t="s">
        <v>424</v>
      </c>
      <c r="L1326" s="67">
        <v>41.04</v>
      </c>
      <c r="M1326" s="67">
        <v>-0.2</v>
      </c>
      <c r="N1326" s="67">
        <v>573.28639999999996</v>
      </c>
      <c r="O1326" s="67">
        <v>2</v>
      </c>
      <c r="P1326" s="67">
        <v>24.87</v>
      </c>
      <c r="Q1326" s="68">
        <v>932620</v>
      </c>
      <c r="U1326" s="70"/>
    </row>
    <row r="1327" spans="1:23" ht="15">
      <c r="C1327" s="59"/>
      <c r="G1327" s="59"/>
      <c r="H1327" s="66"/>
      <c r="J1327" s="58"/>
      <c r="Q1327" s="68">
        <f>SUM(Q1323:Q1326)</f>
        <v>210211200</v>
      </c>
      <c r="U1327" s="70"/>
    </row>
    <row r="1328" spans="1:23" ht="14.4">
      <c r="A1328" s="62">
        <v>23</v>
      </c>
      <c r="B1328" s="67">
        <v>5</v>
      </c>
      <c r="C1328" s="59">
        <v>1</v>
      </c>
      <c r="D1328" s="67">
        <v>146.22999999999999</v>
      </c>
      <c r="E1328" s="67">
        <v>15</v>
      </c>
      <c r="F1328" s="67">
        <v>27800</v>
      </c>
      <c r="G1328" s="59" t="s">
        <v>806</v>
      </c>
      <c r="H1328" s="66" t="s">
        <v>602</v>
      </c>
      <c r="I1328" s="67" t="s">
        <v>40</v>
      </c>
      <c r="J1328" s="67" t="s">
        <v>552</v>
      </c>
      <c r="K1328" s="67" t="s">
        <v>254</v>
      </c>
      <c r="L1328" s="67">
        <v>84.26</v>
      </c>
      <c r="M1328" s="67">
        <v>1.4</v>
      </c>
      <c r="N1328" s="67">
        <v>563.79690000000005</v>
      </c>
      <c r="O1328" s="67">
        <v>2</v>
      </c>
      <c r="P1328" s="67">
        <v>21.08</v>
      </c>
      <c r="Q1328" s="68">
        <v>72871000</v>
      </c>
      <c r="R1328" s="64">
        <f>Q1333/B1328</f>
        <v>64182700</v>
      </c>
      <c r="T1328" s="44">
        <f>R1328/$S$1235*100</f>
        <v>5.8051506578414553</v>
      </c>
      <c r="U1328" s="70"/>
      <c r="V1328" s="44">
        <f>T1328*U$1235/100</f>
        <v>7.8360784415839657E-2</v>
      </c>
      <c r="W1328" s="44"/>
    </row>
    <row r="1329" spans="1:23" ht="15">
      <c r="C1329" s="59"/>
      <c r="G1329" s="59"/>
      <c r="H1329" s="66"/>
      <c r="J1329" s="58"/>
      <c r="K1329" s="67" t="s">
        <v>274</v>
      </c>
      <c r="L1329" s="67">
        <v>69.02</v>
      </c>
      <c r="M1329" s="67">
        <v>-1.3</v>
      </c>
      <c r="N1329" s="67">
        <v>1118.5859</v>
      </c>
      <c r="O1329" s="67">
        <v>1</v>
      </c>
      <c r="P1329" s="67">
        <v>26.61</v>
      </c>
      <c r="Q1329" s="68">
        <v>201660000</v>
      </c>
      <c r="U1329" s="70"/>
    </row>
    <row r="1330" spans="1:23" ht="15">
      <c r="C1330" s="59"/>
      <c r="G1330" s="59"/>
      <c r="H1330" s="66"/>
      <c r="J1330" s="58"/>
      <c r="K1330" s="67" t="s">
        <v>255</v>
      </c>
      <c r="L1330" s="67">
        <v>55.63</v>
      </c>
      <c r="M1330" s="67">
        <v>-0.2</v>
      </c>
      <c r="N1330" s="67">
        <v>502.28379999999999</v>
      </c>
      <c r="O1330" s="67">
        <v>2</v>
      </c>
      <c r="P1330" s="67">
        <v>25.42</v>
      </c>
      <c r="Q1330" s="68">
        <v>37073000</v>
      </c>
      <c r="U1330" s="70"/>
    </row>
    <row r="1331" spans="1:23" ht="15">
      <c r="C1331" s="59"/>
      <c r="G1331" s="59"/>
      <c r="H1331" s="66"/>
      <c r="J1331" s="58"/>
      <c r="K1331" s="67" t="s">
        <v>256</v>
      </c>
      <c r="L1331" s="67">
        <v>46.3</v>
      </c>
      <c r="M1331" s="67">
        <v>0.3</v>
      </c>
      <c r="N1331" s="67">
        <v>510.28149999999999</v>
      </c>
      <c r="O1331" s="67">
        <v>2</v>
      </c>
      <c r="P1331" s="67">
        <v>22.76</v>
      </c>
      <c r="Q1331" s="68">
        <v>7894100</v>
      </c>
      <c r="U1331" s="70"/>
    </row>
    <row r="1332" spans="1:23" ht="15">
      <c r="G1332" s="59"/>
      <c r="J1332" s="58"/>
      <c r="K1332" s="67" t="s">
        <v>205</v>
      </c>
      <c r="L1332" s="67">
        <v>35.65</v>
      </c>
      <c r="M1332" s="67">
        <v>0.8</v>
      </c>
      <c r="N1332" s="67">
        <v>532.27170000000001</v>
      </c>
      <c r="O1332" s="67">
        <v>2</v>
      </c>
      <c r="P1332" s="67">
        <v>19.329999999999998</v>
      </c>
      <c r="Q1332" s="68">
        <v>1415400</v>
      </c>
      <c r="U1332" s="70"/>
    </row>
    <row r="1333" spans="1:23" ht="15">
      <c r="G1333" s="59"/>
      <c r="J1333" s="58"/>
      <c r="Q1333" s="68">
        <f>SUM(Q1328:Q1332)</f>
        <v>320913500</v>
      </c>
      <c r="U1333" s="70"/>
    </row>
    <row r="1334" spans="1:23" ht="14.4">
      <c r="A1334" s="62">
        <v>23</v>
      </c>
      <c r="B1334" s="67">
        <v>4</v>
      </c>
      <c r="C1334" s="59">
        <v>1</v>
      </c>
      <c r="D1334" s="67">
        <v>133.24</v>
      </c>
      <c r="E1334" s="67">
        <v>14</v>
      </c>
      <c r="F1334" s="67">
        <v>26547</v>
      </c>
      <c r="G1334" s="59" t="s">
        <v>805</v>
      </c>
      <c r="H1334" s="66" t="s">
        <v>621</v>
      </c>
      <c r="I1334" s="67" t="s">
        <v>40</v>
      </c>
      <c r="J1334" s="67" t="s">
        <v>981</v>
      </c>
      <c r="K1334" s="67" t="s">
        <v>497</v>
      </c>
      <c r="L1334" s="67">
        <v>69.83</v>
      </c>
      <c r="M1334" s="67">
        <v>-0.1</v>
      </c>
      <c r="N1334" s="67">
        <v>756.84659999999997</v>
      </c>
      <c r="O1334" s="67">
        <v>2</v>
      </c>
      <c r="P1334" s="67">
        <v>19.72</v>
      </c>
      <c r="Q1334" s="68">
        <v>35213000</v>
      </c>
      <c r="R1334" s="64">
        <f>Q1338/B1334</f>
        <v>61255455</v>
      </c>
      <c r="T1334" s="44">
        <f>R1334/$S$1235*100</f>
        <v>5.540389308795481</v>
      </c>
      <c r="U1334" s="70"/>
      <c r="V1334" s="44">
        <f>T1334*U$1235/100</f>
        <v>7.4786905249376673E-2</v>
      </c>
      <c r="W1334" s="44"/>
    </row>
    <row r="1335" spans="1:23" ht="15">
      <c r="G1335" s="59"/>
      <c r="J1335" s="58"/>
      <c r="K1335" s="67" t="s">
        <v>299</v>
      </c>
      <c r="L1335" s="67">
        <v>69.02</v>
      </c>
      <c r="M1335" s="67">
        <v>-1.3</v>
      </c>
      <c r="N1335" s="67">
        <v>1118.5859</v>
      </c>
      <c r="O1335" s="67">
        <v>1</v>
      </c>
      <c r="P1335" s="67">
        <v>26.61</v>
      </c>
      <c r="Q1335" s="68">
        <v>201660000</v>
      </c>
      <c r="U1335" s="70"/>
    </row>
    <row r="1336" spans="1:23" ht="15">
      <c r="G1336" s="59"/>
      <c r="J1336" s="58"/>
      <c r="K1336" s="67" t="s">
        <v>423</v>
      </c>
      <c r="L1336" s="67">
        <v>55.88</v>
      </c>
      <c r="M1336" s="67">
        <v>-0.4</v>
      </c>
      <c r="N1336" s="67">
        <v>888.428</v>
      </c>
      <c r="O1336" s="67">
        <v>1</v>
      </c>
      <c r="P1336" s="67">
        <v>26.52</v>
      </c>
      <c r="Q1336" s="68">
        <v>7216200</v>
      </c>
      <c r="U1336" s="70"/>
    </row>
    <row r="1337" spans="1:23" ht="15">
      <c r="G1337" s="59"/>
      <c r="J1337" s="58"/>
      <c r="K1337" s="67" t="s">
        <v>424</v>
      </c>
      <c r="L1337" s="67">
        <v>41.04</v>
      </c>
      <c r="M1337" s="67">
        <v>-0.2</v>
      </c>
      <c r="N1337" s="67">
        <v>573.28639999999996</v>
      </c>
      <c r="O1337" s="67">
        <v>2</v>
      </c>
      <c r="P1337" s="67">
        <v>24.87</v>
      </c>
      <c r="Q1337" s="68">
        <v>932620</v>
      </c>
      <c r="U1337" s="70"/>
    </row>
    <row r="1338" spans="1:23" ht="15">
      <c r="G1338" s="59"/>
      <c r="J1338" s="58"/>
      <c r="Q1338" s="68">
        <f>SUM(Q1334:Q1337)</f>
        <v>245021820</v>
      </c>
      <c r="U1338" s="70"/>
    </row>
    <row r="1339" spans="1:23" ht="14.4">
      <c r="A1339" s="62">
        <v>23</v>
      </c>
      <c r="B1339" s="67">
        <v>5</v>
      </c>
      <c r="C1339" s="59">
        <v>3</v>
      </c>
      <c r="D1339" s="67">
        <v>127.87</v>
      </c>
      <c r="E1339" s="67">
        <v>37</v>
      </c>
      <c r="F1339" s="67">
        <v>13787</v>
      </c>
      <c r="G1339" s="59" t="s">
        <v>576</v>
      </c>
      <c r="H1339" s="66" t="s">
        <v>600</v>
      </c>
      <c r="I1339" s="67" t="s">
        <v>11</v>
      </c>
      <c r="J1339" s="67" t="s">
        <v>665</v>
      </c>
      <c r="K1339" s="67" t="s">
        <v>300</v>
      </c>
      <c r="L1339" s="67">
        <v>76.27</v>
      </c>
      <c r="M1339" s="67">
        <v>0.1</v>
      </c>
      <c r="N1339" s="67">
        <v>916.35749999999996</v>
      </c>
      <c r="O1339" s="67">
        <v>2</v>
      </c>
      <c r="P1339" s="67">
        <v>23.34</v>
      </c>
      <c r="Q1339" s="68">
        <v>3166600</v>
      </c>
      <c r="R1339" s="64">
        <f>Q1344/B1339</f>
        <v>3154704</v>
      </c>
      <c r="T1339" s="44">
        <f>R1339/$S$1235*100</f>
        <v>0.28533439697761348</v>
      </c>
      <c r="U1339" s="70"/>
      <c r="V1339" s="44">
        <f>T1339*U$1235/100</f>
        <v>3.8515843060480015E-3</v>
      </c>
      <c r="W1339" s="44"/>
    </row>
    <row r="1340" spans="1:23" ht="15">
      <c r="G1340" s="59"/>
      <c r="J1340" s="58"/>
      <c r="K1340" s="67" t="s">
        <v>348</v>
      </c>
      <c r="L1340" s="67">
        <v>70.099999999999994</v>
      </c>
      <c r="M1340" s="67">
        <v>-0.4</v>
      </c>
      <c r="N1340" s="67">
        <v>707.32029999999997</v>
      </c>
      <c r="O1340" s="67">
        <v>3</v>
      </c>
      <c r="P1340" s="67">
        <v>25.48</v>
      </c>
      <c r="Q1340" s="68">
        <v>7663500</v>
      </c>
      <c r="U1340" s="70"/>
    </row>
    <row r="1341" spans="1:23" ht="15">
      <c r="G1341" s="59"/>
      <c r="J1341" s="58"/>
      <c r="K1341" s="67" t="s">
        <v>349</v>
      </c>
      <c r="L1341" s="67">
        <v>56.14</v>
      </c>
      <c r="M1341" s="67">
        <v>-0.9</v>
      </c>
      <c r="N1341" s="67">
        <v>712.65150000000006</v>
      </c>
      <c r="O1341" s="67">
        <v>3</v>
      </c>
      <c r="P1341" s="67">
        <v>22.91</v>
      </c>
      <c r="Q1341" s="68">
        <v>910620</v>
      </c>
      <c r="U1341" s="70"/>
    </row>
    <row r="1342" spans="1:23" ht="15">
      <c r="G1342" s="59"/>
      <c r="J1342" s="58"/>
      <c r="K1342" s="67" t="s">
        <v>260</v>
      </c>
      <c r="L1342" s="67">
        <v>49.64</v>
      </c>
      <c r="M1342" s="67">
        <v>-0.5</v>
      </c>
      <c r="N1342" s="67">
        <v>699.83050000000003</v>
      </c>
      <c r="O1342" s="67">
        <v>2</v>
      </c>
      <c r="P1342" s="67">
        <v>48.69</v>
      </c>
      <c r="Q1342" s="68">
        <v>1311700</v>
      </c>
      <c r="U1342" s="70"/>
    </row>
    <row r="1343" spans="1:23" ht="15">
      <c r="G1343" s="59"/>
      <c r="J1343" s="58"/>
      <c r="K1343" s="67" t="s">
        <v>261</v>
      </c>
      <c r="L1343" s="67">
        <v>41.25</v>
      </c>
      <c r="M1343" s="67">
        <v>-0.1</v>
      </c>
      <c r="N1343" s="67">
        <v>707.82820000000004</v>
      </c>
      <c r="O1343" s="67">
        <v>2</v>
      </c>
      <c r="P1343" s="67">
        <v>43.77</v>
      </c>
      <c r="Q1343" s="68">
        <v>2721100</v>
      </c>
      <c r="U1343" s="70"/>
    </row>
    <row r="1344" spans="1:23" ht="15">
      <c r="G1344" s="59"/>
      <c r="J1344" s="58"/>
      <c r="Q1344" s="68">
        <f>SUM(Q1339:Q1343)</f>
        <v>15773520</v>
      </c>
      <c r="U1344" s="70"/>
    </row>
    <row r="1345" spans="1:23" ht="14.4">
      <c r="A1345" s="62">
        <v>23</v>
      </c>
      <c r="B1345" s="67">
        <v>8</v>
      </c>
      <c r="C1345" s="59">
        <v>7</v>
      </c>
      <c r="D1345" s="67">
        <v>127.3</v>
      </c>
      <c r="E1345" s="67">
        <v>36</v>
      </c>
      <c r="F1345" s="67">
        <v>25006</v>
      </c>
      <c r="G1345" s="59" t="s">
        <v>746</v>
      </c>
      <c r="H1345" s="66" t="s">
        <v>600</v>
      </c>
      <c r="I1345" s="67" t="s">
        <v>10</v>
      </c>
      <c r="J1345" s="67" t="s">
        <v>943</v>
      </c>
      <c r="K1345" s="67" t="s">
        <v>301</v>
      </c>
      <c r="L1345" s="67">
        <v>66.28</v>
      </c>
      <c r="M1345" s="67">
        <v>0.9</v>
      </c>
      <c r="N1345" s="67">
        <v>769.34130000000005</v>
      </c>
      <c r="O1345" s="67">
        <v>2</v>
      </c>
      <c r="P1345" s="67">
        <v>29.66</v>
      </c>
      <c r="Q1345" s="68">
        <v>760570</v>
      </c>
      <c r="R1345" s="64">
        <f>Q1353/B1345</f>
        <v>256367.375</v>
      </c>
      <c r="T1345" s="44">
        <f>R1345/$S$1235*100</f>
        <v>2.3187731828519791E-2</v>
      </c>
      <c r="U1345" s="70"/>
      <c r="V1345" s="44">
        <f>T1345*U$1235/100</f>
        <v>3.1299943136748254E-4</v>
      </c>
      <c r="W1345" s="44"/>
    </row>
    <row r="1346" spans="1:23" ht="15">
      <c r="G1346" s="59"/>
      <c r="J1346" s="58"/>
      <c r="K1346" s="67" t="s">
        <v>342</v>
      </c>
      <c r="L1346" s="67">
        <v>64.02</v>
      </c>
      <c r="M1346" s="67">
        <v>-1.8</v>
      </c>
      <c r="N1346" s="67">
        <v>581.29920000000004</v>
      </c>
      <c r="O1346" s="67">
        <v>2</v>
      </c>
      <c r="P1346" s="67">
        <v>23.11</v>
      </c>
      <c r="Q1346" s="68">
        <v>498770</v>
      </c>
      <c r="U1346" s="70"/>
    </row>
    <row r="1347" spans="1:23" ht="15">
      <c r="G1347" s="59"/>
      <c r="J1347" s="58"/>
      <c r="K1347" s="67" t="s">
        <v>343</v>
      </c>
      <c r="L1347" s="67">
        <v>39.18</v>
      </c>
      <c r="M1347" s="67">
        <v>-0.5</v>
      </c>
      <c r="N1347" s="67">
        <v>589.29740000000004</v>
      </c>
      <c r="O1347" s="67">
        <v>2</v>
      </c>
      <c r="P1347" s="67">
        <v>19.47</v>
      </c>
      <c r="Q1347" s="68">
        <v>62491</v>
      </c>
      <c r="U1347" s="70"/>
    </row>
    <row r="1348" spans="1:23" ht="15">
      <c r="G1348" s="59"/>
      <c r="J1348" s="58"/>
      <c r="K1348" s="67" t="s">
        <v>302</v>
      </c>
      <c r="L1348" s="67">
        <v>37.99</v>
      </c>
      <c r="M1348" s="67">
        <v>0.2</v>
      </c>
      <c r="N1348" s="67">
        <v>569.75429999999994</v>
      </c>
      <c r="O1348" s="67">
        <v>2</v>
      </c>
      <c r="P1348" s="67">
        <v>22.85</v>
      </c>
      <c r="Q1348" s="68">
        <v>72796</v>
      </c>
      <c r="U1348" s="70"/>
    </row>
    <row r="1349" spans="1:23" ht="15">
      <c r="G1349" s="59"/>
      <c r="J1349" s="58"/>
      <c r="K1349" s="67" t="s">
        <v>339</v>
      </c>
      <c r="L1349" s="67">
        <v>36.93</v>
      </c>
      <c r="M1349" s="67">
        <v>-0.3</v>
      </c>
      <c r="N1349" s="67">
        <v>721.3134</v>
      </c>
      <c r="O1349" s="67">
        <v>2</v>
      </c>
      <c r="P1349" s="67">
        <v>30.9</v>
      </c>
      <c r="Q1349" s="68">
        <v>393020</v>
      </c>
      <c r="U1349" s="70"/>
    </row>
    <row r="1350" spans="1:23" ht="15">
      <c r="G1350" s="59"/>
      <c r="J1350" s="58"/>
      <c r="K1350" s="67" t="s">
        <v>341</v>
      </c>
      <c r="L1350" s="67">
        <v>35.53</v>
      </c>
      <c r="M1350" s="67">
        <v>0.7</v>
      </c>
      <c r="N1350" s="67">
        <v>636.25239999999997</v>
      </c>
      <c r="O1350" s="67">
        <v>2</v>
      </c>
      <c r="P1350" s="67">
        <v>19.23</v>
      </c>
      <c r="Q1350" s="68">
        <v>49518</v>
      </c>
      <c r="U1350" s="70"/>
    </row>
    <row r="1351" spans="1:23" ht="15">
      <c r="G1351" s="59"/>
      <c r="J1351" s="58"/>
      <c r="K1351" s="67" t="s">
        <v>338</v>
      </c>
      <c r="L1351" s="67">
        <v>23.29</v>
      </c>
      <c r="M1351" s="67">
        <v>1.4</v>
      </c>
      <c r="N1351" s="67">
        <v>635.67859999999996</v>
      </c>
      <c r="O1351" s="67">
        <v>3</v>
      </c>
      <c r="P1351" s="67">
        <v>28.83</v>
      </c>
      <c r="Q1351" s="68">
        <v>149740</v>
      </c>
      <c r="U1351" s="70"/>
    </row>
    <row r="1352" spans="1:23" ht="15">
      <c r="G1352" s="59"/>
      <c r="J1352" s="58"/>
      <c r="K1352" s="67" t="s">
        <v>346</v>
      </c>
      <c r="L1352" s="67">
        <v>19.45</v>
      </c>
      <c r="M1352" s="67">
        <v>0.1</v>
      </c>
      <c r="N1352" s="67">
        <v>514.22940000000006</v>
      </c>
      <c r="O1352" s="67">
        <v>2</v>
      </c>
      <c r="P1352" s="67">
        <v>18.64</v>
      </c>
      <c r="Q1352" s="68">
        <v>64034</v>
      </c>
      <c r="U1352" s="70"/>
    </row>
    <row r="1353" spans="1:23" ht="15">
      <c r="G1353" s="59"/>
      <c r="J1353" s="58"/>
      <c r="Q1353" s="68">
        <f>SUM(Q1345:Q1352)</f>
        <v>2050939</v>
      </c>
      <c r="U1353" s="70"/>
    </row>
    <row r="1354" spans="1:23" ht="14.4">
      <c r="A1354" s="62">
        <v>23</v>
      </c>
      <c r="B1354" s="67">
        <v>4</v>
      </c>
      <c r="C1354" s="59">
        <v>3</v>
      </c>
      <c r="D1354" s="67">
        <v>127.24</v>
      </c>
      <c r="E1354" s="67">
        <v>14</v>
      </c>
      <c r="F1354" s="67">
        <v>27163</v>
      </c>
      <c r="G1354" s="59" t="s">
        <v>742</v>
      </c>
      <c r="H1354" s="66" t="s">
        <v>612</v>
      </c>
      <c r="I1354" s="67" t="s">
        <v>12</v>
      </c>
      <c r="J1354" s="67" t="s">
        <v>945</v>
      </c>
      <c r="K1354" s="67" t="s">
        <v>357</v>
      </c>
      <c r="L1354" s="67">
        <v>73.19</v>
      </c>
      <c r="M1354" s="67">
        <v>-1.5</v>
      </c>
      <c r="N1354" s="67">
        <v>690.32119999999998</v>
      </c>
      <c r="O1354" s="67">
        <v>2</v>
      </c>
      <c r="P1354" s="67">
        <v>22.93</v>
      </c>
      <c r="Q1354" s="68">
        <v>95926</v>
      </c>
      <c r="R1354" s="64">
        <f>Q1358/B1354</f>
        <v>637406.5</v>
      </c>
      <c r="T1354" s="44">
        <f>R1354/$S$1235*100</f>
        <v>5.7651684375811862E-2</v>
      </c>
      <c r="U1354" s="70"/>
      <c r="V1354" s="44">
        <f>T1354*U$1235/100</f>
        <v>7.7821084703128581E-4</v>
      </c>
      <c r="W1354" s="44"/>
    </row>
    <row r="1355" spans="1:23" ht="15">
      <c r="G1355" s="59"/>
      <c r="J1355" s="58"/>
      <c r="K1355" s="67" t="s">
        <v>354</v>
      </c>
      <c r="L1355" s="67">
        <v>72.05</v>
      </c>
      <c r="M1355" s="67">
        <v>0.2</v>
      </c>
      <c r="N1355" s="67">
        <v>647.31820000000005</v>
      </c>
      <c r="O1355" s="67">
        <v>2</v>
      </c>
      <c r="P1355" s="67">
        <v>26.55</v>
      </c>
      <c r="Q1355" s="68">
        <v>1289500</v>
      </c>
      <c r="U1355" s="70"/>
    </row>
    <row r="1356" spans="1:23" ht="15">
      <c r="G1356" s="59"/>
      <c r="J1356" s="58"/>
      <c r="K1356" s="67" t="s">
        <v>355</v>
      </c>
      <c r="L1356" s="67">
        <v>68.97</v>
      </c>
      <c r="M1356" s="67">
        <v>-0.6</v>
      </c>
      <c r="N1356" s="67">
        <v>682.32439999999997</v>
      </c>
      <c r="O1356" s="67">
        <v>2</v>
      </c>
      <c r="P1356" s="67">
        <v>26.33</v>
      </c>
      <c r="Q1356" s="68">
        <v>802320</v>
      </c>
      <c r="U1356" s="70"/>
    </row>
    <row r="1357" spans="1:23" ht="15">
      <c r="G1357" s="59"/>
      <c r="J1357" s="58"/>
      <c r="K1357" s="67" t="s">
        <v>356</v>
      </c>
      <c r="L1357" s="67">
        <v>54.06</v>
      </c>
      <c r="M1357" s="67">
        <v>-0.5</v>
      </c>
      <c r="N1357" s="67">
        <v>556.26900000000001</v>
      </c>
      <c r="O1357" s="67">
        <v>2</v>
      </c>
      <c r="P1357" s="67">
        <v>19.27</v>
      </c>
      <c r="Q1357" s="68">
        <v>361880</v>
      </c>
      <c r="U1357" s="70"/>
    </row>
    <row r="1358" spans="1:23" ht="15">
      <c r="G1358" s="59"/>
      <c r="J1358" s="58"/>
      <c r="Q1358" s="68">
        <f>SUM(Q1354:Q1357)</f>
        <v>2549626</v>
      </c>
      <c r="U1358" s="70"/>
    </row>
    <row r="1359" spans="1:23" ht="14.4">
      <c r="A1359" s="62">
        <v>23</v>
      </c>
      <c r="B1359" s="67">
        <v>3</v>
      </c>
      <c r="C1359" s="59">
        <v>1</v>
      </c>
      <c r="D1359" s="67">
        <v>126.41</v>
      </c>
      <c r="E1359" s="67">
        <v>11</v>
      </c>
      <c r="F1359" s="67">
        <v>28144</v>
      </c>
      <c r="G1359" s="59" t="s">
        <v>777</v>
      </c>
      <c r="H1359" s="66" t="s">
        <v>602</v>
      </c>
      <c r="I1359" s="67" t="s">
        <v>40</v>
      </c>
      <c r="J1359" s="67" t="s">
        <v>547</v>
      </c>
      <c r="K1359" s="67" t="s">
        <v>453</v>
      </c>
      <c r="L1359" s="67">
        <v>95.84</v>
      </c>
      <c r="M1359" s="67">
        <v>-0.2</v>
      </c>
      <c r="N1359" s="67">
        <v>912.48760000000004</v>
      </c>
      <c r="O1359" s="67">
        <v>2</v>
      </c>
      <c r="P1359" s="67">
        <v>32.65</v>
      </c>
      <c r="Q1359" s="68">
        <v>12558000</v>
      </c>
      <c r="R1359" s="64">
        <f>Q1362/B1359</f>
        <v>25146366.666666668</v>
      </c>
      <c r="T1359" s="44">
        <f>R1359/$S$1235*100</f>
        <v>2.2744204746344803</v>
      </c>
      <c r="U1359" s="70"/>
      <c r="V1359" s="44">
        <f>T1359*U$1235/100</f>
        <v>3.0701248423770321E-2</v>
      </c>
      <c r="W1359" s="44"/>
    </row>
    <row r="1360" spans="1:23" ht="15">
      <c r="G1360" s="59"/>
      <c r="J1360" s="58"/>
      <c r="K1360" s="67" t="s">
        <v>201</v>
      </c>
      <c r="L1360" s="67">
        <v>61.14</v>
      </c>
      <c r="M1360" s="67">
        <v>1.8</v>
      </c>
      <c r="N1360" s="67">
        <v>1190.626</v>
      </c>
      <c r="O1360" s="67">
        <v>1</v>
      </c>
      <c r="P1360" s="67">
        <v>30.41</v>
      </c>
      <c r="Q1360" s="68">
        <v>53479000</v>
      </c>
      <c r="U1360" s="70"/>
    </row>
    <row r="1361" spans="1:23" ht="15">
      <c r="G1361" s="59"/>
      <c r="J1361" s="58"/>
      <c r="K1361" s="67" t="s">
        <v>442</v>
      </c>
      <c r="L1361" s="67">
        <v>56.16</v>
      </c>
      <c r="M1361" s="67">
        <v>-0.8</v>
      </c>
      <c r="N1361" s="67">
        <v>603.8125</v>
      </c>
      <c r="O1361" s="67">
        <v>2</v>
      </c>
      <c r="P1361" s="67">
        <v>27.2</v>
      </c>
      <c r="Q1361" s="68">
        <v>9402100</v>
      </c>
      <c r="U1361" s="70"/>
    </row>
    <row r="1362" spans="1:23" ht="15">
      <c r="G1362" s="59"/>
      <c r="J1362" s="58"/>
      <c r="Q1362" s="68">
        <f>SUM(Q1359:Q1361)</f>
        <v>75439100</v>
      </c>
      <c r="U1362" s="70"/>
    </row>
    <row r="1363" spans="1:23" ht="14.4">
      <c r="A1363" s="62">
        <v>23</v>
      </c>
      <c r="B1363" s="67">
        <v>2</v>
      </c>
      <c r="C1363" s="59">
        <v>1</v>
      </c>
      <c r="D1363" s="67">
        <v>115.49</v>
      </c>
      <c r="E1363" s="67">
        <v>7</v>
      </c>
      <c r="F1363" s="67">
        <v>28903</v>
      </c>
      <c r="G1363" s="59" t="s">
        <v>754</v>
      </c>
      <c r="H1363" s="66" t="s">
        <v>605</v>
      </c>
      <c r="I1363" s="67" t="s">
        <v>40</v>
      </c>
      <c r="J1363" s="67" t="s">
        <v>544</v>
      </c>
      <c r="K1363" s="67" t="s">
        <v>298</v>
      </c>
      <c r="L1363" s="67">
        <v>115.49</v>
      </c>
      <c r="M1363" s="67">
        <v>0.8</v>
      </c>
      <c r="N1363" s="67">
        <v>1036.5102999999999</v>
      </c>
      <c r="O1363" s="67">
        <v>2</v>
      </c>
      <c r="P1363" s="67">
        <v>33.64</v>
      </c>
      <c r="Q1363" s="68">
        <v>4260600</v>
      </c>
      <c r="R1363" s="64">
        <f>Q1365/B1363</f>
        <v>2527020</v>
      </c>
      <c r="T1363" s="44">
        <f>R1363/$S$1235*100</f>
        <v>0.22856208628459873</v>
      </c>
      <c r="U1363" s="70"/>
      <c r="V1363" s="44">
        <f>T1363*U$1235/100</f>
        <v>3.0852436783512555E-3</v>
      </c>
      <c r="W1363" s="44"/>
    </row>
    <row r="1364" spans="1:23" ht="15">
      <c r="G1364" s="59"/>
      <c r="J1364" s="58"/>
      <c r="K1364" s="67" t="s">
        <v>310</v>
      </c>
      <c r="L1364" s="67">
        <v>107.33</v>
      </c>
      <c r="M1364" s="67">
        <v>-2.4</v>
      </c>
      <c r="N1364" s="67">
        <v>1044.5044</v>
      </c>
      <c r="O1364" s="67">
        <v>2</v>
      </c>
      <c r="P1364" s="67">
        <v>31.62</v>
      </c>
      <c r="Q1364" s="68">
        <v>793440</v>
      </c>
      <c r="U1364" s="70"/>
    </row>
    <row r="1365" spans="1:23" ht="15">
      <c r="G1365" s="59"/>
      <c r="J1365" s="58"/>
      <c r="Q1365" s="68">
        <f>SUM(Q1363:Q1364)</f>
        <v>5054040</v>
      </c>
      <c r="U1365" s="70"/>
    </row>
    <row r="1366" spans="1:23" ht="16.2">
      <c r="A1366" s="62">
        <v>23</v>
      </c>
      <c r="B1366" s="67">
        <v>5</v>
      </c>
      <c r="C1366" s="59">
        <v>1</v>
      </c>
      <c r="D1366" s="67">
        <v>105.98</v>
      </c>
      <c r="E1366" s="67">
        <v>25</v>
      </c>
      <c r="F1366" s="67">
        <v>13664</v>
      </c>
      <c r="G1366" s="59" t="s">
        <v>812</v>
      </c>
      <c r="H1366" s="66" t="s">
        <v>890</v>
      </c>
      <c r="I1366" s="67" t="s">
        <v>1026</v>
      </c>
      <c r="J1366" s="67" t="s">
        <v>984</v>
      </c>
      <c r="K1366" s="67" t="s">
        <v>326</v>
      </c>
      <c r="L1366" s="67">
        <v>74.58</v>
      </c>
      <c r="M1366" s="67">
        <v>-0.7</v>
      </c>
      <c r="N1366" s="67">
        <v>753.27449999999999</v>
      </c>
      <c r="O1366" s="67">
        <v>2</v>
      </c>
      <c r="P1366" s="67">
        <v>20.92</v>
      </c>
      <c r="Q1366" s="68">
        <v>1520400</v>
      </c>
      <c r="R1366" s="64">
        <f>Q1371/B1366</f>
        <v>6273584</v>
      </c>
      <c r="T1366" s="44">
        <f>R1366/$S$1235*100</f>
        <v>0.56742861058546357</v>
      </c>
      <c r="U1366" s="70"/>
      <c r="V1366" s="44">
        <f>T1366*U$1235/100</f>
        <v>7.6594310201761693E-3</v>
      </c>
      <c r="W1366" s="44"/>
    </row>
    <row r="1367" spans="1:23" ht="15">
      <c r="C1367" s="59"/>
      <c r="G1367" s="59"/>
      <c r="H1367" s="66"/>
      <c r="J1367" s="58"/>
      <c r="K1367" s="67" t="s">
        <v>486</v>
      </c>
      <c r="L1367" s="67">
        <v>62.79</v>
      </c>
      <c r="M1367" s="67">
        <v>-0.3</v>
      </c>
      <c r="N1367" s="67">
        <v>686.846</v>
      </c>
      <c r="O1367" s="67">
        <v>2</v>
      </c>
      <c r="P1367" s="67">
        <v>33.01</v>
      </c>
      <c r="Q1367" s="68">
        <v>8879800</v>
      </c>
      <c r="U1367" s="70"/>
    </row>
    <row r="1368" spans="1:23" ht="15">
      <c r="C1368" s="59"/>
      <c r="G1368" s="59"/>
      <c r="H1368" s="66"/>
      <c r="J1368" s="58"/>
      <c r="K1368" s="67" t="s">
        <v>500</v>
      </c>
      <c r="L1368" s="67">
        <v>59.57</v>
      </c>
      <c r="M1368" s="67">
        <v>-1.4</v>
      </c>
      <c r="N1368" s="67">
        <v>678.84780000000001</v>
      </c>
      <c r="O1368" s="67">
        <v>2</v>
      </c>
      <c r="P1368" s="67">
        <v>35.520000000000003</v>
      </c>
      <c r="Q1368" s="68">
        <v>12435000</v>
      </c>
      <c r="U1368" s="70"/>
    </row>
    <row r="1369" spans="1:23" ht="15">
      <c r="C1369" s="59"/>
      <c r="G1369" s="59"/>
      <c r="H1369" s="66"/>
      <c r="J1369" s="58"/>
      <c r="K1369" s="67" t="s">
        <v>487</v>
      </c>
      <c r="L1369" s="67">
        <v>46.77</v>
      </c>
      <c r="M1369" s="67">
        <v>-1.4</v>
      </c>
      <c r="N1369" s="67">
        <v>678.84780000000001</v>
      </c>
      <c r="O1369" s="67">
        <v>2</v>
      </c>
      <c r="P1369" s="67">
        <v>35.520000000000003</v>
      </c>
      <c r="Q1369" s="68">
        <v>8092800</v>
      </c>
      <c r="U1369" s="70"/>
    </row>
    <row r="1370" spans="1:23" ht="15">
      <c r="C1370" s="59"/>
      <c r="G1370" s="59"/>
      <c r="H1370" s="66"/>
      <c r="J1370" s="58"/>
      <c r="K1370" s="67" t="s">
        <v>323</v>
      </c>
      <c r="L1370" s="67">
        <v>15.17</v>
      </c>
      <c r="M1370" s="67">
        <v>0.3</v>
      </c>
      <c r="N1370" s="67">
        <v>576.70039999999995</v>
      </c>
      <c r="O1370" s="67">
        <v>2</v>
      </c>
      <c r="P1370" s="67">
        <v>18.149999999999999</v>
      </c>
      <c r="Q1370" s="68">
        <v>439920</v>
      </c>
      <c r="U1370" s="70"/>
    </row>
    <row r="1371" spans="1:23" ht="15">
      <c r="C1371" s="59"/>
      <c r="G1371" s="59"/>
      <c r="H1371" s="66"/>
      <c r="J1371" s="58"/>
      <c r="Q1371" s="68">
        <f>SUM(Q1366:Q1370)</f>
        <v>31367920</v>
      </c>
      <c r="U1371" s="70"/>
    </row>
    <row r="1372" spans="1:23" ht="14.4">
      <c r="A1372" s="62">
        <v>23</v>
      </c>
      <c r="B1372" s="67">
        <v>2</v>
      </c>
      <c r="C1372" s="59">
        <v>2</v>
      </c>
      <c r="D1372" s="67">
        <v>105.3</v>
      </c>
      <c r="E1372" s="67">
        <v>14</v>
      </c>
      <c r="F1372" s="67">
        <v>17697</v>
      </c>
      <c r="G1372" s="59" t="s">
        <v>818</v>
      </c>
      <c r="H1372" s="66" t="s">
        <v>123</v>
      </c>
      <c r="I1372" s="67" t="s">
        <v>669</v>
      </c>
      <c r="J1372" s="67" t="s">
        <v>555</v>
      </c>
      <c r="K1372" s="67" t="s">
        <v>97</v>
      </c>
      <c r="L1372" s="67">
        <v>71.459999999999994</v>
      </c>
      <c r="M1372" s="67">
        <v>-1.1000000000000001</v>
      </c>
      <c r="N1372" s="67">
        <v>721.80510000000004</v>
      </c>
      <c r="O1372" s="67">
        <v>2</v>
      </c>
      <c r="P1372" s="67">
        <v>34.31</v>
      </c>
      <c r="Q1372" s="68">
        <v>398250</v>
      </c>
      <c r="R1372" s="64">
        <f>Q1374/B1372</f>
        <v>505275</v>
      </c>
      <c r="T1372" s="44">
        <f>R1372/$S$1235*100</f>
        <v>4.5700749557759976E-2</v>
      </c>
      <c r="U1372" s="70"/>
      <c r="V1372" s="44">
        <f>T1372*U$1235/100</f>
        <v>6.1689123931703369E-4</v>
      </c>
      <c r="W1372" s="44"/>
    </row>
    <row r="1373" spans="1:23" ht="15">
      <c r="C1373" s="59"/>
      <c r="G1373" s="59"/>
      <c r="H1373" s="66"/>
      <c r="J1373" s="58"/>
      <c r="K1373" s="67" t="s">
        <v>120</v>
      </c>
      <c r="L1373" s="67">
        <v>67.680000000000007</v>
      </c>
      <c r="M1373" s="67">
        <v>0.1</v>
      </c>
      <c r="N1373" s="67">
        <v>549.30110000000002</v>
      </c>
      <c r="O1373" s="67">
        <v>2</v>
      </c>
      <c r="P1373" s="67">
        <v>20.86</v>
      </c>
      <c r="Q1373" s="68">
        <v>612300</v>
      </c>
      <c r="U1373" s="70"/>
    </row>
    <row r="1374" spans="1:23" ht="15">
      <c r="C1374" s="59"/>
      <c r="G1374" s="59"/>
      <c r="H1374" s="66"/>
      <c r="J1374" s="58"/>
      <c r="Q1374" s="68">
        <f>SUM(Q1372:Q1373)</f>
        <v>1010550</v>
      </c>
      <c r="U1374" s="70"/>
    </row>
    <row r="1375" spans="1:23" ht="14.4">
      <c r="A1375" s="62">
        <v>23</v>
      </c>
      <c r="B1375" s="67">
        <v>2</v>
      </c>
      <c r="C1375" s="59">
        <v>1</v>
      </c>
      <c r="D1375" s="67">
        <v>103.02</v>
      </c>
      <c r="E1375" s="67">
        <v>12</v>
      </c>
      <c r="F1375" s="67">
        <v>28183</v>
      </c>
      <c r="G1375" s="59" t="s">
        <v>807</v>
      </c>
      <c r="H1375" s="66" t="s">
        <v>603</v>
      </c>
      <c r="I1375" s="67" t="s">
        <v>40</v>
      </c>
      <c r="J1375" s="67" t="s">
        <v>553</v>
      </c>
      <c r="K1375" s="67" t="s">
        <v>299</v>
      </c>
      <c r="L1375" s="67">
        <v>69.02</v>
      </c>
      <c r="M1375" s="67">
        <v>-1.3</v>
      </c>
      <c r="N1375" s="67">
        <v>1118.5859</v>
      </c>
      <c r="O1375" s="67">
        <v>1</v>
      </c>
      <c r="P1375" s="67">
        <v>26.61</v>
      </c>
      <c r="Q1375" s="68">
        <v>201660000</v>
      </c>
      <c r="R1375" s="64">
        <f>Q1377/B1375</f>
        <v>101292460</v>
      </c>
      <c r="T1375" s="44">
        <f>R1375/$S$1235*100</f>
        <v>9.1616275227339976</v>
      </c>
      <c r="U1375" s="70"/>
      <c r="V1375" s="44">
        <f>T1375*U$1235/100</f>
        <v>0.12366816324352298</v>
      </c>
      <c r="W1375" s="44"/>
    </row>
    <row r="1376" spans="1:23" ht="15">
      <c r="C1376" s="59"/>
      <c r="G1376" s="59"/>
      <c r="H1376" s="66"/>
      <c r="J1376" s="58"/>
      <c r="K1376" s="67" t="s">
        <v>460</v>
      </c>
      <c r="L1376" s="67">
        <v>67.98</v>
      </c>
      <c r="M1376" s="67">
        <v>2.1</v>
      </c>
      <c r="N1376" s="67">
        <v>726.37360000000001</v>
      </c>
      <c r="O1376" s="67">
        <v>3</v>
      </c>
      <c r="P1376" s="67">
        <v>30.38</v>
      </c>
      <c r="Q1376" s="68">
        <v>924920</v>
      </c>
      <c r="U1376" s="70"/>
    </row>
    <row r="1377" spans="1:23" ht="15">
      <c r="C1377" s="59"/>
      <c r="G1377" s="59"/>
      <c r="H1377" s="66"/>
      <c r="J1377" s="58"/>
      <c r="Q1377" s="68">
        <f>SUM(Q1375:Q1376)</f>
        <v>202584920</v>
      </c>
      <c r="U1377" s="70"/>
    </row>
    <row r="1378" spans="1:23" ht="14.4">
      <c r="A1378" s="62">
        <v>23</v>
      </c>
      <c r="B1378" s="67">
        <v>2</v>
      </c>
      <c r="C1378" s="59">
        <v>2</v>
      </c>
      <c r="D1378" s="67">
        <v>85.77</v>
      </c>
      <c r="E1378" s="67">
        <v>4</v>
      </c>
      <c r="F1378" s="67">
        <v>68328</v>
      </c>
      <c r="G1378" s="59" t="s">
        <v>728</v>
      </c>
      <c r="H1378" s="66" t="s">
        <v>590</v>
      </c>
      <c r="I1378" s="67" t="s">
        <v>13</v>
      </c>
      <c r="J1378" s="67" t="s">
        <v>929</v>
      </c>
      <c r="K1378" s="67" t="s">
        <v>363</v>
      </c>
      <c r="L1378" s="67">
        <v>61.72</v>
      </c>
      <c r="M1378" s="67">
        <v>-1.4</v>
      </c>
      <c r="N1378" s="67">
        <v>717.38810000000001</v>
      </c>
      <c r="O1378" s="67">
        <v>2</v>
      </c>
      <c r="P1378" s="67">
        <v>34.369999999999997</v>
      </c>
      <c r="Q1378" s="68">
        <v>203580</v>
      </c>
      <c r="R1378" s="64">
        <f>Q1380/B1378</f>
        <v>266575</v>
      </c>
      <c r="T1378" s="44">
        <f>R1378/$S$1235*100</f>
        <v>2.4110983748176471E-2</v>
      </c>
      <c r="U1378" s="70"/>
      <c r="V1378" s="44">
        <f>T1378*U$1235/100</f>
        <v>3.2546194076678693E-4</v>
      </c>
      <c r="W1378" s="44"/>
    </row>
    <row r="1379" spans="1:23" ht="15">
      <c r="C1379" s="59"/>
      <c r="G1379" s="59"/>
      <c r="H1379" s="66"/>
      <c r="J1379" s="58"/>
      <c r="K1379" s="67" t="s">
        <v>215</v>
      </c>
      <c r="L1379" s="67">
        <v>48.11</v>
      </c>
      <c r="M1379" s="67">
        <v>-4.5</v>
      </c>
      <c r="N1379" s="67">
        <v>594.80499999999995</v>
      </c>
      <c r="O1379" s="67">
        <v>2</v>
      </c>
      <c r="P1379" s="67">
        <v>27.03</v>
      </c>
      <c r="Q1379" s="68">
        <v>329570</v>
      </c>
      <c r="U1379" s="70"/>
    </row>
    <row r="1380" spans="1:23" ht="15">
      <c r="C1380" s="59"/>
      <c r="G1380" s="59"/>
      <c r="H1380" s="66"/>
      <c r="J1380" s="58"/>
      <c r="Q1380" s="68">
        <f>SUM(Q1378:Q1379)</f>
        <v>533150</v>
      </c>
      <c r="U1380" s="70"/>
    </row>
    <row r="1381" spans="1:23" ht="14.4">
      <c r="A1381" s="62">
        <v>23</v>
      </c>
      <c r="B1381" s="67">
        <v>2</v>
      </c>
      <c r="C1381" s="59">
        <v>1</v>
      </c>
      <c r="D1381" s="67">
        <v>84.24</v>
      </c>
      <c r="E1381" s="67">
        <v>10</v>
      </c>
      <c r="F1381" s="67">
        <v>25335</v>
      </c>
      <c r="G1381" s="59" t="s">
        <v>815</v>
      </c>
      <c r="H1381" s="66" t="s">
        <v>502</v>
      </c>
      <c r="I1381" s="67" t="s">
        <v>40</v>
      </c>
      <c r="J1381" s="67" t="s">
        <v>986</v>
      </c>
      <c r="K1381" s="67" t="s">
        <v>337</v>
      </c>
      <c r="L1381" s="67">
        <v>64.38</v>
      </c>
      <c r="M1381" s="67">
        <v>0.9</v>
      </c>
      <c r="N1381" s="67">
        <v>552.298</v>
      </c>
      <c r="O1381" s="67">
        <v>2</v>
      </c>
      <c r="P1381" s="67">
        <v>22.73</v>
      </c>
      <c r="Q1381" s="68">
        <v>5792500</v>
      </c>
      <c r="R1381" s="64">
        <f>Q1383/B1381</f>
        <v>3214440</v>
      </c>
      <c r="T1381" s="44">
        <f>R1381/$S$1235*100</f>
        <v>0.29073735571410814</v>
      </c>
      <c r="U1381" s="70"/>
      <c r="V1381" s="44">
        <f>T1381*U$1235/100</f>
        <v>3.9245161057053016E-3</v>
      </c>
      <c r="W1381" s="44"/>
    </row>
    <row r="1382" spans="1:23" ht="15">
      <c r="C1382" s="59"/>
      <c r="G1382" s="59"/>
      <c r="H1382" s="66"/>
      <c r="J1382" s="58"/>
      <c r="K1382" s="67" t="s">
        <v>514</v>
      </c>
      <c r="L1382" s="67">
        <v>39.71</v>
      </c>
      <c r="M1382" s="67">
        <v>-0.4</v>
      </c>
      <c r="N1382" s="67">
        <v>504.9</v>
      </c>
      <c r="O1382" s="67">
        <v>3</v>
      </c>
      <c r="P1382" s="67">
        <v>20.84</v>
      </c>
      <c r="Q1382" s="68">
        <v>636380</v>
      </c>
      <c r="U1382" s="70"/>
    </row>
    <row r="1383" spans="1:23" ht="15">
      <c r="C1383" s="59"/>
      <c r="G1383" s="59"/>
      <c r="H1383" s="66"/>
      <c r="J1383" s="58"/>
      <c r="Q1383" s="68">
        <f>SUM(Q1381:Q1382)</f>
        <v>6428880</v>
      </c>
      <c r="U1383" s="70"/>
    </row>
    <row r="1384" spans="1:23" ht="14.4">
      <c r="A1384" s="62">
        <v>23</v>
      </c>
      <c r="B1384" s="67">
        <v>2</v>
      </c>
      <c r="C1384" s="59">
        <v>1</v>
      </c>
      <c r="D1384" s="67">
        <v>81.93</v>
      </c>
      <c r="E1384" s="67">
        <v>8</v>
      </c>
      <c r="F1384" s="67">
        <v>25215</v>
      </c>
      <c r="G1384" s="59" t="s">
        <v>819</v>
      </c>
      <c r="H1384" s="66" t="s">
        <v>622</v>
      </c>
      <c r="I1384" s="67" t="s">
        <v>40</v>
      </c>
      <c r="J1384" s="67" t="s">
        <v>989</v>
      </c>
      <c r="K1384" s="67" t="s">
        <v>515</v>
      </c>
      <c r="L1384" s="67">
        <v>64.099999999999994</v>
      </c>
      <c r="M1384" s="67">
        <v>1.2</v>
      </c>
      <c r="N1384" s="67">
        <v>605.82240000000002</v>
      </c>
      <c r="O1384" s="67">
        <v>2</v>
      </c>
      <c r="P1384" s="67">
        <v>25.45</v>
      </c>
      <c r="Q1384" s="68">
        <v>1365300</v>
      </c>
      <c r="R1384" s="64">
        <f>Q1386/B1384</f>
        <v>1390350</v>
      </c>
      <c r="T1384" s="44">
        <f>R1384/$S$1235*100</f>
        <v>0.12575337617660004</v>
      </c>
      <c r="U1384" s="70"/>
      <c r="V1384" s="44">
        <f>T1384*U$1235/100</f>
        <v>1.697481044153061E-3</v>
      </c>
      <c r="W1384" s="44"/>
    </row>
    <row r="1385" spans="1:23" ht="15">
      <c r="G1385" s="59"/>
      <c r="J1385" s="58"/>
      <c r="K1385" s="67" t="s">
        <v>205</v>
      </c>
      <c r="L1385" s="67">
        <v>35.65</v>
      </c>
      <c r="M1385" s="67">
        <v>0.8</v>
      </c>
      <c r="N1385" s="67">
        <v>532.27170000000001</v>
      </c>
      <c r="O1385" s="67">
        <v>2</v>
      </c>
      <c r="P1385" s="67">
        <v>19.329999999999998</v>
      </c>
      <c r="Q1385" s="68">
        <v>1415400</v>
      </c>
      <c r="U1385" s="70"/>
    </row>
    <row r="1386" spans="1:23" ht="15">
      <c r="G1386" s="59"/>
      <c r="J1386" s="58"/>
      <c r="Q1386" s="68">
        <f>SUM(Q1384:Q1385)</f>
        <v>2780700</v>
      </c>
      <c r="U1386" s="70"/>
    </row>
    <row r="1387" spans="1:23" ht="14.4">
      <c r="A1387" s="62">
        <v>23</v>
      </c>
      <c r="B1387" s="67">
        <v>1</v>
      </c>
      <c r="C1387" s="59">
        <v>1</v>
      </c>
      <c r="D1387" s="67">
        <v>60.95</v>
      </c>
      <c r="E1387" s="67">
        <v>19</v>
      </c>
      <c r="F1387" s="67">
        <v>8098</v>
      </c>
      <c r="G1387" s="59" t="s">
        <v>820</v>
      </c>
      <c r="H1387" s="66" t="s">
        <v>601</v>
      </c>
      <c r="I1387" s="67" t="s">
        <v>669</v>
      </c>
      <c r="J1387" s="67" t="s">
        <v>657</v>
      </c>
      <c r="K1387" s="67" t="s">
        <v>93</v>
      </c>
      <c r="L1387" s="67">
        <v>60.95</v>
      </c>
      <c r="M1387" s="67">
        <v>-3.3</v>
      </c>
      <c r="N1387" s="67">
        <v>828.34559999999999</v>
      </c>
      <c r="O1387" s="67">
        <v>2</v>
      </c>
      <c r="P1387" s="67">
        <v>31.44</v>
      </c>
      <c r="Q1387" s="68">
        <v>375650</v>
      </c>
      <c r="R1387" s="64">
        <f>Q1388/B1387</f>
        <v>375650</v>
      </c>
      <c r="T1387" s="44">
        <f>R1387/$S$1235*100</f>
        <v>3.3976520847800777E-2</v>
      </c>
      <c r="U1387" s="70"/>
      <c r="V1387" s="44">
        <f>T1387*U$1235/100</f>
        <v>4.5863182237285388E-4</v>
      </c>
      <c r="W1387" s="44"/>
    </row>
    <row r="1388" spans="1:23" ht="15">
      <c r="C1388" s="59"/>
      <c r="G1388" s="59"/>
      <c r="H1388" s="66"/>
      <c r="J1388" s="58"/>
      <c r="Q1388" s="68">
        <f>SUM(Q1387)</f>
        <v>375650</v>
      </c>
      <c r="U1388" s="70"/>
    </row>
    <row r="1389" spans="1:23" ht="14.4">
      <c r="A1389" s="62">
        <v>23</v>
      </c>
      <c r="B1389" s="67">
        <v>2</v>
      </c>
      <c r="C1389" s="59">
        <v>2</v>
      </c>
      <c r="D1389" s="67">
        <v>58.72</v>
      </c>
      <c r="E1389" s="67">
        <v>11</v>
      </c>
      <c r="F1389" s="67">
        <v>24820</v>
      </c>
      <c r="G1389" s="59" t="s">
        <v>744</v>
      </c>
      <c r="H1389" s="66" t="s">
        <v>590</v>
      </c>
      <c r="I1389" s="67" t="s">
        <v>10</v>
      </c>
      <c r="J1389" s="67" t="s">
        <v>942</v>
      </c>
      <c r="K1389" s="67" t="s">
        <v>26</v>
      </c>
      <c r="L1389" s="67">
        <v>58.72</v>
      </c>
      <c r="M1389" s="67">
        <v>-0.4</v>
      </c>
      <c r="N1389" s="67">
        <v>641.30880000000002</v>
      </c>
      <c r="O1389" s="67">
        <v>2</v>
      </c>
      <c r="P1389" s="67">
        <v>25.74</v>
      </c>
      <c r="Q1389" s="68">
        <v>244620</v>
      </c>
      <c r="R1389" s="64">
        <f>Q1391/B1389</f>
        <v>155290.5</v>
      </c>
      <c r="T1389" s="44">
        <f>R1389/$S$1235*100</f>
        <v>1.4045603382711051E-2</v>
      </c>
      <c r="U1389" s="70"/>
      <c r="V1389" s="44">
        <f>T1389*U$1235/100</f>
        <v>1.8959447627363678E-4</v>
      </c>
      <c r="W1389" s="44"/>
    </row>
    <row r="1390" spans="1:23" ht="15">
      <c r="G1390" s="59"/>
      <c r="J1390" s="58"/>
      <c r="K1390" s="67" t="s">
        <v>31</v>
      </c>
      <c r="L1390" s="67">
        <v>29.11</v>
      </c>
      <c r="M1390" s="67">
        <v>0</v>
      </c>
      <c r="N1390" s="67">
        <v>575.23770000000002</v>
      </c>
      <c r="O1390" s="67">
        <v>3</v>
      </c>
      <c r="P1390" s="67">
        <v>21.28</v>
      </c>
      <c r="Q1390" s="68">
        <v>65961</v>
      </c>
      <c r="U1390" s="70"/>
    </row>
    <row r="1391" spans="1:23" ht="15">
      <c r="G1391" s="59"/>
      <c r="J1391" s="58"/>
      <c r="Q1391" s="68">
        <f>SUM(Q1389:Q1390)</f>
        <v>310581</v>
      </c>
      <c r="U1391" s="70"/>
    </row>
    <row r="1392" spans="1:23" ht="14.4">
      <c r="A1392" s="62">
        <v>23</v>
      </c>
      <c r="B1392" s="67">
        <v>2</v>
      </c>
      <c r="C1392" s="59">
        <v>1</v>
      </c>
      <c r="D1392" s="67">
        <v>45.27</v>
      </c>
      <c r="E1392" s="67">
        <v>13</v>
      </c>
      <c r="F1392" s="67">
        <v>8921</v>
      </c>
      <c r="G1392" s="59" t="s">
        <v>821</v>
      </c>
      <c r="H1392" s="66" t="s">
        <v>208</v>
      </c>
      <c r="I1392" s="67" t="s">
        <v>669</v>
      </c>
      <c r="J1392" s="67" t="s">
        <v>658</v>
      </c>
      <c r="K1392" s="67" t="s">
        <v>516</v>
      </c>
      <c r="L1392" s="67">
        <v>45.27</v>
      </c>
      <c r="M1392" s="67">
        <v>-8.5</v>
      </c>
      <c r="N1392" s="67">
        <v>671.76310000000001</v>
      </c>
      <c r="O1392" s="67">
        <v>2</v>
      </c>
      <c r="P1392" s="67">
        <v>38.9</v>
      </c>
      <c r="Q1392" s="68">
        <v>5621600</v>
      </c>
      <c r="R1392" s="64">
        <f>Q1394/B1392</f>
        <v>3499650</v>
      </c>
      <c r="T1392" s="44">
        <f>R1392/$S$1235*100</f>
        <v>0.31653382453082923</v>
      </c>
      <c r="U1392" s="70"/>
      <c r="V1392" s="44">
        <f>T1392*U$1235/100</f>
        <v>4.2727295545512004E-3</v>
      </c>
      <c r="W1392" s="44"/>
    </row>
    <row r="1393" spans="1:23" ht="15">
      <c r="G1393" s="59"/>
      <c r="J1393" s="58"/>
      <c r="K1393" s="67" t="s">
        <v>517</v>
      </c>
      <c r="L1393" s="67">
        <v>25.19</v>
      </c>
      <c r="M1393" s="67">
        <v>-8.8000000000000007</v>
      </c>
      <c r="N1393" s="67">
        <v>679.76030000000003</v>
      </c>
      <c r="O1393" s="67">
        <v>2</v>
      </c>
      <c r="P1393" s="67">
        <v>35.32</v>
      </c>
      <c r="Q1393" s="68">
        <v>1377700</v>
      </c>
      <c r="U1393" s="70"/>
    </row>
    <row r="1394" spans="1:23" ht="15">
      <c r="G1394" s="59"/>
      <c r="J1394" s="58"/>
      <c r="Q1394" s="68">
        <f>SUM(Q1392:Q1393)</f>
        <v>6999300</v>
      </c>
      <c r="U1394" s="70"/>
    </row>
    <row r="1395" spans="1:23" ht="14.4">
      <c r="A1395" s="62">
        <v>23</v>
      </c>
      <c r="B1395" s="67">
        <v>1</v>
      </c>
      <c r="C1395" s="59">
        <v>1</v>
      </c>
      <c r="D1395" s="67">
        <v>44.62</v>
      </c>
      <c r="E1395" s="67">
        <v>7</v>
      </c>
      <c r="F1395" s="67">
        <v>18055</v>
      </c>
      <c r="G1395" s="59" t="s">
        <v>772</v>
      </c>
      <c r="H1395" s="66" t="s">
        <v>667</v>
      </c>
      <c r="I1395" s="67" t="s">
        <v>669</v>
      </c>
      <c r="J1395" s="67" t="s">
        <v>966</v>
      </c>
      <c r="K1395" s="67" t="s">
        <v>130</v>
      </c>
      <c r="L1395" s="67">
        <v>44.62</v>
      </c>
      <c r="M1395" s="67">
        <v>0.7</v>
      </c>
      <c r="N1395" s="67">
        <v>612.77139999999997</v>
      </c>
      <c r="O1395" s="67">
        <v>2</v>
      </c>
      <c r="P1395" s="67">
        <v>19.559999999999999</v>
      </c>
      <c r="Q1395" s="68">
        <v>301470</v>
      </c>
      <c r="R1395" s="64">
        <f>Q1396/B1395</f>
        <v>301470</v>
      </c>
      <c r="T1395" s="44">
        <f>R1395/$S$1235*100</f>
        <v>2.7267141594533476E-2</v>
      </c>
      <c r="U1395" s="70"/>
      <c r="V1395" s="44">
        <f>T1395*U$1235/100</f>
        <v>3.6806531476306207E-4</v>
      </c>
      <c r="W1395" s="44"/>
    </row>
    <row r="1396" spans="1:23" ht="15">
      <c r="C1396" s="59"/>
      <c r="G1396" s="59"/>
      <c r="H1396" s="66"/>
      <c r="J1396" s="58"/>
      <c r="Q1396" s="68">
        <f>SUM(Q1395)</f>
        <v>301470</v>
      </c>
      <c r="U1396" s="70"/>
    </row>
    <row r="1397" spans="1:23" ht="14.4">
      <c r="A1397" s="62">
        <v>23</v>
      </c>
      <c r="B1397" s="67">
        <v>1</v>
      </c>
      <c r="C1397" s="59">
        <v>1</v>
      </c>
      <c r="D1397" s="67">
        <v>39.81</v>
      </c>
      <c r="E1397" s="67">
        <v>4</v>
      </c>
      <c r="F1397" s="67">
        <v>31488</v>
      </c>
      <c r="G1397" s="59" t="s">
        <v>783</v>
      </c>
      <c r="H1397" s="66" t="s">
        <v>606</v>
      </c>
      <c r="I1397" s="67" t="s">
        <v>40</v>
      </c>
      <c r="J1397" s="67" t="s">
        <v>969</v>
      </c>
      <c r="K1397" s="67" t="s">
        <v>469</v>
      </c>
      <c r="L1397" s="67">
        <v>39.81</v>
      </c>
      <c r="M1397" s="67">
        <v>-0.5</v>
      </c>
      <c r="N1397" s="67">
        <v>502.92020000000002</v>
      </c>
      <c r="O1397" s="67">
        <v>3</v>
      </c>
      <c r="P1397" s="67">
        <v>23.14</v>
      </c>
      <c r="Q1397" s="68">
        <v>405300</v>
      </c>
      <c r="R1397" s="64">
        <f>Q1398/B1397</f>
        <v>405300</v>
      </c>
      <c r="T1397" s="44">
        <f>R1397/$S$1235*100</f>
        <v>3.6658282708940913E-2</v>
      </c>
      <c r="U1397" s="70"/>
      <c r="V1397" s="44">
        <f>T1397*U$1235/100</f>
        <v>4.9483156557358627E-4</v>
      </c>
      <c r="W1397" s="44"/>
    </row>
    <row r="1398" spans="1:23" ht="15">
      <c r="C1398" s="59"/>
      <c r="G1398" s="59"/>
      <c r="H1398" s="66"/>
      <c r="J1398" s="58"/>
      <c r="Q1398" s="68">
        <f>SUM(Q1397)</f>
        <v>405300</v>
      </c>
      <c r="S1398" s="52"/>
      <c r="T1398" s="36"/>
      <c r="U1398" s="70"/>
    </row>
    <row r="1399" spans="1:23" ht="14.4">
      <c r="A1399" s="11" t="s">
        <v>712</v>
      </c>
      <c r="B1399" s="6"/>
      <c r="C1399" s="6"/>
      <c r="D1399" s="7"/>
      <c r="E1399" s="10"/>
      <c r="F1399" s="10"/>
      <c r="G1399" s="8"/>
      <c r="H1399" s="27"/>
      <c r="I1399" s="8"/>
      <c r="J1399" s="6"/>
      <c r="K1399" s="6"/>
      <c r="L1399" s="7"/>
      <c r="M1399" s="10"/>
      <c r="N1399" s="9"/>
      <c r="O1399" s="6"/>
      <c r="P1399" s="7"/>
      <c r="Q1399" s="41"/>
      <c r="R1399" s="42"/>
      <c r="S1399" s="51">
        <v>755000000</v>
      </c>
      <c r="T1399" s="43"/>
      <c r="U1399" s="53">
        <v>0.84083579500000005</v>
      </c>
      <c r="V1399" s="53">
        <f>SUM(V1400:V1583)</f>
        <v>0.83631538767698244</v>
      </c>
      <c r="W1399" s="53">
        <f>V1399/U1399*100</f>
        <v>99.462391188636587</v>
      </c>
    </row>
    <row r="1400" spans="1:23" ht="16.2">
      <c r="A1400" s="62">
        <v>24</v>
      </c>
      <c r="B1400" s="67">
        <v>9</v>
      </c>
      <c r="C1400" s="67">
        <v>6</v>
      </c>
      <c r="D1400" s="67">
        <v>341.45</v>
      </c>
      <c r="E1400" s="67">
        <v>53</v>
      </c>
      <c r="F1400" s="67">
        <v>15689</v>
      </c>
      <c r="G1400" s="59" t="s">
        <v>743</v>
      </c>
      <c r="H1400" s="66" t="s">
        <v>600</v>
      </c>
      <c r="I1400" s="67" t="s">
        <v>1025</v>
      </c>
      <c r="J1400" s="67" t="s">
        <v>941</v>
      </c>
      <c r="K1400" s="67" t="s">
        <v>296</v>
      </c>
      <c r="L1400" s="67">
        <v>164.16</v>
      </c>
      <c r="M1400" s="67">
        <v>-3</v>
      </c>
      <c r="N1400" s="67">
        <v>1275.0274999999999</v>
      </c>
      <c r="O1400" s="67">
        <v>2</v>
      </c>
      <c r="P1400" s="67">
        <v>26.68</v>
      </c>
      <c r="Q1400" s="68">
        <v>208170000</v>
      </c>
      <c r="R1400" s="64">
        <f>Q1409/B1400</f>
        <v>37790517.777777776</v>
      </c>
      <c r="T1400" s="44">
        <f>R1400/$S$1399*100</f>
        <v>5.0053665930831492</v>
      </c>
      <c r="U1400" s="71"/>
      <c r="V1400" s="44">
        <f>T1400*U$1399/100</f>
        <v>4.2086913985615121E-2</v>
      </c>
      <c r="W1400" s="44"/>
    </row>
    <row r="1401" spans="1:23" ht="15">
      <c r="G1401" s="59"/>
      <c r="J1401" s="58"/>
      <c r="K1401" s="67" t="s">
        <v>305</v>
      </c>
      <c r="L1401" s="67">
        <v>110.38</v>
      </c>
      <c r="M1401" s="67">
        <v>-0.2</v>
      </c>
      <c r="N1401" s="67">
        <v>1210.9836</v>
      </c>
      <c r="O1401" s="67">
        <v>2</v>
      </c>
      <c r="P1401" s="67">
        <v>31.04</v>
      </c>
      <c r="Q1401" s="68">
        <v>9183600</v>
      </c>
      <c r="T1401" s="44"/>
      <c r="U1401" s="71"/>
      <c r="V1401" s="44"/>
      <c r="W1401" s="44"/>
    </row>
    <row r="1402" spans="1:23" ht="15">
      <c r="G1402" s="59"/>
      <c r="J1402" s="58"/>
      <c r="K1402" s="67" t="s">
        <v>320</v>
      </c>
      <c r="L1402" s="67">
        <v>86.82</v>
      </c>
      <c r="M1402" s="67">
        <v>-1.1000000000000001</v>
      </c>
      <c r="N1402" s="67">
        <v>753.27430000000004</v>
      </c>
      <c r="O1402" s="67">
        <v>2</v>
      </c>
      <c r="P1402" s="67">
        <v>20.91</v>
      </c>
      <c r="Q1402" s="68">
        <v>14469000</v>
      </c>
      <c r="U1402" s="71"/>
    </row>
    <row r="1403" spans="1:23" ht="15">
      <c r="G1403" s="59"/>
      <c r="J1403" s="58"/>
      <c r="K1403" s="67" t="s">
        <v>297</v>
      </c>
      <c r="L1403" s="67">
        <v>59.56</v>
      </c>
      <c r="M1403" s="67">
        <v>3.1</v>
      </c>
      <c r="N1403" s="67">
        <v>404.71159999999998</v>
      </c>
      <c r="O1403" s="67">
        <v>2</v>
      </c>
      <c r="P1403" s="67">
        <v>22.75</v>
      </c>
      <c r="Q1403" s="68">
        <v>71530000</v>
      </c>
      <c r="U1403" s="71"/>
    </row>
    <row r="1404" spans="1:23" ht="15">
      <c r="G1404" s="59"/>
      <c r="J1404" s="58"/>
      <c r="K1404" s="67" t="s">
        <v>307</v>
      </c>
      <c r="L1404" s="67">
        <v>51.77</v>
      </c>
      <c r="M1404" s="67">
        <v>-0.3</v>
      </c>
      <c r="N1404" s="67">
        <v>522.25450000000001</v>
      </c>
      <c r="O1404" s="67">
        <v>2</v>
      </c>
      <c r="P1404" s="67">
        <v>32.17</v>
      </c>
      <c r="Q1404" s="68">
        <v>8731900</v>
      </c>
      <c r="U1404" s="71"/>
    </row>
    <row r="1405" spans="1:23" ht="15">
      <c r="G1405" s="59"/>
      <c r="J1405" s="58"/>
      <c r="K1405" s="67" t="s">
        <v>306</v>
      </c>
      <c r="L1405" s="67">
        <v>50.64</v>
      </c>
      <c r="M1405" s="67">
        <v>-0.5</v>
      </c>
      <c r="N1405" s="67">
        <v>544.22140000000002</v>
      </c>
      <c r="O1405" s="67">
        <v>2</v>
      </c>
      <c r="P1405" s="67">
        <v>18.48</v>
      </c>
      <c r="Q1405" s="68">
        <v>558620</v>
      </c>
      <c r="U1405" s="71"/>
    </row>
    <row r="1406" spans="1:23" ht="15">
      <c r="G1406" s="59"/>
      <c r="J1406" s="58"/>
      <c r="K1406" s="67" t="s">
        <v>321</v>
      </c>
      <c r="L1406" s="67">
        <v>50.26</v>
      </c>
      <c r="M1406" s="67">
        <v>-3.9</v>
      </c>
      <c r="N1406" s="67">
        <v>864.87540000000001</v>
      </c>
      <c r="O1406" s="67">
        <v>2</v>
      </c>
      <c r="P1406" s="67">
        <v>24.47</v>
      </c>
      <c r="Q1406" s="68">
        <v>329440</v>
      </c>
      <c r="U1406" s="71"/>
    </row>
    <row r="1407" spans="1:23" ht="15">
      <c r="G1407" s="59"/>
      <c r="J1407" s="58"/>
      <c r="K1407" s="67" t="s">
        <v>308</v>
      </c>
      <c r="L1407" s="67">
        <v>50.01</v>
      </c>
      <c r="M1407" s="67">
        <v>0.6</v>
      </c>
      <c r="N1407" s="67">
        <v>530.25229999999999</v>
      </c>
      <c r="O1407" s="67">
        <v>2</v>
      </c>
      <c r="P1407" s="67">
        <v>29.54</v>
      </c>
      <c r="Q1407" s="68">
        <v>23872000</v>
      </c>
      <c r="U1407" s="71"/>
    </row>
    <row r="1408" spans="1:23" ht="15">
      <c r="G1408" s="59"/>
      <c r="J1408" s="58"/>
      <c r="K1408" s="67" t="s">
        <v>323</v>
      </c>
      <c r="L1408" s="67">
        <v>27.2</v>
      </c>
      <c r="M1408" s="67">
        <v>0.6</v>
      </c>
      <c r="N1408" s="67">
        <v>576.70060000000001</v>
      </c>
      <c r="O1408" s="67">
        <v>2</v>
      </c>
      <c r="P1408" s="67">
        <v>18.100000000000001</v>
      </c>
      <c r="Q1408" s="68">
        <v>3270100</v>
      </c>
      <c r="U1408" s="71"/>
    </row>
    <row r="1409" spans="1:23" ht="15">
      <c r="G1409" s="59"/>
      <c r="J1409" s="58"/>
      <c r="Q1409" s="46">
        <f>SUM(Q1400:Q1408)</f>
        <v>340114660</v>
      </c>
      <c r="U1409" s="70"/>
    </row>
    <row r="1410" spans="1:23" ht="14.4">
      <c r="A1410" s="62">
        <v>24</v>
      </c>
      <c r="B1410" s="67">
        <v>9</v>
      </c>
      <c r="C1410" s="67">
        <v>2</v>
      </c>
      <c r="D1410" s="67">
        <v>268.76</v>
      </c>
      <c r="E1410" s="67">
        <v>43</v>
      </c>
      <c r="F1410" s="67">
        <v>25409</v>
      </c>
      <c r="G1410" s="59" t="s">
        <v>794</v>
      </c>
      <c r="H1410" s="66" t="s">
        <v>600</v>
      </c>
      <c r="I1410" s="67" t="s">
        <v>40</v>
      </c>
      <c r="J1410" s="67" t="s">
        <v>975</v>
      </c>
      <c r="K1410" s="67" t="s">
        <v>483</v>
      </c>
      <c r="L1410" s="67">
        <v>140.91999999999999</v>
      </c>
      <c r="M1410" s="67">
        <v>-0.7</v>
      </c>
      <c r="N1410" s="67">
        <v>972.17759999999998</v>
      </c>
      <c r="O1410" s="67">
        <v>3</v>
      </c>
      <c r="P1410" s="67">
        <v>30.46</v>
      </c>
      <c r="Q1410" s="68">
        <v>15114000</v>
      </c>
      <c r="R1410" s="64">
        <f>Q1419/B1410</f>
        <v>53691710</v>
      </c>
      <c r="T1410" s="44">
        <f>R1410/$S$1399*100</f>
        <v>7.1114847682119207</v>
      </c>
      <c r="U1410" s="71"/>
      <c r="V1410" s="44">
        <f>T1410*U$1399/100</f>
        <v>5.979590948709862E-2</v>
      </c>
      <c r="W1410" s="44"/>
    </row>
    <row r="1411" spans="1:23" ht="15">
      <c r="G1411" s="59"/>
      <c r="J1411" s="58"/>
      <c r="K1411" s="67" t="s">
        <v>200</v>
      </c>
      <c r="L1411" s="67">
        <v>108.61</v>
      </c>
      <c r="M1411" s="67">
        <v>-0.9</v>
      </c>
      <c r="N1411" s="67">
        <v>823.41819999999996</v>
      </c>
      <c r="O1411" s="67">
        <v>3</v>
      </c>
      <c r="P1411" s="67">
        <v>36.74</v>
      </c>
      <c r="Q1411" s="68">
        <v>1290100</v>
      </c>
      <c r="U1411" s="71"/>
    </row>
    <row r="1412" spans="1:23" ht="15">
      <c r="G1412" s="59"/>
      <c r="J1412" s="58"/>
      <c r="K1412" s="67" t="s">
        <v>148</v>
      </c>
      <c r="L1412" s="67">
        <v>93.1</v>
      </c>
      <c r="M1412" s="67">
        <v>-0.7</v>
      </c>
      <c r="N1412" s="67">
        <v>757.83569999999997</v>
      </c>
      <c r="O1412" s="67">
        <v>2</v>
      </c>
      <c r="P1412" s="67">
        <v>17.59</v>
      </c>
      <c r="Q1412" s="68">
        <v>18313000</v>
      </c>
      <c r="U1412" s="71"/>
    </row>
    <row r="1413" spans="1:23" ht="15">
      <c r="G1413" s="59"/>
      <c r="J1413" s="58"/>
      <c r="K1413" s="67" t="s">
        <v>90</v>
      </c>
      <c r="L1413" s="67">
        <v>69.67</v>
      </c>
      <c r="M1413" s="67">
        <v>0.2</v>
      </c>
      <c r="N1413" s="67">
        <v>480.26350000000002</v>
      </c>
      <c r="O1413" s="67">
        <v>2</v>
      </c>
      <c r="P1413" s="67">
        <v>25.02</v>
      </c>
      <c r="Q1413" s="68">
        <v>409640000</v>
      </c>
      <c r="U1413" s="71"/>
    </row>
    <row r="1414" spans="1:23" ht="15">
      <c r="G1414" s="59"/>
      <c r="J1414" s="58"/>
      <c r="K1414" s="67" t="s">
        <v>201</v>
      </c>
      <c r="L1414" s="67">
        <v>56.49</v>
      </c>
      <c r="M1414" s="67">
        <v>0</v>
      </c>
      <c r="N1414" s="67">
        <v>595.81560000000002</v>
      </c>
      <c r="O1414" s="67">
        <v>2</v>
      </c>
      <c r="P1414" s="67">
        <v>30.41</v>
      </c>
      <c r="Q1414" s="68">
        <v>23262000</v>
      </c>
      <c r="U1414" s="71"/>
    </row>
    <row r="1415" spans="1:23" ht="15">
      <c r="G1415" s="59"/>
      <c r="J1415" s="58"/>
      <c r="K1415" s="67" t="s">
        <v>442</v>
      </c>
      <c r="L1415" s="67">
        <v>54.78</v>
      </c>
      <c r="M1415" s="67">
        <v>-1.2</v>
      </c>
      <c r="N1415" s="67">
        <v>603.81230000000005</v>
      </c>
      <c r="O1415" s="67">
        <v>2</v>
      </c>
      <c r="P1415" s="67">
        <v>27.21</v>
      </c>
      <c r="Q1415" s="68">
        <v>4056100</v>
      </c>
      <c r="U1415" s="71"/>
    </row>
    <row r="1416" spans="1:23" ht="15">
      <c r="G1416" s="59"/>
      <c r="J1416" s="58"/>
      <c r="K1416" s="67" t="s">
        <v>493</v>
      </c>
      <c r="L1416" s="67">
        <v>46.53</v>
      </c>
      <c r="M1416" s="67">
        <v>0</v>
      </c>
      <c r="N1416" s="67">
        <v>566.27869999999996</v>
      </c>
      <c r="O1416" s="67">
        <v>2</v>
      </c>
      <c r="P1416" s="67">
        <v>22.7</v>
      </c>
      <c r="Q1416" s="68">
        <v>986150</v>
      </c>
      <c r="U1416" s="71"/>
    </row>
    <row r="1417" spans="1:23" ht="15">
      <c r="G1417" s="59"/>
      <c r="J1417" s="58"/>
      <c r="K1417" s="67" t="s">
        <v>329</v>
      </c>
      <c r="L1417" s="67">
        <v>42.16</v>
      </c>
      <c r="M1417" s="67">
        <v>0.9</v>
      </c>
      <c r="N1417" s="67">
        <v>437.71039999999999</v>
      </c>
      <c r="O1417" s="67">
        <v>2</v>
      </c>
      <c r="P1417" s="67">
        <v>23.66</v>
      </c>
      <c r="Q1417" s="68">
        <v>9796600</v>
      </c>
      <c r="U1417" s="71"/>
    </row>
    <row r="1418" spans="1:23" ht="15">
      <c r="G1418" s="59"/>
      <c r="J1418" s="58"/>
      <c r="K1418" s="67" t="s">
        <v>494</v>
      </c>
      <c r="L1418" s="67">
        <v>33.36</v>
      </c>
      <c r="M1418" s="67">
        <v>0</v>
      </c>
      <c r="N1418" s="67">
        <v>521.80579999999998</v>
      </c>
      <c r="O1418" s="67">
        <v>2</v>
      </c>
      <c r="P1418" s="67">
        <v>26.26</v>
      </c>
      <c r="Q1418" s="68">
        <v>767440</v>
      </c>
      <c r="U1418" s="71"/>
    </row>
    <row r="1419" spans="1:23" ht="15">
      <c r="G1419" s="59"/>
      <c r="J1419" s="58"/>
      <c r="Q1419" s="46">
        <f>SUM(Q1410:Q1418)</f>
        <v>483225390</v>
      </c>
      <c r="U1419" s="70"/>
    </row>
    <row r="1420" spans="1:23" ht="14.4">
      <c r="A1420" s="62">
        <v>24</v>
      </c>
      <c r="B1420" s="67">
        <v>8</v>
      </c>
      <c r="C1420" s="67">
        <v>8</v>
      </c>
      <c r="D1420" s="67">
        <v>225.15</v>
      </c>
      <c r="E1420" s="67">
        <v>33</v>
      </c>
      <c r="F1420" s="67">
        <v>25006</v>
      </c>
      <c r="G1420" s="59" t="s">
        <v>746</v>
      </c>
      <c r="H1420" s="66" t="s">
        <v>600</v>
      </c>
      <c r="I1420" s="67" t="s">
        <v>10</v>
      </c>
      <c r="J1420" s="67" t="s">
        <v>943</v>
      </c>
      <c r="K1420" s="67" t="s">
        <v>338</v>
      </c>
      <c r="L1420" s="67">
        <v>124.87</v>
      </c>
      <c r="M1420" s="67">
        <v>-0.8</v>
      </c>
      <c r="N1420" s="67">
        <v>635.67719999999997</v>
      </c>
      <c r="O1420" s="67">
        <v>3</v>
      </c>
      <c r="P1420" s="67">
        <v>28.14</v>
      </c>
      <c r="Q1420" s="68">
        <v>1971800</v>
      </c>
      <c r="R1420" s="64">
        <f>Q1428/B1420</f>
        <v>752424.125</v>
      </c>
      <c r="T1420" s="44">
        <f>R1420/$S$1399*100</f>
        <v>9.9658824503311261E-2</v>
      </c>
      <c r="U1420" s="71"/>
      <c r="V1420" s="44">
        <f>T1420*U$1399/100</f>
        <v>8.3796706930007209E-4</v>
      </c>
      <c r="W1420" s="44"/>
    </row>
    <row r="1421" spans="1:23" ht="15">
      <c r="G1421" s="59"/>
      <c r="J1421" s="58"/>
      <c r="K1421" s="67" t="s">
        <v>301</v>
      </c>
      <c r="L1421" s="67">
        <v>79.61</v>
      </c>
      <c r="M1421" s="67">
        <v>0.1</v>
      </c>
      <c r="N1421" s="67">
        <v>769.34069999999997</v>
      </c>
      <c r="O1421" s="67">
        <v>2</v>
      </c>
      <c r="P1421" s="67">
        <v>29.62</v>
      </c>
      <c r="Q1421" s="68">
        <v>1733700</v>
      </c>
      <c r="U1421" s="71"/>
    </row>
    <row r="1422" spans="1:23" ht="15">
      <c r="G1422" s="59"/>
      <c r="J1422" s="58"/>
      <c r="K1422" s="67" t="s">
        <v>339</v>
      </c>
      <c r="L1422" s="67">
        <v>73.37</v>
      </c>
      <c r="M1422" s="67">
        <v>1.6</v>
      </c>
      <c r="N1422" s="67">
        <v>721.31470000000002</v>
      </c>
      <c r="O1422" s="67">
        <v>2</v>
      </c>
      <c r="P1422" s="67">
        <v>23.92</v>
      </c>
      <c r="Q1422" s="68">
        <v>1100500</v>
      </c>
      <c r="U1422" s="71"/>
    </row>
    <row r="1423" spans="1:23" ht="15">
      <c r="G1423" s="59"/>
      <c r="J1423" s="58"/>
      <c r="K1423" s="67" t="s">
        <v>342</v>
      </c>
      <c r="L1423" s="67">
        <v>61.39</v>
      </c>
      <c r="M1423" s="67">
        <v>0.1</v>
      </c>
      <c r="N1423" s="67">
        <v>581.30029999999999</v>
      </c>
      <c r="O1423" s="67">
        <v>2</v>
      </c>
      <c r="P1423" s="67">
        <v>23.16</v>
      </c>
      <c r="Q1423" s="68">
        <v>706580</v>
      </c>
      <c r="U1423" s="71"/>
    </row>
    <row r="1424" spans="1:23" ht="15">
      <c r="G1424" s="59"/>
      <c r="J1424" s="58"/>
      <c r="K1424" s="67" t="s">
        <v>341</v>
      </c>
      <c r="L1424" s="67">
        <v>56.5</v>
      </c>
      <c r="M1424" s="67">
        <v>0.5</v>
      </c>
      <c r="N1424" s="67">
        <v>636.25220000000002</v>
      </c>
      <c r="O1424" s="67">
        <v>2</v>
      </c>
      <c r="P1424" s="67">
        <v>19.149999999999999</v>
      </c>
      <c r="Q1424" s="68">
        <v>76643</v>
      </c>
      <c r="U1424" s="71"/>
    </row>
    <row r="1425" spans="1:23" ht="15">
      <c r="G1425" s="59"/>
      <c r="J1425" s="58"/>
      <c r="K1425" s="67" t="s">
        <v>302</v>
      </c>
      <c r="L1425" s="67">
        <v>56.2</v>
      </c>
      <c r="M1425" s="67">
        <v>-0.2</v>
      </c>
      <c r="N1425" s="67">
        <v>569.75400000000002</v>
      </c>
      <c r="O1425" s="67">
        <v>2</v>
      </c>
      <c r="P1425" s="67">
        <v>22.87</v>
      </c>
      <c r="Q1425" s="68">
        <v>157040</v>
      </c>
      <c r="U1425" s="71"/>
    </row>
    <row r="1426" spans="1:23" ht="15">
      <c r="G1426" s="59"/>
      <c r="J1426" s="58"/>
      <c r="K1426" s="67" t="s">
        <v>343</v>
      </c>
      <c r="L1426" s="67">
        <v>34.340000000000003</v>
      </c>
      <c r="M1426" s="67">
        <v>0.6</v>
      </c>
      <c r="N1426" s="67">
        <v>589.298</v>
      </c>
      <c r="O1426" s="67">
        <v>2</v>
      </c>
      <c r="P1426" s="67">
        <v>19.45</v>
      </c>
      <c r="Q1426" s="68">
        <v>116350</v>
      </c>
      <c r="U1426" s="71"/>
    </row>
    <row r="1427" spans="1:23" ht="15">
      <c r="G1427" s="59"/>
      <c r="J1427" s="58"/>
      <c r="K1427" s="67" t="s">
        <v>344</v>
      </c>
      <c r="L1427" s="67">
        <v>15.86</v>
      </c>
      <c r="M1427" s="67">
        <v>0.3</v>
      </c>
      <c r="N1427" s="67">
        <v>777.3383</v>
      </c>
      <c r="O1427" s="67">
        <v>2</v>
      </c>
      <c r="P1427" s="67">
        <v>27.49</v>
      </c>
      <c r="Q1427" s="68">
        <v>156780</v>
      </c>
      <c r="U1427" s="71"/>
    </row>
    <row r="1428" spans="1:23" ht="15">
      <c r="G1428" s="59"/>
      <c r="J1428" s="58"/>
      <c r="Q1428" s="46">
        <f>SUM(Q1420:Q1427)</f>
        <v>6019393</v>
      </c>
      <c r="U1428" s="70"/>
    </row>
    <row r="1429" spans="1:23" ht="14.4">
      <c r="A1429" s="62">
        <v>24</v>
      </c>
      <c r="B1429" s="67">
        <v>12</v>
      </c>
      <c r="C1429" s="67">
        <v>1</v>
      </c>
      <c r="D1429" s="67">
        <v>205.62</v>
      </c>
      <c r="E1429" s="67">
        <v>32</v>
      </c>
      <c r="F1429" s="24" t="s">
        <v>911</v>
      </c>
      <c r="G1429" s="59" t="s">
        <v>910</v>
      </c>
      <c r="H1429" s="66" t="s">
        <v>14</v>
      </c>
      <c r="I1429" s="67" t="s">
        <v>40</v>
      </c>
      <c r="J1429" s="67" t="s">
        <v>954</v>
      </c>
      <c r="K1429" s="67" t="s">
        <v>243</v>
      </c>
      <c r="L1429" s="67">
        <v>92.34</v>
      </c>
      <c r="M1429" s="67">
        <v>-0.7</v>
      </c>
      <c r="N1429" s="67">
        <v>745.87909999999999</v>
      </c>
      <c r="O1429" s="67">
        <v>2</v>
      </c>
      <c r="P1429" s="67">
        <v>25.31</v>
      </c>
      <c r="Q1429" s="68">
        <v>7744400</v>
      </c>
      <c r="R1429" s="64">
        <f>Q1441/B1429</f>
        <v>12409745.833333334</v>
      </c>
      <c r="T1429" s="44">
        <f>R1429/$S$1399*100</f>
        <v>1.6436749448123622</v>
      </c>
      <c r="U1429" s="71"/>
      <c r="V1429" s="44">
        <f>T1429*U$1399/100</f>
        <v>1.3820607289428837E-2</v>
      </c>
      <c r="W1429" s="44"/>
    </row>
    <row r="1430" spans="1:23" ht="15">
      <c r="G1430" s="59"/>
      <c r="J1430" s="58"/>
      <c r="K1430" s="67" t="s">
        <v>417</v>
      </c>
      <c r="L1430" s="67">
        <v>84.71</v>
      </c>
      <c r="M1430" s="67">
        <v>-0.7</v>
      </c>
      <c r="N1430" s="67">
        <v>738.41</v>
      </c>
      <c r="O1430" s="67">
        <v>2</v>
      </c>
      <c r="P1430" s="67">
        <v>31.74</v>
      </c>
      <c r="Q1430" s="68">
        <v>16415000</v>
      </c>
      <c r="U1430" s="71"/>
    </row>
    <row r="1431" spans="1:23" ht="15">
      <c r="G1431" s="59"/>
      <c r="J1431" s="58"/>
      <c r="K1431" s="67" t="s">
        <v>411</v>
      </c>
      <c r="L1431" s="67">
        <v>70.680000000000007</v>
      </c>
      <c r="M1431" s="67">
        <v>-0.3</v>
      </c>
      <c r="N1431" s="67">
        <v>588.8075</v>
      </c>
      <c r="O1431" s="67">
        <v>2</v>
      </c>
      <c r="P1431" s="67">
        <v>29.05</v>
      </c>
      <c r="Q1431" s="68">
        <v>10831000</v>
      </c>
      <c r="U1431" s="71"/>
    </row>
    <row r="1432" spans="1:23" ht="15">
      <c r="G1432" s="59"/>
      <c r="J1432" s="58"/>
      <c r="K1432" s="67" t="s">
        <v>151</v>
      </c>
      <c r="L1432" s="67">
        <v>67.930000000000007</v>
      </c>
      <c r="M1432" s="67">
        <v>-0.7</v>
      </c>
      <c r="N1432" s="67">
        <v>415.88569999999999</v>
      </c>
      <c r="O1432" s="67">
        <v>3</v>
      </c>
      <c r="P1432" s="67">
        <v>18.12</v>
      </c>
      <c r="Q1432" s="68">
        <v>3888400</v>
      </c>
      <c r="U1432" s="71"/>
    </row>
    <row r="1433" spans="1:23" ht="15">
      <c r="G1433" s="59"/>
      <c r="J1433" s="58"/>
      <c r="K1433" s="67" t="s">
        <v>207</v>
      </c>
      <c r="L1433" s="67">
        <v>64.38</v>
      </c>
      <c r="M1433" s="67">
        <v>1</v>
      </c>
      <c r="N1433" s="67">
        <v>533.25540000000001</v>
      </c>
      <c r="O1433" s="67">
        <v>3</v>
      </c>
      <c r="P1433" s="67">
        <v>16.77</v>
      </c>
      <c r="Q1433" s="68">
        <v>126550</v>
      </c>
      <c r="U1433" s="71"/>
    </row>
    <row r="1434" spans="1:23" ht="15">
      <c r="G1434" s="59"/>
      <c r="J1434" s="58"/>
      <c r="K1434" s="67" t="s">
        <v>412</v>
      </c>
      <c r="L1434" s="67">
        <v>62.83</v>
      </c>
      <c r="M1434" s="67">
        <v>-0.3</v>
      </c>
      <c r="N1434" s="67">
        <v>596.80499999999995</v>
      </c>
      <c r="O1434" s="67">
        <v>2</v>
      </c>
      <c r="P1434" s="67">
        <v>25.97</v>
      </c>
      <c r="Q1434" s="68">
        <v>1226200</v>
      </c>
      <c r="U1434" s="71"/>
    </row>
    <row r="1435" spans="1:23" ht="15">
      <c r="G1435" s="59"/>
      <c r="J1435" s="58"/>
      <c r="K1435" s="67" t="s">
        <v>152</v>
      </c>
      <c r="L1435" s="67">
        <v>60.58</v>
      </c>
      <c r="M1435" s="67">
        <v>0.3</v>
      </c>
      <c r="N1435" s="67">
        <v>559.27800000000002</v>
      </c>
      <c r="O1435" s="67">
        <v>2</v>
      </c>
      <c r="P1435" s="67">
        <v>19.09</v>
      </c>
      <c r="Q1435" s="68">
        <v>1568100</v>
      </c>
      <c r="U1435" s="71"/>
    </row>
    <row r="1436" spans="1:23" ht="15">
      <c r="G1436" s="59"/>
      <c r="J1436" s="58"/>
      <c r="K1436" s="67" t="s">
        <v>116</v>
      </c>
      <c r="L1436" s="67">
        <v>51.77</v>
      </c>
      <c r="M1436" s="67">
        <v>0.6</v>
      </c>
      <c r="N1436" s="67">
        <v>502.2842</v>
      </c>
      <c r="O1436" s="67">
        <v>2</v>
      </c>
      <c r="P1436" s="67">
        <v>25.34</v>
      </c>
      <c r="Q1436" s="68">
        <v>86886000</v>
      </c>
      <c r="U1436" s="71"/>
    </row>
    <row r="1437" spans="1:23" ht="15">
      <c r="G1437" s="59"/>
      <c r="J1437" s="58"/>
      <c r="K1437" s="67" t="s">
        <v>144</v>
      </c>
      <c r="L1437" s="67">
        <v>43.08</v>
      </c>
      <c r="M1437" s="67">
        <v>1.1000000000000001</v>
      </c>
      <c r="N1437" s="67">
        <v>510.28190000000001</v>
      </c>
      <c r="O1437" s="67">
        <v>2</v>
      </c>
      <c r="P1437" s="67">
        <v>22.78</v>
      </c>
      <c r="Q1437" s="68">
        <v>19237000</v>
      </c>
      <c r="U1437" s="71"/>
    </row>
    <row r="1438" spans="1:23" ht="15">
      <c r="G1438" s="59"/>
      <c r="J1438" s="58"/>
      <c r="K1438" s="67" t="s">
        <v>420</v>
      </c>
      <c r="L1438" s="67">
        <v>38.950000000000003</v>
      </c>
      <c r="M1438" s="67">
        <v>0.2</v>
      </c>
      <c r="N1438" s="67">
        <v>502.9205</v>
      </c>
      <c r="O1438" s="67">
        <v>3</v>
      </c>
      <c r="P1438" s="67">
        <v>23.13</v>
      </c>
      <c r="Q1438" s="68">
        <v>539290</v>
      </c>
      <c r="U1438" s="71"/>
    </row>
    <row r="1439" spans="1:23" ht="15">
      <c r="G1439" s="59"/>
      <c r="J1439" s="58"/>
      <c r="K1439" s="67" t="s">
        <v>205</v>
      </c>
      <c r="L1439" s="67">
        <v>21.77</v>
      </c>
      <c r="M1439" s="67">
        <v>1</v>
      </c>
      <c r="N1439" s="67">
        <v>532.27189999999996</v>
      </c>
      <c r="O1439" s="67">
        <v>2</v>
      </c>
      <c r="P1439" s="67">
        <v>19.36</v>
      </c>
      <c r="Q1439" s="68">
        <v>322340</v>
      </c>
      <c r="U1439" s="71"/>
    </row>
    <row r="1440" spans="1:23" ht="15">
      <c r="G1440" s="59"/>
      <c r="J1440" s="58"/>
      <c r="K1440" s="67" t="s">
        <v>419</v>
      </c>
      <c r="L1440" s="67">
        <v>17.239999999999998</v>
      </c>
      <c r="M1440" s="67">
        <v>-0.5</v>
      </c>
      <c r="N1440" s="67">
        <v>453.27609999999999</v>
      </c>
      <c r="O1440" s="67">
        <v>2</v>
      </c>
      <c r="P1440" s="67">
        <v>17.46</v>
      </c>
      <c r="Q1440" s="68">
        <v>132670</v>
      </c>
      <c r="U1440" s="71"/>
    </row>
    <row r="1441" spans="1:23" ht="15">
      <c r="G1441" s="59"/>
      <c r="J1441" s="58"/>
      <c r="Q1441" s="46">
        <f>SUM(Q1429:Q1440)</f>
        <v>148916950</v>
      </c>
      <c r="U1441" s="70"/>
    </row>
    <row r="1442" spans="1:23" ht="14.4">
      <c r="A1442" s="62">
        <v>24</v>
      </c>
      <c r="B1442" s="67">
        <v>7</v>
      </c>
      <c r="C1442" s="67">
        <v>2</v>
      </c>
      <c r="D1442" s="67">
        <v>203</v>
      </c>
      <c r="E1442" s="67">
        <v>40</v>
      </c>
      <c r="F1442" s="67">
        <v>16223</v>
      </c>
      <c r="G1442" s="59" t="s">
        <v>787</v>
      </c>
      <c r="H1442" s="66" t="s">
        <v>617</v>
      </c>
      <c r="I1442" s="67" t="s">
        <v>669</v>
      </c>
      <c r="J1442" s="67" t="s">
        <v>585</v>
      </c>
      <c r="K1442" s="67" t="s">
        <v>246</v>
      </c>
      <c r="L1442" s="67">
        <v>113.44</v>
      </c>
      <c r="M1442" s="67">
        <v>-0.9</v>
      </c>
      <c r="N1442" s="67">
        <v>958.94839999999999</v>
      </c>
      <c r="O1442" s="67">
        <v>2</v>
      </c>
      <c r="P1442" s="67">
        <v>34.409999999999997</v>
      </c>
      <c r="Q1442" s="68">
        <v>5679400</v>
      </c>
      <c r="R1442" s="64">
        <f>Q1449/B1442</f>
        <v>29211857.142857142</v>
      </c>
      <c r="T1442" s="44">
        <f>R1442/$S$1399*100</f>
        <v>3.8691201513718068</v>
      </c>
      <c r="U1442" s="71"/>
      <c r="V1442" s="44">
        <f>T1442*U$1399/100</f>
        <v>3.2532947184292338E-2</v>
      </c>
      <c r="W1442" s="44"/>
    </row>
    <row r="1443" spans="1:23" ht="15">
      <c r="G1443" s="59"/>
      <c r="J1443" s="58"/>
      <c r="K1443" s="67" t="s">
        <v>149</v>
      </c>
      <c r="L1443" s="67">
        <v>75.23</v>
      </c>
      <c r="M1443" s="67">
        <v>-1.1000000000000001</v>
      </c>
      <c r="N1443" s="67">
        <v>1288.55</v>
      </c>
      <c r="O1443" s="67">
        <v>1</v>
      </c>
      <c r="P1443" s="67">
        <v>29.68</v>
      </c>
      <c r="Q1443" s="68">
        <v>86633000</v>
      </c>
      <c r="U1443" s="71"/>
    </row>
    <row r="1444" spans="1:23" ht="15">
      <c r="G1444" s="59"/>
      <c r="J1444" s="58"/>
      <c r="K1444" s="67" t="s">
        <v>150</v>
      </c>
      <c r="L1444" s="67">
        <v>58.3</v>
      </c>
      <c r="M1444" s="67">
        <v>-5.8</v>
      </c>
      <c r="N1444" s="67">
        <v>657.76189999999997</v>
      </c>
      <c r="O1444" s="67">
        <v>2</v>
      </c>
      <c r="P1444" s="67">
        <v>31.52</v>
      </c>
      <c r="Q1444" s="68">
        <v>51349000</v>
      </c>
      <c r="U1444" s="71"/>
    </row>
    <row r="1445" spans="1:23" ht="15">
      <c r="G1445" s="59"/>
      <c r="J1445" s="58"/>
      <c r="K1445" s="67" t="s">
        <v>474</v>
      </c>
      <c r="L1445" s="67">
        <v>53.11</v>
      </c>
      <c r="M1445" s="67">
        <v>-0.1</v>
      </c>
      <c r="N1445" s="67">
        <v>1040.4650999999999</v>
      </c>
      <c r="O1445" s="67">
        <v>1</v>
      </c>
      <c r="P1445" s="67">
        <v>21.69</v>
      </c>
      <c r="Q1445" s="68">
        <v>13614000</v>
      </c>
      <c r="U1445" s="71"/>
    </row>
    <row r="1446" spans="1:23" ht="15">
      <c r="G1446" s="59"/>
      <c r="J1446" s="58"/>
      <c r="K1446" s="67" t="s">
        <v>309</v>
      </c>
      <c r="L1446" s="67">
        <v>52.54</v>
      </c>
      <c r="M1446" s="67">
        <v>-0.6</v>
      </c>
      <c r="N1446" s="67">
        <v>685.31179999999995</v>
      </c>
      <c r="O1446" s="67">
        <v>2</v>
      </c>
      <c r="P1446" s="67">
        <v>29.85</v>
      </c>
      <c r="Q1446" s="68">
        <v>2756600</v>
      </c>
      <c r="U1446" s="71"/>
    </row>
    <row r="1447" spans="1:23" ht="15">
      <c r="G1447" s="59"/>
      <c r="J1447" s="58"/>
      <c r="K1447" s="67" t="s">
        <v>247</v>
      </c>
      <c r="L1447" s="67">
        <v>52.33</v>
      </c>
      <c r="M1447" s="67">
        <v>-2</v>
      </c>
      <c r="N1447" s="67">
        <v>621.26350000000002</v>
      </c>
      <c r="O1447" s="67">
        <v>2</v>
      </c>
      <c r="P1447" s="67">
        <v>36.340000000000003</v>
      </c>
      <c r="Q1447" s="68">
        <v>20202000</v>
      </c>
      <c r="U1447" s="71"/>
    </row>
    <row r="1448" spans="1:23" ht="15">
      <c r="G1448" s="59"/>
      <c r="J1448" s="58"/>
      <c r="K1448" s="67" t="s">
        <v>248</v>
      </c>
      <c r="L1448" s="67">
        <v>43.71</v>
      </c>
      <c r="M1448" s="67">
        <v>0.5</v>
      </c>
      <c r="N1448" s="67">
        <v>665.76350000000002</v>
      </c>
      <c r="O1448" s="67">
        <v>2</v>
      </c>
      <c r="P1448" s="67">
        <v>27.73</v>
      </c>
      <c r="Q1448" s="68">
        <v>24249000</v>
      </c>
      <c r="U1448" s="71"/>
    </row>
    <row r="1449" spans="1:23" ht="15">
      <c r="G1449" s="59"/>
      <c r="J1449" s="58"/>
      <c r="Q1449" s="46">
        <f>SUM(Q1442:Q1448)</f>
        <v>204483000</v>
      </c>
      <c r="U1449" s="70"/>
    </row>
    <row r="1450" spans="1:23" ht="14.4">
      <c r="A1450" s="62">
        <v>24</v>
      </c>
      <c r="B1450" s="67">
        <v>5</v>
      </c>
      <c r="C1450" s="67">
        <v>1</v>
      </c>
      <c r="D1450" s="67">
        <v>191.55</v>
      </c>
      <c r="E1450" s="67">
        <v>33</v>
      </c>
      <c r="F1450" s="67">
        <v>16291</v>
      </c>
      <c r="G1450" s="59" t="s">
        <v>795</v>
      </c>
      <c r="H1450" s="66" t="s">
        <v>618</v>
      </c>
      <c r="I1450" s="67" t="s">
        <v>669</v>
      </c>
      <c r="J1450" s="67" t="s">
        <v>976</v>
      </c>
      <c r="K1450" s="67" t="s">
        <v>246</v>
      </c>
      <c r="L1450" s="67">
        <v>113.44</v>
      </c>
      <c r="M1450" s="67">
        <v>-0.9</v>
      </c>
      <c r="N1450" s="67">
        <v>958.94839999999999</v>
      </c>
      <c r="O1450" s="67">
        <v>2</v>
      </c>
      <c r="P1450" s="67">
        <v>34.409999999999997</v>
      </c>
      <c r="Q1450" s="68">
        <v>5679400</v>
      </c>
      <c r="R1450" s="64">
        <f>Q1455/B1450</f>
        <v>23980060</v>
      </c>
      <c r="T1450" s="44">
        <f>R1450/$S$1399*100</f>
        <v>3.1761668874172186</v>
      </c>
      <c r="U1450" s="71"/>
      <c r="V1450" s="44">
        <f>T1450*U$1399/100</f>
        <v>2.6706348098341329E-2</v>
      </c>
      <c r="W1450" s="44"/>
    </row>
    <row r="1451" spans="1:23" ht="15">
      <c r="G1451" s="59"/>
      <c r="H1451" s="66"/>
      <c r="J1451" s="58"/>
      <c r="K1451" s="67" t="s">
        <v>149</v>
      </c>
      <c r="L1451" s="67">
        <v>75.23</v>
      </c>
      <c r="M1451" s="67">
        <v>-1.1000000000000001</v>
      </c>
      <c r="N1451" s="67">
        <v>1288.55</v>
      </c>
      <c r="O1451" s="67">
        <v>1</v>
      </c>
      <c r="P1451" s="67">
        <v>29.68</v>
      </c>
      <c r="Q1451" s="68">
        <v>86633000</v>
      </c>
      <c r="U1451" s="71"/>
    </row>
    <row r="1452" spans="1:23" ht="15">
      <c r="G1452" s="59"/>
      <c r="H1452" s="66"/>
      <c r="J1452" s="58"/>
      <c r="K1452" s="67" t="s">
        <v>309</v>
      </c>
      <c r="L1452" s="67">
        <v>52.54</v>
      </c>
      <c r="M1452" s="67">
        <v>-0.6</v>
      </c>
      <c r="N1452" s="67">
        <v>685.31179999999995</v>
      </c>
      <c r="O1452" s="67">
        <v>2</v>
      </c>
      <c r="P1452" s="67">
        <v>29.85</v>
      </c>
      <c r="Q1452" s="68">
        <v>2756600</v>
      </c>
      <c r="U1452" s="71"/>
    </row>
    <row r="1453" spans="1:23" ht="15">
      <c r="G1453" s="59"/>
      <c r="H1453" s="66"/>
      <c r="J1453" s="58"/>
      <c r="K1453" s="67" t="s">
        <v>247</v>
      </c>
      <c r="L1453" s="67">
        <v>52.33</v>
      </c>
      <c r="M1453" s="67">
        <v>-2</v>
      </c>
      <c r="N1453" s="67">
        <v>621.26350000000002</v>
      </c>
      <c r="O1453" s="67">
        <v>2</v>
      </c>
      <c r="P1453" s="67">
        <v>36.340000000000003</v>
      </c>
      <c r="Q1453" s="68">
        <v>20202000</v>
      </c>
      <c r="U1453" s="71"/>
    </row>
    <row r="1454" spans="1:23" ht="15">
      <c r="G1454" s="59"/>
      <c r="H1454" s="66"/>
      <c r="J1454" s="58"/>
      <c r="K1454" s="67" t="s">
        <v>484</v>
      </c>
      <c r="L1454" s="67">
        <v>49.46</v>
      </c>
      <c r="M1454" s="67">
        <v>1.1000000000000001</v>
      </c>
      <c r="N1454" s="67">
        <v>521.22879999999998</v>
      </c>
      <c r="O1454" s="67">
        <v>2</v>
      </c>
      <c r="P1454" s="67">
        <v>25.6</v>
      </c>
      <c r="Q1454" s="68">
        <v>4629300</v>
      </c>
      <c r="U1454" s="71"/>
    </row>
    <row r="1455" spans="1:23" ht="15">
      <c r="G1455" s="59"/>
      <c r="H1455" s="66"/>
      <c r="J1455" s="58"/>
      <c r="Q1455" s="46">
        <f>SUM(Q1450:Q1454)</f>
        <v>119900300</v>
      </c>
      <c r="U1455" s="70"/>
    </row>
    <row r="1456" spans="1:23" ht="14.4">
      <c r="A1456" s="62">
        <v>24</v>
      </c>
      <c r="B1456" s="67">
        <v>5</v>
      </c>
      <c r="C1456" s="67">
        <v>2</v>
      </c>
      <c r="D1456" s="67">
        <v>189.24</v>
      </c>
      <c r="E1456" s="67">
        <v>22</v>
      </c>
      <c r="F1456" s="67">
        <v>28307</v>
      </c>
      <c r="G1456" s="59" t="s">
        <v>802</v>
      </c>
      <c r="H1456" s="66" t="s">
        <v>619</v>
      </c>
      <c r="I1456" s="67" t="s">
        <v>40</v>
      </c>
      <c r="J1456" s="67" t="s">
        <v>980</v>
      </c>
      <c r="K1456" s="67" t="s">
        <v>495</v>
      </c>
      <c r="L1456" s="67">
        <v>107.72</v>
      </c>
      <c r="M1456" s="67">
        <v>-1.1000000000000001</v>
      </c>
      <c r="N1456" s="67">
        <v>707.03620000000001</v>
      </c>
      <c r="O1456" s="67">
        <v>3</v>
      </c>
      <c r="P1456" s="67">
        <v>30.08</v>
      </c>
      <c r="Q1456" s="68">
        <v>2206800</v>
      </c>
      <c r="R1456" s="64">
        <f>Q1461/B1456</f>
        <v>28114600</v>
      </c>
      <c r="T1456" s="44">
        <f>R1456/$S$1399*100</f>
        <v>3.7237880794701987</v>
      </c>
      <c r="U1456" s="71"/>
      <c r="V1456" s="44">
        <f>T1456*U$1399/100</f>
        <v>3.131094310212848E-2</v>
      </c>
      <c r="W1456" s="44"/>
    </row>
    <row r="1457" spans="1:23" ht="15">
      <c r="G1457" s="59"/>
      <c r="H1457" s="66"/>
      <c r="J1457" s="58"/>
      <c r="K1457" s="67" t="s">
        <v>505</v>
      </c>
      <c r="L1457" s="67">
        <v>93.69</v>
      </c>
      <c r="M1457" s="67">
        <v>0.1</v>
      </c>
      <c r="N1457" s="67">
        <v>820.38210000000004</v>
      </c>
      <c r="O1457" s="67">
        <v>2</v>
      </c>
      <c r="P1457" s="67">
        <v>33.229999999999997</v>
      </c>
      <c r="Q1457" s="68">
        <v>2228100</v>
      </c>
      <c r="U1457" s="71"/>
    </row>
    <row r="1458" spans="1:23" ht="15">
      <c r="G1458" s="59"/>
      <c r="H1458" s="66"/>
      <c r="J1458" s="58"/>
      <c r="K1458" s="67" t="s">
        <v>299</v>
      </c>
      <c r="L1458" s="67">
        <v>61.63</v>
      </c>
      <c r="M1458" s="67">
        <v>-0.4</v>
      </c>
      <c r="N1458" s="67">
        <v>559.7971</v>
      </c>
      <c r="O1458" s="67">
        <v>2</v>
      </c>
      <c r="P1458" s="67">
        <v>26.6</v>
      </c>
      <c r="Q1458" s="68">
        <v>108820000</v>
      </c>
      <c r="U1458" s="71"/>
    </row>
    <row r="1459" spans="1:23" ht="15">
      <c r="G1459" s="59"/>
      <c r="H1459" s="66"/>
      <c r="J1459" s="58"/>
      <c r="K1459" s="67" t="s">
        <v>201</v>
      </c>
      <c r="L1459" s="67">
        <v>56.49</v>
      </c>
      <c r="M1459" s="67">
        <v>0</v>
      </c>
      <c r="N1459" s="67">
        <v>595.81560000000002</v>
      </c>
      <c r="O1459" s="67">
        <v>2</v>
      </c>
      <c r="P1459" s="67">
        <v>30.41</v>
      </c>
      <c r="Q1459" s="68">
        <v>23262000</v>
      </c>
      <c r="U1459" s="71"/>
    </row>
    <row r="1460" spans="1:23" ht="15">
      <c r="G1460" s="59"/>
      <c r="H1460" s="66"/>
      <c r="J1460" s="58"/>
      <c r="K1460" s="67" t="s">
        <v>442</v>
      </c>
      <c r="L1460" s="67">
        <v>54.78</v>
      </c>
      <c r="M1460" s="67">
        <v>-1.2</v>
      </c>
      <c r="N1460" s="67">
        <v>603.81230000000005</v>
      </c>
      <c r="O1460" s="67">
        <v>2</v>
      </c>
      <c r="P1460" s="67">
        <v>27.21</v>
      </c>
      <c r="Q1460" s="68">
        <v>4056100</v>
      </c>
      <c r="U1460" s="71"/>
    </row>
    <row r="1461" spans="1:23" ht="15">
      <c r="G1461" s="59"/>
      <c r="H1461" s="66"/>
      <c r="J1461" s="58"/>
      <c r="Q1461" s="46">
        <f>SUM(Q1456:Q1460)</f>
        <v>140573000</v>
      </c>
      <c r="U1461" s="70"/>
    </row>
    <row r="1462" spans="1:23" ht="14.4">
      <c r="A1462" s="62">
        <v>24</v>
      </c>
      <c r="B1462" s="67">
        <v>6</v>
      </c>
      <c r="C1462" s="67">
        <v>1</v>
      </c>
      <c r="D1462" s="67">
        <v>173.15</v>
      </c>
      <c r="E1462" s="67">
        <v>22</v>
      </c>
      <c r="F1462" s="67">
        <v>28470</v>
      </c>
      <c r="G1462" s="59" t="s">
        <v>822</v>
      </c>
      <c r="H1462" s="66" t="s">
        <v>623</v>
      </c>
      <c r="I1462" s="67" t="s">
        <v>40</v>
      </c>
      <c r="J1462" s="67" t="s">
        <v>961</v>
      </c>
      <c r="K1462" s="67" t="s">
        <v>518</v>
      </c>
      <c r="L1462" s="67">
        <v>92.41</v>
      </c>
      <c r="M1462" s="67">
        <v>-0.4</v>
      </c>
      <c r="N1462" s="67">
        <v>791.37890000000004</v>
      </c>
      <c r="O1462" s="67">
        <v>2</v>
      </c>
      <c r="P1462" s="67">
        <v>34.64</v>
      </c>
      <c r="Q1462" s="68">
        <v>6924000</v>
      </c>
      <c r="R1462" s="64">
        <f>Q1468/B1462</f>
        <v>8119476.666666667</v>
      </c>
      <c r="T1462" s="44">
        <f>R1462/$S$1399*100</f>
        <v>1.0754273730684327</v>
      </c>
      <c r="U1462" s="71"/>
      <c r="V1462" s="44">
        <f>T1462*U$1399/100</f>
        <v>9.0425783019875729E-3</v>
      </c>
      <c r="W1462" s="44"/>
    </row>
    <row r="1463" spans="1:23" ht="15">
      <c r="G1463" s="59"/>
      <c r="J1463" s="58"/>
      <c r="K1463" s="67" t="s">
        <v>519</v>
      </c>
      <c r="L1463" s="67">
        <v>81.47</v>
      </c>
      <c r="M1463" s="67">
        <v>-0.9</v>
      </c>
      <c r="N1463" s="67">
        <v>554.61490000000003</v>
      </c>
      <c r="O1463" s="67">
        <v>3</v>
      </c>
      <c r="P1463" s="67">
        <v>32.65</v>
      </c>
      <c r="Q1463" s="68">
        <v>9719800</v>
      </c>
      <c r="U1463" s="71"/>
    </row>
    <row r="1464" spans="1:23" ht="15">
      <c r="G1464" s="59"/>
      <c r="J1464" s="58"/>
      <c r="K1464" s="67" t="s">
        <v>520</v>
      </c>
      <c r="L1464" s="67">
        <v>67.95</v>
      </c>
      <c r="M1464" s="67">
        <v>-0.4</v>
      </c>
      <c r="N1464" s="67">
        <v>559.94680000000005</v>
      </c>
      <c r="O1464" s="67">
        <v>3</v>
      </c>
      <c r="P1464" s="67">
        <v>30.81</v>
      </c>
      <c r="Q1464" s="68">
        <v>979990</v>
      </c>
      <c r="U1464" s="71"/>
    </row>
    <row r="1465" spans="1:23" ht="15">
      <c r="G1465" s="59"/>
      <c r="J1465" s="58"/>
      <c r="K1465" s="67" t="s">
        <v>521</v>
      </c>
      <c r="L1465" s="67">
        <v>56.13</v>
      </c>
      <c r="M1465" s="67">
        <v>0.3</v>
      </c>
      <c r="N1465" s="67">
        <v>590.80539999999996</v>
      </c>
      <c r="O1465" s="67">
        <v>2</v>
      </c>
      <c r="P1465" s="67">
        <v>29.24</v>
      </c>
      <c r="Q1465" s="68">
        <v>1600500</v>
      </c>
      <c r="U1465" s="71"/>
    </row>
    <row r="1466" spans="1:23" ht="15">
      <c r="G1466" s="59"/>
      <c r="J1466" s="58"/>
      <c r="K1466" s="67" t="s">
        <v>314</v>
      </c>
      <c r="L1466" s="67">
        <v>51.22</v>
      </c>
      <c r="M1466" s="67">
        <v>1</v>
      </c>
      <c r="N1466" s="67">
        <v>488.24880000000002</v>
      </c>
      <c r="O1466" s="67">
        <v>2</v>
      </c>
      <c r="P1466" s="67">
        <v>22.02</v>
      </c>
      <c r="Q1466" s="68">
        <v>29070000</v>
      </c>
      <c r="U1466" s="71"/>
    </row>
    <row r="1467" spans="1:23" ht="15">
      <c r="G1467" s="59"/>
      <c r="J1467" s="58"/>
      <c r="K1467" s="67" t="s">
        <v>522</v>
      </c>
      <c r="L1467" s="67">
        <v>42.41</v>
      </c>
      <c r="M1467" s="67">
        <v>-0.7</v>
      </c>
      <c r="N1467" s="67">
        <v>674.34529999999995</v>
      </c>
      <c r="O1467" s="67">
        <v>2</v>
      </c>
      <c r="P1467" s="67">
        <v>35.5</v>
      </c>
      <c r="Q1467" s="68">
        <v>422570</v>
      </c>
      <c r="U1467" s="71"/>
    </row>
    <row r="1468" spans="1:23" ht="15">
      <c r="G1468" s="59"/>
      <c r="J1468" s="58"/>
      <c r="Q1468" s="46">
        <f>SUM(Q1462:Q1467)</f>
        <v>48716860</v>
      </c>
      <c r="U1468" s="70"/>
    </row>
    <row r="1469" spans="1:23" ht="14.4">
      <c r="A1469" s="62">
        <v>24</v>
      </c>
      <c r="B1469" s="67">
        <v>4</v>
      </c>
      <c r="C1469" s="67">
        <v>2</v>
      </c>
      <c r="D1469" s="67">
        <v>172.57</v>
      </c>
      <c r="E1469" s="67">
        <v>25</v>
      </c>
      <c r="F1469" s="67">
        <v>18492</v>
      </c>
      <c r="G1469" s="59" t="s">
        <v>790</v>
      </c>
      <c r="H1469" s="66" t="s">
        <v>601</v>
      </c>
      <c r="I1469" s="67" t="s">
        <v>669</v>
      </c>
      <c r="J1469" s="67" t="s">
        <v>973</v>
      </c>
      <c r="K1469" s="67" t="s">
        <v>506</v>
      </c>
      <c r="L1469" s="67">
        <v>90.75</v>
      </c>
      <c r="M1469" s="67">
        <v>-1.1000000000000001</v>
      </c>
      <c r="N1469" s="67">
        <v>805.34910000000002</v>
      </c>
      <c r="O1469" s="67">
        <v>3</v>
      </c>
      <c r="P1469" s="67">
        <v>25.85</v>
      </c>
      <c r="Q1469" s="68">
        <v>1583200</v>
      </c>
      <c r="R1469" s="64">
        <f>Q1473/B1469</f>
        <v>31879300</v>
      </c>
      <c r="T1469" s="44">
        <f>R1469/$S$1399*100</f>
        <v>4.2224238410596024</v>
      </c>
      <c r="U1469" s="71"/>
      <c r="V1469" s="44">
        <f>T1469*U$1399/100</f>
        <v>3.5503651072243049E-2</v>
      </c>
      <c r="W1469" s="44"/>
    </row>
    <row r="1470" spans="1:23" ht="15">
      <c r="G1470" s="59"/>
      <c r="J1470" s="58"/>
      <c r="K1470" s="67" t="s">
        <v>275</v>
      </c>
      <c r="L1470" s="67">
        <v>86.92</v>
      </c>
      <c r="M1470" s="67">
        <v>0</v>
      </c>
      <c r="N1470" s="67">
        <v>672.35130000000004</v>
      </c>
      <c r="O1470" s="67">
        <v>2</v>
      </c>
      <c r="P1470" s="67">
        <v>30.78</v>
      </c>
      <c r="Q1470" s="68">
        <v>25687000</v>
      </c>
      <c r="U1470" s="71"/>
    </row>
    <row r="1471" spans="1:23" ht="15">
      <c r="G1471" s="59"/>
      <c r="J1471" s="58"/>
      <c r="K1471" s="67" t="s">
        <v>149</v>
      </c>
      <c r="L1471" s="67">
        <v>75.23</v>
      </c>
      <c r="M1471" s="67">
        <v>-1.1000000000000001</v>
      </c>
      <c r="N1471" s="67">
        <v>1288.55</v>
      </c>
      <c r="O1471" s="67">
        <v>1</v>
      </c>
      <c r="P1471" s="67">
        <v>29.68</v>
      </c>
      <c r="Q1471" s="68">
        <v>86633000</v>
      </c>
      <c r="U1471" s="71"/>
    </row>
    <row r="1472" spans="1:23" ht="15">
      <c r="G1472" s="59"/>
      <c r="J1472" s="58"/>
      <c r="K1472" s="67" t="s">
        <v>474</v>
      </c>
      <c r="L1472" s="67">
        <v>53.11</v>
      </c>
      <c r="M1472" s="67">
        <v>-0.1</v>
      </c>
      <c r="N1472" s="67">
        <v>1040.4650999999999</v>
      </c>
      <c r="O1472" s="67">
        <v>1</v>
      </c>
      <c r="P1472" s="67">
        <v>21.69</v>
      </c>
      <c r="Q1472" s="68">
        <v>13614000</v>
      </c>
      <c r="U1472" s="71"/>
    </row>
    <row r="1473" spans="1:23" ht="15">
      <c r="G1473" s="59"/>
      <c r="J1473" s="58"/>
      <c r="Q1473" s="46">
        <f>SUM(Q1469:Q1472)</f>
        <v>127517200</v>
      </c>
      <c r="U1473" s="70"/>
    </row>
    <row r="1474" spans="1:23" ht="14.4">
      <c r="A1474" s="62">
        <v>24</v>
      </c>
      <c r="B1474" s="67">
        <v>7</v>
      </c>
      <c r="C1474" s="67">
        <v>2</v>
      </c>
      <c r="D1474" s="67">
        <v>172.27</v>
      </c>
      <c r="E1474" s="67">
        <v>21</v>
      </c>
      <c r="F1474" s="67">
        <v>25342</v>
      </c>
      <c r="G1474" s="59" t="s">
        <v>768</v>
      </c>
      <c r="H1474" s="66" t="s">
        <v>600</v>
      </c>
      <c r="I1474" s="67" t="s">
        <v>40</v>
      </c>
      <c r="J1474" s="67" t="s">
        <v>963</v>
      </c>
      <c r="K1474" s="67" t="s">
        <v>91</v>
      </c>
      <c r="L1474" s="67">
        <v>89.91</v>
      </c>
      <c r="M1474" s="67">
        <v>-1</v>
      </c>
      <c r="N1474" s="67">
        <v>1208.5968</v>
      </c>
      <c r="O1474" s="67">
        <v>1</v>
      </c>
      <c r="P1474" s="67">
        <v>30.16</v>
      </c>
      <c r="Q1474" s="68">
        <v>98169000</v>
      </c>
      <c r="R1474" s="64">
        <f>Q1481/B1474</f>
        <v>106938874.28571428</v>
      </c>
      <c r="T1474" s="44">
        <f>R1474/$S$1399*100</f>
        <v>14.16408930936613</v>
      </c>
      <c r="U1474" s="71"/>
      <c r="V1474" s="44">
        <f>T1474*U$1399/100</f>
        <v>0.1190967329489187</v>
      </c>
      <c r="W1474" s="44"/>
    </row>
    <row r="1475" spans="1:23" ht="15">
      <c r="G1475" s="59"/>
      <c r="J1475" s="58"/>
      <c r="K1475" s="67" t="s">
        <v>90</v>
      </c>
      <c r="L1475" s="67">
        <v>69.67</v>
      </c>
      <c r="M1475" s="67">
        <v>0.2</v>
      </c>
      <c r="N1475" s="67">
        <v>480.26350000000002</v>
      </c>
      <c r="O1475" s="67">
        <v>2</v>
      </c>
      <c r="P1475" s="67">
        <v>25.02</v>
      </c>
      <c r="Q1475" s="68">
        <v>409640000</v>
      </c>
      <c r="U1475" s="71"/>
    </row>
    <row r="1476" spans="1:23" ht="15">
      <c r="G1476" s="59"/>
      <c r="J1476" s="58"/>
      <c r="K1476" s="67" t="s">
        <v>115</v>
      </c>
      <c r="L1476" s="67">
        <v>69.290000000000006</v>
      </c>
      <c r="M1476" s="67">
        <v>0.5</v>
      </c>
      <c r="N1476" s="67">
        <v>612.80039999999997</v>
      </c>
      <c r="O1476" s="67">
        <v>2</v>
      </c>
      <c r="P1476" s="67">
        <v>27.93</v>
      </c>
      <c r="Q1476" s="68">
        <v>21331000</v>
      </c>
      <c r="U1476" s="71"/>
    </row>
    <row r="1477" spans="1:23" ht="15">
      <c r="G1477" s="59"/>
      <c r="J1477" s="58"/>
      <c r="K1477" s="67" t="s">
        <v>197</v>
      </c>
      <c r="L1477" s="67">
        <v>53.35</v>
      </c>
      <c r="M1477" s="67">
        <v>-0.4</v>
      </c>
      <c r="N1477" s="67">
        <v>507.92809999999997</v>
      </c>
      <c r="O1477" s="67">
        <v>3</v>
      </c>
      <c r="P1477" s="67">
        <v>17.89</v>
      </c>
      <c r="Q1477" s="68">
        <v>611020</v>
      </c>
      <c r="U1477" s="71"/>
    </row>
    <row r="1478" spans="1:23" ht="15">
      <c r="G1478" s="59"/>
      <c r="J1478" s="58"/>
      <c r="K1478" s="67" t="s">
        <v>92</v>
      </c>
      <c r="L1478" s="67">
        <v>52.51</v>
      </c>
      <c r="M1478" s="67">
        <v>1</v>
      </c>
      <c r="N1478" s="67">
        <v>461.7901</v>
      </c>
      <c r="O1478" s="67">
        <v>2</v>
      </c>
      <c r="P1478" s="67">
        <v>30.16</v>
      </c>
      <c r="Q1478" s="68">
        <v>208180000</v>
      </c>
      <c r="U1478" s="71"/>
    </row>
    <row r="1479" spans="1:23" ht="15">
      <c r="G1479" s="59"/>
      <c r="J1479" s="58"/>
      <c r="K1479" s="67" t="s">
        <v>423</v>
      </c>
      <c r="L1479" s="67">
        <v>48.98</v>
      </c>
      <c r="M1479" s="67">
        <v>-0.8</v>
      </c>
      <c r="N1479" s="67">
        <v>888.42769999999996</v>
      </c>
      <c r="O1479" s="67">
        <v>1</v>
      </c>
      <c r="P1479" s="67">
        <v>26.52</v>
      </c>
      <c r="Q1479" s="68">
        <v>9516600</v>
      </c>
      <c r="U1479" s="71"/>
    </row>
    <row r="1480" spans="1:23" ht="15">
      <c r="G1480" s="59"/>
      <c r="J1480" s="58"/>
      <c r="K1480" s="67" t="s">
        <v>424</v>
      </c>
      <c r="L1480" s="67">
        <v>40.9</v>
      </c>
      <c r="M1480" s="67">
        <v>0.1</v>
      </c>
      <c r="N1480" s="67">
        <v>573.28660000000002</v>
      </c>
      <c r="O1480" s="67">
        <v>2</v>
      </c>
      <c r="P1480" s="67">
        <v>24.78</v>
      </c>
      <c r="Q1480" s="68">
        <v>1124500</v>
      </c>
      <c r="U1480" s="71"/>
    </row>
    <row r="1481" spans="1:23" ht="15">
      <c r="G1481" s="59"/>
      <c r="J1481" s="58"/>
      <c r="Q1481" s="46">
        <f>SUM(Q1474:Q1480)</f>
        <v>748572120</v>
      </c>
      <c r="U1481" s="70"/>
    </row>
    <row r="1482" spans="1:23" ht="14.4">
      <c r="A1482" s="62">
        <v>24</v>
      </c>
      <c r="B1482" s="67">
        <v>5</v>
      </c>
      <c r="C1482" s="67">
        <v>2</v>
      </c>
      <c r="D1482" s="67">
        <v>154.61000000000001</v>
      </c>
      <c r="E1482" s="67">
        <v>11</v>
      </c>
      <c r="F1482" s="67">
        <v>24807</v>
      </c>
      <c r="G1482" s="59" t="s">
        <v>796</v>
      </c>
      <c r="H1482" s="66" t="s">
        <v>600</v>
      </c>
      <c r="I1482" s="67" t="s">
        <v>40</v>
      </c>
      <c r="J1482" s="67" t="s">
        <v>977</v>
      </c>
      <c r="K1482" s="67" t="s">
        <v>95</v>
      </c>
      <c r="L1482" s="67">
        <v>91.93</v>
      </c>
      <c r="M1482" s="67">
        <v>-0.5</v>
      </c>
      <c r="N1482" s="67">
        <v>749.83839999999998</v>
      </c>
      <c r="O1482" s="67">
        <v>2</v>
      </c>
      <c r="P1482" s="67">
        <v>18.54</v>
      </c>
      <c r="Q1482" s="68">
        <v>174000000</v>
      </c>
      <c r="R1482" s="64">
        <f>Q1487/B1482</f>
        <v>97847400</v>
      </c>
      <c r="T1482" s="44">
        <f>R1482/$S$1399*100</f>
        <v>12.959920529801325</v>
      </c>
      <c r="U1482" s="71"/>
      <c r="V1482" s="44">
        <f>T1482*U$1399/100</f>
        <v>0.10897165081812318</v>
      </c>
      <c r="W1482" s="44"/>
    </row>
    <row r="1483" spans="1:23" ht="15">
      <c r="G1483" s="59"/>
      <c r="J1483" s="58"/>
      <c r="K1483" s="67" t="s">
        <v>203</v>
      </c>
      <c r="L1483" s="67">
        <v>90.83</v>
      </c>
      <c r="M1483" s="67">
        <v>-0.5</v>
      </c>
      <c r="N1483" s="67">
        <v>802.90060000000005</v>
      </c>
      <c r="O1483" s="67">
        <v>2</v>
      </c>
      <c r="P1483" s="67">
        <v>24.28</v>
      </c>
      <c r="Q1483" s="68">
        <v>189860000</v>
      </c>
      <c r="U1483" s="71"/>
    </row>
    <row r="1484" spans="1:23" ht="15">
      <c r="G1484" s="59"/>
      <c r="J1484" s="58"/>
      <c r="K1484" s="67" t="s">
        <v>145</v>
      </c>
      <c r="L1484" s="67">
        <v>77.64</v>
      </c>
      <c r="M1484" s="67">
        <v>-0.1</v>
      </c>
      <c r="N1484" s="67">
        <v>810.89840000000004</v>
      </c>
      <c r="O1484" s="67">
        <v>2</v>
      </c>
      <c r="P1484" s="67">
        <v>22.31</v>
      </c>
      <c r="Q1484" s="68">
        <v>19254000</v>
      </c>
      <c r="U1484" s="71"/>
    </row>
    <row r="1485" spans="1:23" ht="15">
      <c r="G1485" s="59"/>
      <c r="J1485" s="58"/>
      <c r="K1485" s="67" t="s">
        <v>116</v>
      </c>
      <c r="L1485" s="67">
        <v>51.77</v>
      </c>
      <c r="M1485" s="67">
        <v>0.6</v>
      </c>
      <c r="N1485" s="67">
        <v>502.2842</v>
      </c>
      <c r="O1485" s="67">
        <v>2</v>
      </c>
      <c r="P1485" s="67">
        <v>25.34</v>
      </c>
      <c r="Q1485" s="68">
        <v>86886000</v>
      </c>
      <c r="U1485" s="71"/>
    </row>
    <row r="1486" spans="1:23" ht="15">
      <c r="G1486" s="59"/>
      <c r="J1486" s="58"/>
      <c r="K1486" s="67" t="s">
        <v>144</v>
      </c>
      <c r="L1486" s="67">
        <v>43.08</v>
      </c>
      <c r="M1486" s="67">
        <v>1.1000000000000001</v>
      </c>
      <c r="N1486" s="67">
        <v>510.28190000000001</v>
      </c>
      <c r="O1486" s="67">
        <v>2</v>
      </c>
      <c r="P1486" s="67">
        <v>22.78</v>
      </c>
      <c r="Q1486" s="68">
        <v>19237000</v>
      </c>
      <c r="U1486" s="71"/>
    </row>
    <row r="1487" spans="1:23" ht="15">
      <c r="G1487" s="59"/>
      <c r="J1487" s="58"/>
      <c r="Q1487" s="46">
        <f>SUM(Q1482:Q1486)</f>
        <v>489237000</v>
      </c>
      <c r="U1487" s="70"/>
    </row>
    <row r="1488" spans="1:23" ht="14.4">
      <c r="A1488" s="62">
        <v>24</v>
      </c>
      <c r="B1488" s="67">
        <v>6</v>
      </c>
      <c r="C1488" s="67">
        <v>6</v>
      </c>
      <c r="D1488" s="67">
        <v>148.51</v>
      </c>
      <c r="E1488" s="67">
        <v>37</v>
      </c>
      <c r="F1488" s="67">
        <v>13787</v>
      </c>
      <c r="G1488" s="59" t="s">
        <v>576</v>
      </c>
      <c r="H1488" s="66" t="s">
        <v>600</v>
      </c>
      <c r="I1488" s="67" t="s">
        <v>11</v>
      </c>
      <c r="J1488" s="67" t="s">
        <v>665</v>
      </c>
      <c r="K1488" s="67" t="s">
        <v>300</v>
      </c>
      <c r="L1488" s="67">
        <v>94.55</v>
      </c>
      <c r="M1488" s="67">
        <v>0.3</v>
      </c>
      <c r="N1488" s="67">
        <v>916.3578</v>
      </c>
      <c r="O1488" s="67">
        <v>2</v>
      </c>
      <c r="P1488" s="67">
        <v>23.37</v>
      </c>
      <c r="Q1488" s="68">
        <v>5476800</v>
      </c>
      <c r="R1488" s="64">
        <f>Q1494/B1488</f>
        <v>7803216.666666667</v>
      </c>
      <c r="T1488" s="44">
        <f>R1488/$S$1399*100</f>
        <v>1.0335386313465784</v>
      </c>
      <c r="U1488" s="71"/>
      <c r="V1488" s="44">
        <f>T1488*U$1399/100</f>
        <v>8.6903627675151227E-3</v>
      </c>
      <c r="W1488" s="44"/>
    </row>
    <row r="1489" spans="1:23" ht="15">
      <c r="G1489" s="59"/>
      <c r="J1489" s="58"/>
      <c r="K1489" s="67" t="s">
        <v>348</v>
      </c>
      <c r="L1489" s="67">
        <v>75.8</v>
      </c>
      <c r="M1489" s="67">
        <v>-0.5</v>
      </c>
      <c r="N1489" s="67">
        <v>707.32010000000002</v>
      </c>
      <c r="O1489" s="67">
        <v>3</v>
      </c>
      <c r="P1489" s="67">
        <v>25.48</v>
      </c>
      <c r="Q1489" s="68">
        <v>11553000</v>
      </c>
      <c r="U1489" s="71"/>
    </row>
    <row r="1490" spans="1:23" ht="15">
      <c r="G1490" s="59"/>
      <c r="J1490" s="58"/>
      <c r="K1490" s="67" t="s">
        <v>349</v>
      </c>
      <c r="L1490" s="67">
        <v>59.59</v>
      </c>
      <c r="M1490" s="67">
        <v>-0.7</v>
      </c>
      <c r="N1490" s="67">
        <v>712.65160000000003</v>
      </c>
      <c r="O1490" s="67">
        <v>3</v>
      </c>
      <c r="P1490" s="67">
        <v>22.96</v>
      </c>
      <c r="Q1490" s="68">
        <v>1394700</v>
      </c>
      <c r="U1490" s="71"/>
    </row>
    <row r="1491" spans="1:23" ht="15">
      <c r="G1491" s="59"/>
      <c r="J1491" s="58"/>
      <c r="K1491" s="67" t="s">
        <v>260</v>
      </c>
      <c r="L1491" s="67">
        <v>48.19</v>
      </c>
      <c r="M1491" s="67">
        <v>-0.7</v>
      </c>
      <c r="N1491" s="67">
        <v>699.83040000000005</v>
      </c>
      <c r="O1491" s="67">
        <v>2</v>
      </c>
      <c r="P1491" s="67">
        <v>48.71</v>
      </c>
      <c r="Q1491" s="68">
        <v>8787600</v>
      </c>
      <c r="U1491" s="71"/>
    </row>
    <row r="1492" spans="1:23" ht="15">
      <c r="G1492" s="59"/>
      <c r="J1492" s="58"/>
      <c r="K1492" s="67" t="s">
        <v>261</v>
      </c>
      <c r="L1492" s="67">
        <v>40.11</v>
      </c>
      <c r="M1492" s="67">
        <v>-0.5</v>
      </c>
      <c r="N1492" s="67">
        <v>707.8279</v>
      </c>
      <c r="O1492" s="67">
        <v>2</v>
      </c>
      <c r="P1492" s="67">
        <v>43.84</v>
      </c>
      <c r="Q1492" s="68">
        <v>9228200</v>
      </c>
      <c r="U1492" s="71"/>
    </row>
    <row r="1493" spans="1:23" ht="15">
      <c r="G1493" s="59"/>
      <c r="J1493" s="58"/>
      <c r="K1493" s="67" t="s">
        <v>313</v>
      </c>
      <c r="L1493" s="67">
        <v>40.11</v>
      </c>
      <c r="M1493" s="67">
        <v>-0.5</v>
      </c>
      <c r="N1493" s="67">
        <v>707.8279</v>
      </c>
      <c r="O1493" s="67">
        <v>2</v>
      </c>
      <c r="P1493" s="67">
        <v>43.84</v>
      </c>
      <c r="Q1493" s="68">
        <v>10379000</v>
      </c>
      <c r="U1493" s="71"/>
    </row>
    <row r="1494" spans="1:23" ht="15">
      <c r="G1494" s="59"/>
      <c r="J1494" s="58"/>
      <c r="Q1494" s="46">
        <f>SUM(Q1488:Q1493)</f>
        <v>46819300</v>
      </c>
      <c r="U1494" s="70"/>
    </row>
    <row r="1495" spans="1:23" ht="14.4">
      <c r="A1495" s="62">
        <v>24</v>
      </c>
      <c r="B1495" s="67">
        <v>2</v>
      </c>
      <c r="C1495" s="67">
        <v>1</v>
      </c>
      <c r="D1495" s="67">
        <v>138.47</v>
      </c>
      <c r="E1495" s="67">
        <v>12</v>
      </c>
      <c r="F1495" s="67">
        <v>30103</v>
      </c>
      <c r="G1495" s="59" t="s">
        <v>789</v>
      </c>
      <c r="H1495" s="66" t="s">
        <v>624</v>
      </c>
      <c r="I1495" s="67" t="s">
        <v>40</v>
      </c>
      <c r="J1495" s="67" t="s">
        <v>972</v>
      </c>
      <c r="K1495" s="67" t="s">
        <v>460</v>
      </c>
      <c r="L1495" s="67">
        <v>107.65</v>
      </c>
      <c r="M1495" s="67">
        <v>1.6</v>
      </c>
      <c r="N1495" s="67">
        <v>726.3732</v>
      </c>
      <c r="O1495" s="67">
        <v>3</v>
      </c>
      <c r="P1495" s="67">
        <v>30.35</v>
      </c>
      <c r="Q1495" s="68">
        <v>1493800</v>
      </c>
      <c r="R1495" s="64">
        <f>Q1497/B1495</f>
        <v>55156900</v>
      </c>
      <c r="T1495" s="44">
        <f>R1495/$S$1399*100</f>
        <v>7.305549668874173</v>
      </c>
      <c r="U1495" s="71"/>
      <c r="V1495" s="44">
        <f>T1495*U$1399/100</f>
        <v>6.1427676637398031E-2</v>
      </c>
      <c r="W1495" s="44"/>
    </row>
    <row r="1496" spans="1:23" ht="15">
      <c r="G1496" s="59"/>
      <c r="H1496" s="66"/>
      <c r="J1496" s="58"/>
      <c r="K1496" s="67" t="s">
        <v>299</v>
      </c>
      <c r="L1496" s="67">
        <v>61.63</v>
      </c>
      <c r="M1496" s="67">
        <v>-0.4</v>
      </c>
      <c r="N1496" s="67">
        <v>559.7971</v>
      </c>
      <c r="O1496" s="67">
        <v>2</v>
      </c>
      <c r="P1496" s="67">
        <v>26.6</v>
      </c>
      <c r="Q1496" s="68">
        <v>108820000</v>
      </c>
      <c r="U1496" s="71"/>
    </row>
    <row r="1497" spans="1:23" ht="15">
      <c r="G1497" s="59"/>
      <c r="H1497" s="66"/>
      <c r="J1497" s="58"/>
      <c r="Q1497" s="46">
        <f>SUM(Q1495:Q1496)</f>
        <v>110313800</v>
      </c>
      <c r="U1497" s="70"/>
    </row>
    <row r="1498" spans="1:23" ht="16.2">
      <c r="A1498" s="62">
        <v>24</v>
      </c>
      <c r="B1498" s="67">
        <v>7</v>
      </c>
      <c r="C1498" s="67">
        <v>5</v>
      </c>
      <c r="D1498" s="67">
        <v>136.31</v>
      </c>
      <c r="E1498" s="67">
        <v>31</v>
      </c>
      <c r="F1498" s="67">
        <v>13664</v>
      </c>
      <c r="G1498" s="59" t="s">
        <v>812</v>
      </c>
      <c r="H1498" s="66" t="s">
        <v>613</v>
      </c>
      <c r="I1498" s="67" t="s">
        <v>1025</v>
      </c>
      <c r="J1498" s="67" t="s">
        <v>984</v>
      </c>
      <c r="K1498" s="67" t="s">
        <v>326</v>
      </c>
      <c r="L1498" s="67">
        <v>86.82</v>
      </c>
      <c r="M1498" s="67">
        <v>-1.1000000000000001</v>
      </c>
      <c r="N1498" s="67">
        <v>753.27430000000004</v>
      </c>
      <c r="O1498" s="67">
        <v>2</v>
      </c>
      <c r="P1498" s="67">
        <v>20.91</v>
      </c>
      <c r="Q1498" s="68">
        <v>14469000</v>
      </c>
      <c r="R1498" s="64">
        <f>Q1505/B1498</f>
        <v>42939957.142857142</v>
      </c>
      <c r="T1498" s="44">
        <f>R1498/$S$1399*100</f>
        <v>5.6874115421002838</v>
      </c>
      <c r="U1498" s="71"/>
      <c r="V1498" s="44">
        <f>T1498*U$1399/100</f>
        <v>4.7821792054940679E-2</v>
      </c>
      <c r="W1498" s="44"/>
    </row>
    <row r="1499" spans="1:23" ht="15">
      <c r="G1499" s="59"/>
      <c r="H1499" s="66"/>
      <c r="J1499" s="58"/>
      <c r="K1499" s="67" t="s">
        <v>486</v>
      </c>
      <c r="L1499" s="67">
        <v>70.12</v>
      </c>
      <c r="M1499" s="67">
        <v>-0.6</v>
      </c>
      <c r="N1499" s="67">
        <v>686.84580000000005</v>
      </c>
      <c r="O1499" s="67">
        <v>2</v>
      </c>
      <c r="P1499" s="67">
        <v>33.04</v>
      </c>
      <c r="Q1499" s="68">
        <v>47376000</v>
      </c>
      <c r="U1499" s="71"/>
    </row>
    <row r="1500" spans="1:23" ht="15">
      <c r="G1500" s="59"/>
      <c r="H1500" s="66"/>
      <c r="J1500" s="58"/>
      <c r="K1500" s="67" t="s">
        <v>500</v>
      </c>
      <c r="L1500" s="67">
        <v>65.44</v>
      </c>
      <c r="M1500" s="67">
        <v>1.2</v>
      </c>
      <c r="N1500" s="67">
        <v>678.84950000000003</v>
      </c>
      <c r="O1500" s="67">
        <v>2</v>
      </c>
      <c r="P1500" s="67">
        <v>35.5</v>
      </c>
      <c r="Q1500" s="68">
        <v>136630000</v>
      </c>
      <c r="U1500" s="71"/>
    </row>
    <row r="1501" spans="1:23" ht="15">
      <c r="G1501" s="59"/>
      <c r="H1501" s="66"/>
      <c r="J1501" s="58"/>
      <c r="K1501" s="67" t="s">
        <v>523</v>
      </c>
      <c r="L1501" s="67">
        <v>62.74</v>
      </c>
      <c r="M1501" s="67">
        <v>-1.4</v>
      </c>
      <c r="N1501" s="67">
        <v>670.85029999999995</v>
      </c>
      <c r="O1501" s="67">
        <v>2</v>
      </c>
      <c r="P1501" s="67">
        <v>38.130000000000003</v>
      </c>
      <c r="Q1501" s="68">
        <v>5411400</v>
      </c>
      <c r="U1501" s="71"/>
    </row>
    <row r="1502" spans="1:23" ht="15">
      <c r="G1502" s="59"/>
      <c r="H1502" s="66"/>
      <c r="J1502" s="58"/>
      <c r="K1502" s="67" t="s">
        <v>487</v>
      </c>
      <c r="L1502" s="67">
        <v>60.09</v>
      </c>
      <c r="M1502" s="67">
        <v>1.2</v>
      </c>
      <c r="N1502" s="67">
        <v>678.84950000000003</v>
      </c>
      <c r="O1502" s="67">
        <v>2</v>
      </c>
      <c r="P1502" s="67">
        <v>35.5</v>
      </c>
      <c r="Q1502" s="68">
        <v>92450000</v>
      </c>
      <c r="U1502" s="71"/>
    </row>
    <row r="1503" spans="1:23" ht="15">
      <c r="G1503" s="59"/>
      <c r="H1503" s="66"/>
      <c r="J1503" s="58"/>
      <c r="K1503" s="67" t="s">
        <v>332</v>
      </c>
      <c r="L1503" s="67">
        <v>43.26</v>
      </c>
      <c r="M1503" s="67">
        <v>-0.4</v>
      </c>
      <c r="N1503" s="67">
        <v>426.70510000000002</v>
      </c>
      <c r="O1503" s="67">
        <v>2</v>
      </c>
      <c r="P1503" s="67">
        <v>32.82</v>
      </c>
      <c r="Q1503" s="68">
        <v>973200</v>
      </c>
      <c r="U1503" s="71"/>
    </row>
    <row r="1504" spans="1:23" ht="15">
      <c r="G1504" s="59"/>
      <c r="H1504" s="66"/>
      <c r="J1504" s="58"/>
      <c r="K1504" s="67" t="s">
        <v>323</v>
      </c>
      <c r="L1504" s="67">
        <v>27.2</v>
      </c>
      <c r="M1504" s="67">
        <v>0.6</v>
      </c>
      <c r="N1504" s="67">
        <v>576.70060000000001</v>
      </c>
      <c r="O1504" s="67">
        <v>2</v>
      </c>
      <c r="P1504" s="67">
        <v>18.100000000000001</v>
      </c>
      <c r="Q1504" s="68">
        <v>3270100</v>
      </c>
      <c r="U1504" s="71"/>
    </row>
    <row r="1505" spans="1:23" ht="15">
      <c r="G1505" s="59"/>
      <c r="H1505" s="66"/>
      <c r="J1505" s="58"/>
      <c r="Q1505" s="46">
        <f>SUM(Q1498:Q1504)</f>
        <v>300579700</v>
      </c>
      <c r="U1505" s="70"/>
    </row>
    <row r="1506" spans="1:23" ht="16.2">
      <c r="A1506" s="62">
        <v>24</v>
      </c>
      <c r="B1506" s="67">
        <v>3</v>
      </c>
      <c r="C1506" s="67">
        <v>1</v>
      </c>
      <c r="D1506" s="67">
        <v>135.33000000000001</v>
      </c>
      <c r="E1506" s="67">
        <v>24</v>
      </c>
      <c r="F1506" s="67">
        <v>13900</v>
      </c>
      <c r="G1506" s="59" t="s">
        <v>823</v>
      </c>
      <c r="H1506" s="66" t="s">
        <v>625</v>
      </c>
      <c r="I1506" s="67" t="s">
        <v>1025</v>
      </c>
      <c r="J1506" s="67" t="s">
        <v>990</v>
      </c>
      <c r="K1506" s="67" t="s">
        <v>326</v>
      </c>
      <c r="L1506" s="67">
        <v>86.82</v>
      </c>
      <c r="M1506" s="67">
        <v>-1.1000000000000001</v>
      </c>
      <c r="N1506" s="67">
        <v>753.27430000000004</v>
      </c>
      <c r="O1506" s="67">
        <v>2</v>
      </c>
      <c r="P1506" s="67">
        <v>20.91</v>
      </c>
      <c r="Q1506" s="68">
        <v>14469000</v>
      </c>
      <c r="R1506" s="64">
        <f>Q1509/B1506</f>
        <v>28848926.666666668</v>
      </c>
      <c r="T1506" s="44">
        <f>R1506/$S$1399*100</f>
        <v>3.8210498896247245</v>
      </c>
      <c r="U1506" s="71"/>
      <c r="V1506" s="44">
        <f>T1506*U$1399/100</f>
        <v>3.2128755216772678E-2</v>
      </c>
      <c r="W1506" s="44"/>
    </row>
    <row r="1507" spans="1:23" ht="15">
      <c r="G1507" s="59"/>
      <c r="J1507" s="58"/>
      <c r="K1507" s="67" t="s">
        <v>327</v>
      </c>
      <c r="L1507" s="67">
        <v>59.56</v>
      </c>
      <c r="M1507" s="67">
        <v>3.1</v>
      </c>
      <c r="N1507" s="67">
        <v>404.71159999999998</v>
      </c>
      <c r="O1507" s="67">
        <v>2</v>
      </c>
      <c r="P1507" s="67">
        <v>22.75</v>
      </c>
      <c r="Q1507" s="68">
        <v>71530000</v>
      </c>
      <c r="U1507" s="71"/>
    </row>
    <row r="1508" spans="1:23" ht="15">
      <c r="G1508" s="59"/>
      <c r="H1508" s="66"/>
      <c r="J1508" s="58"/>
      <c r="K1508" s="67" t="s">
        <v>524</v>
      </c>
      <c r="L1508" s="67">
        <v>56.17</v>
      </c>
      <c r="M1508" s="67">
        <v>-1.1000000000000001</v>
      </c>
      <c r="N1508" s="67">
        <v>692.84550000000002</v>
      </c>
      <c r="O1508" s="67">
        <v>2</v>
      </c>
      <c r="P1508" s="67">
        <v>44.83</v>
      </c>
      <c r="Q1508" s="68">
        <v>547780</v>
      </c>
      <c r="U1508" s="71"/>
    </row>
    <row r="1509" spans="1:23" ht="15">
      <c r="G1509" s="59"/>
      <c r="H1509" s="66"/>
      <c r="J1509" s="58"/>
      <c r="Q1509" s="46">
        <f>SUM(Q1506:Q1508)</f>
        <v>86546780</v>
      </c>
      <c r="U1509" s="70"/>
    </row>
    <row r="1510" spans="1:23" ht="14.4">
      <c r="A1510" s="62">
        <v>24</v>
      </c>
      <c r="B1510" s="67">
        <v>4</v>
      </c>
      <c r="C1510" s="67">
        <v>1</v>
      </c>
      <c r="D1510" s="67">
        <v>135.01</v>
      </c>
      <c r="E1510" s="67">
        <v>14</v>
      </c>
      <c r="F1510" s="67">
        <v>26048</v>
      </c>
      <c r="G1510" s="59" t="s">
        <v>773</v>
      </c>
      <c r="H1510" s="66" t="s">
        <v>626</v>
      </c>
      <c r="I1510" s="67" t="s">
        <v>40</v>
      </c>
      <c r="J1510" s="67" t="s">
        <v>582</v>
      </c>
      <c r="K1510" s="67" t="s">
        <v>167</v>
      </c>
      <c r="L1510" s="67">
        <v>77.63</v>
      </c>
      <c r="M1510" s="67">
        <v>-0.7</v>
      </c>
      <c r="N1510" s="67">
        <v>756.84609999999998</v>
      </c>
      <c r="O1510" s="67">
        <v>2</v>
      </c>
      <c r="P1510" s="67">
        <v>19.760000000000002</v>
      </c>
      <c r="Q1510" s="68">
        <v>24222000</v>
      </c>
      <c r="R1510" s="64">
        <f>Q1514/B1510</f>
        <v>35920775</v>
      </c>
      <c r="T1510" s="44">
        <f>R1510/$S$1399*100</f>
        <v>4.7577185430463578</v>
      </c>
      <c r="U1510" s="71"/>
      <c r="V1510" s="44">
        <f>T1510*U$1399/100</f>
        <v>4.0004600535286261E-2</v>
      </c>
      <c r="W1510" s="44"/>
    </row>
    <row r="1511" spans="1:23" ht="15">
      <c r="G1511" s="59"/>
      <c r="J1511" s="58"/>
      <c r="K1511" s="67" t="s">
        <v>299</v>
      </c>
      <c r="L1511" s="67">
        <v>61.63</v>
      </c>
      <c r="M1511" s="67">
        <v>-0.4</v>
      </c>
      <c r="N1511" s="67">
        <v>559.7971</v>
      </c>
      <c r="O1511" s="67">
        <v>2</v>
      </c>
      <c r="P1511" s="67">
        <v>26.6</v>
      </c>
      <c r="Q1511" s="68">
        <v>108820000</v>
      </c>
      <c r="U1511" s="71"/>
    </row>
    <row r="1512" spans="1:23" ht="15">
      <c r="G1512" s="59"/>
      <c r="J1512" s="58"/>
      <c r="K1512" s="67" t="s">
        <v>445</v>
      </c>
      <c r="L1512" s="67">
        <v>48.98</v>
      </c>
      <c r="M1512" s="67">
        <v>-0.8</v>
      </c>
      <c r="N1512" s="67">
        <v>888.42769999999996</v>
      </c>
      <c r="O1512" s="67">
        <v>1</v>
      </c>
      <c r="P1512" s="67">
        <v>26.52</v>
      </c>
      <c r="Q1512" s="68">
        <v>9516600</v>
      </c>
      <c r="U1512" s="71"/>
    </row>
    <row r="1513" spans="1:23" ht="15">
      <c r="G1513" s="59"/>
      <c r="J1513" s="58"/>
      <c r="K1513" s="67" t="s">
        <v>446</v>
      </c>
      <c r="L1513" s="67">
        <v>40.9</v>
      </c>
      <c r="M1513" s="67">
        <v>0.1</v>
      </c>
      <c r="N1513" s="67">
        <v>573.28660000000002</v>
      </c>
      <c r="O1513" s="67">
        <v>2</v>
      </c>
      <c r="P1513" s="67">
        <v>24.78</v>
      </c>
      <c r="Q1513" s="68">
        <v>1124500</v>
      </c>
      <c r="U1513" s="71"/>
    </row>
    <row r="1514" spans="1:23" ht="15">
      <c r="G1514" s="59"/>
      <c r="J1514" s="58"/>
      <c r="Q1514" s="46">
        <f>SUM(Q1510:Q1513)</f>
        <v>143683100</v>
      </c>
      <c r="U1514" s="70"/>
    </row>
    <row r="1515" spans="1:23" ht="14.4">
      <c r="A1515" s="62">
        <v>24</v>
      </c>
      <c r="B1515" s="67">
        <v>3</v>
      </c>
      <c r="C1515" s="67">
        <v>1</v>
      </c>
      <c r="D1515" s="67">
        <v>131.5</v>
      </c>
      <c r="E1515" s="67">
        <v>11</v>
      </c>
      <c r="F1515" s="67">
        <v>28144</v>
      </c>
      <c r="G1515" s="59" t="s">
        <v>777</v>
      </c>
      <c r="H1515" s="66" t="s">
        <v>602</v>
      </c>
      <c r="I1515" s="67" t="s">
        <v>40</v>
      </c>
      <c r="J1515" s="67" t="s">
        <v>547</v>
      </c>
      <c r="K1515" s="67" t="s">
        <v>453</v>
      </c>
      <c r="L1515" s="67">
        <v>103.25</v>
      </c>
      <c r="M1515" s="67">
        <v>-0.1</v>
      </c>
      <c r="N1515" s="67">
        <v>912.48770000000002</v>
      </c>
      <c r="O1515" s="67">
        <v>2</v>
      </c>
      <c r="P1515" s="67">
        <v>32.700000000000003</v>
      </c>
      <c r="Q1515" s="68">
        <v>16501000</v>
      </c>
      <c r="R1515" s="64">
        <f>Q1518/B1515</f>
        <v>14606366.666666666</v>
      </c>
      <c r="T1515" s="44">
        <f>R1515/$S$1399*100</f>
        <v>1.9346181015452539</v>
      </c>
      <c r="U1515" s="71"/>
      <c r="V1515" s="44">
        <f>T1515*U$1399/100</f>
        <v>1.6266961494341946E-2</v>
      </c>
      <c r="W1515" s="44"/>
    </row>
    <row r="1516" spans="1:23" ht="15">
      <c r="G1516" s="59"/>
      <c r="H1516" s="66"/>
      <c r="J1516" s="58"/>
      <c r="K1516" s="67" t="s">
        <v>201</v>
      </c>
      <c r="L1516" s="67">
        <v>56.49</v>
      </c>
      <c r="M1516" s="67">
        <v>0</v>
      </c>
      <c r="N1516" s="67">
        <v>595.81560000000002</v>
      </c>
      <c r="O1516" s="67">
        <v>2</v>
      </c>
      <c r="P1516" s="67">
        <v>30.41</v>
      </c>
      <c r="Q1516" s="68">
        <v>23262000</v>
      </c>
      <c r="U1516" s="71"/>
    </row>
    <row r="1517" spans="1:23" ht="15">
      <c r="G1517" s="59"/>
      <c r="J1517" s="58"/>
      <c r="K1517" s="67" t="s">
        <v>442</v>
      </c>
      <c r="L1517" s="67">
        <v>54.78</v>
      </c>
      <c r="M1517" s="67">
        <v>-1.2</v>
      </c>
      <c r="N1517" s="67">
        <v>603.81230000000005</v>
      </c>
      <c r="O1517" s="67">
        <v>2</v>
      </c>
      <c r="P1517" s="67">
        <v>27.21</v>
      </c>
      <c r="Q1517" s="68">
        <v>4056100</v>
      </c>
      <c r="U1517" s="71"/>
    </row>
    <row r="1518" spans="1:23" ht="15">
      <c r="G1518" s="59"/>
      <c r="J1518" s="58"/>
      <c r="Q1518" s="46">
        <f>SUM(Q1515:Q1517)</f>
        <v>43819100</v>
      </c>
      <c r="U1518" s="70"/>
    </row>
    <row r="1519" spans="1:23" ht="16.2">
      <c r="A1519" s="62">
        <v>24</v>
      </c>
      <c r="B1519" s="67">
        <v>4</v>
      </c>
      <c r="C1519" s="67">
        <v>1</v>
      </c>
      <c r="D1519" s="67">
        <v>131.47999999999999</v>
      </c>
      <c r="E1519" s="67">
        <v>33</v>
      </c>
      <c r="F1519" s="67">
        <v>13790</v>
      </c>
      <c r="G1519" s="59" t="s">
        <v>824</v>
      </c>
      <c r="H1519" s="66" t="s">
        <v>667</v>
      </c>
      <c r="I1519" s="67" t="s">
        <v>1026</v>
      </c>
      <c r="J1519" s="67" t="s">
        <v>991</v>
      </c>
      <c r="K1519" s="67" t="s">
        <v>326</v>
      </c>
      <c r="L1519" s="67">
        <v>86.82</v>
      </c>
      <c r="M1519" s="67">
        <v>-1.1000000000000001</v>
      </c>
      <c r="N1519" s="67">
        <v>753.27430000000004</v>
      </c>
      <c r="O1519" s="67">
        <v>2</v>
      </c>
      <c r="P1519" s="67">
        <v>20.91</v>
      </c>
      <c r="Q1519" s="68">
        <v>14469000</v>
      </c>
      <c r="R1519" s="64">
        <f>Q1523/B1519</f>
        <v>23922750</v>
      </c>
      <c r="T1519" s="44">
        <f>R1519/$S$1399*100</f>
        <v>3.1685761589403976</v>
      </c>
      <c r="U1519" s="71"/>
      <c r="V1519" s="44">
        <f>T1519*U$1399/100</f>
        <v>2.6642522536206959E-2</v>
      </c>
      <c r="W1519" s="44"/>
    </row>
    <row r="1520" spans="1:23" ht="15">
      <c r="G1520" s="59"/>
      <c r="H1520" s="66"/>
      <c r="J1520" s="58"/>
      <c r="K1520" s="67" t="s">
        <v>297</v>
      </c>
      <c r="L1520" s="67">
        <v>59.56</v>
      </c>
      <c r="M1520" s="67">
        <v>3.1</v>
      </c>
      <c r="N1520" s="67">
        <v>404.71159999999998</v>
      </c>
      <c r="O1520" s="67">
        <v>2</v>
      </c>
      <c r="P1520" s="67">
        <v>22.75</v>
      </c>
      <c r="Q1520" s="68">
        <v>71530000</v>
      </c>
      <c r="U1520" s="71"/>
    </row>
    <row r="1521" spans="1:23" ht="15">
      <c r="G1521" s="59"/>
      <c r="H1521" s="66"/>
      <c r="J1521" s="58"/>
      <c r="K1521" s="67" t="s">
        <v>525</v>
      </c>
      <c r="L1521" s="67">
        <v>44.61</v>
      </c>
      <c r="M1521" s="67">
        <v>6.6</v>
      </c>
      <c r="N1521" s="67">
        <v>856.01599999999996</v>
      </c>
      <c r="O1521" s="67">
        <v>3</v>
      </c>
      <c r="P1521" s="67">
        <v>32.43</v>
      </c>
      <c r="Q1521" s="68">
        <v>3542000</v>
      </c>
      <c r="U1521" s="71"/>
    </row>
    <row r="1522" spans="1:23" ht="15">
      <c r="G1522" s="59"/>
      <c r="H1522" s="66"/>
      <c r="J1522" s="58"/>
      <c r="K1522" s="67" t="s">
        <v>918</v>
      </c>
      <c r="L1522" s="67">
        <v>28.87</v>
      </c>
      <c r="M1522" s="67">
        <v>2.8</v>
      </c>
      <c r="N1522" s="67">
        <v>861.34450000000004</v>
      </c>
      <c r="O1522" s="67">
        <v>3</v>
      </c>
      <c r="P1522" s="67">
        <v>27.3</v>
      </c>
      <c r="Q1522" s="68">
        <v>6150000</v>
      </c>
      <c r="U1522" s="71"/>
    </row>
    <row r="1523" spans="1:23" ht="15">
      <c r="G1523" s="59"/>
      <c r="H1523" s="66"/>
      <c r="J1523" s="58"/>
      <c r="Q1523" s="46">
        <f>SUM(Q1519:Q1522)</f>
        <v>95691000</v>
      </c>
      <c r="U1523" s="70"/>
    </row>
    <row r="1524" spans="1:23" ht="14.4">
      <c r="A1524" s="62">
        <v>24</v>
      </c>
      <c r="B1524" s="67">
        <v>4</v>
      </c>
      <c r="C1524" s="67">
        <v>1</v>
      </c>
      <c r="D1524" s="67">
        <v>129.09</v>
      </c>
      <c r="E1524" s="67">
        <v>14</v>
      </c>
      <c r="F1524" s="67">
        <v>26387</v>
      </c>
      <c r="G1524" s="59" t="s">
        <v>765</v>
      </c>
      <c r="H1524" s="66" t="s">
        <v>626</v>
      </c>
      <c r="I1524" s="67" t="s">
        <v>40</v>
      </c>
      <c r="J1524" s="67" t="s">
        <v>960</v>
      </c>
      <c r="K1524" s="67" t="s">
        <v>336</v>
      </c>
      <c r="L1524" s="67">
        <v>71.709999999999994</v>
      </c>
      <c r="M1524" s="67">
        <v>0.4</v>
      </c>
      <c r="N1524" s="67">
        <v>763.85469999999998</v>
      </c>
      <c r="O1524" s="67">
        <v>2</v>
      </c>
      <c r="P1524" s="67">
        <v>20.65</v>
      </c>
      <c r="Q1524" s="68">
        <v>307800</v>
      </c>
      <c r="R1524" s="64">
        <f>Q1528/B1524</f>
        <v>29942225</v>
      </c>
      <c r="T1524" s="44">
        <f>R1524/$S$1399*100</f>
        <v>3.9658576158940395</v>
      </c>
      <c r="U1524" s="71"/>
      <c r="V1524" s="44">
        <f>T1524*U$1399/100</f>
        <v>3.3346350413170696E-2</v>
      </c>
      <c r="W1524" s="44"/>
    </row>
    <row r="1525" spans="1:23" ht="15">
      <c r="G1525" s="59"/>
      <c r="H1525" s="66"/>
      <c r="J1525" s="58"/>
      <c r="K1525" s="67" t="s">
        <v>299</v>
      </c>
      <c r="L1525" s="67">
        <v>61.63</v>
      </c>
      <c r="M1525" s="67">
        <v>-0.4</v>
      </c>
      <c r="N1525" s="67">
        <v>559.7971</v>
      </c>
      <c r="O1525" s="67">
        <v>2</v>
      </c>
      <c r="P1525" s="67">
        <v>26.6</v>
      </c>
      <c r="Q1525" s="68">
        <v>108820000</v>
      </c>
      <c r="U1525" s="71"/>
    </row>
    <row r="1526" spans="1:23" ht="15">
      <c r="G1526" s="59"/>
      <c r="H1526" s="66"/>
      <c r="J1526" s="58"/>
      <c r="K1526" s="67" t="s">
        <v>423</v>
      </c>
      <c r="L1526" s="67">
        <v>48.98</v>
      </c>
      <c r="M1526" s="67">
        <v>-0.8</v>
      </c>
      <c r="N1526" s="67">
        <v>888.42769999999996</v>
      </c>
      <c r="O1526" s="67">
        <v>1</v>
      </c>
      <c r="P1526" s="67">
        <v>26.52</v>
      </c>
      <c r="Q1526" s="68">
        <v>9516600</v>
      </c>
      <c r="U1526" s="71"/>
    </row>
    <row r="1527" spans="1:23" ht="15">
      <c r="G1527" s="59"/>
      <c r="J1527" s="58"/>
      <c r="K1527" s="67" t="s">
        <v>424</v>
      </c>
      <c r="L1527" s="67">
        <v>40.9</v>
      </c>
      <c r="M1527" s="67">
        <v>0.1</v>
      </c>
      <c r="N1527" s="67">
        <v>573.28660000000002</v>
      </c>
      <c r="O1527" s="67">
        <v>2</v>
      </c>
      <c r="P1527" s="67">
        <v>24.78</v>
      </c>
      <c r="Q1527" s="68">
        <v>1124500</v>
      </c>
      <c r="U1527" s="71"/>
    </row>
    <row r="1528" spans="1:23" ht="15">
      <c r="G1528" s="59"/>
      <c r="J1528" s="58"/>
      <c r="Q1528" s="46">
        <f>SUM(Q1524:Q1527)</f>
        <v>119768900</v>
      </c>
      <c r="U1528" s="70"/>
    </row>
    <row r="1529" spans="1:23" ht="14.4">
      <c r="A1529" s="62">
        <v>24</v>
      </c>
      <c r="B1529" s="67">
        <v>5</v>
      </c>
      <c r="C1529" s="67">
        <v>5</v>
      </c>
      <c r="D1529" s="67">
        <v>128.68</v>
      </c>
      <c r="E1529" s="67">
        <v>17</v>
      </c>
      <c r="F1529" s="67">
        <v>27163</v>
      </c>
      <c r="G1529" s="59" t="s">
        <v>742</v>
      </c>
      <c r="H1529" s="66" t="s">
        <v>612</v>
      </c>
      <c r="I1529" s="67" t="s">
        <v>12</v>
      </c>
      <c r="J1529" s="67" t="s">
        <v>945</v>
      </c>
      <c r="K1529" s="67" t="s">
        <v>354</v>
      </c>
      <c r="L1529" s="67">
        <v>73.03</v>
      </c>
      <c r="M1529" s="67">
        <v>-1.2</v>
      </c>
      <c r="N1529" s="67">
        <v>647.31740000000002</v>
      </c>
      <c r="O1529" s="67">
        <v>2</v>
      </c>
      <c r="P1529" s="67">
        <v>26.54</v>
      </c>
      <c r="Q1529" s="68">
        <v>2853300</v>
      </c>
      <c r="R1529" s="64">
        <f>Q1534/B1529</f>
        <v>1146726</v>
      </c>
      <c r="T1529" s="44">
        <f>R1529/$S$1399*100</f>
        <v>0.15188423841059603</v>
      </c>
      <c r="U1529" s="71"/>
      <c r="V1529" s="44">
        <f>T1529*U$1399/100</f>
        <v>1.2770970435194307E-3</v>
      </c>
      <c r="W1529" s="44"/>
    </row>
    <row r="1530" spans="1:23" ht="15">
      <c r="G1530" s="59"/>
      <c r="J1530" s="58"/>
      <c r="K1530" s="67" t="s">
        <v>355</v>
      </c>
      <c r="L1530" s="67">
        <v>72.45</v>
      </c>
      <c r="M1530" s="67">
        <v>-0.5</v>
      </c>
      <c r="N1530" s="67">
        <v>682.32449999999994</v>
      </c>
      <c r="O1530" s="67">
        <v>2</v>
      </c>
      <c r="P1530" s="67">
        <v>26.32</v>
      </c>
      <c r="Q1530" s="68">
        <v>1145700</v>
      </c>
      <c r="U1530" s="71"/>
    </row>
    <row r="1531" spans="1:23" ht="15">
      <c r="G1531" s="59"/>
      <c r="J1531" s="58"/>
      <c r="K1531" s="67" t="s">
        <v>357</v>
      </c>
      <c r="L1531" s="67">
        <v>68.03</v>
      </c>
      <c r="M1531" s="67">
        <v>0</v>
      </c>
      <c r="N1531" s="67">
        <v>690.32219999999995</v>
      </c>
      <c r="O1531" s="67">
        <v>2</v>
      </c>
      <c r="P1531" s="67">
        <v>23.01</v>
      </c>
      <c r="Q1531" s="68">
        <v>195720</v>
      </c>
      <c r="U1531" s="71"/>
    </row>
    <row r="1532" spans="1:23" ht="15">
      <c r="G1532" s="59"/>
      <c r="J1532" s="58"/>
      <c r="K1532" s="67" t="s">
        <v>356</v>
      </c>
      <c r="L1532" s="67">
        <v>58.27</v>
      </c>
      <c r="M1532" s="67">
        <v>-0.2</v>
      </c>
      <c r="N1532" s="67">
        <v>556.26919999999996</v>
      </c>
      <c r="O1532" s="67">
        <v>2</v>
      </c>
      <c r="P1532" s="67">
        <v>19.22</v>
      </c>
      <c r="Q1532" s="68">
        <v>523110</v>
      </c>
      <c r="U1532" s="71"/>
    </row>
    <row r="1533" spans="1:23" ht="15">
      <c r="G1533" s="59"/>
      <c r="J1533" s="58"/>
      <c r="K1533" s="67" t="s">
        <v>358</v>
      </c>
      <c r="L1533" s="67">
        <v>38.4</v>
      </c>
      <c r="M1533" s="67">
        <v>-1.2</v>
      </c>
      <c r="N1533" s="67">
        <v>481.73390000000001</v>
      </c>
      <c r="O1533" s="67">
        <v>2</v>
      </c>
      <c r="P1533" s="67">
        <v>27.15</v>
      </c>
      <c r="Q1533" s="68">
        <v>1015800</v>
      </c>
      <c r="U1533" s="71"/>
    </row>
    <row r="1534" spans="1:23" ht="15">
      <c r="G1534" s="59"/>
      <c r="J1534" s="58"/>
      <c r="Q1534" s="46">
        <f>SUM(Q1529:Q1533)</f>
        <v>5733630</v>
      </c>
      <c r="U1534" s="70"/>
    </row>
    <row r="1535" spans="1:23" ht="14.4">
      <c r="A1535" s="62">
        <v>24</v>
      </c>
      <c r="B1535" s="67">
        <v>5</v>
      </c>
      <c r="C1535" s="67">
        <v>1</v>
      </c>
      <c r="D1535" s="67">
        <v>125.85</v>
      </c>
      <c r="E1535" s="67">
        <v>15</v>
      </c>
      <c r="F1535" s="67">
        <v>27800</v>
      </c>
      <c r="G1535" s="59" t="s">
        <v>806</v>
      </c>
      <c r="H1535" s="66" t="s">
        <v>602</v>
      </c>
      <c r="I1535" s="67" t="s">
        <v>40</v>
      </c>
      <c r="J1535" s="67" t="s">
        <v>552</v>
      </c>
      <c r="K1535" s="67" t="s">
        <v>254</v>
      </c>
      <c r="L1535" s="67">
        <v>77.78</v>
      </c>
      <c r="M1535" s="67">
        <v>0.4</v>
      </c>
      <c r="N1535" s="67">
        <v>563.79639999999995</v>
      </c>
      <c r="O1535" s="67">
        <v>2</v>
      </c>
      <c r="P1535" s="67">
        <v>21.08</v>
      </c>
      <c r="Q1535" s="68">
        <v>7814100</v>
      </c>
      <c r="R1535" s="64">
        <f>Q1540/B1535</f>
        <v>44615888</v>
      </c>
      <c r="T1535" s="44">
        <f>R1535/$S$1399*100</f>
        <v>5.9093891390728484</v>
      </c>
      <c r="U1535" s="71"/>
      <c r="V1535" s="44">
        <f>T1535*U$1399/100</f>
        <v>4.9688259147166847E-2</v>
      </c>
      <c r="W1535" s="44"/>
    </row>
    <row r="1536" spans="1:23" ht="15">
      <c r="G1536" s="59"/>
      <c r="J1536" s="58"/>
      <c r="K1536" s="67" t="s">
        <v>274</v>
      </c>
      <c r="L1536" s="67">
        <v>61.63</v>
      </c>
      <c r="M1536" s="67">
        <v>-0.4</v>
      </c>
      <c r="N1536" s="67">
        <v>559.7971</v>
      </c>
      <c r="O1536" s="67">
        <v>2</v>
      </c>
      <c r="P1536" s="67">
        <v>26.6</v>
      </c>
      <c r="Q1536" s="68">
        <v>108820000</v>
      </c>
      <c r="U1536" s="71"/>
    </row>
    <row r="1537" spans="1:23" ht="15">
      <c r="G1537" s="59"/>
      <c r="J1537" s="58"/>
      <c r="K1537" s="67" t="s">
        <v>255</v>
      </c>
      <c r="L1537" s="67">
        <v>51.77</v>
      </c>
      <c r="M1537" s="67">
        <v>0.6</v>
      </c>
      <c r="N1537" s="67">
        <v>502.2842</v>
      </c>
      <c r="O1537" s="67">
        <v>2</v>
      </c>
      <c r="P1537" s="67">
        <v>25.34</v>
      </c>
      <c r="Q1537" s="68">
        <v>86886000</v>
      </c>
      <c r="U1537" s="71"/>
    </row>
    <row r="1538" spans="1:23" ht="15">
      <c r="G1538" s="59"/>
      <c r="J1538" s="58"/>
      <c r="K1538" s="67" t="s">
        <v>256</v>
      </c>
      <c r="L1538" s="67">
        <v>43.08</v>
      </c>
      <c r="M1538" s="67">
        <v>1.1000000000000001</v>
      </c>
      <c r="N1538" s="67">
        <v>510.28190000000001</v>
      </c>
      <c r="O1538" s="67">
        <v>2</v>
      </c>
      <c r="P1538" s="67">
        <v>22.78</v>
      </c>
      <c r="Q1538" s="68">
        <v>19237000</v>
      </c>
      <c r="U1538" s="71"/>
    </row>
    <row r="1539" spans="1:23" ht="15">
      <c r="G1539" s="59"/>
      <c r="J1539" s="58"/>
      <c r="K1539" s="67" t="s">
        <v>205</v>
      </c>
      <c r="L1539" s="67">
        <v>21.77</v>
      </c>
      <c r="M1539" s="67">
        <v>1</v>
      </c>
      <c r="N1539" s="67">
        <v>532.27189999999996</v>
      </c>
      <c r="O1539" s="67">
        <v>2</v>
      </c>
      <c r="P1539" s="67">
        <v>19.36</v>
      </c>
      <c r="Q1539" s="68">
        <v>322340</v>
      </c>
      <c r="U1539" s="71"/>
    </row>
    <row r="1540" spans="1:23" ht="15">
      <c r="G1540" s="59"/>
      <c r="J1540" s="58"/>
      <c r="Q1540" s="46">
        <f>SUM(Q1535:Q1539)</f>
        <v>223079440</v>
      </c>
      <c r="U1540" s="70"/>
    </row>
    <row r="1541" spans="1:23" ht="14.4">
      <c r="A1541" s="62">
        <v>24</v>
      </c>
      <c r="B1541" s="67">
        <v>2</v>
      </c>
      <c r="C1541" s="67">
        <v>2</v>
      </c>
      <c r="D1541" s="67">
        <v>118.85</v>
      </c>
      <c r="E1541" s="67">
        <v>7</v>
      </c>
      <c r="F1541" s="67">
        <v>28903</v>
      </c>
      <c r="G1541" s="59" t="s">
        <v>825</v>
      </c>
      <c r="H1541" s="66" t="s">
        <v>605</v>
      </c>
      <c r="I1541" s="67" t="s">
        <v>40</v>
      </c>
      <c r="J1541" s="67" t="s">
        <v>544</v>
      </c>
      <c r="K1541" s="67" t="s">
        <v>298</v>
      </c>
      <c r="L1541" s="67">
        <v>118.85</v>
      </c>
      <c r="M1541" s="67">
        <v>-0.3</v>
      </c>
      <c r="N1541" s="67">
        <v>1036.5092</v>
      </c>
      <c r="O1541" s="67">
        <v>2</v>
      </c>
      <c r="P1541" s="67">
        <v>33.72</v>
      </c>
      <c r="Q1541" s="68">
        <v>15449000</v>
      </c>
      <c r="R1541" s="64">
        <f>Q1543/B1541</f>
        <v>8661100</v>
      </c>
      <c r="T1541" s="44">
        <f>R1541/$S$1399*100</f>
        <v>1.1471655629139073</v>
      </c>
      <c r="U1541" s="71"/>
      <c r="V1541" s="44">
        <f>T1541*U$1399/100</f>
        <v>9.6457786808933771E-3</v>
      </c>
      <c r="W1541" s="44"/>
    </row>
    <row r="1542" spans="1:23" ht="15">
      <c r="G1542" s="59"/>
      <c r="J1542" s="58"/>
      <c r="K1542" s="67" t="s">
        <v>310</v>
      </c>
      <c r="L1542" s="67">
        <v>108.78</v>
      </c>
      <c r="M1542" s="67">
        <v>-0.5</v>
      </c>
      <c r="N1542" s="67">
        <v>1044.5063</v>
      </c>
      <c r="O1542" s="67">
        <v>2</v>
      </c>
      <c r="P1542" s="67">
        <v>31.66</v>
      </c>
      <c r="Q1542" s="68">
        <v>1873200</v>
      </c>
      <c r="U1542" s="71"/>
    </row>
    <row r="1543" spans="1:23" ht="15">
      <c r="G1543" s="59"/>
      <c r="J1543" s="58"/>
      <c r="Q1543" s="46">
        <f>SUM(Q1541:Q1542)</f>
        <v>17322200</v>
      </c>
      <c r="U1543" s="70"/>
    </row>
    <row r="1544" spans="1:23" ht="16.2">
      <c r="A1544" s="62">
        <v>24</v>
      </c>
      <c r="B1544" s="67">
        <v>3</v>
      </c>
      <c r="C1544" s="67">
        <v>1</v>
      </c>
      <c r="D1544" s="67">
        <v>107.61</v>
      </c>
      <c r="E1544" s="67">
        <v>21</v>
      </c>
      <c r="F1544" s="67">
        <v>15665</v>
      </c>
      <c r="G1544" s="59" t="s">
        <v>832</v>
      </c>
      <c r="H1544" s="66" t="s">
        <v>627</v>
      </c>
      <c r="I1544" s="67" t="s">
        <v>1025</v>
      </c>
      <c r="J1544" s="67" t="s">
        <v>978</v>
      </c>
      <c r="K1544" s="67" t="s">
        <v>326</v>
      </c>
      <c r="L1544" s="67">
        <v>86.82</v>
      </c>
      <c r="M1544" s="67">
        <v>-1.1000000000000001</v>
      </c>
      <c r="N1544" s="67">
        <v>753.27430000000004</v>
      </c>
      <c r="O1544" s="67">
        <v>2</v>
      </c>
      <c r="P1544" s="67">
        <v>20.91</v>
      </c>
      <c r="Q1544" s="68">
        <v>14469000</v>
      </c>
      <c r="R1544" s="64">
        <f>Q1547/B1544</f>
        <v>5995593.333333333</v>
      </c>
      <c r="T1544" s="44">
        <f>R1544/$S$1399*100</f>
        <v>0.7941183222958057</v>
      </c>
      <c r="U1544" s="71"/>
      <c r="V1544" s="44">
        <f>T1544*U$1399/100</f>
        <v>6.6772311085166007E-3</v>
      </c>
      <c r="W1544" s="44"/>
    </row>
    <row r="1545" spans="1:23" ht="15">
      <c r="G1545" s="59"/>
      <c r="J1545" s="58"/>
      <c r="K1545" s="67" t="s">
        <v>334</v>
      </c>
      <c r="L1545" s="67">
        <v>41.57</v>
      </c>
      <c r="M1545" s="67">
        <v>-0.1</v>
      </c>
      <c r="N1545" s="67">
        <v>544.71360000000004</v>
      </c>
      <c r="O1545" s="67">
        <v>2</v>
      </c>
      <c r="P1545" s="67">
        <v>19.68</v>
      </c>
      <c r="Q1545" s="68">
        <v>247680</v>
      </c>
      <c r="U1545" s="71"/>
    </row>
    <row r="1546" spans="1:23" ht="15">
      <c r="G1546" s="59"/>
      <c r="J1546" s="58"/>
      <c r="K1546" s="67" t="s">
        <v>323</v>
      </c>
      <c r="L1546" s="67">
        <v>27.2</v>
      </c>
      <c r="M1546" s="67">
        <v>0.6</v>
      </c>
      <c r="N1546" s="67">
        <v>576.70060000000001</v>
      </c>
      <c r="O1546" s="67">
        <v>2</v>
      </c>
      <c r="P1546" s="67">
        <v>18.100000000000001</v>
      </c>
      <c r="Q1546" s="68">
        <v>3270100</v>
      </c>
      <c r="U1546" s="71"/>
    </row>
    <row r="1547" spans="1:23" ht="15">
      <c r="G1547" s="59"/>
      <c r="J1547" s="58"/>
      <c r="Q1547" s="46">
        <f>SUM(Q1544:Q1546)</f>
        <v>17986780</v>
      </c>
      <c r="U1547" s="70"/>
    </row>
    <row r="1548" spans="1:23" ht="14.4">
      <c r="A1548" s="62">
        <v>24</v>
      </c>
      <c r="B1548" s="67">
        <v>2</v>
      </c>
      <c r="C1548" s="67">
        <v>2</v>
      </c>
      <c r="D1548" s="67">
        <v>103.56</v>
      </c>
      <c r="E1548" s="67">
        <v>14</v>
      </c>
      <c r="F1548" s="67">
        <v>17697</v>
      </c>
      <c r="G1548" s="59" t="s">
        <v>818</v>
      </c>
      <c r="H1548" s="66" t="s">
        <v>601</v>
      </c>
      <c r="I1548" s="67" t="s">
        <v>669</v>
      </c>
      <c r="J1548" s="67" t="s">
        <v>555</v>
      </c>
      <c r="K1548" s="67" t="s">
        <v>97</v>
      </c>
      <c r="L1548" s="67">
        <v>76.47</v>
      </c>
      <c r="M1548" s="67">
        <v>-1.5</v>
      </c>
      <c r="N1548" s="67">
        <v>721.8048</v>
      </c>
      <c r="O1548" s="67">
        <v>2</v>
      </c>
      <c r="P1548" s="67">
        <v>34.36</v>
      </c>
      <c r="Q1548" s="68">
        <v>355820</v>
      </c>
      <c r="R1548" s="64">
        <f>Q1550/B1548</f>
        <v>380040</v>
      </c>
      <c r="T1548" s="44">
        <f>R1548/$S$1399*100</f>
        <v>5.0336423841059602E-2</v>
      </c>
      <c r="U1548" s="71"/>
      <c r="V1548" s="44">
        <f>T1548*U$1399/100</f>
        <v>4.2324666957854306E-4</v>
      </c>
      <c r="W1548" s="44"/>
    </row>
    <row r="1549" spans="1:23" ht="15">
      <c r="G1549" s="59"/>
      <c r="J1549" s="58"/>
      <c r="K1549" s="67" t="s">
        <v>120</v>
      </c>
      <c r="L1549" s="67">
        <v>54.19</v>
      </c>
      <c r="M1549" s="67">
        <v>-0.8</v>
      </c>
      <c r="N1549" s="67">
        <v>366.53620000000001</v>
      </c>
      <c r="O1549" s="67">
        <v>3</v>
      </c>
      <c r="P1549" s="67">
        <v>20.76</v>
      </c>
      <c r="Q1549" s="68">
        <v>404260</v>
      </c>
      <c r="U1549" s="71"/>
    </row>
    <row r="1550" spans="1:23" ht="15">
      <c r="G1550" s="59"/>
      <c r="J1550" s="58"/>
      <c r="Q1550" s="46">
        <f>SUM(Q1548:Q1549)</f>
        <v>760080</v>
      </c>
      <c r="U1550" s="70"/>
    </row>
    <row r="1551" spans="1:23" ht="14.4">
      <c r="A1551" s="62">
        <v>24</v>
      </c>
      <c r="B1551" s="67">
        <v>2</v>
      </c>
      <c r="C1551" s="67">
        <v>2</v>
      </c>
      <c r="D1551" s="67">
        <v>102.95</v>
      </c>
      <c r="E1551" s="67">
        <v>6</v>
      </c>
      <c r="F1551" s="67">
        <v>43816</v>
      </c>
      <c r="G1551" s="59" t="s">
        <v>731</v>
      </c>
      <c r="H1551" s="66" t="s">
        <v>600</v>
      </c>
      <c r="I1551" s="67" t="s">
        <v>39</v>
      </c>
      <c r="J1551" s="67" t="s">
        <v>958</v>
      </c>
      <c r="K1551" s="67" t="s">
        <v>126</v>
      </c>
      <c r="L1551" s="67">
        <v>82.28</v>
      </c>
      <c r="M1551" s="67">
        <v>0.2</v>
      </c>
      <c r="N1551" s="67">
        <v>667.34109999999998</v>
      </c>
      <c r="O1551" s="67">
        <v>2</v>
      </c>
      <c r="P1551" s="67">
        <v>20.6</v>
      </c>
      <c r="Q1551" s="68">
        <v>67197</v>
      </c>
      <c r="R1551" s="64">
        <f>Q1553/B1551</f>
        <v>206418.5</v>
      </c>
      <c r="T1551" s="44">
        <f>R1551/$S$1399*100</f>
        <v>2.7340198675496689E-2</v>
      </c>
      <c r="U1551" s="71"/>
      <c r="V1551" s="44">
        <f>T1551*U$1399/100</f>
        <v>2.2988617688769208E-4</v>
      </c>
      <c r="W1551" s="44"/>
    </row>
    <row r="1552" spans="1:23" ht="15">
      <c r="G1552" s="59"/>
      <c r="H1552" s="66"/>
      <c r="J1552" s="58"/>
      <c r="K1552" s="67" t="s">
        <v>84</v>
      </c>
      <c r="L1552" s="67">
        <v>41.33</v>
      </c>
      <c r="M1552" s="67">
        <v>0</v>
      </c>
      <c r="N1552" s="67">
        <v>724.85109999999997</v>
      </c>
      <c r="O1552" s="67">
        <v>2</v>
      </c>
      <c r="P1552" s="67">
        <v>26.06</v>
      </c>
      <c r="Q1552" s="68">
        <v>345640</v>
      </c>
      <c r="U1552" s="71"/>
    </row>
    <row r="1553" spans="1:23" ht="15">
      <c r="G1553" s="59"/>
      <c r="H1553" s="66"/>
      <c r="J1553" s="58"/>
      <c r="Q1553" s="46">
        <f>SUM(Q1551:Q1552)</f>
        <v>412837</v>
      </c>
      <c r="U1553" s="70"/>
    </row>
    <row r="1554" spans="1:23" ht="14.4">
      <c r="A1554" s="62">
        <v>24</v>
      </c>
      <c r="B1554" s="67">
        <v>1</v>
      </c>
      <c r="C1554" s="67">
        <v>1</v>
      </c>
      <c r="D1554" s="67">
        <v>98.51</v>
      </c>
      <c r="E1554" s="67">
        <v>5</v>
      </c>
      <c r="F1554" s="67">
        <v>28609</v>
      </c>
      <c r="G1554" s="59" t="s">
        <v>808</v>
      </c>
      <c r="H1554" s="66" t="s">
        <v>604</v>
      </c>
      <c r="I1554" s="67" t="s">
        <v>40</v>
      </c>
      <c r="J1554" s="67" t="s">
        <v>554</v>
      </c>
      <c r="K1554" s="67" t="s">
        <v>499</v>
      </c>
      <c r="L1554" s="67">
        <v>98.51</v>
      </c>
      <c r="M1554" s="67">
        <v>-1.3</v>
      </c>
      <c r="N1554" s="67">
        <v>799.37570000000005</v>
      </c>
      <c r="O1554" s="67">
        <v>2</v>
      </c>
      <c r="P1554" s="67">
        <v>33.04</v>
      </c>
      <c r="Q1554" s="68">
        <v>399310</v>
      </c>
      <c r="R1554" s="64">
        <v>399000</v>
      </c>
      <c r="T1554" s="44">
        <f>R1554/$S$1399*100</f>
        <v>5.2847682119205298E-2</v>
      </c>
      <c r="U1554" s="71"/>
      <c r="V1554" s="44">
        <f>T1554*U$1399/100</f>
        <v>4.4436222808609272E-4</v>
      </c>
      <c r="W1554" s="44"/>
    </row>
    <row r="1555" spans="1:23" ht="15">
      <c r="G1555" s="59"/>
      <c r="H1555" s="66"/>
      <c r="J1555" s="58"/>
      <c r="Q1555" s="46">
        <f>SUM(Q1554)</f>
        <v>399310</v>
      </c>
      <c r="U1555" s="70"/>
    </row>
    <row r="1556" spans="1:23" ht="14.4">
      <c r="A1556" s="62">
        <v>24</v>
      </c>
      <c r="B1556" s="67">
        <v>2</v>
      </c>
      <c r="C1556" s="67">
        <v>1</v>
      </c>
      <c r="D1556" s="67">
        <v>94.66</v>
      </c>
      <c r="E1556" s="67">
        <v>11</v>
      </c>
      <c r="F1556" s="67">
        <v>23438</v>
      </c>
      <c r="G1556" s="59" t="s">
        <v>761</v>
      </c>
      <c r="H1556" s="66" t="s">
        <v>628</v>
      </c>
      <c r="I1556" s="67" t="s">
        <v>40</v>
      </c>
      <c r="J1556" s="67" t="s">
        <v>956</v>
      </c>
      <c r="K1556" s="67" t="s">
        <v>430</v>
      </c>
      <c r="L1556" s="67">
        <v>65.12</v>
      </c>
      <c r="M1556" s="67">
        <v>1.4</v>
      </c>
      <c r="N1556" s="67">
        <v>757.33969999999999</v>
      </c>
      <c r="O1556" s="67">
        <v>2</v>
      </c>
      <c r="P1556" s="67">
        <v>20.5</v>
      </c>
      <c r="Q1556" s="68">
        <v>462490</v>
      </c>
      <c r="R1556" s="64">
        <f>Q1558/B1556</f>
        <v>4478995</v>
      </c>
      <c r="T1556" s="44">
        <f>R1556/$S$1399*100</f>
        <v>0.59324437086092718</v>
      </c>
      <c r="U1556" s="71"/>
      <c r="V1556" s="44">
        <f>T1556*U$1399/100</f>
        <v>4.9882110220212253E-3</v>
      </c>
      <c r="W1556" s="44"/>
    </row>
    <row r="1557" spans="1:23" ht="15">
      <c r="G1557" s="59"/>
      <c r="H1557" s="66"/>
      <c r="J1557" s="58"/>
      <c r="K1557" s="67" t="s">
        <v>337</v>
      </c>
      <c r="L1557" s="67">
        <v>59.06</v>
      </c>
      <c r="M1557" s="67">
        <v>0.5</v>
      </c>
      <c r="N1557" s="67">
        <v>552.29780000000005</v>
      </c>
      <c r="O1557" s="67">
        <v>2</v>
      </c>
      <c r="P1557" s="67">
        <v>22.78</v>
      </c>
      <c r="Q1557" s="68">
        <v>8495500</v>
      </c>
      <c r="U1557" s="71"/>
    </row>
    <row r="1558" spans="1:23" ht="15">
      <c r="G1558" s="59"/>
      <c r="H1558" s="66"/>
      <c r="J1558" s="58"/>
      <c r="Q1558" s="46">
        <f>SUM(Q1556:Q1557)</f>
        <v>8957990</v>
      </c>
      <c r="U1558" s="70"/>
    </row>
    <row r="1559" spans="1:23" ht="14.4">
      <c r="A1559" s="62">
        <v>24</v>
      </c>
      <c r="B1559" s="67">
        <v>3</v>
      </c>
      <c r="C1559" s="67">
        <v>2</v>
      </c>
      <c r="D1559" s="67">
        <v>85.57</v>
      </c>
      <c r="E1559" s="67">
        <v>5</v>
      </c>
      <c r="F1559" s="67">
        <v>68328</v>
      </c>
      <c r="G1559" s="59" t="s">
        <v>728</v>
      </c>
      <c r="H1559" s="66" t="s">
        <v>600</v>
      </c>
      <c r="I1559" s="67" t="s">
        <v>13</v>
      </c>
      <c r="J1559" s="67" t="s">
        <v>929</v>
      </c>
      <c r="K1559" s="67" t="s">
        <v>363</v>
      </c>
      <c r="L1559" s="67">
        <v>59.39</v>
      </c>
      <c r="M1559" s="67">
        <v>-0.4</v>
      </c>
      <c r="N1559" s="67">
        <v>717.38869999999997</v>
      </c>
      <c r="O1559" s="67">
        <v>2</v>
      </c>
      <c r="P1559" s="67">
        <v>34.409999999999997</v>
      </c>
      <c r="Q1559" s="68">
        <v>374880</v>
      </c>
      <c r="R1559" s="64">
        <f>Q1562/B1559</f>
        <v>373120.66666666669</v>
      </c>
      <c r="T1559" s="44">
        <f>R1559/$S$1399*100</f>
        <v>4.9419955849889632E-2</v>
      </c>
      <c r="U1559" s="71"/>
      <c r="V1559" s="44">
        <f>T1559*U$1399/100</f>
        <v>4.1554067865906855E-4</v>
      </c>
      <c r="W1559" s="44"/>
    </row>
    <row r="1560" spans="1:23" ht="15">
      <c r="G1560" s="59"/>
      <c r="J1560" s="58"/>
      <c r="K1560" s="67" t="s">
        <v>215</v>
      </c>
      <c r="L1560" s="67">
        <v>52.35</v>
      </c>
      <c r="M1560" s="67">
        <v>-2</v>
      </c>
      <c r="N1560" s="67">
        <v>594.80650000000003</v>
      </c>
      <c r="O1560" s="67">
        <v>2</v>
      </c>
      <c r="P1560" s="67">
        <v>27.01</v>
      </c>
      <c r="Q1560" s="68">
        <v>647770</v>
      </c>
      <c r="U1560" s="71"/>
    </row>
    <row r="1561" spans="1:23" ht="15">
      <c r="G1561" s="59"/>
      <c r="H1561" s="66"/>
      <c r="J1561" s="58"/>
      <c r="K1561" s="67" t="s">
        <v>480</v>
      </c>
      <c r="L1561" s="67">
        <v>23.36</v>
      </c>
      <c r="M1561" s="67">
        <v>-1.6</v>
      </c>
      <c r="N1561" s="67">
        <v>413.19909999999999</v>
      </c>
      <c r="O1561" s="67">
        <v>3</v>
      </c>
      <c r="P1561" s="67">
        <v>22.93</v>
      </c>
      <c r="Q1561" s="68">
        <v>96712</v>
      </c>
      <c r="U1561" s="71"/>
    </row>
    <row r="1562" spans="1:23" ht="15">
      <c r="G1562" s="59"/>
      <c r="H1562" s="66"/>
      <c r="J1562" s="58"/>
      <c r="Q1562" s="46">
        <f>SUM(Q1559:Q1561)</f>
        <v>1119362</v>
      </c>
      <c r="U1562" s="70"/>
    </row>
    <row r="1563" spans="1:23" ht="14.4">
      <c r="A1563" s="62">
        <v>24</v>
      </c>
      <c r="B1563" s="67">
        <v>2</v>
      </c>
      <c r="C1563" s="67">
        <v>1</v>
      </c>
      <c r="D1563" s="67">
        <v>79.48</v>
      </c>
      <c r="E1563" s="67">
        <v>8</v>
      </c>
      <c r="F1563" s="67">
        <v>25215</v>
      </c>
      <c r="G1563" s="59" t="s">
        <v>819</v>
      </c>
      <c r="H1563" s="66" t="s">
        <v>622</v>
      </c>
      <c r="I1563" s="67" t="s">
        <v>40</v>
      </c>
      <c r="J1563" s="67" t="s">
        <v>989</v>
      </c>
      <c r="K1563" s="67" t="s">
        <v>515</v>
      </c>
      <c r="L1563" s="67">
        <v>79.48</v>
      </c>
      <c r="M1563" s="67">
        <v>-0.2</v>
      </c>
      <c r="N1563" s="67">
        <v>605.82150000000001</v>
      </c>
      <c r="O1563" s="67">
        <v>2</v>
      </c>
      <c r="P1563" s="67">
        <v>25.39</v>
      </c>
      <c r="Q1563" s="68">
        <v>8925400</v>
      </c>
      <c r="R1563" s="64">
        <f>Q1565/B1563</f>
        <v>4623870</v>
      </c>
      <c r="T1563" s="44">
        <f>R1563/$S$1399*100</f>
        <v>0.61243311258278144</v>
      </c>
      <c r="U1563" s="71"/>
      <c r="V1563" s="44">
        <f>T1563*U$1399/100</f>
        <v>5.1495568310286751E-3</v>
      </c>
      <c r="W1563" s="44"/>
    </row>
    <row r="1564" spans="1:23" ht="15">
      <c r="G1564" s="59"/>
      <c r="J1564" s="58"/>
      <c r="K1564" s="67" t="s">
        <v>205</v>
      </c>
      <c r="L1564" s="67">
        <v>21.77</v>
      </c>
      <c r="M1564" s="67">
        <v>1</v>
      </c>
      <c r="N1564" s="67">
        <v>532.27189999999996</v>
      </c>
      <c r="O1564" s="67">
        <v>2</v>
      </c>
      <c r="P1564" s="67">
        <v>19.36</v>
      </c>
      <c r="Q1564" s="68">
        <v>322340</v>
      </c>
      <c r="U1564" s="71"/>
    </row>
    <row r="1565" spans="1:23" ht="15">
      <c r="G1565" s="59"/>
      <c r="J1565" s="58"/>
      <c r="Q1565" s="46">
        <f>SUM(Q1563:Q1564)</f>
        <v>9247740</v>
      </c>
      <c r="U1565" s="70"/>
    </row>
    <row r="1566" spans="1:23" ht="14.4">
      <c r="A1566" s="62">
        <v>24</v>
      </c>
      <c r="B1566" s="67">
        <v>2</v>
      </c>
      <c r="C1566" s="67">
        <v>2</v>
      </c>
      <c r="D1566" s="67">
        <v>76.81</v>
      </c>
      <c r="E1566" s="67">
        <v>5</v>
      </c>
      <c r="F1566" s="67">
        <v>54933</v>
      </c>
      <c r="G1566" s="59" t="s">
        <v>827</v>
      </c>
      <c r="H1566" s="66" t="s">
        <v>629</v>
      </c>
      <c r="I1566" s="67" t="s">
        <v>38</v>
      </c>
      <c r="J1566" s="67" t="s">
        <v>992</v>
      </c>
      <c r="K1566" s="67" t="s">
        <v>73</v>
      </c>
      <c r="L1566" s="67">
        <v>76.81</v>
      </c>
      <c r="M1566" s="67">
        <v>0.1</v>
      </c>
      <c r="N1566" s="67">
        <v>757.85410000000002</v>
      </c>
      <c r="O1566" s="67">
        <v>2</v>
      </c>
      <c r="P1566" s="67">
        <v>37.35</v>
      </c>
      <c r="Q1566" s="68">
        <v>203770</v>
      </c>
      <c r="R1566" s="64">
        <f>Q1568/B1566</f>
        <v>132669</v>
      </c>
      <c r="T1566" s="44">
        <f>R1566/$S$1399*100</f>
        <v>1.7572052980132452E-2</v>
      </c>
      <c r="U1566" s="71"/>
      <c r="V1566" s="44">
        <f>T1566*U$1399/100</f>
        <v>1.4775211137331789E-4</v>
      </c>
      <c r="W1566" s="44"/>
    </row>
    <row r="1567" spans="1:23" ht="15">
      <c r="G1567" s="59"/>
      <c r="J1567" s="58"/>
      <c r="K1567" s="67" t="s">
        <v>74</v>
      </c>
      <c r="L1567" s="67">
        <v>38.04</v>
      </c>
      <c r="M1567" s="67">
        <v>-0.2</v>
      </c>
      <c r="N1567" s="67">
        <v>634.86389999999994</v>
      </c>
      <c r="O1567" s="67">
        <v>2</v>
      </c>
      <c r="P1567" s="67">
        <v>21.85</v>
      </c>
      <c r="Q1567" s="68">
        <v>61568</v>
      </c>
      <c r="U1567" s="71"/>
    </row>
    <row r="1568" spans="1:23" ht="15">
      <c r="G1568" s="59"/>
      <c r="J1568" s="58"/>
      <c r="Q1568" s="46">
        <f>SUM(Q1566:Q1567)</f>
        <v>265338</v>
      </c>
      <c r="U1568" s="70"/>
    </row>
    <row r="1569" spans="1:23" ht="14.4">
      <c r="A1569" s="62">
        <v>24</v>
      </c>
      <c r="B1569" s="67">
        <v>1</v>
      </c>
      <c r="C1569" s="67">
        <v>1</v>
      </c>
      <c r="D1569" s="67">
        <v>73.180000000000007</v>
      </c>
      <c r="E1569" s="67">
        <v>19</v>
      </c>
      <c r="F1569" s="67">
        <v>8098</v>
      </c>
      <c r="G1569" s="59" t="s">
        <v>820</v>
      </c>
      <c r="H1569" s="66" t="s">
        <v>601</v>
      </c>
      <c r="I1569" s="67" t="s">
        <v>669</v>
      </c>
      <c r="J1569" s="67" t="s">
        <v>657</v>
      </c>
      <c r="K1569" s="67" t="s">
        <v>93</v>
      </c>
      <c r="L1569" s="67">
        <v>73.180000000000007</v>
      </c>
      <c r="M1569" s="67">
        <v>-5.8</v>
      </c>
      <c r="N1569" s="67">
        <v>828.34349999999995</v>
      </c>
      <c r="O1569" s="67">
        <v>2</v>
      </c>
      <c r="P1569" s="67">
        <v>31.45</v>
      </c>
      <c r="Q1569" s="68">
        <v>545840</v>
      </c>
      <c r="R1569" s="64">
        <v>546000</v>
      </c>
      <c r="T1569" s="44">
        <f>R1569/$S$1399*100</f>
        <v>7.2317880794701986E-2</v>
      </c>
      <c r="U1569" s="71"/>
      <c r="V1569" s="44">
        <f>T1569*U$1399/100</f>
        <v>6.0807462790728488E-4</v>
      </c>
      <c r="W1569" s="44"/>
    </row>
    <row r="1570" spans="1:23" ht="15">
      <c r="G1570" s="59"/>
      <c r="H1570" s="66"/>
      <c r="J1570" s="58"/>
      <c r="Q1570" s="46">
        <f>SUM(Q1569)</f>
        <v>545840</v>
      </c>
      <c r="U1570" s="70"/>
    </row>
    <row r="1571" spans="1:23" ht="14.4">
      <c r="A1571" s="62">
        <v>24</v>
      </c>
      <c r="B1571" s="67">
        <v>2</v>
      </c>
      <c r="C1571" s="67">
        <v>1</v>
      </c>
      <c r="D1571" s="67">
        <v>69.44</v>
      </c>
      <c r="E1571" s="67">
        <v>8</v>
      </c>
      <c r="F1571" s="67">
        <v>28216</v>
      </c>
      <c r="G1571" s="59" t="s">
        <v>828</v>
      </c>
      <c r="H1571" s="66" t="s">
        <v>630</v>
      </c>
      <c r="I1571" s="67" t="s">
        <v>40</v>
      </c>
      <c r="J1571" s="67" t="s">
        <v>631</v>
      </c>
      <c r="K1571" s="67" t="s">
        <v>526</v>
      </c>
      <c r="L1571" s="67">
        <v>48.98</v>
      </c>
      <c r="M1571" s="67">
        <v>-0.8</v>
      </c>
      <c r="N1571" s="67">
        <v>888.42769999999996</v>
      </c>
      <c r="O1571" s="67">
        <v>1</v>
      </c>
      <c r="P1571" s="67">
        <v>26.52</v>
      </c>
      <c r="Q1571" s="68">
        <v>9516600</v>
      </c>
      <c r="R1571" s="64">
        <f>Q1573/B1571</f>
        <v>5268350</v>
      </c>
      <c r="T1571" s="44">
        <f>R1571/$S$1399*100</f>
        <v>0.69779470198675497</v>
      </c>
      <c r="U1571" s="71"/>
      <c r="V1571" s="44">
        <f>T1571*U$1399/100</f>
        <v>5.8673076299182126E-3</v>
      </c>
      <c r="W1571" s="44"/>
    </row>
    <row r="1572" spans="1:23" ht="15">
      <c r="G1572" s="59"/>
      <c r="J1572" s="58"/>
      <c r="K1572" s="67" t="s">
        <v>527</v>
      </c>
      <c r="L1572" s="67">
        <v>40.909999999999997</v>
      </c>
      <c r="M1572" s="67">
        <v>8.6999999999999993</v>
      </c>
      <c r="N1572" s="67">
        <v>571.95439999999996</v>
      </c>
      <c r="O1572" s="67">
        <v>3</v>
      </c>
      <c r="P1572" s="67">
        <v>25.19</v>
      </c>
      <c r="Q1572" s="68">
        <v>1020100</v>
      </c>
      <c r="U1572" s="71"/>
    </row>
    <row r="1573" spans="1:23" ht="15">
      <c r="G1573" s="59"/>
      <c r="J1573" s="58"/>
      <c r="Q1573" s="46">
        <f>SUM(Q1571:Q1572)</f>
        <v>10536700</v>
      </c>
      <c r="U1573" s="70"/>
    </row>
    <row r="1574" spans="1:23" ht="14.4">
      <c r="A1574" s="62">
        <v>24</v>
      </c>
      <c r="B1574" s="67">
        <v>1</v>
      </c>
      <c r="C1574" s="67">
        <v>1</v>
      </c>
      <c r="D1574" s="67">
        <v>67.349999999999994</v>
      </c>
      <c r="E1574" s="67">
        <v>5</v>
      </c>
      <c r="F1574" s="67">
        <v>28086</v>
      </c>
      <c r="G1574" s="59" t="s">
        <v>829</v>
      </c>
      <c r="H1574" s="66" t="s">
        <v>618</v>
      </c>
      <c r="I1574" s="67" t="s">
        <v>40</v>
      </c>
      <c r="J1574" s="67" t="s">
        <v>961</v>
      </c>
      <c r="K1574" s="67" t="s">
        <v>528</v>
      </c>
      <c r="L1574" s="67">
        <v>67.349999999999994</v>
      </c>
      <c r="M1574" s="67">
        <v>-3.2</v>
      </c>
      <c r="N1574" s="67">
        <v>778.37450000000001</v>
      </c>
      <c r="O1574" s="67">
        <v>2</v>
      </c>
      <c r="P1574" s="67">
        <v>26.78</v>
      </c>
      <c r="Q1574" s="68">
        <v>58716</v>
      </c>
      <c r="R1574" s="64">
        <v>58700</v>
      </c>
      <c r="T1574" s="44">
        <f>R1574/$S$1399*100</f>
        <v>7.7748344370860934E-3</v>
      </c>
      <c r="U1574" s="71"/>
      <c r="V1574" s="44">
        <f>T1574*U$1399/100</f>
        <v>6.5373590949006634E-5</v>
      </c>
      <c r="W1574" s="44"/>
    </row>
    <row r="1575" spans="1:23" ht="15">
      <c r="G1575" s="59"/>
      <c r="H1575" s="66"/>
      <c r="J1575" s="58"/>
      <c r="Q1575" s="46">
        <f>SUM(Q1574)</f>
        <v>58716</v>
      </c>
      <c r="U1575" s="70"/>
    </row>
    <row r="1576" spans="1:23" ht="14.4">
      <c r="A1576" s="62">
        <v>24</v>
      </c>
      <c r="B1576" s="67">
        <v>1</v>
      </c>
      <c r="C1576" s="67">
        <v>1</v>
      </c>
      <c r="D1576" s="67">
        <v>66.849999999999994</v>
      </c>
      <c r="E1576" s="67">
        <v>9</v>
      </c>
      <c r="F1576" s="67">
        <v>15686</v>
      </c>
      <c r="G1576" s="59" t="s">
        <v>750</v>
      </c>
      <c r="H1576" s="66" t="s">
        <v>619</v>
      </c>
      <c r="I1576" s="67" t="s">
        <v>901</v>
      </c>
      <c r="J1576" s="67" t="s">
        <v>948</v>
      </c>
      <c r="K1576" s="67" t="s">
        <v>368</v>
      </c>
      <c r="L1576" s="67">
        <v>66.849999999999994</v>
      </c>
      <c r="M1576" s="67">
        <v>-0.2</v>
      </c>
      <c r="N1576" s="67">
        <v>651.35640000000001</v>
      </c>
      <c r="O1576" s="67">
        <v>2</v>
      </c>
      <c r="P1576" s="67">
        <v>20.190000000000001</v>
      </c>
      <c r="Q1576" s="68">
        <v>45475</v>
      </c>
      <c r="R1576" s="64">
        <v>45500</v>
      </c>
      <c r="T1576" s="44">
        <f>R1576/$S$1399*100</f>
        <v>6.0264900662251649E-3</v>
      </c>
      <c r="U1576" s="71"/>
      <c r="V1576" s="44">
        <f>T1576*U$1399/100</f>
        <v>5.0672885658940397E-5</v>
      </c>
      <c r="W1576" s="44"/>
    </row>
    <row r="1577" spans="1:23" ht="15">
      <c r="G1577" s="59"/>
      <c r="H1577" s="66"/>
      <c r="J1577" s="58"/>
      <c r="Q1577" s="46">
        <f>SUM(Q1576)</f>
        <v>45475</v>
      </c>
      <c r="U1577" s="70"/>
    </row>
    <row r="1578" spans="1:23" ht="14.4">
      <c r="A1578" s="62">
        <v>24</v>
      </c>
      <c r="B1578" s="67">
        <v>1</v>
      </c>
      <c r="C1578" s="67">
        <v>1</v>
      </c>
      <c r="D1578" s="67">
        <v>61.16</v>
      </c>
      <c r="E1578" s="67">
        <v>5</v>
      </c>
      <c r="F1578" s="67">
        <v>24820</v>
      </c>
      <c r="G1578" s="59" t="s">
        <v>744</v>
      </c>
      <c r="H1578" s="66" t="s">
        <v>590</v>
      </c>
      <c r="I1578" s="67" t="s">
        <v>10</v>
      </c>
      <c r="J1578" s="67" t="s">
        <v>942</v>
      </c>
      <c r="K1578" s="67" t="s">
        <v>26</v>
      </c>
      <c r="L1578" s="67">
        <v>61.16</v>
      </c>
      <c r="M1578" s="67">
        <v>-0.8</v>
      </c>
      <c r="N1578" s="67">
        <v>641.30859999999996</v>
      </c>
      <c r="O1578" s="67">
        <v>2</v>
      </c>
      <c r="P1578" s="67">
        <v>25.71</v>
      </c>
      <c r="Q1578" s="68">
        <v>332360</v>
      </c>
      <c r="R1578" s="64">
        <v>332000</v>
      </c>
      <c r="T1578" s="44">
        <f>R1578/$S$1399*100</f>
        <v>4.3973509933774836E-2</v>
      </c>
      <c r="U1578" s="71"/>
      <c r="V1578" s="44">
        <f>T1578*U$1399/100</f>
        <v>3.6974501184105965E-4</v>
      </c>
      <c r="W1578" s="44"/>
    </row>
    <row r="1579" spans="1:23" ht="15">
      <c r="G1579" s="59"/>
      <c r="H1579" s="66"/>
      <c r="J1579" s="58"/>
      <c r="Q1579" s="46">
        <f>SUM(Q1578)</f>
        <v>332360</v>
      </c>
      <c r="U1579" s="70"/>
    </row>
    <row r="1580" spans="1:23" ht="14.4">
      <c r="A1580" s="62">
        <v>24</v>
      </c>
      <c r="B1580" s="67">
        <v>1</v>
      </c>
      <c r="C1580" s="67">
        <v>1</v>
      </c>
      <c r="D1580" s="67">
        <v>51.92</v>
      </c>
      <c r="E1580" s="67">
        <v>7</v>
      </c>
      <c r="F1580" s="67">
        <v>18055</v>
      </c>
      <c r="G1580" s="59" t="s">
        <v>772</v>
      </c>
      <c r="H1580" s="66" t="s">
        <v>667</v>
      </c>
      <c r="I1580" s="67" t="s">
        <v>669</v>
      </c>
      <c r="J1580" s="67" t="s">
        <v>966</v>
      </c>
      <c r="K1580" s="67" t="s">
        <v>130</v>
      </c>
      <c r="L1580" s="67">
        <v>51.92</v>
      </c>
      <c r="M1580" s="67">
        <v>-0.2</v>
      </c>
      <c r="N1580" s="67">
        <v>612.77089999999998</v>
      </c>
      <c r="O1580" s="67">
        <v>2</v>
      </c>
      <c r="P1580" s="67">
        <v>19.53</v>
      </c>
      <c r="Q1580" s="68">
        <v>1416000</v>
      </c>
      <c r="R1580" s="64">
        <v>1420000</v>
      </c>
      <c r="T1580" s="44">
        <f>R1580/$S$1399*100</f>
        <v>0.18807947019867549</v>
      </c>
      <c r="U1580" s="71"/>
      <c r="V1580" s="44">
        <f>T1580*U$1399/100</f>
        <v>1.5814395084768212E-3</v>
      </c>
      <c r="W1580" s="44"/>
    </row>
    <row r="1581" spans="1:23" ht="15">
      <c r="G1581" s="59"/>
      <c r="H1581" s="66"/>
      <c r="J1581" s="58"/>
      <c r="Q1581" s="46">
        <f>SUM(Q1580)</f>
        <v>1416000</v>
      </c>
      <c r="U1581" s="70"/>
    </row>
    <row r="1582" spans="1:23" ht="14.4">
      <c r="A1582" s="62">
        <v>24</v>
      </c>
      <c r="B1582" s="67">
        <v>1</v>
      </c>
      <c r="C1582" s="67">
        <v>1</v>
      </c>
      <c r="D1582" s="67">
        <v>46.45</v>
      </c>
      <c r="E1582" s="67">
        <v>5</v>
      </c>
      <c r="F1582" s="67">
        <v>28858</v>
      </c>
      <c r="G1582" s="59" t="s">
        <v>782</v>
      </c>
      <c r="H1582" s="66" t="s">
        <v>632</v>
      </c>
      <c r="I1582" s="67" t="s">
        <v>40</v>
      </c>
      <c r="J1582" s="67" t="s">
        <v>965</v>
      </c>
      <c r="K1582" s="67" t="s">
        <v>468</v>
      </c>
      <c r="L1582" s="67">
        <v>46.45</v>
      </c>
      <c r="M1582" s="67">
        <v>0.3</v>
      </c>
      <c r="N1582" s="67">
        <v>658.81129999999996</v>
      </c>
      <c r="O1582" s="67">
        <v>2</v>
      </c>
      <c r="P1582" s="67">
        <v>27.85</v>
      </c>
      <c r="Q1582" s="68">
        <v>2381700</v>
      </c>
      <c r="R1582" s="64">
        <v>2380000</v>
      </c>
      <c r="T1582" s="44">
        <f>R1582/$S$1399*100</f>
        <v>0.31523178807947017</v>
      </c>
      <c r="U1582" s="71"/>
      <c r="V1582" s="44">
        <f>T1582*U$1399/100</f>
        <v>2.6505817113907284E-3</v>
      </c>
      <c r="W1582" s="44"/>
    </row>
    <row r="1583" spans="1:23" ht="15">
      <c r="G1583" s="59"/>
      <c r="H1583" s="66"/>
      <c r="J1583" s="58"/>
      <c r="Q1583" s="46">
        <f>SUM(Q1582)</f>
        <v>2381700</v>
      </c>
      <c r="S1583" s="52"/>
      <c r="T1583" s="36"/>
      <c r="U1583" s="70"/>
    </row>
    <row r="1584" spans="1:23" ht="14.4">
      <c r="A1584" s="11" t="s">
        <v>713</v>
      </c>
      <c r="B1584" s="6"/>
      <c r="C1584" s="6"/>
      <c r="D1584" s="7"/>
      <c r="E1584" s="10"/>
      <c r="F1584" s="10"/>
      <c r="G1584" s="8"/>
      <c r="H1584" s="27"/>
      <c r="I1584" s="8"/>
      <c r="J1584" s="6"/>
      <c r="K1584" s="6"/>
      <c r="L1584" s="7"/>
      <c r="M1584" s="10"/>
      <c r="N1584" s="9"/>
      <c r="O1584" s="6"/>
      <c r="P1584" s="7"/>
      <c r="Q1584" s="41"/>
      <c r="R1584" s="42"/>
      <c r="S1584" s="51">
        <v>522566502.72683978</v>
      </c>
      <c r="T1584" s="43"/>
      <c r="U1584" s="53">
        <v>1.847683221</v>
      </c>
      <c r="V1584" s="53">
        <f>SUM(V1585:V1735)</f>
        <v>1.8342846907549086</v>
      </c>
      <c r="W1584" s="53">
        <f>V1584/U1584*100</f>
        <v>99.274847003381893</v>
      </c>
    </row>
    <row r="1585" spans="1:23" ht="16.2">
      <c r="A1585" s="62">
        <v>25</v>
      </c>
      <c r="B1585" s="67">
        <v>13</v>
      </c>
      <c r="C1585" s="67">
        <v>8</v>
      </c>
      <c r="D1585" s="67">
        <v>266.64999999999998</v>
      </c>
      <c r="E1585" s="67">
        <v>53</v>
      </c>
      <c r="F1585" s="67">
        <v>15689</v>
      </c>
      <c r="G1585" s="59" t="s">
        <v>743</v>
      </c>
      <c r="H1585" s="66" t="s">
        <v>591</v>
      </c>
      <c r="I1585" s="67" t="s">
        <v>1025</v>
      </c>
      <c r="J1585" s="67" t="s">
        <v>941</v>
      </c>
      <c r="K1585" s="67" t="s">
        <v>296</v>
      </c>
      <c r="L1585" s="67">
        <v>121.62</v>
      </c>
      <c r="M1585" s="67">
        <v>-1.4</v>
      </c>
      <c r="N1585" s="67">
        <v>1275.0295000000001</v>
      </c>
      <c r="O1585" s="67">
        <v>2</v>
      </c>
      <c r="P1585" s="67">
        <v>26.61</v>
      </c>
      <c r="Q1585" s="68">
        <v>561160000</v>
      </c>
      <c r="R1585" s="64">
        <f>Q1598/B1585</f>
        <v>64663363.846153848</v>
      </c>
      <c r="T1585" s="44">
        <f>R1585/$S$1584*100</f>
        <v>12.374188454240667</v>
      </c>
      <c r="U1585" s="71"/>
      <c r="V1585" s="44">
        <f>T1585*U$1584/100</f>
        <v>0.22863580380392406</v>
      </c>
      <c r="W1585" s="44"/>
    </row>
    <row r="1586" spans="1:23" ht="15">
      <c r="G1586" s="59"/>
      <c r="H1586" s="66"/>
      <c r="J1586" s="58"/>
      <c r="K1586" s="67" t="s">
        <v>319</v>
      </c>
      <c r="L1586" s="67">
        <v>120.89</v>
      </c>
      <c r="M1586" s="67">
        <v>0.3</v>
      </c>
      <c r="N1586" s="67">
        <v>1339.0791999999999</v>
      </c>
      <c r="O1586" s="67">
        <v>2</v>
      </c>
      <c r="P1586" s="67">
        <v>24.55</v>
      </c>
      <c r="Q1586" s="68">
        <v>135370000</v>
      </c>
      <c r="U1586" s="71"/>
    </row>
    <row r="1587" spans="1:23" ht="15">
      <c r="G1587" s="59"/>
      <c r="H1587" s="66"/>
      <c r="J1587" s="58"/>
      <c r="K1587" s="67" t="s">
        <v>305</v>
      </c>
      <c r="L1587" s="67">
        <v>74.12</v>
      </c>
      <c r="M1587" s="67">
        <v>0.3</v>
      </c>
      <c r="N1587" s="67">
        <v>1210.9843000000001</v>
      </c>
      <c r="O1587" s="67">
        <v>2</v>
      </c>
      <c r="P1587" s="67">
        <v>31.05</v>
      </c>
      <c r="Q1587" s="68">
        <v>3359200</v>
      </c>
      <c r="U1587" s="71"/>
    </row>
    <row r="1588" spans="1:23" ht="15">
      <c r="G1588" s="59"/>
      <c r="H1588" s="66"/>
      <c r="J1588" s="58"/>
      <c r="K1588" s="67" t="s">
        <v>321</v>
      </c>
      <c r="L1588" s="67">
        <v>72.709999999999994</v>
      </c>
      <c r="M1588" s="67">
        <v>0.1</v>
      </c>
      <c r="N1588" s="67">
        <v>864.87879999999996</v>
      </c>
      <c r="O1588" s="67">
        <v>2</v>
      </c>
      <c r="P1588" s="67">
        <v>24.49</v>
      </c>
      <c r="Q1588" s="68">
        <v>3657500</v>
      </c>
      <c r="U1588" s="71"/>
    </row>
    <row r="1589" spans="1:23" ht="15">
      <c r="G1589" s="59"/>
      <c r="H1589" s="66"/>
      <c r="J1589" s="58"/>
      <c r="K1589" s="67" t="s">
        <v>320</v>
      </c>
      <c r="L1589" s="67">
        <v>70.03</v>
      </c>
      <c r="M1589" s="67">
        <v>-0.4</v>
      </c>
      <c r="N1589" s="67">
        <v>753.27480000000003</v>
      </c>
      <c r="O1589" s="67">
        <v>2</v>
      </c>
      <c r="P1589" s="67">
        <v>20.78</v>
      </c>
      <c r="Q1589" s="68">
        <v>14650000</v>
      </c>
      <c r="U1589" s="71"/>
    </row>
    <row r="1590" spans="1:23" ht="15">
      <c r="G1590" s="59"/>
      <c r="H1590" s="66"/>
      <c r="J1590" s="58"/>
      <c r="K1590" s="67" t="s">
        <v>307</v>
      </c>
      <c r="L1590" s="67">
        <v>58.13</v>
      </c>
      <c r="M1590" s="67">
        <v>-0.2</v>
      </c>
      <c r="N1590" s="67">
        <v>1043.5017</v>
      </c>
      <c r="O1590" s="67">
        <v>1</v>
      </c>
      <c r="P1590" s="67">
        <v>32.22</v>
      </c>
      <c r="Q1590" s="68">
        <v>7351800</v>
      </c>
      <c r="U1590" s="71"/>
    </row>
    <row r="1591" spans="1:23" ht="15">
      <c r="G1591" s="59"/>
      <c r="H1591" s="66"/>
      <c r="J1591" s="58"/>
      <c r="K1591" s="67" t="s">
        <v>297</v>
      </c>
      <c r="L1591" s="67">
        <v>48.99</v>
      </c>
      <c r="M1591" s="67">
        <v>0.1</v>
      </c>
      <c r="N1591" s="67">
        <v>404.71039999999999</v>
      </c>
      <c r="O1591" s="67">
        <v>2</v>
      </c>
      <c r="P1591" s="67">
        <v>23.43</v>
      </c>
      <c r="Q1591" s="68">
        <v>72440000</v>
      </c>
      <c r="U1591" s="71"/>
    </row>
    <row r="1592" spans="1:23" ht="15">
      <c r="G1592" s="59"/>
      <c r="H1592" s="66"/>
      <c r="J1592" s="58"/>
      <c r="K1592" s="67" t="s">
        <v>308</v>
      </c>
      <c r="L1592" s="67">
        <v>47.41</v>
      </c>
      <c r="M1592" s="67">
        <v>-0.2</v>
      </c>
      <c r="N1592" s="67">
        <v>1059.4965999999999</v>
      </c>
      <c r="O1592" s="67">
        <v>1</v>
      </c>
      <c r="P1592" s="67">
        <v>29.59</v>
      </c>
      <c r="Q1592" s="68">
        <v>33020000</v>
      </c>
      <c r="U1592" s="71"/>
    </row>
    <row r="1593" spans="1:23" ht="15">
      <c r="G1593" s="59"/>
      <c r="H1593" s="66"/>
      <c r="J1593" s="58"/>
      <c r="K1593" s="67" t="s">
        <v>529</v>
      </c>
      <c r="L1593" s="67">
        <v>47</v>
      </c>
      <c r="M1593" s="67">
        <v>-9.5</v>
      </c>
      <c r="N1593" s="67">
        <v>626.27610000000004</v>
      </c>
      <c r="O1593" s="67">
        <v>3</v>
      </c>
      <c r="P1593" s="67">
        <v>25.47</v>
      </c>
      <c r="Q1593" s="68">
        <v>332170</v>
      </c>
      <c r="U1593" s="71"/>
    </row>
    <row r="1594" spans="1:23" ht="15">
      <c r="G1594" s="59"/>
      <c r="H1594" s="66"/>
      <c r="J1594" s="58"/>
      <c r="K1594" s="67" t="s">
        <v>325</v>
      </c>
      <c r="L1594" s="67">
        <v>46.72</v>
      </c>
      <c r="M1594" s="67">
        <v>-0.9</v>
      </c>
      <c r="N1594" s="67">
        <v>946.91610000000003</v>
      </c>
      <c r="O1594" s="67">
        <v>2</v>
      </c>
      <c r="P1594" s="67">
        <v>23.12</v>
      </c>
      <c r="Q1594" s="68">
        <v>799860</v>
      </c>
      <c r="U1594" s="71"/>
    </row>
    <row r="1595" spans="1:23" ht="15">
      <c r="G1595" s="59"/>
      <c r="H1595" s="66"/>
      <c r="J1595" s="58"/>
      <c r="K1595" s="67" t="s">
        <v>306</v>
      </c>
      <c r="L1595" s="67">
        <v>46.04</v>
      </c>
      <c r="M1595" s="67">
        <v>-0.5</v>
      </c>
      <c r="N1595" s="67">
        <v>544.22140000000002</v>
      </c>
      <c r="O1595" s="67">
        <v>2</v>
      </c>
      <c r="P1595" s="67">
        <v>18.41</v>
      </c>
      <c r="Q1595" s="68">
        <v>1846500</v>
      </c>
      <c r="U1595" s="71"/>
    </row>
    <row r="1596" spans="1:23" ht="15">
      <c r="G1596" s="59"/>
      <c r="H1596" s="66"/>
      <c r="J1596" s="58"/>
      <c r="K1596" s="67" t="s">
        <v>322</v>
      </c>
      <c r="L1596" s="67">
        <v>45.47</v>
      </c>
      <c r="M1596" s="67">
        <v>-0.1</v>
      </c>
      <c r="N1596" s="67">
        <v>552.21910000000003</v>
      </c>
      <c r="O1596" s="67">
        <v>2</v>
      </c>
      <c r="P1596" s="67">
        <v>15.91</v>
      </c>
      <c r="Q1596" s="68">
        <v>0</v>
      </c>
      <c r="U1596" s="71"/>
    </row>
    <row r="1597" spans="1:23" ht="15">
      <c r="G1597" s="59"/>
      <c r="H1597" s="66"/>
      <c r="J1597" s="58"/>
      <c r="K1597" s="67" t="s">
        <v>323</v>
      </c>
      <c r="L1597" s="67">
        <v>27.49</v>
      </c>
      <c r="M1597" s="67">
        <v>-0.1</v>
      </c>
      <c r="N1597" s="67">
        <v>576.7002</v>
      </c>
      <c r="O1597" s="67">
        <v>2</v>
      </c>
      <c r="P1597" s="67">
        <v>18.02</v>
      </c>
      <c r="Q1597" s="68">
        <v>6636700</v>
      </c>
      <c r="U1597" s="71"/>
    </row>
    <row r="1598" spans="1:23" ht="15">
      <c r="G1598" s="59"/>
      <c r="H1598" s="66"/>
      <c r="J1598" s="58"/>
      <c r="Q1598" s="46">
        <f>SUM(Q1585:Q1597)</f>
        <v>840623730</v>
      </c>
      <c r="U1598" s="70"/>
    </row>
    <row r="1599" spans="1:23" ht="14.4">
      <c r="A1599" s="62">
        <v>25</v>
      </c>
      <c r="B1599" s="67">
        <v>11</v>
      </c>
      <c r="C1599" s="67">
        <v>1</v>
      </c>
      <c r="D1599" s="67">
        <v>161.51</v>
      </c>
      <c r="E1599" s="67">
        <v>27</v>
      </c>
      <c r="F1599" s="24" t="s">
        <v>911</v>
      </c>
      <c r="G1599" s="59" t="s">
        <v>910</v>
      </c>
      <c r="H1599" s="66" t="s">
        <v>14</v>
      </c>
      <c r="I1599" s="67" t="s">
        <v>40</v>
      </c>
      <c r="J1599" s="67" t="s">
        <v>954</v>
      </c>
      <c r="K1599" s="67" t="s">
        <v>417</v>
      </c>
      <c r="L1599" s="67">
        <v>72.319999999999993</v>
      </c>
      <c r="M1599" s="67">
        <v>-0.8</v>
      </c>
      <c r="N1599" s="67">
        <v>738.40989999999999</v>
      </c>
      <c r="O1599" s="67">
        <v>2</v>
      </c>
      <c r="P1599" s="67">
        <v>31.75</v>
      </c>
      <c r="Q1599" s="68">
        <v>4299600</v>
      </c>
      <c r="R1599" s="64">
        <f>Q1610/B1599</f>
        <v>2486603.6363636362</v>
      </c>
      <c r="T1599" s="44">
        <f>R1599/$S$1584*100</f>
        <v>0.47584443767216633</v>
      </c>
      <c r="U1599" s="71"/>
      <c r="V1599" s="44">
        <f>T1599*U$1584/100</f>
        <v>8.7920978329304195E-3</v>
      </c>
      <c r="W1599" s="44"/>
    </row>
    <row r="1600" spans="1:23" ht="15">
      <c r="G1600" s="59"/>
      <c r="H1600" s="66"/>
      <c r="J1600" s="58"/>
      <c r="K1600" s="67" t="s">
        <v>243</v>
      </c>
      <c r="L1600" s="67">
        <v>61.82</v>
      </c>
      <c r="M1600" s="67">
        <v>0.8</v>
      </c>
      <c r="N1600" s="67">
        <v>497.58920000000001</v>
      </c>
      <c r="O1600" s="67">
        <v>3</v>
      </c>
      <c r="P1600" s="67">
        <v>25.28</v>
      </c>
      <c r="Q1600" s="68">
        <v>1705100</v>
      </c>
      <c r="U1600" s="71"/>
    </row>
    <row r="1601" spans="1:23" ht="15">
      <c r="G1601" s="59"/>
      <c r="H1601" s="66"/>
      <c r="J1601" s="58"/>
      <c r="K1601" s="67" t="s">
        <v>151</v>
      </c>
      <c r="L1601" s="67">
        <v>59.63</v>
      </c>
      <c r="M1601" s="67">
        <v>-1.3</v>
      </c>
      <c r="N1601" s="67">
        <v>415.8854</v>
      </c>
      <c r="O1601" s="67">
        <v>3</v>
      </c>
      <c r="P1601" s="67">
        <v>18.170000000000002</v>
      </c>
      <c r="Q1601" s="68">
        <v>2507700</v>
      </c>
      <c r="U1601" s="71"/>
    </row>
    <row r="1602" spans="1:23" ht="15">
      <c r="G1602" s="59"/>
      <c r="H1602" s="66"/>
      <c r="J1602" s="58"/>
      <c r="K1602" s="67" t="s">
        <v>411</v>
      </c>
      <c r="L1602" s="67">
        <v>55.9</v>
      </c>
      <c r="M1602" s="67">
        <v>0.8</v>
      </c>
      <c r="N1602" s="67">
        <v>588.80820000000006</v>
      </c>
      <c r="O1602" s="67">
        <v>2</v>
      </c>
      <c r="P1602" s="67">
        <v>29.04</v>
      </c>
      <c r="Q1602" s="68">
        <v>1568800</v>
      </c>
      <c r="U1602" s="71"/>
    </row>
    <row r="1603" spans="1:23" ht="15">
      <c r="G1603" s="59"/>
      <c r="H1603" s="66"/>
      <c r="J1603" s="58"/>
      <c r="K1603" s="67" t="s">
        <v>116</v>
      </c>
      <c r="L1603" s="67">
        <v>48.12</v>
      </c>
      <c r="M1603" s="67">
        <v>0.5</v>
      </c>
      <c r="N1603" s="67">
        <v>502.28410000000002</v>
      </c>
      <c r="O1603" s="67">
        <v>2</v>
      </c>
      <c r="P1603" s="67">
        <v>25.36</v>
      </c>
      <c r="Q1603" s="68">
        <v>12593000</v>
      </c>
      <c r="U1603" s="71"/>
    </row>
    <row r="1604" spans="1:23" ht="15">
      <c r="G1604" s="59"/>
      <c r="H1604" s="66"/>
      <c r="J1604" s="58"/>
      <c r="K1604" s="67" t="s">
        <v>152</v>
      </c>
      <c r="L1604" s="67">
        <v>48.1</v>
      </c>
      <c r="M1604" s="67">
        <v>-0.1</v>
      </c>
      <c r="N1604" s="67">
        <v>559.27779999999996</v>
      </c>
      <c r="O1604" s="67">
        <v>2</v>
      </c>
      <c r="P1604" s="67">
        <v>19.489999999999998</v>
      </c>
      <c r="Q1604" s="68">
        <v>1107000</v>
      </c>
      <c r="U1604" s="71"/>
    </row>
    <row r="1605" spans="1:23" ht="15">
      <c r="G1605" s="59"/>
      <c r="H1605" s="66"/>
      <c r="J1605" s="58"/>
      <c r="K1605" s="67" t="s">
        <v>207</v>
      </c>
      <c r="L1605" s="67">
        <v>47.43</v>
      </c>
      <c r="M1605" s="67">
        <v>-0.1</v>
      </c>
      <c r="N1605" s="67">
        <v>533.25480000000005</v>
      </c>
      <c r="O1605" s="67">
        <v>3</v>
      </c>
      <c r="P1605" s="67">
        <v>16.8</v>
      </c>
      <c r="Q1605" s="68">
        <v>154060</v>
      </c>
      <c r="U1605" s="71"/>
    </row>
    <row r="1606" spans="1:23" ht="15">
      <c r="G1606" s="59"/>
      <c r="H1606" s="66"/>
      <c r="J1606" s="58"/>
      <c r="K1606" s="67" t="s">
        <v>412</v>
      </c>
      <c r="L1606" s="67">
        <v>45.62</v>
      </c>
      <c r="M1606" s="67">
        <v>-0.7</v>
      </c>
      <c r="N1606" s="67">
        <v>596.80470000000003</v>
      </c>
      <c r="O1606" s="67">
        <v>2</v>
      </c>
      <c r="P1606" s="67">
        <v>25.91</v>
      </c>
      <c r="Q1606" s="68">
        <v>197100</v>
      </c>
      <c r="U1606" s="71"/>
    </row>
    <row r="1607" spans="1:23" ht="15">
      <c r="G1607" s="59"/>
      <c r="H1607" s="66"/>
      <c r="J1607" s="58"/>
      <c r="K1607" s="67" t="s">
        <v>144</v>
      </c>
      <c r="L1607" s="67">
        <v>44.39</v>
      </c>
      <c r="M1607" s="67">
        <v>0.2</v>
      </c>
      <c r="N1607" s="67">
        <v>510.28140000000002</v>
      </c>
      <c r="O1607" s="67">
        <v>2</v>
      </c>
      <c r="P1607" s="67">
        <v>22.72</v>
      </c>
      <c r="Q1607" s="68">
        <v>2782900</v>
      </c>
      <c r="U1607" s="71"/>
    </row>
    <row r="1608" spans="1:23" ht="15">
      <c r="G1608" s="59"/>
      <c r="J1608" s="58"/>
      <c r="K1608" s="67" t="s">
        <v>418</v>
      </c>
      <c r="L1608" s="67">
        <v>27.62</v>
      </c>
      <c r="M1608" s="67">
        <v>-0.2</v>
      </c>
      <c r="N1608" s="67">
        <v>729.36500000000001</v>
      </c>
      <c r="O1608" s="67">
        <v>2</v>
      </c>
      <c r="P1608" s="67">
        <v>18.27</v>
      </c>
      <c r="Q1608" s="68">
        <v>61270</v>
      </c>
      <c r="U1608" s="71"/>
    </row>
    <row r="1609" spans="1:23" ht="15">
      <c r="G1609" s="59"/>
      <c r="H1609" s="66"/>
      <c r="J1609" s="58"/>
      <c r="K1609" s="67" t="s">
        <v>245</v>
      </c>
      <c r="L1609" s="67">
        <v>26.14</v>
      </c>
      <c r="M1609" s="67">
        <v>-0.3</v>
      </c>
      <c r="N1609" s="67">
        <v>529.27729999999997</v>
      </c>
      <c r="O1609" s="67">
        <v>3</v>
      </c>
      <c r="P1609" s="67">
        <v>18.82</v>
      </c>
      <c r="Q1609" s="68">
        <v>376110</v>
      </c>
      <c r="U1609" s="71"/>
    </row>
    <row r="1610" spans="1:23" ht="15">
      <c r="G1610" s="59"/>
      <c r="H1610" s="66"/>
      <c r="J1610" s="58"/>
      <c r="Q1610" s="46">
        <f>SUM(Q1599:Q1609)</f>
        <v>27352640</v>
      </c>
      <c r="U1610" s="70"/>
    </row>
    <row r="1611" spans="1:23" ht="14.4">
      <c r="A1611" s="62">
        <v>25</v>
      </c>
      <c r="B1611" s="67">
        <v>5</v>
      </c>
      <c r="C1611" s="67">
        <v>5</v>
      </c>
      <c r="D1611" s="67">
        <v>152.16</v>
      </c>
      <c r="E1611" s="67">
        <v>28</v>
      </c>
      <c r="F1611" s="67">
        <v>25006</v>
      </c>
      <c r="G1611" s="59" t="s">
        <v>746</v>
      </c>
      <c r="H1611" s="66" t="s">
        <v>591</v>
      </c>
      <c r="I1611" s="67" t="s">
        <v>10</v>
      </c>
      <c r="J1611" s="67" t="s">
        <v>943</v>
      </c>
      <c r="K1611" s="67" t="s">
        <v>338</v>
      </c>
      <c r="L1611" s="67">
        <v>75.349999999999994</v>
      </c>
      <c r="M1611" s="67">
        <v>-0.1</v>
      </c>
      <c r="N1611" s="67">
        <v>635.67769999999996</v>
      </c>
      <c r="O1611" s="67">
        <v>3</v>
      </c>
      <c r="P1611" s="67">
        <v>28.14</v>
      </c>
      <c r="Q1611" s="68">
        <v>589080</v>
      </c>
      <c r="R1611" s="64">
        <f>Q1616/B1611</f>
        <v>607970</v>
      </c>
      <c r="T1611" s="44">
        <f>R1611/$S$1584*100</f>
        <v>0.11634308682770718</v>
      </c>
      <c r="U1611" s="71"/>
      <c r="V1611" s="44">
        <f>T1611*U$1584/100</f>
        <v>2.1496516941090071E-3</v>
      </c>
      <c r="W1611" s="44"/>
    </row>
    <row r="1612" spans="1:23" ht="15">
      <c r="G1612" s="59"/>
      <c r="H1612" s="66"/>
      <c r="J1612" s="58"/>
      <c r="K1612" s="67" t="s">
        <v>301</v>
      </c>
      <c r="L1612" s="67">
        <v>67.56</v>
      </c>
      <c r="M1612" s="67">
        <v>0.4</v>
      </c>
      <c r="N1612" s="67">
        <v>769.34090000000003</v>
      </c>
      <c r="O1612" s="67">
        <v>2</v>
      </c>
      <c r="P1612" s="67">
        <v>29.62</v>
      </c>
      <c r="Q1612" s="68">
        <v>1362900</v>
      </c>
      <c r="U1612" s="71"/>
    </row>
    <row r="1613" spans="1:23" ht="15">
      <c r="G1613" s="59"/>
      <c r="H1613" s="66"/>
      <c r="J1613" s="58"/>
      <c r="K1613" s="67" t="s">
        <v>339</v>
      </c>
      <c r="L1613" s="67">
        <v>59.36</v>
      </c>
      <c r="M1613" s="67">
        <v>-0.1</v>
      </c>
      <c r="N1613" s="67">
        <v>721.31349999999998</v>
      </c>
      <c r="O1613" s="67">
        <v>2</v>
      </c>
      <c r="P1613" s="67">
        <v>23.87</v>
      </c>
      <c r="Q1613" s="68">
        <v>714120</v>
      </c>
      <c r="U1613" s="71"/>
    </row>
    <row r="1614" spans="1:23" ht="15">
      <c r="G1614" s="59"/>
      <c r="H1614" s="66"/>
      <c r="J1614" s="58"/>
      <c r="K1614" s="67" t="s">
        <v>342</v>
      </c>
      <c r="L1614" s="67">
        <v>51.65</v>
      </c>
      <c r="M1614" s="67">
        <v>0.1</v>
      </c>
      <c r="N1614" s="67">
        <v>581.30029999999999</v>
      </c>
      <c r="O1614" s="67">
        <v>2</v>
      </c>
      <c r="P1614" s="67">
        <v>23.01</v>
      </c>
      <c r="Q1614" s="68">
        <v>135050</v>
      </c>
      <c r="U1614" s="71"/>
    </row>
    <row r="1615" spans="1:23" ht="15">
      <c r="G1615" s="59"/>
      <c r="H1615" s="66"/>
      <c r="J1615" s="58"/>
      <c r="K1615" s="67" t="s">
        <v>302</v>
      </c>
      <c r="L1615" s="67">
        <v>51.6</v>
      </c>
      <c r="M1615" s="67">
        <v>0.6</v>
      </c>
      <c r="N1615" s="67">
        <v>569.75450000000001</v>
      </c>
      <c r="O1615" s="67">
        <v>2</v>
      </c>
      <c r="P1615" s="67">
        <v>22.78</v>
      </c>
      <c r="Q1615" s="68">
        <v>238700</v>
      </c>
      <c r="U1615" s="71"/>
    </row>
    <row r="1616" spans="1:23" ht="15">
      <c r="G1616" s="59"/>
      <c r="H1616" s="66"/>
      <c r="J1616" s="58"/>
      <c r="Q1616" s="46">
        <f>SUM(Q1611:Q1615)</f>
        <v>3039850</v>
      </c>
      <c r="U1616" s="70"/>
    </row>
    <row r="1617" spans="1:23" ht="14.4">
      <c r="A1617" s="62">
        <v>25</v>
      </c>
      <c r="B1617" s="67">
        <v>7</v>
      </c>
      <c r="C1617" s="67">
        <v>2</v>
      </c>
      <c r="D1617" s="67">
        <v>149.63999999999999</v>
      </c>
      <c r="E1617" s="67">
        <v>40</v>
      </c>
      <c r="F1617" s="67">
        <v>16223</v>
      </c>
      <c r="G1617" s="59" t="s">
        <v>787</v>
      </c>
      <c r="H1617" s="66" t="s">
        <v>889</v>
      </c>
      <c r="I1617" s="67" t="s">
        <v>669</v>
      </c>
      <c r="J1617" s="67" t="s">
        <v>585</v>
      </c>
      <c r="K1617" s="67" t="s">
        <v>246</v>
      </c>
      <c r="L1617" s="67">
        <v>71.39</v>
      </c>
      <c r="M1617" s="67">
        <v>-1.5</v>
      </c>
      <c r="N1617" s="67">
        <v>639.63430000000005</v>
      </c>
      <c r="O1617" s="67">
        <v>3</v>
      </c>
      <c r="P1617" s="67">
        <v>34.46</v>
      </c>
      <c r="Q1617" s="68">
        <v>857850</v>
      </c>
      <c r="R1617" s="64">
        <f>Q1624/B1617</f>
        <v>12608750</v>
      </c>
      <c r="T1617" s="44">
        <f>R1617/$S$1584*100</f>
        <v>2.4128507920437734</v>
      </c>
      <c r="U1617" s="71"/>
      <c r="V1617" s="44">
        <f>T1617*U$1584/100</f>
        <v>4.4581839232358408E-2</v>
      </c>
      <c r="W1617" s="44"/>
    </row>
    <row r="1618" spans="1:23" ht="15">
      <c r="G1618" s="59"/>
      <c r="H1618" s="66"/>
      <c r="J1618" s="58"/>
      <c r="K1618" s="67" t="s">
        <v>149</v>
      </c>
      <c r="L1618" s="67">
        <v>62.87</v>
      </c>
      <c r="M1618" s="67">
        <v>-0.3</v>
      </c>
      <c r="N1618" s="67">
        <v>1288.5509999999999</v>
      </c>
      <c r="O1618" s="67">
        <v>1</v>
      </c>
      <c r="P1618" s="67">
        <v>29.65</v>
      </c>
      <c r="Q1618" s="68">
        <v>44049000</v>
      </c>
      <c r="U1618" s="71"/>
    </row>
    <row r="1619" spans="1:23" ht="15">
      <c r="G1619" s="59"/>
      <c r="H1619" s="66"/>
      <c r="J1619" s="58"/>
      <c r="K1619" s="67" t="s">
        <v>150</v>
      </c>
      <c r="L1619" s="67">
        <v>53.46</v>
      </c>
      <c r="M1619" s="67">
        <v>1.7</v>
      </c>
      <c r="N1619" s="67">
        <v>657.76679999999999</v>
      </c>
      <c r="O1619" s="67">
        <v>2</v>
      </c>
      <c r="P1619" s="67">
        <v>31.08</v>
      </c>
      <c r="Q1619" s="68">
        <v>29418000</v>
      </c>
      <c r="U1619" s="71"/>
    </row>
    <row r="1620" spans="1:23" ht="15">
      <c r="G1620" s="59"/>
      <c r="H1620" s="66"/>
      <c r="J1620" s="58"/>
      <c r="K1620" s="67" t="s">
        <v>247</v>
      </c>
      <c r="L1620" s="67">
        <v>48.6</v>
      </c>
      <c r="M1620" s="67">
        <v>-0.6</v>
      </c>
      <c r="N1620" s="67">
        <v>621.26430000000005</v>
      </c>
      <c r="O1620" s="67">
        <v>2</v>
      </c>
      <c r="P1620" s="67">
        <v>36.380000000000003</v>
      </c>
      <c r="Q1620" s="68">
        <v>0</v>
      </c>
      <c r="U1620" s="71"/>
    </row>
    <row r="1621" spans="1:23" ht="15">
      <c r="G1621" s="59"/>
      <c r="H1621" s="66"/>
      <c r="J1621" s="58"/>
      <c r="K1621" s="67" t="s">
        <v>309</v>
      </c>
      <c r="L1621" s="67">
        <v>46.74</v>
      </c>
      <c r="M1621" s="67">
        <v>-1</v>
      </c>
      <c r="N1621" s="67">
        <v>457.21010000000001</v>
      </c>
      <c r="O1621" s="67">
        <v>3</v>
      </c>
      <c r="P1621" s="67">
        <v>29.86</v>
      </c>
      <c r="Q1621" s="68">
        <v>1074300</v>
      </c>
      <c r="U1621" s="71"/>
    </row>
    <row r="1622" spans="1:23" ht="15">
      <c r="G1622" s="59"/>
      <c r="H1622" s="66"/>
      <c r="J1622" s="58"/>
      <c r="K1622" s="67" t="s">
        <v>474</v>
      </c>
      <c r="L1622" s="67">
        <v>44.98</v>
      </c>
      <c r="M1622" s="67">
        <v>0.1</v>
      </c>
      <c r="N1622" s="67">
        <v>520.73630000000003</v>
      </c>
      <c r="O1622" s="67">
        <v>2</v>
      </c>
      <c r="P1622" s="67">
        <v>21.6</v>
      </c>
      <c r="Q1622" s="68">
        <v>1737100</v>
      </c>
      <c r="U1622" s="71"/>
    </row>
    <row r="1623" spans="1:23" ht="15">
      <c r="G1623" s="59"/>
      <c r="H1623" s="66"/>
      <c r="J1623" s="58"/>
      <c r="K1623" s="67" t="s">
        <v>248</v>
      </c>
      <c r="L1623" s="67">
        <v>43.61</v>
      </c>
      <c r="M1623" s="67">
        <v>-0.6</v>
      </c>
      <c r="N1623" s="67">
        <v>665.76279999999997</v>
      </c>
      <c r="O1623" s="67">
        <v>2</v>
      </c>
      <c r="P1623" s="67">
        <v>27.73</v>
      </c>
      <c r="Q1623" s="68">
        <v>11125000</v>
      </c>
      <c r="U1623" s="71"/>
    </row>
    <row r="1624" spans="1:23" ht="15">
      <c r="G1624" s="59"/>
      <c r="H1624" s="66"/>
      <c r="J1624" s="58"/>
      <c r="Q1624" s="46">
        <f>SUM(Q1617:Q1623)</f>
        <v>88261250</v>
      </c>
      <c r="U1624" s="70"/>
    </row>
    <row r="1625" spans="1:23" ht="14.4">
      <c r="A1625" s="62">
        <v>25</v>
      </c>
      <c r="B1625" s="67">
        <v>5</v>
      </c>
      <c r="C1625" s="67">
        <v>1</v>
      </c>
      <c r="D1625" s="67">
        <v>139.08000000000001</v>
      </c>
      <c r="E1625" s="67">
        <v>33</v>
      </c>
      <c r="F1625" s="67">
        <v>16291</v>
      </c>
      <c r="G1625" s="59" t="s">
        <v>795</v>
      </c>
      <c r="H1625" s="66" t="s">
        <v>155</v>
      </c>
      <c r="I1625" s="67" t="s">
        <v>669</v>
      </c>
      <c r="J1625" s="67" t="s">
        <v>976</v>
      </c>
      <c r="K1625" s="67" t="s">
        <v>246</v>
      </c>
      <c r="L1625" s="67">
        <v>71.39</v>
      </c>
      <c r="M1625" s="67">
        <v>-1.5</v>
      </c>
      <c r="N1625" s="67">
        <v>639.63430000000005</v>
      </c>
      <c r="O1625" s="67">
        <v>3</v>
      </c>
      <c r="P1625" s="67">
        <v>34.46</v>
      </c>
      <c r="Q1625" s="68">
        <v>857850</v>
      </c>
      <c r="R1625" s="64">
        <f>Q1630/B1625</f>
        <v>9418010</v>
      </c>
      <c r="T1625" s="44">
        <f>R1625/$S$1584*100</f>
        <v>1.8022605641301617</v>
      </c>
      <c r="U1625" s="71"/>
      <c r="V1625" s="44">
        <f>T1625*U$1584/100</f>
        <v>3.3300066042132939E-2</v>
      </c>
      <c r="W1625" s="44"/>
    </row>
    <row r="1626" spans="1:23" ht="15">
      <c r="G1626" s="59"/>
      <c r="H1626" s="66"/>
      <c r="J1626" s="58"/>
      <c r="K1626" s="67" t="s">
        <v>149</v>
      </c>
      <c r="L1626" s="67">
        <v>62.87</v>
      </c>
      <c r="M1626" s="67">
        <v>-0.3</v>
      </c>
      <c r="N1626" s="67">
        <v>1288.5509999999999</v>
      </c>
      <c r="O1626" s="67">
        <v>1</v>
      </c>
      <c r="P1626" s="67">
        <v>29.65</v>
      </c>
      <c r="Q1626" s="68">
        <v>44049000</v>
      </c>
      <c r="U1626" s="71"/>
    </row>
    <row r="1627" spans="1:23" ht="15">
      <c r="G1627" s="59"/>
      <c r="H1627" s="66"/>
      <c r="J1627" s="58"/>
      <c r="K1627" s="67" t="s">
        <v>247</v>
      </c>
      <c r="L1627" s="67">
        <v>48.6</v>
      </c>
      <c r="M1627" s="67">
        <v>-0.6</v>
      </c>
      <c r="N1627" s="67">
        <v>621.26430000000005</v>
      </c>
      <c r="O1627" s="67">
        <v>2</v>
      </c>
      <c r="P1627" s="67">
        <v>36.380000000000003</v>
      </c>
      <c r="Q1627" s="68">
        <v>0</v>
      </c>
      <c r="U1627" s="71"/>
    </row>
    <row r="1628" spans="1:23" ht="15">
      <c r="G1628" s="59"/>
      <c r="H1628" s="66"/>
      <c r="J1628" s="58"/>
      <c r="K1628" s="67" t="s">
        <v>309</v>
      </c>
      <c r="L1628" s="67">
        <v>46.74</v>
      </c>
      <c r="M1628" s="67">
        <v>-1</v>
      </c>
      <c r="N1628" s="67">
        <v>457.21010000000001</v>
      </c>
      <c r="O1628" s="67">
        <v>3</v>
      </c>
      <c r="P1628" s="67">
        <v>29.86</v>
      </c>
      <c r="Q1628" s="68">
        <v>1074300</v>
      </c>
      <c r="U1628" s="71"/>
    </row>
    <row r="1629" spans="1:23" ht="15">
      <c r="G1629" s="59"/>
      <c r="H1629" s="66"/>
      <c r="J1629" s="58"/>
      <c r="K1629" s="67" t="s">
        <v>484</v>
      </c>
      <c r="L1629" s="67">
        <v>41.84</v>
      </c>
      <c r="M1629" s="67">
        <v>0.9</v>
      </c>
      <c r="N1629" s="67">
        <v>521.2287</v>
      </c>
      <c r="O1629" s="67">
        <v>2</v>
      </c>
      <c r="P1629" s="67">
        <v>25.54</v>
      </c>
      <c r="Q1629" s="68">
        <v>1108900</v>
      </c>
      <c r="U1629" s="71"/>
    </row>
    <row r="1630" spans="1:23" ht="15">
      <c r="G1630" s="59"/>
      <c r="H1630" s="66"/>
      <c r="J1630" s="58"/>
      <c r="Q1630" s="46">
        <f>SUM(Q1625:Q1629)</f>
        <v>47090050</v>
      </c>
      <c r="U1630" s="70"/>
    </row>
    <row r="1631" spans="1:23" ht="14.4">
      <c r="A1631" s="62">
        <v>25</v>
      </c>
      <c r="B1631" s="67">
        <v>3</v>
      </c>
      <c r="C1631" s="67">
        <v>1</v>
      </c>
      <c r="D1631" s="67">
        <v>137.1</v>
      </c>
      <c r="E1631" s="67">
        <v>25</v>
      </c>
      <c r="F1631" s="67">
        <v>18492</v>
      </c>
      <c r="G1631" s="59" t="s">
        <v>790</v>
      </c>
      <c r="H1631" s="66" t="s">
        <v>633</v>
      </c>
      <c r="I1631" s="67" t="s">
        <v>669</v>
      </c>
      <c r="J1631" s="67" t="s">
        <v>973</v>
      </c>
      <c r="K1631" s="67" t="s">
        <v>275</v>
      </c>
      <c r="L1631" s="67">
        <v>67.75</v>
      </c>
      <c r="M1631" s="67">
        <v>0.3</v>
      </c>
      <c r="N1631" s="67">
        <v>672.35159999999996</v>
      </c>
      <c r="O1631" s="67">
        <v>2</v>
      </c>
      <c r="P1631" s="67">
        <v>30.79</v>
      </c>
      <c r="Q1631" s="68">
        <v>15290000</v>
      </c>
      <c r="R1631" s="64">
        <f>Q1634/B1631</f>
        <v>20358700</v>
      </c>
      <c r="T1631" s="44">
        <f>R1631/$S$1584*100</f>
        <v>3.8959060509552152</v>
      </c>
      <c r="U1631" s="71"/>
      <c r="V1631" s="44">
        <f>T1631*U$1584/100</f>
        <v>7.1984002409423223E-2</v>
      </c>
      <c r="W1631" s="44"/>
    </row>
    <row r="1632" spans="1:23" ht="15">
      <c r="G1632" s="59"/>
      <c r="H1632" s="66"/>
      <c r="J1632" s="58"/>
      <c r="K1632" s="67" t="s">
        <v>149</v>
      </c>
      <c r="L1632" s="67">
        <v>62.87</v>
      </c>
      <c r="M1632" s="67">
        <v>-0.3</v>
      </c>
      <c r="N1632" s="67">
        <v>1288.5509999999999</v>
      </c>
      <c r="O1632" s="67">
        <v>1</v>
      </c>
      <c r="P1632" s="67">
        <v>29.65</v>
      </c>
      <c r="Q1632" s="68">
        <v>44049000</v>
      </c>
      <c r="U1632" s="71"/>
    </row>
    <row r="1633" spans="1:23" ht="15">
      <c r="G1633" s="59"/>
      <c r="H1633" s="66"/>
      <c r="J1633" s="58"/>
      <c r="K1633" s="67" t="s">
        <v>474</v>
      </c>
      <c r="L1633" s="67">
        <v>44.98</v>
      </c>
      <c r="M1633" s="67">
        <v>0.1</v>
      </c>
      <c r="N1633" s="67">
        <v>520.73630000000003</v>
      </c>
      <c r="O1633" s="67">
        <v>2</v>
      </c>
      <c r="P1633" s="67">
        <v>21.6</v>
      </c>
      <c r="Q1633" s="68">
        <v>1737100</v>
      </c>
      <c r="U1633" s="71"/>
    </row>
    <row r="1634" spans="1:23" ht="15">
      <c r="G1634" s="59"/>
      <c r="H1634" s="66"/>
      <c r="J1634" s="58"/>
      <c r="Q1634" s="46">
        <f>SUM(Q1631:Q1633)</f>
        <v>61076100</v>
      </c>
      <c r="U1634" s="70"/>
    </row>
    <row r="1635" spans="1:23" ht="14.4">
      <c r="A1635" s="62">
        <v>25</v>
      </c>
      <c r="B1635" s="67">
        <v>5</v>
      </c>
      <c r="C1635" s="67">
        <v>5</v>
      </c>
      <c r="D1635" s="67">
        <v>136.16999999999999</v>
      </c>
      <c r="E1635" s="67">
        <v>10</v>
      </c>
      <c r="F1635" s="67">
        <v>58087</v>
      </c>
      <c r="G1635" s="59" t="s">
        <v>792</v>
      </c>
      <c r="H1635" s="66" t="s">
        <v>633</v>
      </c>
      <c r="I1635" s="67" t="s">
        <v>38</v>
      </c>
      <c r="J1635" s="67" t="s">
        <v>558</v>
      </c>
      <c r="K1635" s="67" t="s">
        <v>71</v>
      </c>
      <c r="L1635" s="67">
        <v>73.55</v>
      </c>
      <c r="M1635" s="67">
        <v>0.3</v>
      </c>
      <c r="N1635" s="67">
        <v>641.31979999999999</v>
      </c>
      <c r="O1635" s="67">
        <v>2</v>
      </c>
      <c r="P1635" s="67">
        <v>25.22</v>
      </c>
      <c r="Q1635" s="68">
        <v>1314900</v>
      </c>
      <c r="R1635" s="64">
        <f>Q1640/B1635</f>
        <v>832622.6</v>
      </c>
      <c r="T1635" s="44">
        <f>R1635/$S$1584*100</f>
        <v>0.15933332803676381</v>
      </c>
      <c r="U1635" s="71"/>
      <c r="V1635" s="44">
        <f>T1635*U$1584/100</f>
        <v>2.9439751675961741E-3</v>
      </c>
      <c r="W1635" s="44"/>
    </row>
    <row r="1636" spans="1:23" ht="15">
      <c r="G1636" s="59"/>
      <c r="H1636" s="66"/>
      <c r="J1636" s="58"/>
      <c r="K1636" s="67" t="s">
        <v>73</v>
      </c>
      <c r="L1636" s="67">
        <v>66.67</v>
      </c>
      <c r="M1636" s="67">
        <v>-1.1000000000000001</v>
      </c>
      <c r="N1636" s="67">
        <v>757.85329999999999</v>
      </c>
      <c r="O1636" s="67">
        <v>2</v>
      </c>
      <c r="P1636" s="67">
        <v>37.450000000000003</v>
      </c>
      <c r="Q1636" s="68">
        <v>593670</v>
      </c>
      <c r="U1636" s="71"/>
    </row>
    <row r="1637" spans="1:23" ht="15">
      <c r="G1637" s="59"/>
      <c r="H1637" s="66"/>
      <c r="J1637" s="58"/>
      <c r="K1637" s="67" t="s">
        <v>74</v>
      </c>
      <c r="L1637" s="67">
        <v>62.41</v>
      </c>
      <c r="M1637" s="67">
        <v>0.9</v>
      </c>
      <c r="N1637" s="67">
        <v>634.8646</v>
      </c>
      <c r="O1637" s="67">
        <v>2</v>
      </c>
      <c r="P1637" s="67">
        <v>21.8</v>
      </c>
      <c r="Q1637" s="68">
        <v>1748200</v>
      </c>
      <c r="U1637" s="71"/>
    </row>
    <row r="1638" spans="1:23" ht="15">
      <c r="G1638" s="59"/>
      <c r="H1638" s="66"/>
      <c r="J1638" s="58"/>
      <c r="K1638" s="67" t="s">
        <v>272</v>
      </c>
      <c r="L1638" s="67">
        <v>33.89</v>
      </c>
      <c r="M1638" s="67">
        <v>1.1000000000000001</v>
      </c>
      <c r="N1638" s="67">
        <v>554.30650000000003</v>
      </c>
      <c r="O1638" s="67">
        <v>2</v>
      </c>
      <c r="P1638" s="67">
        <v>21.37</v>
      </c>
      <c r="Q1638" s="68">
        <v>54013</v>
      </c>
      <c r="U1638" s="71"/>
    </row>
    <row r="1639" spans="1:23" ht="15">
      <c r="G1639" s="59"/>
      <c r="H1639" s="66"/>
      <c r="J1639" s="58"/>
      <c r="K1639" s="67" t="s">
        <v>76</v>
      </c>
      <c r="L1639" s="67">
        <v>25.66</v>
      </c>
      <c r="M1639" s="67">
        <v>-0.4</v>
      </c>
      <c r="N1639" s="67">
        <v>436.76350000000002</v>
      </c>
      <c r="O1639" s="67">
        <v>2</v>
      </c>
      <c r="P1639" s="67">
        <v>16.88</v>
      </c>
      <c r="Q1639" s="68">
        <v>452330</v>
      </c>
      <c r="U1639" s="71"/>
    </row>
    <row r="1640" spans="1:23" ht="15">
      <c r="G1640" s="59"/>
      <c r="H1640" s="66"/>
      <c r="J1640" s="58"/>
      <c r="Q1640" s="46">
        <f>SUM(Q1635:Q1639)</f>
        <v>4163113</v>
      </c>
      <c r="U1640" s="70"/>
    </row>
    <row r="1641" spans="1:23" ht="14.4">
      <c r="A1641" s="62">
        <v>25</v>
      </c>
      <c r="B1641" s="67">
        <v>5</v>
      </c>
      <c r="C1641" s="67">
        <v>1</v>
      </c>
      <c r="D1641" s="67">
        <v>130.75</v>
      </c>
      <c r="E1641" s="67">
        <v>16</v>
      </c>
      <c r="F1641" s="67">
        <v>25342</v>
      </c>
      <c r="G1641" s="59" t="s">
        <v>768</v>
      </c>
      <c r="H1641" s="66" t="s">
        <v>591</v>
      </c>
      <c r="I1641" s="67" t="s">
        <v>40</v>
      </c>
      <c r="J1641" s="67" t="s">
        <v>963</v>
      </c>
      <c r="K1641" s="67" t="s">
        <v>91</v>
      </c>
      <c r="L1641" s="67">
        <v>72.27</v>
      </c>
      <c r="M1641" s="67">
        <v>-0.1</v>
      </c>
      <c r="N1641" s="67">
        <v>1208.5979</v>
      </c>
      <c r="O1641" s="67">
        <v>1</v>
      </c>
      <c r="P1641" s="67">
        <v>30.14</v>
      </c>
      <c r="Q1641" s="68">
        <v>59315000</v>
      </c>
      <c r="R1641" s="64">
        <f>Q1646/B1641</f>
        <v>76593358</v>
      </c>
      <c r="T1641" s="44">
        <f>R1641/$S$1584*100</f>
        <v>14.65715035317476</v>
      </c>
      <c r="U1641" s="71"/>
      <c r="V1641" s="44">
        <f>T1641*U$1584/100</f>
        <v>0.27081770775235225</v>
      </c>
      <c r="W1641" s="44"/>
    </row>
    <row r="1642" spans="1:23" ht="15">
      <c r="G1642" s="59"/>
      <c r="H1642" s="66"/>
      <c r="J1642" s="58"/>
      <c r="K1642" s="67" t="s">
        <v>90</v>
      </c>
      <c r="L1642" s="67">
        <v>65.8</v>
      </c>
      <c r="M1642" s="67">
        <v>-0.7</v>
      </c>
      <c r="N1642" s="67">
        <v>959.51890000000003</v>
      </c>
      <c r="O1642" s="67">
        <v>1</v>
      </c>
      <c r="P1642" s="67">
        <v>23.93</v>
      </c>
      <c r="Q1642" s="68">
        <v>183120000</v>
      </c>
      <c r="U1642" s="71"/>
    </row>
    <row r="1643" spans="1:23" ht="15">
      <c r="G1643" s="59"/>
      <c r="H1643" s="66"/>
      <c r="J1643" s="58"/>
      <c r="K1643" s="67" t="s">
        <v>115</v>
      </c>
      <c r="L1643" s="67">
        <v>58.71</v>
      </c>
      <c r="M1643" s="67">
        <v>0.4</v>
      </c>
      <c r="N1643" s="67">
        <v>612.80029999999999</v>
      </c>
      <c r="O1643" s="67">
        <v>2</v>
      </c>
      <c r="P1643" s="67">
        <v>27.96</v>
      </c>
      <c r="Q1643" s="68">
        <v>14613000</v>
      </c>
      <c r="U1643" s="71"/>
    </row>
    <row r="1644" spans="1:23" ht="15">
      <c r="G1644" s="59"/>
      <c r="H1644" s="66"/>
      <c r="J1644" s="58"/>
      <c r="K1644" s="67" t="s">
        <v>92</v>
      </c>
      <c r="L1644" s="67">
        <v>43.88</v>
      </c>
      <c r="M1644" s="67">
        <v>1.4</v>
      </c>
      <c r="N1644" s="67">
        <v>461.7903</v>
      </c>
      <c r="O1644" s="67">
        <v>2</v>
      </c>
      <c r="P1644" s="67">
        <v>30.14</v>
      </c>
      <c r="Q1644" s="68">
        <v>125620000</v>
      </c>
      <c r="U1644" s="71"/>
    </row>
    <row r="1645" spans="1:23" ht="15">
      <c r="G1645" s="59"/>
      <c r="H1645" s="66"/>
      <c r="J1645" s="58"/>
      <c r="K1645" s="67" t="s">
        <v>424</v>
      </c>
      <c r="L1645" s="67">
        <v>43.79</v>
      </c>
      <c r="M1645" s="67">
        <v>-0.7</v>
      </c>
      <c r="N1645" s="67">
        <v>573.28620000000001</v>
      </c>
      <c r="O1645" s="67">
        <v>2</v>
      </c>
      <c r="P1645" s="67">
        <v>24.78</v>
      </c>
      <c r="Q1645" s="68">
        <v>298790</v>
      </c>
      <c r="U1645" s="71"/>
    </row>
    <row r="1646" spans="1:23" ht="15">
      <c r="G1646" s="59"/>
      <c r="H1646" s="66"/>
      <c r="J1646" s="58"/>
      <c r="Q1646" s="46">
        <f>SUM(Q1641:Q1645)</f>
        <v>382966790</v>
      </c>
      <c r="U1646" s="70"/>
    </row>
    <row r="1647" spans="1:23" ht="14.4">
      <c r="A1647" s="62">
        <v>25</v>
      </c>
      <c r="B1647" s="67">
        <v>5</v>
      </c>
      <c r="C1647" s="67">
        <v>2</v>
      </c>
      <c r="D1647" s="67">
        <v>128.32</v>
      </c>
      <c r="E1647" s="67">
        <v>11</v>
      </c>
      <c r="F1647" s="67">
        <v>24807</v>
      </c>
      <c r="G1647" s="59" t="s">
        <v>796</v>
      </c>
      <c r="H1647" s="66" t="s">
        <v>591</v>
      </c>
      <c r="I1647" s="67" t="s">
        <v>40</v>
      </c>
      <c r="J1647" s="67" t="s">
        <v>977</v>
      </c>
      <c r="K1647" s="67" t="s">
        <v>95</v>
      </c>
      <c r="L1647" s="67">
        <v>77.61</v>
      </c>
      <c r="M1647" s="67">
        <v>-0.2</v>
      </c>
      <c r="N1647" s="67">
        <v>749.83860000000004</v>
      </c>
      <c r="O1647" s="67">
        <v>2</v>
      </c>
      <c r="P1647" s="67">
        <v>18.440000000000001</v>
      </c>
      <c r="Q1647" s="68">
        <v>25743000</v>
      </c>
      <c r="R1647" s="64">
        <f>Q1652/B1647</f>
        <v>12452720</v>
      </c>
      <c r="T1647" s="44">
        <f>R1647/$S$1584*100</f>
        <v>2.3829923914027429</v>
      </c>
      <c r="U1647" s="71"/>
      <c r="V1647" s="44">
        <f>T1647*U$1584/100</f>
        <v>4.4030150573655134E-2</v>
      </c>
      <c r="W1647" s="44"/>
    </row>
    <row r="1648" spans="1:23" ht="15">
      <c r="G1648" s="59"/>
      <c r="J1648" s="58"/>
      <c r="K1648" s="67" t="s">
        <v>203</v>
      </c>
      <c r="L1648" s="67">
        <v>69.319999999999993</v>
      </c>
      <c r="M1648" s="67">
        <v>0.1</v>
      </c>
      <c r="N1648" s="67">
        <v>802.90110000000004</v>
      </c>
      <c r="O1648" s="67">
        <v>2</v>
      </c>
      <c r="P1648" s="67">
        <v>24.44</v>
      </c>
      <c r="Q1648" s="68">
        <v>19172000</v>
      </c>
      <c r="U1648" s="71"/>
    </row>
    <row r="1649" spans="1:23" ht="15">
      <c r="G1649" s="59"/>
      <c r="H1649" s="66"/>
      <c r="J1649" s="58"/>
      <c r="K1649" s="67" t="s">
        <v>145</v>
      </c>
      <c r="L1649" s="67">
        <v>50.32</v>
      </c>
      <c r="M1649" s="67">
        <v>0</v>
      </c>
      <c r="N1649" s="67">
        <v>540.9348</v>
      </c>
      <c r="O1649" s="67">
        <v>3</v>
      </c>
      <c r="P1649" s="67">
        <v>22.24</v>
      </c>
      <c r="Q1649" s="68">
        <v>1972700</v>
      </c>
      <c r="U1649" s="71"/>
    </row>
    <row r="1650" spans="1:23" ht="15">
      <c r="G1650" s="59"/>
      <c r="J1650" s="58"/>
      <c r="K1650" s="67" t="s">
        <v>116</v>
      </c>
      <c r="L1650" s="67">
        <v>48.12</v>
      </c>
      <c r="M1650" s="67">
        <v>0.5</v>
      </c>
      <c r="N1650" s="67">
        <v>502.28410000000002</v>
      </c>
      <c r="O1650" s="67">
        <v>2</v>
      </c>
      <c r="P1650" s="67">
        <v>25.36</v>
      </c>
      <c r="Q1650" s="68">
        <v>12593000</v>
      </c>
      <c r="U1650" s="71"/>
    </row>
    <row r="1651" spans="1:23" ht="15">
      <c r="G1651" s="59"/>
      <c r="J1651" s="58"/>
      <c r="K1651" s="67" t="s">
        <v>144</v>
      </c>
      <c r="L1651" s="67">
        <v>44.39</v>
      </c>
      <c r="M1651" s="67">
        <v>0.2</v>
      </c>
      <c r="N1651" s="67">
        <v>510.28140000000002</v>
      </c>
      <c r="O1651" s="67">
        <v>2</v>
      </c>
      <c r="P1651" s="67">
        <v>22.72</v>
      </c>
      <c r="Q1651" s="68">
        <v>2782900</v>
      </c>
      <c r="U1651" s="71"/>
    </row>
    <row r="1652" spans="1:23" ht="15">
      <c r="G1652" s="59"/>
      <c r="J1652" s="58"/>
      <c r="Q1652" s="46">
        <f>SUM(Q1647:Q1651)</f>
        <v>62263600</v>
      </c>
      <c r="U1652" s="70"/>
    </row>
    <row r="1653" spans="1:23" ht="14.4">
      <c r="A1653" s="62">
        <v>25</v>
      </c>
      <c r="B1653" s="67">
        <v>5</v>
      </c>
      <c r="C1653" s="67">
        <v>5</v>
      </c>
      <c r="D1653" s="67">
        <v>119.83</v>
      </c>
      <c r="E1653" s="67">
        <v>17</v>
      </c>
      <c r="F1653" s="67">
        <v>27163</v>
      </c>
      <c r="G1653" s="59" t="s">
        <v>742</v>
      </c>
      <c r="H1653" s="66" t="s">
        <v>616</v>
      </c>
      <c r="I1653" s="67" t="s">
        <v>12</v>
      </c>
      <c r="J1653" s="67" t="s">
        <v>945</v>
      </c>
      <c r="K1653" s="67" t="s">
        <v>354</v>
      </c>
      <c r="L1653" s="67">
        <v>63.89</v>
      </c>
      <c r="M1653" s="67">
        <v>-1.3</v>
      </c>
      <c r="N1653" s="67">
        <v>647.31730000000005</v>
      </c>
      <c r="O1653" s="67">
        <v>2</v>
      </c>
      <c r="P1653" s="67">
        <v>26.5</v>
      </c>
      <c r="Q1653" s="68">
        <v>1456800</v>
      </c>
      <c r="R1653" s="64">
        <f>Q1658/B1653</f>
        <v>527594.80000000005</v>
      </c>
      <c r="T1653" s="44">
        <f>R1653/$S$1584*100</f>
        <v>0.10096223107430762</v>
      </c>
      <c r="U1653" s="71"/>
      <c r="V1653" s="44">
        <f>T1653*U$1584/100</f>
        <v>1.8654622031072298E-3</v>
      </c>
      <c r="W1653" s="44"/>
    </row>
    <row r="1654" spans="1:23" ht="15">
      <c r="G1654" s="59"/>
      <c r="H1654" s="66"/>
      <c r="J1654" s="58"/>
      <c r="K1654" s="67" t="s">
        <v>355</v>
      </c>
      <c r="L1654" s="67">
        <v>61.31</v>
      </c>
      <c r="M1654" s="67">
        <v>-0.6</v>
      </c>
      <c r="N1654" s="67">
        <v>682.32429999999999</v>
      </c>
      <c r="O1654" s="67">
        <v>2</v>
      </c>
      <c r="P1654" s="67">
        <v>26.27</v>
      </c>
      <c r="Q1654" s="68">
        <v>559180</v>
      </c>
      <c r="U1654" s="71"/>
    </row>
    <row r="1655" spans="1:23" ht="15">
      <c r="G1655" s="59"/>
      <c r="H1655" s="66"/>
      <c r="J1655" s="58"/>
      <c r="K1655" s="67" t="s">
        <v>357</v>
      </c>
      <c r="L1655" s="67">
        <v>56.45</v>
      </c>
      <c r="M1655" s="67">
        <v>-0.8</v>
      </c>
      <c r="N1655" s="67">
        <v>690.32169999999996</v>
      </c>
      <c r="O1655" s="67">
        <v>2</v>
      </c>
      <c r="P1655" s="67">
        <v>22.87</v>
      </c>
      <c r="Q1655" s="68">
        <v>74043</v>
      </c>
      <c r="U1655" s="71"/>
    </row>
    <row r="1656" spans="1:23" ht="15">
      <c r="G1656" s="59"/>
      <c r="J1656" s="58"/>
      <c r="K1656" s="67" t="s">
        <v>356</v>
      </c>
      <c r="L1656" s="67">
        <v>49.48</v>
      </c>
      <c r="M1656" s="67">
        <v>0.2</v>
      </c>
      <c r="N1656" s="67">
        <v>556.26940000000002</v>
      </c>
      <c r="O1656" s="67">
        <v>2</v>
      </c>
      <c r="P1656" s="67">
        <v>19.14</v>
      </c>
      <c r="Q1656" s="68">
        <v>78581</v>
      </c>
      <c r="U1656" s="71"/>
    </row>
    <row r="1657" spans="1:23" ht="15">
      <c r="G1657" s="59"/>
      <c r="J1657" s="58"/>
      <c r="K1657" s="67" t="s">
        <v>358</v>
      </c>
      <c r="L1657" s="67">
        <v>35.14</v>
      </c>
      <c r="M1657" s="67">
        <v>0.1</v>
      </c>
      <c r="N1657" s="67">
        <v>481.7346</v>
      </c>
      <c r="O1657" s="67">
        <v>2</v>
      </c>
      <c r="P1657" s="67">
        <v>27.11</v>
      </c>
      <c r="Q1657" s="68">
        <v>469370</v>
      </c>
      <c r="U1657" s="71"/>
    </row>
    <row r="1658" spans="1:23" ht="15">
      <c r="G1658" s="59"/>
      <c r="J1658" s="58"/>
      <c r="Q1658" s="46">
        <f>SUM(Q1653:Q1657)</f>
        <v>2637974</v>
      </c>
      <c r="U1658" s="70"/>
    </row>
    <row r="1659" spans="1:23" ht="16.2">
      <c r="A1659" s="62">
        <v>25</v>
      </c>
      <c r="B1659" s="67">
        <v>4</v>
      </c>
      <c r="C1659" s="67">
        <v>2</v>
      </c>
      <c r="D1659" s="67">
        <v>117.81</v>
      </c>
      <c r="E1659" s="67">
        <v>34</v>
      </c>
      <c r="F1659" s="67">
        <v>13790</v>
      </c>
      <c r="G1659" s="59" t="s">
        <v>831</v>
      </c>
      <c r="H1659" s="66" t="s">
        <v>667</v>
      </c>
      <c r="I1659" s="67" t="s">
        <v>1025</v>
      </c>
      <c r="J1659" s="67" t="s">
        <v>993</v>
      </c>
      <c r="K1659" s="67" t="s">
        <v>326</v>
      </c>
      <c r="L1659" s="67">
        <v>70.03</v>
      </c>
      <c r="M1659" s="67">
        <v>-0.4</v>
      </c>
      <c r="N1659" s="67">
        <v>753.27480000000003</v>
      </c>
      <c r="O1659" s="67">
        <v>2</v>
      </c>
      <c r="P1659" s="67">
        <v>20.78</v>
      </c>
      <c r="Q1659" s="68">
        <v>14650000</v>
      </c>
      <c r="R1659" s="64">
        <f>Q1663/B1659</f>
        <v>23731900</v>
      </c>
      <c r="T1659" s="44">
        <f>R1659/$S$1584*100</f>
        <v>4.5414124089781804</v>
      </c>
      <c r="U1659" s="71"/>
      <c r="V1659" s="44">
        <f>T1659*U$1584/100</f>
        <v>8.3910915077101744E-2</v>
      </c>
      <c r="W1659" s="44"/>
    </row>
    <row r="1660" spans="1:23" ht="15">
      <c r="G1660" s="59"/>
      <c r="H1660" s="66"/>
      <c r="J1660" s="58"/>
      <c r="K1660" s="67" t="s">
        <v>297</v>
      </c>
      <c r="L1660" s="67">
        <v>48.99</v>
      </c>
      <c r="M1660" s="67">
        <v>0.1</v>
      </c>
      <c r="N1660" s="67">
        <v>404.71039999999999</v>
      </c>
      <c r="O1660" s="67">
        <v>2</v>
      </c>
      <c r="P1660" s="67">
        <v>23.43</v>
      </c>
      <c r="Q1660" s="68">
        <v>72440000</v>
      </c>
      <c r="U1660" s="71"/>
    </row>
    <row r="1661" spans="1:23" ht="15">
      <c r="G1661" s="59"/>
      <c r="H1661" s="66"/>
      <c r="J1661" s="58"/>
      <c r="K1661" s="67" t="s">
        <v>525</v>
      </c>
      <c r="L1661" s="67">
        <v>45.9</v>
      </c>
      <c r="M1661" s="67">
        <v>9</v>
      </c>
      <c r="N1661" s="67">
        <v>856.0181</v>
      </c>
      <c r="O1661" s="67">
        <v>3</v>
      </c>
      <c r="P1661" s="67">
        <v>28.57</v>
      </c>
      <c r="Q1661" s="68">
        <v>4245100</v>
      </c>
      <c r="U1661" s="71"/>
    </row>
    <row r="1662" spans="1:23" ht="15">
      <c r="G1662" s="59"/>
      <c r="H1662" s="66"/>
      <c r="J1662" s="58"/>
      <c r="K1662" s="67" t="s">
        <v>530</v>
      </c>
      <c r="L1662" s="67">
        <v>31.92</v>
      </c>
      <c r="M1662" s="67">
        <v>2.9</v>
      </c>
      <c r="N1662" s="67">
        <v>904.04300000000001</v>
      </c>
      <c r="O1662" s="67">
        <v>3</v>
      </c>
      <c r="P1662" s="67">
        <v>25.02</v>
      </c>
      <c r="Q1662" s="68">
        <v>3592500</v>
      </c>
      <c r="U1662" s="71"/>
    </row>
    <row r="1663" spans="1:23" ht="15">
      <c r="G1663" s="59"/>
      <c r="H1663" s="66"/>
      <c r="J1663" s="58"/>
      <c r="Q1663" s="46">
        <f>SUM(Q1659:Q1662)</f>
        <v>94927600</v>
      </c>
      <c r="U1663" s="70"/>
    </row>
    <row r="1664" spans="1:23" ht="16.2">
      <c r="A1664" s="62">
        <v>25</v>
      </c>
      <c r="B1664" s="67">
        <v>7</v>
      </c>
      <c r="C1664" s="67">
        <v>5</v>
      </c>
      <c r="D1664" s="67">
        <v>117.08</v>
      </c>
      <c r="E1664" s="67">
        <v>31</v>
      </c>
      <c r="F1664" s="67">
        <v>13664</v>
      </c>
      <c r="G1664" s="59" t="s">
        <v>812</v>
      </c>
      <c r="H1664" s="66" t="s">
        <v>613</v>
      </c>
      <c r="I1664" s="67" t="s">
        <v>1025</v>
      </c>
      <c r="J1664" s="67" t="s">
        <v>614</v>
      </c>
      <c r="K1664" s="67" t="s">
        <v>326</v>
      </c>
      <c r="L1664" s="67">
        <v>70.03</v>
      </c>
      <c r="M1664" s="67">
        <v>-0.4</v>
      </c>
      <c r="N1664" s="67">
        <v>753.27480000000003</v>
      </c>
      <c r="O1664" s="67">
        <v>2</v>
      </c>
      <c r="P1664" s="67">
        <v>20.78</v>
      </c>
      <c r="Q1664" s="68">
        <v>14650000</v>
      </c>
      <c r="R1664" s="64">
        <f>Q1671/B1664</f>
        <v>36682942.857142858</v>
      </c>
      <c r="T1664" s="44">
        <f>R1664/$S$1584*100</f>
        <v>7.0197654586976199</v>
      </c>
      <c r="U1664" s="71"/>
      <c r="V1664" s="44">
        <f>T1664*U$1584/100</f>
        <v>0.12970302853390961</v>
      </c>
      <c r="W1664" s="44"/>
    </row>
    <row r="1665" spans="1:23" ht="15">
      <c r="G1665" s="59"/>
      <c r="H1665" s="66"/>
      <c r="J1665" s="58"/>
      <c r="K1665" s="67" t="s">
        <v>486</v>
      </c>
      <c r="L1665" s="67">
        <v>65.72</v>
      </c>
      <c r="M1665" s="67">
        <v>-0.9</v>
      </c>
      <c r="N1665" s="67">
        <v>686.84559999999999</v>
      </c>
      <c r="O1665" s="67">
        <v>2</v>
      </c>
      <c r="P1665" s="67">
        <v>32.840000000000003</v>
      </c>
      <c r="Q1665" s="68">
        <v>30278000</v>
      </c>
      <c r="U1665" s="71"/>
    </row>
    <row r="1666" spans="1:23" ht="15">
      <c r="G1666" s="59"/>
      <c r="H1666" s="66"/>
      <c r="J1666" s="58"/>
      <c r="K1666" s="67" t="s">
        <v>523</v>
      </c>
      <c r="L1666" s="67">
        <v>59</v>
      </c>
      <c r="M1666" s="67">
        <v>-2.1</v>
      </c>
      <c r="N1666" s="67">
        <v>670.84990000000005</v>
      </c>
      <c r="O1666" s="67">
        <v>2</v>
      </c>
      <c r="P1666" s="67">
        <v>38.25</v>
      </c>
      <c r="Q1666" s="68">
        <v>17097000</v>
      </c>
      <c r="U1666" s="71"/>
    </row>
    <row r="1667" spans="1:23" ht="15">
      <c r="G1667" s="59"/>
      <c r="H1667" s="66"/>
      <c r="J1667" s="58"/>
      <c r="K1667" s="67" t="s">
        <v>500</v>
      </c>
      <c r="L1667" s="67">
        <v>54.59</v>
      </c>
      <c r="M1667" s="67">
        <v>-0.8</v>
      </c>
      <c r="N1667" s="67">
        <v>678.84810000000004</v>
      </c>
      <c r="O1667" s="67">
        <v>2</v>
      </c>
      <c r="P1667" s="67">
        <v>35.909999999999997</v>
      </c>
      <c r="Q1667" s="68">
        <v>115370000</v>
      </c>
      <c r="U1667" s="71"/>
    </row>
    <row r="1668" spans="1:23" ht="15">
      <c r="G1668" s="59"/>
      <c r="J1668" s="58"/>
      <c r="K1668" s="67" t="s">
        <v>487</v>
      </c>
      <c r="L1668" s="67">
        <v>47.23</v>
      </c>
      <c r="M1668" s="67">
        <v>0.4</v>
      </c>
      <c r="N1668" s="67">
        <v>678.84900000000005</v>
      </c>
      <c r="O1668" s="67">
        <v>2</v>
      </c>
      <c r="P1668" s="67">
        <v>35.659999999999997</v>
      </c>
      <c r="Q1668" s="68">
        <v>70178000</v>
      </c>
      <c r="U1668" s="71"/>
    </row>
    <row r="1669" spans="1:23" ht="15">
      <c r="G1669" s="59"/>
      <c r="J1669" s="58"/>
      <c r="K1669" s="67" t="s">
        <v>332</v>
      </c>
      <c r="L1669" s="67">
        <v>42.55</v>
      </c>
      <c r="M1669" s="67">
        <v>0</v>
      </c>
      <c r="N1669" s="67">
        <v>426.70530000000002</v>
      </c>
      <c r="O1669" s="67">
        <v>2</v>
      </c>
      <c r="P1669" s="67">
        <v>32.82</v>
      </c>
      <c r="Q1669" s="68">
        <v>2570900</v>
      </c>
      <c r="U1669" s="71"/>
    </row>
    <row r="1670" spans="1:23" ht="15">
      <c r="G1670" s="59"/>
      <c r="J1670" s="58"/>
      <c r="K1670" s="67" t="s">
        <v>323</v>
      </c>
      <c r="L1670" s="67">
        <v>27.49</v>
      </c>
      <c r="M1670" s="67">
        <v>-0.1</v>
      </c>
      <c r="N1670" s="67">
        <v>576.7002</v>
      </c>
      <c r="O1670" s="67">
        <v>2</v>
      </c>
      <c r="P1670" s="67">
        <v>18.02</v>
      </c>
      <c r="Q1670" s="68">
        <v>6636700</v>
      </c>
      <c r="U1670" s="71"/>
    </row>
    <row r="1671" spans="1:23" ht="15">
      <c r="G1671" s="59"/>
      <c r="J1671" s="58"/>
      <c r="Q1671" s="46">
        <f>SUM(Q1664:Q1670)</f>
        <v>256780600</v>
      </c>
      <c r="U1671" s="70"/>
    </row>
    <row r="1672" spans="1:23" ht="14.4">
      <c r="A1672" s="62">
        <v>25</v>
      </c>
      <c r="B1672" s="67">
        <v>5</v>
      </c>
      <c r="C1672" s="67">
        <v>5</v>
      </c>
      <c r="D1672" s="67">
        <v>112.89</v>
      </c>
      <c r="E1672" s="67">
        <v>37</v>
      </c>
      <c r="F1672" s="67">
        <v>13787</v>
      </c>
      <c r="G1672" s="59" t="s">
        <v>576</v>
      </c>
      <c r="H1672" s="66" t="s">
        <v>591</v>
      </c>
      <c r="I1672" s="67" t="s">
        <v>11</v>
      </c>
      <c r="J1672" s="67" t="s">
        <v>665</v>
      </c>
      <c r="K1672" s="67" t="s">
        <v>300</v>
      </c>
      <c r="L1672" s="67">
        <v>66.75</v>
      </c>
      <c r="M1672" s="67">
        <v>-0.3</v>
      </c>
      <c r="N1672" s="67">
        <v>916.35720000000003</v>
      </c>
      <c r="O1672" s="67">
        <v>2</v>
      </c>
      <c r="P1672" s="67">
        <v>23.24</v>
      </c>
      <c r="Q1672" s="68">
        <v>3021700</v>
      </c>
      <c r="R1672" s="64">
        <f>Q1677/B1672</f>
        <v>3405152</v>
      </c>
      <c r="T1672" s="44">
        <f>R1672/$S$1584*100</f>
        <v>0.65162079510097659</v>
      </c>
      <c r="U1672" s="71"/>
      <c r="V1672" s="44">
        <f>T1672*U$1584/100</f>
        <v>1.2039888095627536E-2</v>
      </c>
      <c r="W1672" s="44"/>
    </row>
    <row r="1673" spans="1:23" ht="15">
      <c r="G1673" s="59"/>
      <c r="H1673" s="66"/>
      <c r="J1673" s="58"/>
      <c r="K1673" s="67" t="s">
        <v>348</v>
      </c>
      <c r="L1673" s="67">
        <v>61.53</v>
      </c>
      <c r="M1673" s="67">
        <v>0</v>
      </c>
      <c r="N1673" s="67">
        <v>707.32050000000004</v>
      </c>
      <c r="O1673" s="67">
        <v>3</v>
      </c>
      <c r="P1673" s="67">
        <v>25.39</v>
      </c>
      <c r="Q1673" s="68">
        <v>8632800</v>
      </c>
      <c r="U1673" s="71"/>
    </row>
    <row r="1674" spans="1:23" ht="15">
      <c r="G1674" s="59"/>
      <c r="H1674" s="66"/>
      <c r="J1674" s="58"/>
      <c r="K1674" s="67" t="s">
        <v>349</v>
      </c>
      <c r="L1674" s="67">
        <v>55.46</v>
      </c>
      <c r="M1674" s="67">
        <v>-0.5</v>
      </c>
      <c r="N1674" s="67">
        <v>712.65179999999998</v>
      </c>
      <c r="O1674" s="67">
        <v>3</v>
      </c>
      <c r="P1674" s="67">
        <v>22.81</v>
      </c>
      <c r="Q1674" s="68">
        <v>878960</v>
      </c>
      <c r="U1674" s="71"/>
    </row>
    <row r="1675" spans="1:23" ht="15">
      <c r="G1675" s="59"/>
      <c r="H1675" s="66"/>
      <c r="J1675" s="58"/>
      <c r="K1675" s="67" t="s">
        <v>260</v>
      </c>
      <c r="L1675" s="67">
        <v>46.11</v>
      </c>
      <c r="M1675" s="67">
        <v>-0.6</v>
      </c>
      <c r="N1675" s="67">
        <v>699.83040000000005</v>
      </c>
      <c r="O1675" s="67">
        <v>2</v>
      </c>
      <c r="P1675" s="67">
        <v>48.63</v>
      </c>
      <c r="Q1675" s="68">
        <v>1971500</v>
      </c>
      <c r="U1675" s="71"/>
    </row>
    <row r="1676" spans="1:23" ht="15">
      <c r="G1676" s="59"/>
      <c r="H1676" s="66"/>
      <c r="J1676" s="58"/>
      <c r="K1676" s="67" t="s">
        <v>261</v>
      </c>
      <c r="L1676" s="67">
        <v>36.729999999999997</v>
      </c>
      <c r="M1676" s="67">
        <v>-0.4</v>
      </c>
      <c r="N1676" s="67">
        <v>707.82809999999995</v>
      </c>
      <c r="O1676" s="67">
        <v>2</v>
      </c>
      <c r="P1676" s="67">
        <v>43.78</v>
      </c>
      <c r="Q1676" s="68">
        <v>2520800</v>
      </c>
      <c r="U1676" s="71"/>
    </row>
    <row r="1677" spans="1:23" ht="15">
      <c r="G1677" s="59"/>
      <c r="H1677" s="66"/>
      <c r="J1677" s="58"/>
      <c r="Q1677" s="46">
        <f>SUM(Q1672:Q1676)</f>
        <v>17025760</v>
      </c>
      <c r="U1677" s="70"/>
    </row>
    <row r="1678" spans="1:23" ht="14.4">
      <c r="A1678" s="62">
        <v>25</v>
      </c>
      <c r="B1678" s="67">
        <v>4</v>
      </c>
      <c r="C1678" s="67">
        <v>1</v>
      </c>
      <c r="D1678" s="67">
        <v>112.35</v>
      </c>
      <c r="E1678" s="67">
        <v>12</v>
      </c>
      <c r="F1678" s="67">
        <v>27800</v>
      </c>
      <c r="G1678" s="59" t="s">
        <v>806</v>
      </c>
      <c r="H1678" s="66" t="s">
        <v>634</v>
      </c>
      <c r="I1678" s="67" t="s">
        <v>40</v>
      </c>
      <c r="J1678" s="67" t="s">
        <v>552</v>
      </c>
      <c r="K1678" s="67" t="s">
        <v>254</v>
      </c>
      <c r="L1678" s="67">
        <v>66.959999999999994</v>
      </c>
      <c r="M1678" s="67">
        <v>0.6</v>
      </c>
      <c r="N1678" s="67">
        <v>563.79650000000004</v>
      </c>
      <c r="O1678" s="67">
        <v>2</v>
      </c>
      <c r="P1678" s="67">
        <v>20.96</v>
      </c>
      <c r="Q1678" s="68">
        <v>3342100</v>
      </c>
      <c r="R1678" s="64">
        <f>Q1682/B1678</f>
        <v>33227000</v>
      </c>
      <c r="T1678" s="44">
        <f>R1678/$S$1584*100</f>
        <v>6.3584251624656254</v>
      </c>
      <c r="U1678" s="71"/>
      <c r="V1678" s="44">
        <f>T1678*U$1584/100</f>
        <v>0.11748355484671935</v>
      </c>
      <c r="W1678" s="44"/>
    </row>
    <row r="1679" spans="1:23" ht="15">
      <c r="G1679" s="59"/>
      <c r="H1679" s="66"/>
      <c r="J1679" s="58"/>
      <c r="K1679" s="67" t="s">
        <v>274</v>
      </c>
      <c r="L1679" s="67">
        <v>58.7</v>
      </c>
      <c r="M1679" s="67">
        <v>-0.8</v>
      </c>
      <c r="N1679" s="67">
        <v>1118.5863999999999</v>
      </c>
      <c r="O1679" s="67">
        <v>1</v>
      </c>
      <c r="P1679" s="67">
        <v>26.58</v>
      </c>
      <c r="Q1679" s="68">
        <v>114190000</v>
      </c>
      <c r="U1679" s="71"/>
    </row>
    <row r="1680" spans="1:23" ht="15">
      <c r="G1680" s="59"/>
      <c r="H1680" s="66"/>
      <c r="J1680" s="58"/>
      <c r="K1680" s="67" t="s">
        <v>255</v>
      </c>
      <c r="L1680" s="67">
        <v>48.12</v>
      </c>
      <c r="M1680" s="67">
        <v>0.5</v>
      </c>
      <c r="N1680" s="67">
        <v>502.28410000000002</v>
      </c>
      <c r="O1680" s="67">
        <v>2</v>
      </c>
      <c r="P1680" s="67">
        <v>25.36</v>
      </c>
      <c r="Q1680" s="68">
        <v>12593000</v>
      </c>
      <c r="U1680" s="71"/>
    </row>
    <row r="1681" spans="1:23" ht="15">
      <c r="G1681" s="59"/>
      <c r="H1681" s="66"/>
      <c r="J1681" s="58"/>
      <c r="K1681" s="67" t="s">
        <v>256</v>
      </c>
      <c r="L1681" s="67">
        <v>44.39</v>
      </c>
      <c r="M1681" s="67">
        <v>0.2</v>
      </c>
      <c r="N1681" s="67">
        <v>510.28140000000002</v>
      </c>
      <c r="O1681" s="67">
        <v>2</v>
      </c>
      <c r="P1681" s="67">
        <v>22.72</v>
      </c>
      <c r="Q1681" s="68">
        <v>2782900</v>
      </c>
      <c r="U1681" s="71"/>
    </row>
    <row r="1682" spans="1:23" ht="15">
      <c r="G1682" s="59"/>
      <c r="H1682" s="66"/>
      <c r="J1682" s="58"/>
      <c r="Q1682" s="46">
        <f>SUM(Q1678:Q1681)</f>
        <v>132908000</v>
      </c>
      <c r="U1682" s="70"/>
    </row>
    <row r="1683" spans="1:23" ht="14.4">
      <c r="A1683" s="62">
        <v>25</v>
      </c>
      <c r="B1683" s="67">
        <v>3</v>
      </c>
      <c r="C1683" s="67">
        <v>1</v>
      </c>
      <c r="D1683" s="67">
        <v>108.67</v>
      </c>
      <c r="E1683" s="67">
        <v>14</v>
      </c>
      <c r="F1683" s="67">
        <v>26547</v>
      </c>
      <c r="G1683" s="59" t="s">
        <v>805</v>
      </c>
      <c r="H1683" s="66" t="s">
        <v>635</v>
      </c>
      <c r="I1683" s="67" t="s">
        <v>40</v>
      </c>
      <c r="J1683" s="67" t="s">
        <v>981</v>
      </c>
      <c r="K1683" s="67" t="s">
        <v>497</v>
      </c>
      <c r="L1683" s="67">
        <v>64.72</v>
      </c>
      <c r="M1683" s="67">
        <v>-0.7</v>
      </c>
      <c r="N1683" s="67">
        <v>756.84609999999998</v>
      </c>
      <c r="O1683" s="67">
        <v>2</v>
      </c>
      <c r="P1683" s="67">
        <v>19.559999999999999</v>
      </c>
      <c r="Q1683" s="68">
        <v>4494000</v>
      </c>
      <c r="R1683" s="64">
        <f>Q1686/B1683</f>
        <v>39660930</v>
      </c>
      <c r="T1683" s="44">
        <f>R1683/$S$1584*100</f>
        <v>7.5896426183160628</v>
      </c>
      <c r="U1683" s="71"/>
      <c r="V1683" s="44">
        <f>T1683*U$1584/100</f>
        <v>0.14023255319249098</v>
      </c>
      <c r="W1683" s="44"/>
    </row>
    <row r="1684" spans="1:23" ht="15">
      <c r="G1684" s="59"/>
      <c r="H1684" s="66"/>
      <c r="J1684" s="58"/>
      <c r="K1684" s="67" t="s">
        <v>299</v>
      </c>
      <c r="L1684" s="67">
        <v>58.7</v>
      </c>
      <c r="M1684" s="67">
        <v>-0.8</v>
      </c>
      <c r="N1684" s="67">
        <v>1118.5863999999999</v>
      </c>
      <c r="O1684" s="67">
        <v>1</v>
      </c>
      <c r="P1684" s="67">
        <v>26.58</v>
      </c>
      <c r="Q1684" s="68">
        <v>114190000</v>
      </c>
      <c r="U1684" s="71"/>
    </row>
    <row r="1685" spans="1:23" ht="15">
      <c r="G1685" s="59"/>
      <c r="H1685" s="66"/>
      <c r="J1685" s="58"/>
      <c r="K1685" s="67" t="s">
        <v>424</v>
      </c>
      <c r="L1685" s="67">
        <v>43.79</v>
      </c>
      <c r="M1685" s="67">
        <v>-0.7</v>
      </c>
      <c r="N1685" s="67">
        <v>573.28620000000001</v>
      </c>
      <c r="O1685" s="67">
        <v>2</v>
      </c>
      <c r="P1685" s="67">
        <v>24.78</v>
      </c>
      <c r="Q1685" s="68">
        <v>298790</v>
      </c>
      <c r="U1685" s="71"/>
    </row>
    <row r="1686" spans="1:23" ht="15">
      <c r="G1686" s="59"/>
      <c r="H1686" s="66"/>
      <c r="J1686" s="58"/>
      <c r="Q1686" s="46">
        <f>SUM(Q1683:Q1685)</f>
        <v>118982790</v>
      </c>
      <c r="U1686" s="70"/>
    </row>
    <row r="1687" spans="1:23" ht="14.4">
      <c r="A1687" s="62">
        <v>25</v>
      </c>
      <c r="B1687" s="67">
        <v>2</v>
      </c>
      <c r="C1687" s="67">
        <v>1</v>
      </c>
      <c r="D1687" s="67">
        <v>104.4</v>
      </c>
      <c r="E1687" s="67">
        <v>11</v>
      </c>
      <c r="F1687" s="67">
        <v>28144</v>
      </c>
      <c r="G1687" s="59" t="s">
        <v>777</v>
      </c>
      <c r="H1687" s="66" t="s">
        <v>634</v>
      </c>
      <c r="I1687" s="67" t="s">
        <v>40</v>
      </c>
      <c r="J1687" s="67" t="s">
        <v>547</v>
      </c>
      <c r="K1687" s="67" t="s">
        <v>453</v>
      </c>
      <c r="L1687" s="67">
        <v>79.8</v>
      </c>
      <c r="M1687" s="67">
        <v>0</v>
      </c>
      <c r="N1687" s="67">
        <v>912.48779999999999</v>
      </c>
      <c r="O1687" s="67">
        <v>2</v>
      </c>
      <c r="P1687" s="67">
        <v>32.729999999999997</v>
      </c>
      <c r="Q1687" s="68">
        <v>1539900</v>
      </c>
      <c r="R1687" s="64">
        <f>Q1689/B1687</f>
        <v>1535750</v>
      </c>
      <c r="T1687" s="44">
        <f>R1687/$S$1584*100</f>
        <v>0.29388603976454647</v>
      </c>
      <c r="U1687" s="71"/>
      <c r="V1687" s="44">
        <f>T1687*U$1584/100</f>
        <v>5.4300830455909135E-3</v>
      </c>
      <c r="W1687" s="44"/>
    </row>
    <row r="1688" spans="1:23" ht="15">
      <c r="G1688" s="59"/>
      <c r="H1688" s="66"/>
      <c r="J1688" s="58"/>
      <c r="K1688" s="67" t="s">
        <v>201</v>
      </c>
      <c r="L1688" s="67">
        <v>49.18</v>
      </c>
      <c r="M1688" s="67">
        <v>1.6</v>
      </c>
      <c r="N1688" s="67">
        <v>595.81650000000002</v>
      </c>
      <c r="O1688" s="67">
        <v>2</v>
      </c>
      <c r="P1688" s="67">
        <v>30.41</v>
      </c>
      <c r="Q1688" s="68">
        <v>1531600</v>
      </c>
      <c r="U1688" s="71"/>
    </row>
    <row r="1689" spans="1:23" ht="15">
      <c r="G1689" s="59"/>
      <c r="H1689" s="66"/>
      <c r="J1689" s="58"/>
      <c r="Q1689" s="46">
        <f>SUM(Q1687:Q1688)</f>
        <v>3071500</v>
      </c>
      <c r="U1689" s="70"/>
    </row>
    <row r="1690" spans="1:23" ht="14.4">
      <c r="A1690" s="62">
        <v>25</v>
      </c>
      <c r="B1690" s="67">
        <v>3</v>
      </c>
      <c r="C1690" s="67">
        <v>1</v>
      </c>
      <c r="D1690" s="67">
        <v>100.35</v>
      </c>
      <c r="E1690" s="67">
        <v>14</v>
      </c>
      <c r="F1690" s="67">
        <v>26483</v>
      </c>
      <c r="G1690" s="59" t="s">
        <v>804</v>
      </c>
      <c r="H1690" s="66" t="s">
        <v>156</v>
      </c>
      <c r="I1690" s="67" t="s">
        <v>40</v>
      </c>
      <c r="J1690" s="67" t="s">
        <v>595</v>
      </c>
      <c r="K1690" s="67" t="s">
        <v>299</v>
      </c>
      <c r="L1690" s="67">
        <v>58.7</v>
      </c>
      <c r="M1690" s="67">
        <v>-0.8</v>
      </c>
      <c r="N1690" s="67">
        <v>1118.5863999999999</v>
      </c>
      <c r="O1690" s="67">
        <v>1</v>
      </c>
      <c r="P1690" s="67">
        <v>26.58</v>
      </c>
      <c r="Q1690" s="68">
        <v>114190000</v>
      </c>
      <c r="R1690" s="64">
        <f>Q1693/B1690</f>
        <v>38248513.333333336</v>
      </c>
      <c r="T1690" s="44">
        <f>R1690/$S$1584*100</f>
        <v>7.3193580403156666</v>
      </c>
      <c r="U1690" s="71"/>
      <c r="V1690" s="44">
        <f>T1690*U$1584/100</f>
        <v>0.135238550395827</v>
      </c>
      <c r="W1690" s="44"/>
    </row>
    <row r="1691" spans="1:23" ht="15">
      <c r="G1691" s="59"/>
      <c r="H1691" s="66"/>
      <c r="J1691" s="58"/>
      <c r="K1691" s="67" t="s">
        <v>336</v>
      </c>
      <c r="L1691" s="67">
        <v>54.11</v>
      </c>
      <c r="M1691" s="67">
        <v>-0.3</v>
      </c>
      <c r="N1691" s="67">
        <v>509.57190000000003</v>
      </c>
      <c r="O1691" s="67">
        <v>3</v>
      </c>
      <c r="P1691" s="67">
        <v>20.48</v>
      </c>
      <c r="Q1691" s="68">
        <v>256750</v>
      </c>
      <c r="U1691" s="71"/>
    </row>
    <row r="1692" spans="1:23" ht="15">
      <c r="G1692" s="59"/>
      <c r="H1692" s="66"/>
      <c r="J1692" s="58"/>
      <c r="K1692" s="67" t="s">
        <v>424</v>
      </c>
      <c r="L1692" s="67">
        <v>43.79</v>
      </c>
      <c r="M1692" s="67">
        <v>-0.7</v>
      </c>
      <c r="N1692" s="67">
        <v>573.28620000000001</v>
      </c>
      <c r="O1692" s="67">
        <v>2</v>
      </c>
      <c r="P1692" s="67">
        <v>24.78</v>
      </c>
      <c r="Q1692" s="68">
        <v>298790</v>
      </c>
      <c r="U1692" s="71"/>
    </row>
    <row r="1693" spans="1:23" ht="15">
      <c r="G1693" s="59"/>
      <c r="H1693" s="66"/>
      <c r="J1693" s="58"/>
      <c r="Q1693" s="46">
        <f>SUM(Q1690:Q1692)</f>
        <v>114745540</v>
      </c>
      <c r="U1693" s="70"/>
    </row>
    <row r="1694" spans="1:23" ht="16.2">
      <c r="A1694" s="62">
        <v>25</v>
      </c>
      <c r="B1694" s="67">
        <v>4</v>
      </c>
      <c r="C1694" s="67">
        <v>1</v>
      </c>
      <c r="D1694" s="67">
        <v>93.37</v>
      </c>
      <c r="E1694" s="67">
        <v>21</v>
      </c>
      <c r="F1694" s="67">
        <v>15665</v>
      </c>
      <c r="G1694" s="59" t="s">
        <v>832</v>
      </c>
      <c r="H1694" s="66" t="s">
        <v>636</v>
      </c>
      <c r="I1694" s="67" t="s">
        <v>1025</v>
      </c>
      <c r="J1694" s="67" t="s">
        <v>978</v>
      </c>
      <c r="K1694" s="67" t="s">
        <v>326</v>
      </c>
      <c r="L1694" s="67">
        <v>70.03</v>
      </c>
      <c r="M1694" s="67">
        <v>-0.4</v>
      </c>
      <c r="N1694" s="67">
        <v>753.27480000000003</v>
      </c>
      <c r="O1694" s="67">
        <v>2</v>
      </c>
      <c r="P1694" s="67">
        <v>20.78</v>
      </c>
      <c r="Q1694" s="68">
        <v>14650000</v>
      </c>
      <c r="R1694" s="64">
        <f>Q1698/B1694</f>
        <v>5673245</v>
      </c>
      <c r="T1694" s="44">
        <f>R1694/$S$1584*100</f>
        <v>1.0856503374012789</v>
      </c>
      <c r="U1694" s="71"/>
      <c r="V1694" s="44">
        <f>T1694*U$1584/100</f>
        <v>2.0059379122893319E-2</v>
      </c>
      <c r="W1694" s="44"/>
    </row>
    <row r="1695" spans="1:23" ht="15">
      <c r="G1695" s="59"/>
      <c r="H1695" s="66"/>
      <c r="J1695" s="58"/>
      <c r="K1695" s="67" t="s">
        <v>334</v>
      </c>
      <c r="L1695" s="67">
        <v>46.68</v>
      </c>
      <c r="M1695" s="67">
        <v>-0.2</v>
      </c>
      <c r="N1695" s="67">
        <v>544.71360000000004</v>
      </c>
      <c r="O1695" s="67">
        <v>2</v>
      </c>
      <c r="P1695" s="67">
        <v>19.12</v>
      </c>
      <c r="Q1695" s="68">
        <v>1093100</v>
      </c>
      <c r="U1695" s="71"/>
    </row>
    <row r="1696" spans="1:23" ht="15">
      <c r="G1696" s="59"/>
      <c r="J1696" s="58"/>
      <c r="K1696" s="67" t="s">
        <v>323</v>
      </c>
      <c r="L1696" s="67">
        <v>27.49</v>
      </c>
      <c r="M1696" s="67">
        <v>-0.1</v>
      </c>
      <c r="N1696" s="67">
        <v>576.7002</v>
      </c>
      <c r="O1696" s="67">
        <v>2</v>
      </c>
      <c r="P1696" s="67">
        <v>18.02</v>
      </c>
      <c r="Q1696" s="68">
        <v>6636700</v>
      </c>
      <c r="U1696" s="71"/>
    </row>
    <row r="1697" spans="1:23" ht="15">
      <c r="G1697" s="59"/>
      <c r="J1697" s="58"/>
      <c r="K1697" s="67" t="s">
        <v>333</v>
      </c>
      <c r="L1697" s="67">
        <v>24.38</v>
      </c>
      <c r="M1697" s="67">
        <v>-2</v>
      </c>
      <c r="N1697" s="67">
        <v>552.71</v>
      </c>
      <c r="O1697" s="67">
        <v>2</v>
      </c>
      <c r="P1697" s="67">
        <v>16.54</v>
      </c>
      <c r="Q1697" s="68">
        <v>313180</v>
      </c>
      <c r="U1697" s="71"/>
    </row>
    <row r="1698" spans="1:23" ht="15">
      <c r="G1698" s="59"/>
      <c r="J1698" s="58"/>
      <c r="Q1698" s="46">
        <f>SUM(Q1694:Q1697)</f>
        <v>22692980</v>
      </c>
      <c r="U1698" s="70"/>
    </row>
    <row r="1699" spans="1:23" ht="16.2">
      <c r="A1699" s="62">
        <v>25</v>
      </c>
      <c r="B1699" s="67">
        <v>5</v>
      </c>
      <c r="C1699" s="67">
        <v>1</v>
      </c>
      <c r="D1699" s="67">
        <v>92.74</v>
      </c>
      <c r="E1699" s="67">
        <v>34</v>
      </c>
      <c r="F1699" s="67">
        <v>15597</v>
      </c>
      <c r="G1699" s="59" t="s">
        <v>833</v>
      </c>
      <c r="H1699" s="66" t="s">
        <v>637</v>
      </c>
      <c r="I1699" s="67" t="s">
        <v>1026</v>
      </c>
      <c r="J1699" s="67" t="s">
        <v>978</v>
      </c>
      <c r="K1699" s="67" t="s">
        <v>307</v>
      </c>
      <c r="L1699" s="67">
        <v>58.13</v>
      </c>
      <c r="M1699" s="67">
        <v>-0.2</v>
      </c>
      <c r="N1699" s="67">
        <v>1043.5017</v>
      </c>
      <c r="O1699" s="67">
        <v>1</v>
      </c>
      <c r="P1699" s="67">
        <v>32.22</v>
      </c>
      <c r="Q1699" s="68">
        <v>7351800</v>
      </c>
      <c r="R1699" s="64">
        <f>Q1704/B1699</f>
        <v>30713900</v>
      </c>
      <c r="T1699" s="44">
        <f>R1699/$S$1584*100</f>
        <v>5.8775102957670864</v>
      </c>
      <c r="U1699" s="71"/>
      <c r="V1699" s="44">
        <f>T1699*U$1584/100</f>
        <v>0.10859777154743594</v>
      </c>
      <c r="W1699" s="44"/>
    </row>
    <row r="1700" spans="1:23" ht="15">
      <c r="G1700" s="59"/>
      <c r="J1700" s="58"/>
      <c r="K1700" s="67" t="s">
        <v>297</v>
      </c>
      <c r="L1700" s="67">
        <v>48.99</v>
      </c>
      <c r="M1700" s="67">
        <v>0.1</v>
      </c>
      <c r="N1700" s="67">
        <v>404.71039999999999</v>
      </c>
      <c r="O1700" s="67">
        <v>2</v>
      </c>
      <c r="P1700" s="67">
        <v>23.43</v>
      </c>
      <c r="Q1700" s="68">
        <v>72440000</v>
      </c>
      <c r="U1700" s="71"/>
    </row>
    <row r="1701" spans="1:23" ht="15">
      <c r="G1701" s="59"/>
      <c r="J1701" s="58"/>
      <c r="K1701" s="67" t="s">
        <v>308</v>
      </c>
      <c r="L1701" s="67">
        <v>47.41</v>
      </c>
      <c r="M1701" s="67">
        <v>-0.2</v>
      </c>
      <c r="N1701" s="67">
        <v>1059.4965999999999</v>
      </c>
      <c r="O1701" s="67">
        <v>1</v>
      </c>
      <c r="P1701" s="67">
        <v>29.59</v>
      </c>
      <c r="Q1701" s="68">
        <v>33020000</v>
      </c>
      <c r="U1701" s="71"/>
    </row>
    <row r="1702" spans="1:23" ht="15">
      <c r="G1702" s="59"/>
      <c r="J1702" s="58"/>
      <c r="K1702" s="67" t="s">
        <v>531</v>
      </c>
      <c r="L1702" s="67">
        <v>30.35</v>
      </c>
      <c r="M1702" s="67">
        <v>9.5</v>
      </c>
      <c r="N1702" s="67">
        <v>894.05370000000005</v>
      </c>
      <c r="O1702" s="67">
        <v>3</v>
      </c>
      <c r="P1702" s="67">
        <v>24.52</v>
      </c>
      <c r="Q1702" s="68">
        <v>34121000</v>
      </c>
      <c r="U1702" s="71"/>
    </row>
    <row r="1703" spans="1:23" ht="15">
      <c r="G1703" s="59"/>
      <c r="J1703" s="58"/>
      <c r="K1703" s="67" t="s">
        <v>323</v>
      </c>
      <c r="L1703" s="67">
        <v>27.49</v>
      </c>
      <c r="M1703" s="67">
        <v>-0.1</v>
      </c>
      <c r="N1703" s="67">
        <v>576.7002</v>
      </c>
      <c r="O1703" s="67">
        <v>2</v>
      </c>
      <c r="P1703" s="67">
        <v>18.02</v>
      </c>
      <c r="Q1703" s="68">
        <v>6636700</v>
      </c>
      <c r="U1703" s="71"/>
    </row>
    <row r="1704" spans="1:23" ht="15">
      <c r="G1704" s="59"/>
      <c r="J1704" s="58"/>
      <c r="Q1704" s="46">
        <f>SUM(Q1699:Q1703)</f>
        <v>153569500</v>
      </c>
      <c r="U1704" s="70"/>
    </row>
    <row r="1705" spans="1:23" ht="14.4">
      <c r="A1705" s="62">
        <v>25</v>
      </c>
      <c r="B1705" s="67">
        <v>2</v>
      </c>
      <c r="C1705" s="67">
        <v>1</v>
      </c>
      <c r="D1705" s="67">
        <v>88.5</v>
      </c>
      <c r="E1705" s="67">
        <v>7</v>
      </c>
      <c r="F1705" s="67">
        <v>28903</v>
      </c>
      <c r="G1705" s="59" t="s">
        <v>754</v>
      </c>
      <c r="H1705" s="66" t="s">
        <v>638</v>
      </c>
      <c r="I1705" s="67" t="s">
        <v>40</v>
      </c>
      <c r="J1705" s="67" t="s">
        <v>544</v>
      </c>
      <c r="K1705" s="67" t="s">
        <v>298</v>
      </c>
      <c r="L1705" s="67">
        <v>88.5</v>
      </c>
      <c r="M1705" s="67">
        <v>-0.5</v>
      </c>
      <c r="N1705" s="67">
        <v>1036.5089</v>
      </c>
      <c r="O1705" s="67">
        <v>2</v>
      </c>
      <c r="P1705" s="67">
        <v>33.76</v>
      </c>
      <c r="Q1705" s="68">
        <v>4589300</v>
      </c>
      <c r="R1705" s="64">
        <f>Q1707/B1705</f>
        <v>2683585</v>
      </c>
      <c r="T1705" s="44">
        <f>R1705/$S$1584*100</f>
        <v>0.51353942244606243</v>
      </c>
      <c r="U1705" s="71"/>
      <c r="V1705" s="44">
        <f>T1705*U$1584/100</f>
        <v>9.4885817417562027E-3</v>
      </c>
      <c r="W1705" s="44"/>
    </row>
    <row r="1706" spans="1:23" ht="15">
      <c r="G1706" s="59"/>
      <c r="J1706" s="58"/>
      <c r="K1706" s="67" t="s">
        <v>310</v>
      </c>
      <c r="L1706" s="67">
        <v>81.78</v>
      </c>
      <c r="M1706" s="67">
        <v>-0.5</v>
      </c>
      <c r="N1706" s="67">
        <v>1044.5063</v>
      </c>
      <c r="O1706" s="67">
        <v>2</v>
      </c>
      <c r="P1706" s="67">
        <v>31.7</v>
      </c>
      <c r="Q1706" s="68">
        <v>777870</v>
      </c>
      <c r="U1706" s="71"/>
    </row>
    <row r="1707" spans="1:23" ht="15">
      <c r="G1707" s="59"/>
      <c r="J1707" s="58"/>
      <c r="Q1707" s="46">
        <f>SUM(Q1705:Q1706)</f>
        <v>5367170</v>
      </c>
      <c r="U1707" s="70"/>
    </row>
    <row r="1708" spans="1:23" ht="16.2">
      <c r="A1708" s="62">
        <v>25</v>
      </c>
      <c r="B1708" s="67">
        <v>2</v>
      </c>
      <c r="C1708" s="67">
        <v>1</v>
      </c>
      <c r="D1708" s="67">
        <v>83.97</v>
      </c>
      <c r="E1708" s="67">
        <v>9</v>
      </c>
      <c r="F1708" s="67">
        <v>16344</v>
      </c>
      <c r="G1708" s="59" t="s">
        <v>834</v>
      </c>
      <c r="H1708" s="66" t="s">
        <v>135</v>
      </c>
      <c r="I1708" s="67" t="s">
        <v>1026</v>
      </c>
      <c r="J1708" s="67" t="s">
        <v>994</v>
      </c>
      <c r="K1708" s="67" t="s">
        <v>532</v>
      </c>
      <c r="L1708" s="67">
        <v>59.47</v>
      </c>
      <c r="M1708" s="67">
        <v>4.2</v>
      </c>
      <c r="N1708" s="67">
        <v>577.25570000000005</v>
      </c>
      <c r="O1708" s="67">
        <v>3</v>
      </c>
      <c r="P1708" s="67">
        <v>24.5</v>
      </c>
      <c r="Q1708" s="68">
        <v>1121000</v>
      </c>
      <c r="R1708" s="64">
        <f>Q1710/B1708</f>
        <v>36780500</v>
      </c>
      <c r="T1708" s="44">
        <f>R1708/$S$1584*100</f>
        <v>7.0384343060783978</v>
      </c>
      <c r="U1708" s="71"/>
      <c r="V1708" s="44">
        <f>T1708*U$1584/100</f>
        <v>0.13004796969451834</v>
      </c>
      <c r="W1708" s="44"/>
    </row>
    <row r="1709" spans="1:23" ht="15">
      <c r="G1709" s="59"/>
      <c r="H1709" s="66"/>
      <c r="J1709" s="58"/>
      <c r="K1709" s="67" t="s">
        <v>533</v>
      </c>
      <c r="L1709" s="67">
        <v>48.99</v>
      </c>
      <c r="M1709" s="67">
        <v>0.1</v>
      </c>
      <c r="N1709" s="67">
        <v>404.71039999999999</v>
      </c>
      <c r="O1709" s="67">
        <v>2</v>
      </c>
      <c r="P1709" s="67">
        <v>23.43</v>
      </c>
      <c r="Q1709" s="68">
        <v>72440000</v>
      </c>
      <c r="U1709" s="71"/>
    </row>
    <row r="1710" spans="1:23" ht="15">
      <c r="G1710" s="59"/>
      <c r="H1710" s="66"/>
      <c r="J1710" s="58"/>
      <c r="Q1710" s="46">
        <f>SUM(Q1708:Q1709)</f>
        <v>73561000</v>
      </c>
      <c r="U1710" s="70"/>
    </row>
    <row r="1711" spans="1:23" ht="14.4">
      <c r="A1711" s="62">
        <v>25</v>
      </c>
      <c r="B1711" s="67">
        <v>2</v>
      </c>
      <c r="C1711" s="67">
        <v>2</v>
      </c>
      <c r="D1711" s="67">
        <v>81.86</v>
      </c>
      <c r="E1711" s="67">
        <v>24</v>
      </c>
      <c r="F1711" s="67">
        <v>9832</v>
      </c>
      <c r="G1711" s="59" t="s">
        <v>887</v>
      </c>
      <c r="H1711" s="66" t="s">
        <v>633</v>
      </c>
      <c r="I1711" s="67" t="s">
        <v>669</v>
      </c>
      <c r="J1711" s="67" t="s">
        <v>659</v>
      </c>
      <c r="K1711" s="67" t="s">
        <v>94</v>
      </c>
      <c r="L1711" s="67">
        <v>55.17</v>
      </c>
      <c r="M1711" s="67">
        <v>-2.9</v>
      </c>
      <c r="N1711" s="67">
        <v>964.49570000000006</v>
      </c>
      <c r="O1711" s="67">
        <v>1</v>
      </c>
      <c r="P1711" s="67">
        <v>26.78</v>
      </c>
      <c r="Q1711" s="68">
        <v>1856300</v>
      </c>
      <c r="R1711" s="64">
        <f>Q1713/B1711</f>
        <v>980975</v>
      </c>
      <c r="T1711" s="44">
        <f>R1711/$S$1584*100</f>
        <v>0.18772251854665536</v>
      </c>
      <c r="U1711" s="71"/>
      <c r="V1711" s="44">
        <f>T1711*U$1584/100</f>
        <v>3.4685174772251643E-3</v>
      </c>
      <c r="W1711" s="44"/>
    </row>
    <row r="1712" spans="1:23" ht="15">
      <c r="G1712" s="59"/>
      <c r="H1712" s="66"/>
      <c r="J1712" s="58"/>
      <c r="K1712" s="67" t="s">
        <v>93</v>
      </c>
      <c r="L1712" s="67">
        <v>53.38</v>
      </c>
      <c r="M1712" s="67">
        <v>-6.7</v>
      </c>
      <c r="N1712" s="67">
        <v>828.34280000000001</v>
      </c>
      <c r="O1712" s="67">
        <v>2</v>
      </c>
      <c r="P1712" s="67">
        <v>31.49</v>
      </c>
      <c r="Q1712" s="68">
        <v>105650</v>
      </c>
      <c r="U1712" s="71"/>
    </row>
    <row r="1713" spans="1:23" ht="15">
      <c r="G1713" s="59"/>
      <c r="H1713" s="66"/>
      <c r="J1713" s="58"/>
      <c r="Q1713" s="46">
        <f>SUM(Q1711:Q1712)</f>
        <v>1961950</v>
      </c>
      <c r="U1713" s="70"/>
    </row>
    <row r="1714" spans="1:23" ht="14.4">
      <c r="A1714" s="62">
        <v>25</v>
      </c>
      <c r="B1714" s="67">
        <v>2</v>
      </c>
      <c r="C1714" s="67">
        <v>1</v>
      </c>
      <c r="D1714" s="67">
        <v>78.47</v>
      </c>
      <c r="E1714" s="67">
        <v>6</v>
      </c>
      <c r="F1714" s="67">
        <v>43816</v>
      </c>
      <c r="G1714" s="59" t="s">
        <v>731</v>
      </c>
      <c r="H1714" s="66" t="s">
        <v>591</v>
      </c>
      <c r="I1714" s="67" t="s">
        <v>39</v>
      </c>
      <c r="J1714" s="67" t="s">
        <v>958</v>
      </c>
      <c r="K1714" s="67" t="s">
        <v>84</v>
      </c>
      <c r="L1714" s="67">
        <v>53</v>
      </c>
      <c r="M1714" s="67">
        <v>-0.2</v>
      </c>
      <c r="N1714" s="67">
        <v>724.851</v>
      </c>
      <c r="O1714" s="67">
        <v>2</v>
      </c>
      <c r="P1714" s="67">
        <v>25.98</v>
      </c>
      <c r="Q1714" s="68">
        <v>616740</v>
      </c>
      <c r="R1714" s="64">
        <f>Q1716/B1714</f>
        <v>408535</v>
      </c>
      <c r="T1714" s="44">
        <f>R1714/$S$1584*100</f>
        <v>7.8178566339058425E-2</v>
      </c>
      <c r="U1714" s="71"/>
      <c r="V1714" s="44">
        <f>T1714*U$1584/100</f>
        <v>1.4444922526651366E-3</v>
      </c>
      <c r="W1714" s="44"/>
    </row>
    <row r="1715" spans="1:23" ht="15">
      <c r="G1715" s="59"/>
      <c r="H1715" s="66"/>
      <c r="J1715" s="58"/>
      <c r="K1715" s="67" t="s">
        <v>362</v>
      </c>
      <c r="L1715" s="67">
        <v>50.94</v>
      </c>
      <c r="M1715" s="67">
        <v>-0.8</v>
      </c>
      <c r="N1715" s="67">
        <v>677.28639999999996</v>
      </c>
      <c r="O1715" s="67">
        <v>2</v>
      </c>
      <c r="P1715" s="67">
        <v>27.62</v>
      </c>
      <c r="Q1715" s="68">
        <v>200330</v>
      </c>
      <c r="U1715" s="71"/>
    </row>
    <row r="1716" spans="1:23" ht="15">
      <c r="G1716" s="59"/>
      <c r="H1716" s="66"/>
      <c r="J1716" s="58"/>
      <c r="Q1716" s="46">
        <f>SUM(Q1714:Q1715)</f>
        <v>817070</v>
      </c>
      <c r="U1716" s="70"/>
    </row>
    <row r="1717" spans="1:23" ht="14.4">
      <c r="A1717" s="62">
        <v>25</v>
      </c>
      <c r="B1717" s="67">
        <v>1</v>
      </c>
      <c r="C1717" s="67">
        <v>1</v>
      </c>
      <c r="D1717" s="67">
        <v>72.64</v>
      </c>
      <c r="E1717" s="67">
        <v>17</v>
      </c>
      <c r="F1717" s="67">
        <v>8543</v>
      </c>
      <c r="G1717" s="59" t="s">
        <v>888</v>
      </c>
      <c r="H1717" s="66" t="s">
        <v>633</v>
      </c>
      <c r="I1717" s="67" t="s">
        <v>669</v>
      </c>
      <c r="J1717" s="67" t="s">
        <v>657</v>
      </c>
      <c r="K1717" s="67" t="s">
        <v>129</v>
      </c>
      <c r="L1717" s="67">
        <v>72.64</v>
      </c>
      <c r="M1717" s="67">
        <v>-0.1</v>
      </c>
      <c r="N1717" s="67">
        <v>531.23670000000004</v>
      </c>
      <c r="O1717" s="67">
        <v>3</v>
      </c>
      <c r="P1717" s="67">
        <v>28.05</v>
      </c>
      <c r="Q1717" s="68">
        <v>1290500</v>
      </c>
      <c r="R1717" s="64">
        <v>1290500</v>
      </c>
      <c r="T1717" s="44">
        <f>R1717/$S$1584*100</f>
        <v>0.24695421410786075</v>
      </c>
      <c r="U1717" s="71"/>
      <c r="V1717" s="44">
        <f>T1717*U$1584/100</f>
        <v>4.5629315776233581E-3</v>
      </c>
      <c r="W1717" s="44"/>
    </row>
    <row r="1718" spans="1:23" ht="15">
      <c r="G1718" s="59"/>
      <c r="H1718" s="66"/>
      <c r="J1718" s="58"/>
      <c r="Q1718" s="46">
        <f>SUM(Q1717)</f>
        <v>1290500</v>
      </c>
      <c r="U1718" s="70"/>
    </row>
    <row r="1719" spans="1:23" ht="14.4">
      <c r="A1719" s="62">
        <v>25</v>
      </c>
      <c r="B1719" s="67">
        <v>2</v>
      </c>
      <c r="C1719" s="67">
        <v>2</v>
      </c>
      <c r="D1719" s="67">
        <v>69.98</v>
      </c>
      <c r="E1719" s="67">
        <v>15</v>
      </c>
      <c r="F1719" s="67">
        <v>17376</v>
      </c>
      <c r="G1719" s="59" t="s">
        <v>837</v>
      </c>
      <c r="H1719" s="66" t="s">
        <v>638</v>
      </c>
      <c r="I1719" s="67" t="s">
        <v>669</v>
      </c>
      <c r="J1719" s="67" t="s">
        <v>556</v>
      </c>
      <c r="K1719" s="67" t="s">
        <v>534</v>
      </c>
      <c r="L1719" s="67">
        <v>48.89</v>
      </c>
      <c r="M1719" s="67">
        <v>0.5</v>
      </c>
      <c r="N1719" s="67">
        <v>541.78909999999996</v>
      </c>
      <c r="O1719" s="67">
        <v>2</v>
      </c>
      <c r="P1719" s="67">
        <v>33.96</v>
      </c>
      <c r="Q1719" s="68">
        <v>680600</v>
      </c>
      <c r="R1719" s="64">
        <f>Q1721/B1719</f>
        <v>5312400</v>
      </c>
      <c r="T1719" s="44">
        <f>R1719/$S$1584*100</f>
        <v>1.0165978822368071</v>
      </c>
      <c r="U1719" s="71"/>
      <c r="V1719" s="44">
        <f>T1719*U$1584/100</f>
        <v>1.8783508495130826E-2</v>
      </c>
      <c r="W1719" s="44"/>
    </row>
    <row r="1720" spans="1:23" ht="15">
      <c r="G1720" s="59"/>
      <c r="J1720" s="58"/>
      <c r="K1720" s="67" t="s">
        <v>262</v>
      </c>
      <c r="L1720" s="67">
        <v>42.18</v>
      </c>
      <c r="M1720" s="67">
        <v>4.0999999999999996</v>
      </c>
      <c r="N1720" s="67">
        <v>914.87459999999999</v>
      </c>
      <c r="O1720" s="67">
        <v>2</v>
      </c>
      <c r="P1720" s="67">
        <v>27.23</v>
      </c>
      <c r="Q1720" s="68">
        <v>9944200</v>
      </c>
      <c r="U1720" s="71"/>
    </row>
    <row r="1721" spans="1:23" ht="15">
      <c r="G1721" s="59"/>
      <c r="J1721" s="58"/>
      <c r="Q1721" s="46">
        <f>SUM(Q1719:Q1720)</f>
        <v>10624800</v>
      </c>
      <c r="U1721" s="70"/>
    </row>
    <row r="1722" spans="1:23" ht="16.2">
      <c r="A1722" s="62">
        <v>25</v>
      </c>
      <c r="B1722" s="67">
        <v>2</v>
      </c>
      <c r="C1722" s="67">
        <v>1</v>
      </c>
      <c r="D1722" s="67">
        <v>66.77</v>
      </c>
      <c r="E1722" s="67">
        <v>9</v>
      </c>
      <c r="F1722" s="67">
        <v>17346</v>
      </c>
      <c r="G1722" s="59" t="s">
        <v>838</v>
      </c>
      <c r="H1722" s="66" t="s">
        <v>639</v>
      </c>
      <c r="I1722" s="67" t="s">
        <v>1025</v>
      </c>
      <c r="J1722" s="67" t="s">
        <v>995</v>
      </c>
      <c r="K1722" s="67" t="s">
        <v>535</v>
      </c>
      <c r="L1722" s="67">
        <v>48.99</v>
      </c>
      <c r="M1722" s="67">
        <v>0.1</v>
      </c>
      <c r="N1722" s="67">
        <v>404.71039999999999</v>
      </c>
      <c r="O1722" s="67">
        <v>2</v>
      </c>
      <c r="P1722" s="67">
        <v>23.43</v>
      </c>
      <c r="Q1722" s="68">
        <v>72440000</v>
      </c>
      <c r="R1722" s="64">
        <f>Q1724/B1722</f>
        <v>36276655</v>
      </c>
      <c r="T1722" s="44">
        <f>R1722/$S$1584*100</f>
        <v>6.9420169128144114</v>
      </c>
      <c r="U1722" s="71"/>
      <c r="V1722" s="44">
        <f>T1722*U$1584/100</f>
        <v>0.12826648169705407</v>
      </c>
      <c r="W1722" s="44"/>
    </row>
    <row r="1723" spans="1:23" ht="15">
      <c r="G1723" s="59"/>
      <c r="H1723" s="66"/>
      <c r="J1723" s="58"/>
      <c r="K1723" s="67" t="s">
        <v>536</v>
      </c>
      <c r="L1723" s="67">
        <v>35.56</v>
      </c>
      <c r="M1723" s="67">
        <v>6.7</v>
      </c>
      <c r="N1723" s="67">
        <v>577.58519999999999</v>
      </c>
      <c r="O1723" s="67">
        <v>3</v>
      </c>
      <c r="P1723" s="67">
        <v>26.01</v>
      </c>
      <c r="Q1723" s="68">
        <v>113310</v>
      </c>
      <c r="U1723" s="71"/>
    </row>
    <row r="1724" spans="1:23" ht="15">
      <c r="G1724" s="59"/>
      <c r="H1724" s="66"/>
      <c r="J1724" s="58"/>
      <c r="Q1724" s="46">
        <f>SUM(Q1722:Q1723)</f>
        <v>72553310</v>
      </c>
      <c r="U1724" s="70"/>
    </row>
    <row r="1725" spans="1:23" ht="14.4">
      <c r="A1725" s="62">
        <v>25</v>
      </c>
      <c r="B1725" s="67">
        <v>1</v>
      </c>
      <c r="C1725" s="67">
        <v>1</v>
      </c>
      <c r="D1725" s="67">
        <v>54.43</v>
      </c>
      <c r="E1725" s="67">
        <v>4</v>
      </c>
      <c r="F1725" s="67">
        <v>31488</v>
      </c>
      <c r="G1725" s="59" t="s">
        <v>783</v>
      </c>
      <c r="H1725" s="66" t="s">
        <v>640</v>
      </c>
      <c r="I1725" s="67" t="s">
        <v>40</v>
      </c>
      <c r="J1725" s="67" t="s">
        <v>969</v>
      </c>
      <c r="K1725" s="67" t="s">
        <v>303</v>
      </c>
      <c r="L1725" s="67">
        <v>54.43</v>
      </c>
      <c r="M1725" s="67">
        <v>0.8</v>
      </c>
      <c r="N1725" s="67">
        <v>497.58920000000001</v>
      </c>
      <c r="O1725" s="67">
        <v>3</v>
      </c>
      <c r="P1725" s="67">
        <v>25.28</v>
      </c>
      <c r="Q1725" s="68">
        <v>1364200</v>
      </c>
      <c r="R1725" s="64">
        <v>1364200</v>
      </c>
      <c r="T1725" s="44">
        <f>R1725/$S$1584*100</f>
        <v>0.26105768220530312</v>
      </c>
      <c r="U1725" s="71"/>
      <c r="V1725" s="44">
        <f>T1725*U$1584/100</f>
        <v>4.8235189912388884E-3</v>
      </c>
      <c r="W1725" s="44"/>
    </row>
    <row r="1726" spans="1:23" ht="15">
      <c r="G1726" s="59"/>
      <c r="H1726" s="66"/>
      <c r="J1726" s="58"/>
      <c r="Q1726" s="46">
        <f>SUM(Q1725)</f>
        <v>1364200</v>
      </c>
      <c r="U1726" s="70"/>
    </row>
    <row r="1727" spans="1:23" ht="14.4">
      <c r="A1727" s="62">
        <v>25</v>
      </c>
      <c r="B1727" s="67">
        <v>1</v>
      </c>
      <c r="C1727" s="67">
        <v>1</v>
      </c>
      <c r="D1727" s="67">
        <v>54.29</v>
      </c>
      <c r="E1727" s="67">
        <v>5</v>
      </c>
      <c r="F1727" s="67">
        <v>23438</v>
      </c>
      <c r="G1727" s="59" t="s">
        <v>761</v>
      </c>
      <c r="H1727" s="66" t="s">
        <v>502</v>
      </c>
      <c r="I1727" s="67" t="s">
        <v>40</v>
      </c>
      <c r="J1727" s="67" t="s">
        <v>956</v>
      </c>
      <c r="K1727" s="67" t="s">
        <v>337</v>
      </c>
      <c r="L1727" s="67">
        <v>54.29</v>
      </c>
      <c r="M1727" s="67">
        <v>0</v>
      </c>
      <c r="N1727" s="67">
        <v>552.29750000000001</v>
      </c>
      <c r="O1727" s="67">
        <v>2</v>
      </c>
      <c r="P1727" s="67">
        <v>22.69</v>
      </c>
      <c r="Q1727" s="68">
        <v>1312100</v>
      </c>
      <c r="R1727" s="64">
        <v>1312100</v>
      </c>
      <c r="T1727" s="44">
        <f>R1727/$S$1584*100</f>
        <v>0.25108765930331201</v>
      </c>
      <c r="U1727" s="71"/>
      <c r="V1727" s="44">
        <f>T1727*U$1584/100</f>
        <v>4.6393045509489413E-3</v>
      </c>
      <c r="W1727" s="44"/>
    </row>
    <row r="1728" spans="1:23" ht="15">
      <c r="G1728" s="59"/>
      <c r="H1728" s="66"/>
      <c r="J1728" s="58"/>
      <c r="Q1728" s="46">
        <f>SUM(Q1727)</f>
        <v>1312100</v>
      </c>
      <c r="U1728" s="70"/>
    </row>
    <row r="1729" spans="1:23" ht="14.4">
      <c r="A1729" s="62">
        <v>25</v>
      </c>
      <c r="B1729" s="67">
        <v>2</v>
      </c>
      <c r="C1729" s="67">
        <v>2</v>
      </c>
      <c r="D1729" s="67">
        <v>52.41</v>
      </c>
      <c r="E1729" s="67">
        <v>7</v>
      </c>
      <c r="F1729" s="67">
        <v>18055</v>
      </c>
      <c r="G1729" s="59" t="s">
        <v>772</v>
      </c>
      <c r="H1729" s="66" t="s">
        <v>667</v>
      </c>
      <c r="I1729" s="67" t="s">
        <v>669</v>
      </c>
      <c r="J1729" s="67" t="s">
        <v>966</v>
      </c>
      <c r="K1729" s="67" t="s">
        <v>259</v>
      </c>
      <c r="L1729" s="67">
        <v>52.41</v>
      </c>
      <c r="M1729" s="67">
        <v>-0.6</v>
      </c>
      <c r="N1729" s="67">
        <v>620.7681</v>
      </c>
      <c r="O1729" s="67">
        <v>2</v>
      </c>
      <c r="P1729" s="67">
        <v>17.190000000000001</v>
      </c>
      <c r="Q1729" s="68">
        <v>2571400</v>
      </c>
      <c r="R1729" s="64">
        <v>18438000</v>
      </c>
      <c r="T1729" s="44">
        <f>R1729/$S$1584*100</f>
        <v>3.5283547460059954</v>
      </c>
      <c r="U1729" s="71"/>
      <c r="V1729" s="44">
        <f>T1729*U$1584/100</f>
        <v>6.519281861930995E-2</v>
      </c>
      <c r="W1729" s="44"/>
    </row>
    <row r="1730" spans="1:23" ht="15">
      <c r="G1730" s="59"/>
      <c r="J1730" s="58"/>
      <c r="K1730" s="67" t="s">
        <v>130</v>
      </c>
      <c r="L1730" s="67">
        <v>51.27</v>
      </c>
      <c r="M1730" s="67">
        <v>2.2000000000000002</v>
      </c>
      <c r="N1730" s="67">
        <v>612.77229999999997</v>
      </c>
      <c r="O1730" s="67">
        <v>2</v>
      </c>
      <c r="P1730" s="67">
        <v>19.420000000000002</v>
      </c>
      <c r="Q1730" s="68">
        <v>15866000</v>
      </c>
      <c r="U1730" s="71"/>
    </row>
    <row r="1731" spans="1:23" ht="15">
      <c r="G1731" s="59"/>
      <c r="J1731" s="58"/>
      <c r="Q1731" s="46">
        <f>SUM(Q1729:Q1730)</f>
        <v>18437400</v>
      </c>
      <c r="U1731" s="70"/>
    </row>
    <row r="1732" spans="1:23" ht="14.4">
      <c r="A1732" s="62">
        <v>25</v>
      </c>
      <c r="B1732" s="67">
        <v>1</v>
      </c>
      <c r="C1732" s="67">
        <v>1</v>
      </c>
      <c r="D1732" s="67">
        <v>50.89</v>
      </c>
      <c r="E1732" s="67">
        <v>7</v>
      </c>
      <c r="F1732" s="67">
        <v>17697</v>
      </c>
      <c r="G1732" s="59" t="s">
        <v>818</v>
      </c>
      <c r="H1732" s="66" t="s">
        <v>633</v>
      </c>
      <c r="I1732" s="67" t="s">
        <v>669</v>
      </c>
      <c r="J1732" s="67" t="s">
        <v>555</v>
      </c>
      <c r="K1732" s="67" t="s">
        <v>97</v>
      </c>
      <c r="L1732" s="67">
        <v>50.89</v>
      </c>
      <c r="M1732" s="67">
        <v>-3.3</v>
      </c>
      <c r="N1732" s="67">
        <v>721.80349999999999</v>
      </c>
      <c r="O1732" s="67">
        <v>2</v>
      </c>
      <c r="P1732" s="67">
        <v>34.409999999999997</v>
      </c>
      <c r="Q1732" s="68">
        <v>199680</v>
      </c>
      <c r="R1732" s="64">
        <v>199680</v>
      </c>
      <c r="T1732" s="44">
        <f>R1732/$S$1584*100</f>
        <v>3.8211404473504559E-2</v>
      </c>
      <c r="U1732" s="71"/>
      <c r="V1732" s="44">
        <f>T1732*U$1584/100</f>
        <v>7.0602570896538726E-4</v>
      </c>
      <c r="W1732" s="44"/>
    </row>
    <row r="1733" spans="1:23" ht="15">
      <c r="G1733" s="59"/>
      <c r="H1733" s="66"/>
      <c r="J1733" s="58"/>
      <c r="Q1733" s="46">
        <f>SUM(Q1732)</f>
        <v>199680</v>
      </c>
      <c r="U1733" s="70"/>
    </row>
    <row r="1734" spans="1:23" ht="14.4">
      <c r="A1734" s="62">
        <v>25</v>
      </c>
      <c r="B1734" s="67">
        <v>1</v>
      </c>
      <c r="C1734" s="67">
        <v>1</v>
      </c>
      <c r="D1734" s="67">
        <v>49.51</v>
      </c>
      <c r="E1734" s="67">
        <v>5</v>
      </c>
      <c r="F1734" s="67">
        <v>24820</v>
      </c>
      <c r="G1734" s="59" t="s">
        <v>744</v>
      </c>
      <c r="H1734" s="66" t="s">
        <v>591</v>
      </c>
      <c r="I1734" s="67" t="s">
        <v>10</v>
      </c>
      <c r="J1734" s="67" t="s">
        <v>942</v>
      </c>
      <c r="K1734" s="67" t="s">
        <v>26</v>
      </c>
      <c r="L1734" s="67">
        <v>49.51</v>
      </c>
      <c r="M1734" s="67">
        <v>-0.6</v>
      </c>
      <c r="N1734" s="67">
        <v>641.30870000000004</v>
      </c>
      <c r="O1734" s="67">
        <v>2</v>
      </c>
      <c r="P1734" s="67">
        <v>25.65</v>
      </c>
      <c r="Q1734" s="68">
        <v>300940</v>
      </c>
      <c r="R1734" s="64">
        <v>300940</v>
      </c>
      <c r="T1734" s="44">
        <f>R1734/$S$1584*100</f>
        <v>5.7588842459217068E-2</v>
      </c>
      <c r="U1734" s="71"/>
      <c r="V1734" s="44">
        <f>T1734*U$1584/100</f>
        <v>1.0640593792870775E-3</v>
      </c>
      <c r="W1734" s="44"/>
    </row>
    <row r="1735" spans="1:23" ht="15">
      <c r="G1735" s="59"/>
      <c r="H1735" s="66"/>
      <c r="J1735" s="58"/>
      <c r="Q1735" s="46">
        <f>SUM(Q1734)</f>
        <v>300940</v>
      </c>
      <c r="U1735" s="70"/>
    </row>
    <row r="1736" spans="1:23" ht="14.4">
      <c r="A1736" s="11" t="s">
        <v>714</v>
      </c>
      <c r="B1736" s="6"/>
      <c r="C1736" s="6"/>
      <c r="D1736" s="7"/>
      <c r="E1736" s="10"/>
      <c r="F1736" s="10"/>
      <c r="G1736" s="8"/>
      <c r="H1736" s="27"/>
      <c r="I1736" s="8"/>
      <c r="J1736" s="6"/>
      <c r="K1736" s="6"/>
      <c r="L1736" s="7"/>
      <c r="M1736" s="10"/>
      <c r="N1736" s="9"/>
      <c r="O1736" s="6"/>
      <c r="P1736" s="7"/>
      <c r="Q1736" s="41"/>
      <c r="R1736" s="42"/>
      <c r="S1736" s="51">
        <v>1034308344.9999999</v>
      </c>
      <c r="T1736" s="43"/>
      <c r="U1736" s="53">
        <v>4.7523135060000001</v>
      </c>
      <c r="V1736" s="53">
        <f>SUM(V1737:V1834)</f>
        <v>4.5164993518147929</v>
      </c>
      <c r="W1736" s="53">
        <f>V1736/U1736*100</f>
        <v>95.037908296927768</v>
      </c>
    </row>
    <row r="1737" spans="1:23" ht="16.2">
      <c r="A1737" s="62">
        <v>26</v>
      </c>
      <c r="B1737" s="59">
        <v>14</v>
      </c>
      <c r="C1737" s="67">
        <v>8</v>
      </c>
      <c r="D1737" s="59">
        <v>444.11</v>
      </c>
      <c r="E1737" s="59">
        <v>53</v>
      </c>
      <c r="F1737" s="67">
        <v>15689</v>
      </c>
      <c r="G1737" s="59" t="s">
        <v>743</v>
      </c>
      <c r="H1737" s="66" t="s">
        <v>591</v>
      </c>
      <c r="I1737" s="67" t="s">
        <v>1026</v>
      </c>
      <c r="J1737" s="59" t="s">
        <v>941</v>
      </c>
      <c r="K1737" s="67" t="s">
        <v>319</v>
      </c>
      <c r="L1737" s="67">
        <v>200</v>
      </c>
      <c r="M1737" s="67">
        <v>2.1</v>
      </c>
      <c r="N1737" s="67">
        <v>1339.079</v>
      </c>
      <c r="O1737" s="67">
        <v>2</v>
      </c>
      <c r="P1737" s="67">
        <v>25.53</v>
      </c>
      <c r="Q1737" s="68">
        <v>2517300000</v>
      </c>
      <c r="R1737" s="64">
        <f>Q1751/B1737</f>
        <v>369891061.4285714</v>
      </c>
      <c r="T1737" s="44">
        <f>R1737/$S$1736*100</f>
        <v>35.762165433226926</v>
      </c>
      <c r="U1737" s="71"/>
      <c r="V1737" s="44">
        <f>T1737*U$1736/100</f>
        <v>1.6995302179213068</v>
      </c>
      <c r="W1737" s="44"/>
    </row>
    <row r="1738" spans="1:23" ht="14.4">
      <c r="B1738" s="59"/>
      <c r="D1738" s="59"/>
      <c r="E1738" s="59"/>
      <c r="G1738" s="59"/>
      <c r="H1738" s="66"/>
      <c r="J1738" s="59"/>
      <c r="K1738" s="67" t="s">
        <v>296</v>
      </c>
      <c r="L1738" s="67">
        <v>200</v>
      </c>
      <c r="M1738" s="67">
        <v>2.1</v>
      </c>
      <c r="N1738" s="67">
        <v>1275.0315000000001</v>
      </c>
      <c r="O1738" s="67">
        <v>2</v>
      </c>
      <c r="P1738" s="67">
        <v>27.53</v>
      </c>
      <c r="Q1738" s="68">
        <v>439270000</v>
      </c>
      <c r="U1738" s="71"/>
    </row>
    <row r="1739" spans="1:23" ht="14.4">
      <c r="B1739" s="59"/>
      <c r="D1739" s="59"/>
      <c r="E1739" s="59"/>
      <c r="G1739" s="59"/>
      <c r="H1739" s="66"/>
      <c r="J1739" s="59"/>
      <c r="K1739" s="67" t="s">
        <v>321</v>
      </c>
      <c r="L1739" s="67">
        <v>125.89</v>
      </c>
      <c r="M1739" s="67">
        <v>1.5</v>
      </c>
      <c r="N1739" s="67">
        <v>864.87829999999997</v>
      </c>
      <c r="O1739" s="67">
        <v>2</v>
      </c>
      <c r="P1739" s="67">
        <v>25.31</v>
      </c>
      <c r="Q1739" s="68">
        <v>1551900000</v>
      </c>
      <c r="U1739" s="71"/>
    </row>
    <row r="1740" spans="1:23" ht="14.4">
      <c r="B1740" s="59"/>
      <c r="D1740" s="59"/>
      <c r="E1740" s="59"/>
      <c r="G1740" s="59"/>
      <c r="H1740" s="66"/>
      <c r="J1740" s="59"/>
      <c r="K1740" s="67" t="s">
        <v>305</v>
      </c>
      <c r="L1740" s="67">
        <v>124.04</v>
      </c>
      <c r="M1740" s="67">
        <v>3.1</v>
      </c>
      <c r="N1740" s="67">
        <v>1210.9851000000001</v>
      </c>
      <c r="O1740" s="67">
        <v>2</v>
      </c>
      <c r="P1740" s="67">
        <v>31.57</v>
      </c>
      <c r="Q1740" s="68">
        <v>36263000</v>
      </c>
      <c r="U1740" s="71"/>
    </row>
    <row r="1741" spans="1:23" ht="14.4">
      <c r="B1741" s="59"/>
      <c r="D1741" s="59"/>
      <c r="E1741" s="59"/>
      <c r="G1741" s="59"/>
      <c r="H1741" s="66"/>
      <c r="J1741" s="59"/>
      <c r="K1741" s="67" t="s">
        <v>537</v>
      </c>
      <c r="L1741" s="67">
        <v>103.61</v>
      </c>
      <c r="M1741" s="67">
        <v>1.4</v>
      </c>
      <c r="N1741" s="67">
        <v>619.61950000000002</v>
      </c>
      <c r="O1741" s="67">
        <v>3</v>
      </c>
      <c r="P1741" s="67">
        <v>23.96</v>
      </c>
      <c r="Q1741" s="68">
        <v>6148700</v>
      </c>
      <c r="U1741" s="71"/>
    </row>
    <row r="1742" spans="1:23" ht="14.4">
      <c r="B1742" s="59"/>
      <c r="D1742" s="59"/>
      <c r="E1742" s="59"/>
      <c r="G1742" s="59"/>
      <c r="H1742" s="66"/>
      <c r="J1742" s="59"/>
      <c r="K1742" s="67" t="s">
        <v>320</v>
      </c>
      <c r="L1742" s="67">
        <v>91.33</v>
      </c>
      <c r="M1742" s="67">
        <v>1.7</v>
      </c>
      <c r="N1742" s="67">
        <v>502.51900000000001</v>
      </c>
      <c r="O1742" s="67">
        <v>3</v>
      </c>
      <c r="P1742" s="67">
        <v>21.83</v>
      </c>
      <c r="Q1742" s="68">
        <v>11732000</v>
      </c>
      <c r="U1742" s="71"/>
    </row>
    <row r="1743" spans="1:23" ht="14.4">
      <c r="B1743" s="59"/>
      <c r="D1743" s="59"/>
      <c r="E1743" s="59"/>
      <c r="G1743" s="59"/>
      <c r="H1743" s="66"/>
      <c r="J1743" s="59"/>
      <c r="K1743" s="67" t="s">
        <v>325</v>
      </c>
      <c r="L1743" s="67">
        <v>68.88</v>
      </c>
      <c r="M1743" s="67">
        <v>1.2</v>
      </c>
      <c r="N1743" s="67">
        <v>631.61320000000001</v>
      </c>
      <c r="O1743" s="67">
        <v>3</v>
      </c>
      <c r="P1743" s="67">
        <v>24.07</v>
      </c>
      <c r="Q1743" s="68">
        <v>3244100</v>
      </c>
      <c r="U1743" s="71"/>
    </row>
    <row r="1744" spans="1:23" ht="14.4">
      <c r="B1744" s="59"/>
      <c r="D1744" s="59"/>
      <c r="E1744" s="59"/>
      <c r="G1744" s="59"/>
      <c r="H1744" s="66"/>
      <c r="J1744" s="59"/>
      <c r="K1744" s="67" t="s">
        <v>307</v>
      </c>
      <c r="L1744" s="67">
        <v>62.91</v>
      </c>
      <c r="M1744" s="67">
        <v>1.4</v>
      </c>
      <c r="N1744" s="67">
        <v>522.25429999999994</v>
      </c>
      <c r="O1744" s="67">
        <v>2</v>
      </c>
      <c r="P1744" s="67">
        <v>33.11</v>
      </c>
      <c r="Q1744" s="68">
        <v>11005000</v>
      </c>
      <c r="U1744" s="71"/>
    </row>
    <row r="1745" spans="1:23" ht="14.4">
      <c r="B1745" s="59"/>
      <c r="D1745" s="59"/>
      <c r="E1745" s="59"/>
      <c r="G1745" s="59"/>
      <c r="H1745" s="66"/>
      <c r="J1745" s="59"/>
      <c r="K1745" s="67" t="s">
        <v>308</v>
      </c>
      <c r="L1745" s="67">
        <v>61.21</v>
      </c>
      <c r="M1745" s="67">
        <v>2.2999999999999998</v>
      </c>
      <c r="N1745" s="67">
        <v>530.25220000000002</v>
      </c>
      <c r="O1745" s="67">
        <v>2</v>
      </c>
      <c r="P1745" s="67">
        <v>30.59</v>
      </c>
      <c r="Q1745" s="68">
        <v>17963000</v>
      </c>
      <c r="U1745" s="71"/>
    </row>
    <row r="1746" spans="1:23" ht="14.4">
      <c r="B1746" s="59"/>
      <c r="D1746" s="59"/>
      <c r="E1746" s="59"/>
      <c r="G1746" s="59"/>
      <c r="H1746" s="66"/>
      <c r="J1746" s="59"/>
      <c r="K1746" s="67" t="s">
        <v>306</v>
      </c>
      <c r="L1746" s="67">
        <v>59.26</v>
      </c>
      <c r="M1746" s="67">
        <v>2.4</v>
      </c>
      <c r="N1746" s="67">
        <v>544.22190000000001</v>
      </c>
      <c r="O1746" s="67">
        <v>2</v>
      </c>
      <c r="P1746" s="67">
        <v>19.149999999999999</v>
      </c>
      <c r="Q1746" s="68">
        <v>4625700</v>
      </c>
      <c r="U1746" s="71"/>
    </row>
    <row r="1747" spans="1:23" ht="14.4">
      <c r="B1747" s="59"/>
      <c r="D1747" s="59"/>
      <c r="E1747" s="59"/>
      <c r="G1747" s="59"/>
      <c r="H1747" s="66"/>
      <c r="J1747" s="59"/>
      <c r="K1747" s="67" t="s">
        <v>297</v>
      </c>
      <c r="L1747" s="67">
        <v>57.56</v>
      </c>
      <c r="M1747" s="67">
        <v>2.6</v>
      </c>
      <c r="N1747" s="67">
        <v>404.7106</v>
      </c>
      <c r="O1747" s="67">
        <v>2</v>
      </c>
      <c r="P1747" s="67">
        <v>36.229999999999997</v>
      </c>
      <c r="Q1747" s="68">
        <v>560290000</v>
      </c>
      <c r="U1747" s="71"/>
    </row>
    <row r="1748" spans="1:23" ht="14.4">
      <c r="B1748" s="59"/>
      <c r="D1748" s="59"/>
      <c r="E1748" s="59"/>
      <c r="G1748" s="59"/>
      <c r="H1748" s="66"/>
      <c r="J1748" s="59"/>
      <c r="K1748" s="67" t="s">
        <v>322</v>
      </c>
      <c r="L1748" s="67">
        <v>53.52</v>
      </c>
      <c r="M1748" s="67">
        <v>2.1</v>
      </c>
      <c r="N1748" s="67">
        <v>552.2192</v>
      </c>
      <c r="O1748" s="67">
        <v>2</v>
      </c>
      <c r="P1748" s="67">
        <v>16.66</v>
      </c>
      <c r="Q1748" s="68">
        <v>0</v>
      </c>
      <c r="U1748" s="71"/>
    </row>
    <row r="1749" spans="1:23" ht="14.4">
      <c r="B1749" s="59"/>
      <c r="D1749" s="59"/>
      <c r="E1749" s="59"/>
      <c r="G1749" s="59"/>
      <c r="H1749" s="66"/>
      <c r="J1749" s="59"/>
      <c r="K1749" s="67" t="s">
        <v>323</v>
      </c>
      <c r="L1749" s="67">
        <v>29.64</v>
      </c>
      <c r="M1749" s="67">
        <v>2</v>
      </c>
      <c r="N1749" s="67">
        <v>576.70029999999997</v>
      </c>
      <c r="O1749" s="67">
        <v>2</v>
      </c>
      <c r="P1749" s="67">
        <v>18.8</v>
      </c>
      <c r="Q1749" s="68">
        <v>17826000</v>
      </c>
      <c r="U1749" s="71"/>
    </row>
    <row r="1750" spans="1:23" ht="14.4">
      <c r="B1750" s="59"/>
      <c r="D1750" s="59"/>
      <c r="E1750" s="59"/>
      <c r="G1750" s="59"/>
      <c r="H1750" s="66"/>
      <c r="J1750" s="59"/>
      <c r="K1750" s="67" t="s">
        <v>324</v>
      </c>
      <c r="L1750" s="67">
        <v>29.37</v>
      </c>
      <c r="M1750" s="67">
        <v>2</v>
      </c>
      <c r="N1750" s="67">
        <v>470.18090000000001</v>
      </c>
      <c r="O1750" s="67">
        <v>2</v>
      </c>
      <c r="P1750" s="67">
        <v>15.26</v>
      </c>
      <c r="Q1750" s="68">
        <v>907360</v>
      </c>
      <c r="U1750" s="71"/>
    </row>
    <row r="1751" spans="1:23" ht="14.4">
      <c r="B1751" s="59"/>
      <c r="D1751" s="59"/>
      <c r="E1751" s="59"/>
      <c r="G1751" s="59"/>
      <c r="H1751" s="66"/>
      <c r="J1751" s="59"/>
      <c r="Q1751" s="46">
        <f>SUM(Q1737:Q1750)</f>
        <v>5178474860</v>
      </c>
      <c r="U1751" s="70"/>
    </row>
    <row r="1752" spans="1:23" ht="14.4">
      <c r="A1752" s="62">
        <v>26</v>
      </c>
      <c r="B1752" s="59">
        <v>6</v>
      </c>
      <c r="C1752" s="67">
        <v>2</v>
      </c>
      <c r="D1752" s="59">
        <v>171.87</v>
      </c>
      <c r="E1752" s="59">
        <v>15</v>
      </c>
      <c r="F1752" s="24" t="s">
        <v>911</v>
      </c>
      <c r="G1752" s="59" t="s">
        <v>910</v>
      </c>
      <c r="H1752" s="66" t="s">
        <v>14</v>
      </c>
      <c r="I1752" s="67" t="s">
        <v>40</v>
      </c>
      <c r="J1752" s="67" t="s">
        <v>954</v>
      </c>
      <c r="K1752" s="67" t="s">
        <v>244</v>
      </c>
      <c r="L1752" s="67">
        <v>79.2</v>
      </c>
      <c r="M1752" s="67">
        <v>2.4</v>
      </c>
      <c r="N1752" s="67">
        <v>622.25990000000002</v>
      </c>
      <c r="O1752" s="67">
        <v>2</v>
      </c>
      <c r="P1752" s="67">
        <v>16.61</v>
      </c>
      <c r="Q1752" s="68">
        <v>3100900</v>
      </c>
      <c r="R1752" s="64">
        <f>Q1758/B1752</f>
        <v>1243511.6666666667</v>
      </c>
      <c r="T1752" s="44">
        <f>R1752/$S$1736*100</f>
        <v>0.1202263979284308</v>
      </c>
      <c r="U1752" s="71"/>
      <c r="V1752" s="44">
        <f>T1752*U$1736/100</f>
        <v>5.7135353465301219E-3</v>
      </c>
      <c r="W1752" s="44"/>
    </row>
    <row r="1753" spans="1:23" ht="14.4">
      <c r="B1753" s="59"/>
      <c r="D1753" s="59"/>
      <c r="E1753" s="59"/>
      <c r="G1753" s="59"/>
      <c r="H1753" s="66"/>
      <c r="J1753" s="59"/>
      <c r="K1753" s="67" t="s">
        <v>243</v>
      </c>
      <c r="L1753" s="67">
        <v>72.8</v>
      </c>
      <c r="M1753" s="67">
        <v>3.1</v>
      </c>
      <c r="N1753" s="67">
        <v>497.58940000000001</v>
      </c>
      <c r="O1753" s="67">
        <v>3</v>
      </c>
      <c r="P1753" s="67">
        <v>26.06</v>
      </c>
      <c r="Q1753" s="68">
        <v>1047300</v>
      </c>
      <c r="U1753" s="71"/>
    </row>
    <row r="1754" spans="1:23" ht="14.4">
      <c r="B1754" s="59"/>
      <c r="D1754" s="59"/>
      <c r="E1754" s="59"/>
      <c r="G1754" s="59"/>
      <c r="H1754" s="66"/>
      <c r="J1754" s="59"/>
      <c r="K1754" s="67" t="s">
        <v>151</v>
      </c>
      <c r="L1754" s="67">
        <v>66.48</v>
      </c>
      <c r="M1754" s="67">
        <v>0.7</v>
      </c>
      <c r="N1754" s="67">
        <v>415.8854</v>
      </c>
      <c r="O1754" s="67">
        <v>3</v>
      </c>
      <c r="P1754" s="67">
        <v>19.04</v>
      </c>
      <c r="Q1754" s="68">
        <v>1469600</v>
      </c>
      <c r="U1754" s="71"/>
    </row>
    <row r="1755" spans="1:23" ht="14.4">
      <c r="B1755" s="59"/>
      <c r="D1755" s="59"/>
      <c r="E1755" s="59"/>
      <c r="G1755" s="59"/>
      <c r="H1755" s="66"/>
      <c r="J1755" s="59"/>
      <c r="K1755" s="67" t="s">
        <v>207</v>
      </c>
      <c r="L1755" s="67">
        <v>57.55</v>
      </c>
      <c r="M1755" s="67">
        <v>2.1</v>
      </c>
      <c r="N1755" s="67">
        <v>533.25490000000002</v>
      </c>
      <c r="O1755" s="67">
        <v>3</v>
      </c>
      <c r="P1755" s="67">
        <v>18.36</v>
      </c>
      <c r="Q1755" s="68">
        <v>541660</v>
      </c>
      <c r="U1755" s="71"/>
    </row>
    <row r="1756" spans="1:23" ht="14.4">
      <c r="B1756" s="59"/>
      <c r="D1756" s="59"/>
      <c r="E1756" s="59"/>
      <c r="G1756" s="59"/>
      <c r="H1756" s="66"/>
      <c r="J1756" s="59"/>
      <c r="K1756" s="67" t="s">
        <v>152</v>
      </c>
      <c r="L1756" s="67">
        <v>56.11</v>
      </c>
      <c r="M1756" s="67">
        <v>2.6</v>
      </c>
      <c r="N1756" s="67">
        <v>559.27819999999997</v>
      </c>
      <c r="O1756" s="67">
        <v>2</v>
      </c>
      <c r="P1756" s="67">
        <v>20.22</v>
      </c>
      <c r="Q1756" s="68">
        <v>388440</v>
      </c>
      <c r="U1756" s="71"/>
    </row>
    <row r="1757" spans="1:23" ht="14.4">
      <c r="B1757" s="59"/>
      <c r="D1757" s="59"/>
      <c r="E1757" s="59"/>
      <c r="G1757" s="59"/>
      <c r="H1757" s="66"/>
      <c r="J1757" s="59"/>
      <c r="K1757" s="67" t="s">
        <v>116</v>
      </c>
      <c r="L1757" s="67">
        <v>50.97</v>
      </c>
      <c r="M1757" s="67">
        <v>1</v>
      </c>
      <c r="N1757" s="67">
        <v>335.19130000000001</v>
      </c>
      <c r="O1757" s="67">
        <v>3</v>
      </c>
      <c r="P1757" s="67">
        <v>26.17</v>
      </c>
      <c r="Q1757" s="68">
        <v>913170</v>
      </c>
      <c r="U1757" s="71"/>
    </row>
    <row r="1758" spans="1:23" ht="14.4">
      <c r="B1758" s="59"/>
      <c r="D1758" s="59"/>
      <c r="E1758" s="59"/>
      <c r="G1758" s="59"/>
      <c r="H1758" s="66"/>
      <c r="J1758" s="59"/>
      <c r="Q1758" s="46">
        <f>SUM(Q1752:Q1757)</f>
        <v>7461070</v>
      </c>
      <c r="U1758" s="70"/>
    </row>
    <row r="1759" spans="1:23" ht="14.4">
      <c r="A1759" s="62">
        <v>26</v>
      </c>
      <c r="B1759" s="59">
        <v>4</v>
      </c>
      <c r="C1759" s="67">
        <v>2</v>
      </c>
      <c r="D1759" s="59">
        <v>160.54</v>
      </c>
      <c r="E1759" s="59">
        <v>11</v>
      </c>
      <c r="F1759" s="67">
        <v>24807</v>
      </c>
      <c r="G1759" s="59" t="s">
        <v>796</v>
      </c>
      <c r="H1759" s="66" t="s">
        <v>591</v>
      </c>
      <c r="I1759" s="67" t="s">
        <v>40</v>
      </c>
      <c r="J1759" s="59" t="s">
        <v>977</v>
      </c>
      <c r="K1759" s="67" t="s">
        <v>95</v>
      </c>
      <c r="L1759" s="67">
        <v>99.31</v>
      </c>
      <c r="M1759" s="67">
        <v>2.2000000000000002</v>
      </c>
      <c r="N1759" s="67">
        <v>500.22829999999999</v>
      </c>
      <c r="O1759" s="67">
        <v>3</v>
      </c>
      <c r="P1759" s="67">
        <v>19.28</v>
      </c>
      <c r="Q1759" s="68">
        <v>15059000</v>
      </c>
      <c r="R1759" s="64">
        <f>Q1763/B1759</f>
        <v>12572542.5</v>
      </c>
      <c r="T1759" s="44">
        <f>R1759/$S$1736*100</f>
        <v>1.2155507166482351</v>
      </c>
      <c r="U1759" s="71"/>
      <c r="V1759" s="44">
        <f>T1759*U$1736/100</f>
        <v>5.7766780879553864E-2</v>
      </c>
      <c r="W1759" s="44"/>
    </row>
    <row r="1760" spans="1:23" ht="14.4">
      <c r="B1760" s="59"/>
      <c r="D1760" s="59"/>
      <c r="E1760" s="59"/>
      <c r="G1760" s="59"/>
      <c r="H1760" s="66"/>
      <c r="J1760" s="59"/>
      <c r="K1760" s="67" t="s">
        <v>203</v>
      </c>
      <c r="L1760" s="67">
        <v>88.48</v>
      </c>
      <c r="M1760" s="67">
        <v>0.7</v>
      </c>
      <c r="N1760" s="67">
        <v>802.9</v>
      </c>
      <c r="O1760" s="67">
        <v>2</v>
      </c>
      <c r="P1760" s="67">
        <v>25.53</v>
      </c>
      <c r="Q1760" s="68">
        <v>23372000</v>
      </c>
      <c r="U1760" s="71"/>
    </row>
    <row r="1761" spans="1:23" ht="14.4">
      <c r="B1761" s="59"/>
      <c r="D1761" s="59"/>
      <c r="E1761" s="59"/>
      <c r="G1761" s="59"/>
      <c r="H1761" s="66"/>
      <c r="J1761" s="59"/>
      <c r="K1761" s="67" t="s">
        <v>145</v>
      </c>
      <c r="L1761" s="67">
        <v>74.56</v>
      </c>
      <c r="M1761" s="67">
        <v>2.6</v>
      </c>
      <c r="N1761" s="67">
        <v>540.93510000000003</v>
      </c>
      <c r="O1761" s="67">
        <v>3</v>
      </c>
      <c r="P1761" s="67">
        <v>23.58</v>
      </c>
      <c r="Q1761" s="68">
        <v>10946000</v>
      </c>
      <c r="U1761" s="71"/>
    </row>
    <row r="1762" spans="1:23" ht="14.4">
      <c r="B1762" s="59"/>
      <c r="D1762" s="59"/>
      <c r="E1762" s="59"/>
      <c r="G1762" s="59"/>
      <c r="H1762" s="66"/>
      <c r="J1762" s="59"/>
      <c r="K1762" s="67" t="s">
        <v>116</v>
      </c>
      <c r="L1762" s="67">
        <v>50.97</v>
      </c>
      <c r="M1762" s="67">
        <v>1</v>
      </c>
      <c r="N1762" s="67">
        <v>335.19130000000001</v>
      </c>
      <c r="O1762" s="67">
        <v>3</v>
      </c>
      <c r="P1762" s="67">
        <v>26.17</v>
      </c>
      <c r="Q1762" s="68">
        <v>913170</v>
      </c>
      <c r="U1762" s="71"/>
    </row>
    <row r="1763" spans="1:23" ht="14.4">
      <c r="B1763" s="59"/>
      <c r="D1763" s="59"/>
      <c r="E1763" s="59"/>
      <c r="G1763" s="59"/>
      <c r="H1763" s="66"/>
      <c r="J1763" s="59"/>
      <c r="Q1763" s="46">
        <f>SUM(Q1759:Q1762)</f>
        <v>50290170</v>
      </c>
      <c r="U1763" s="70"/>
    </row>
    <row r="1764" spans="1:23" ht="16.2">
      <c r="A1764" s="62">
        <v>26</v>
      </c>
      <c r="B1764" s="59">
        <v>3</v>
      </c>
      <c r="C1764" s="67">
        <v>1</v>
      </c>
      <c r="D1764" s="59">
        <v>147.33000000000001</v>
      </c>
      <c r="E1764" s="59">
        <v>29</v>
      </c>
      <c r="F1764" s="67">
        <v>9799</v>
      </c>
      <c r="G1764" s="59" t="s">
        <v>839</v>
      </c>
      <c r="H1764" s="66" t="s">
        <v>616</v>
      </c>
      <c r="I1764" s="67" t="s">
        <v>1025</v>
      </c>
      <c r="J1764" s="59" t="s">
        <v>996</v>
      </c>
      <c r="K1764" s="67" t="s">
        <v>326</v>
      </c>
      <c r="L1764" s="67">
        <v>91.33</v>
      </c>
      <c r="M1764" s="67">
        <v>1.7</v>
      </c>
      <c r="N1764" s="67">
        <v>502.51900000000001</v>
      </c>
      <c r="O1764" s="67">
        <v>3</v>
      </c>
      <c r="P1764" s="67">
        <v>21.83</v>
      </c>
      <c r="Q1764" s="68">
        <v>11732000</v>
      </c>
      <c r="R1764" s="64">
        <f>Q1767/B1764</f>
        <v>196678333.33333334</v>
      </c>
      <c r="T1764" s="44">
        <f>R1764/$S$1736*100</f>
        <v>19.015444889728059</v>
      </c>
      <c r="U1764" s="71"/>
      <c r="V1764" s="44">
        <f>T1764*U$1736/100</f>
        <v>0.90367355572053343</v>
      </c>
      <c r="W1764" s="44"/>
    </row>
    <row r="1765" spans="1:23" ht="14.4">
      <c r="B1765" s="59"/>
      <c r="D1765" s="59"/>
      <c r="E1765" s="59"/>
      <c r="G1765" s="59"/>
      <c r="H1765" s="66"/>
      <c r="J1765" s="59"/>
      <c r="K1765" s="67" t="s">
        <v>328</v>
      </c>
      <c r="L1765" s="67">
        <v>73.62</v>
      </c>
      <c r="M1765" s="67">
        <v>-4.3</v>
      </c>
      <c r="N1765" s="67">
        <v>878.87620000000004</v>
      </c>
      <c r="O1765" s="67">
        <v>2</v>
      </c>
      <c r="P1765" s="67">
        <v>30.04</v>
      </c>
      <c r="Q1765" s="68">
        <v>18013000</v>
      </c>
      <c r="U1765" s="71"/>
    </row>
    <row r="1766" spans="1:23" ht="14.4">
      <c r="B1766" s="59"/>
      <c r="D1766" s="59"/>
      <c r="E1766" s="59"/>
      <c r="G1766" s="59"/>
      <c r="H1766" s="66"/>
      <c r="J1766" s="59"/>
      <c r="K1766" s="67" t="s">
        <v>327</v>
      </c>
      <c r="L1766" s="67">
        <v>57.56</v>
      </c>
      <c r="M1766" s="67">
        <v>2.6</v>
      </c>
      <c r="N1766" s="67">
        <v>404.7106</v>
      </c>
      <c r="O1766" s="67">
        <v>2</v>
      </c>
      <c r="P1766" s="67">
        <v>36.229999999999997</v>
      </c>
      <c r="Q1766" s="68">
        <v>560290000</v>
      </c>
      <c r="U1766" s="71"/>
    </row>
    <row r="1767" spans="1:23" ht="14.4">
      <c r="B1767" s="59"/>
      <c r="D1767" s="59"/>
      <c r="E1767" s="59"/>
      <c r="G1767" s="59"/>
      <c r="H1767" s="66"/>
      <c r="J1767" s="59"/>
      <c r="Q1767" s="46">
        <f>SUM(Q1764:Q1766)</f>
        <v>590035000</v>
      </c>
      <c r="U1767" s="70"/>
    </row>
    <row r="1768" spans="1:23" ht="14.4">
      <c r="A1768" s="62">
        <v>26</v>
      </c>
      <c r="B1768" s="59">
        <v>4</v>
      </c>
      <c r="C1768" s="67">
        <v>1</v>
      </c>
      <c r="D1768" s="59">
        <v>143.16</v>
      </c>
      <c r="E1768" s="59">
        <v>12</v>
      </c>
      <c r="F1768" s="67">
        <v>25342</v>
      </c>
      <c r="G1768" s="59" t="s">
        <v>768</v>
      </c>
      <c r="H1768" s="66" t="s">
        <v>591</v>
      </c>
      <c r="I1768" s="67" t="s">
        <v>40</v>
      </c>
      <c r="J1768" s="67" t="s">
        <v>963</v>
      </c>
      <c r="K1768" s="67" t="s">
        <v>90</v>
      </c>
      <c r="L1768" s="67">
        <v>90.77</v>
      </c>
      <c r="M1768" s="67">
        <v>3.5</v>
      </c>
      <c r="N1768" s="67">
        <v>480.26420000000002</v>
      </c>
      <c r="O1768" s="67">
        <v>2</v>
      </c>
      <c r="P1768" s="67">
        <v>24.75</v>
      </c>
      <c r="Q1768" s="68">
        <v>103080000</v>
      </c>
      <c r="R1768" s="64">
        <f>Q1772/B1768</f>
        <v>40439750</v>
      </c>
      <c r="T1768" s="44">
        <f>R1768/$S$1736*100</f>
        <v>3.9098350308678991</v>
      </c>
      <c r="U1768" s="71"/>
      <c r="V1768" s="44">
        <f>T1768*U$1736/100</f>
        <v>0.18580761823425443</v>
      </c>
      <c r="W1768" s="44"/>
    </row>
    <row r="1769" spans="1:23" ht="14.4">
      <c r="B1769" s="59"/>
      <c r="D1769" s="59"/>
      <c r="E1769" s="59"/>
      <c r="G1769" s="59"/>
      <c r="H1769" s="66"/>
      <c r="J1769" s="59"/>
      <c r="K1769" s="67" t="s">
        <v>91</v>
      </c>
      <c r="L1769" s="67">
        <v>84.59</v>
      </c>
      <c r="M1769" s="67">
        <v>3.6</v>
      </c>
      <c r="N1769" s="67">
        <v>604.80359999999996</v>
      </c>
      <c r="O1769" s="67">
        <v>2</v>
      </c>
      <c r="P1769" s="67">
        <v>30.98</v>
      </c>
      <c r="Q1769" s="68">
        <v>10079000</v>
      </c>
      <c r="U1769" s="71"/>
    </row>
    <row r="1770" spans="1:23" ht="15">
      <c r="G1770" s="59"/>
      <c r="J1770" s="58"/>
      <c r="K1770" s="67" t="s">
        <v>115</v>
      </c>
      <c r="L1770" s="67">
        <v>72.36</v>
      </c>
      <c r="M1770" s="67">
        <v>1</v>
      </c>
      <c r="N1770" s="67">
        <v>612.79939999999999</v>
      </c>
      <c r="O1770" s="67">
        <v>2</v>
      </c>
      <c r="P1770" s="67">
        <v>27.89</v>
      </c>
      <c r="Q1770" s="68">
        <v>16178000</v>
      </c>
      <c r="U1770" s="71"/>
    </row>
    <row r="1771" spans="1:23" ht="14.4">
      <c r="B1771" s="59"/>
      <c r="D1771" s="59"/>
      <c r="E1771" s="59"/>
      <c r="G1771" s="59"/>
      <c r="H1771" s="66"/>
      <c r="J1771" s="59"/>
      <c r="K1771" s="67" t="s">
        <v>92</v>
      </c>
      <c r="L1771" s="67">
        <v>30.27</v>
      </c>
      <c r="M1771" s="67">
        <v>2.1</v>
      </c>
      <c r="N1771" s="67">
        <v>461.78969999999998</v>
      </c>
      <c r="O1771" s="67">
        <v>2</v>
      </c>
      <c r="P1771" s="67">
        <v>31.06</v>
      </c>
      <c r="Q1771" s="68">
        <v>32422000</v>
      </c>
      <c r="U1771" s="71"/>
    </row>
    <row r="1772" spans="1:23" ht="14.4">
      <c r="B1772" s="59"/>
      <c r="D1772" s="59"/>
      <c r="E1772" s="59"/>
      <c r="G1772" s="59"/>
      <c r="H1772" s="66"/>
      <c r="J1772" s="59"/>
      <c r="Q1772" s="46">
        <f>SUM(Q1768:Q1771)</f>
        <v>161759000</v>
      </c>
      <c r="U1772" s="70"/>
    </row>
    <row r="1773" spans="1:23" ht="14.4">
      <c r="A1773" s="62">
        <v>26</v>
      </c>
      <c r="B1773" s="59">
        <v>3</v>
      </c>
      <c r="C1773" s="67">
        <v>1</v>
      </c>
      <c r="D1773" s="59">
        <v>140.76</v>
      </c>
      <c r="E1773" s="59">
        <v>12</v>
      </c>
      <c r="F1773" s="67">
        <v>27800</v>
      </c>
      <c r="G1773" s="59" t="s">
        <v>806</v>
      </c>
      <c r="H1773" s="66" t="s">
        <v>634</v>
      </c>
      <c r="I1773" s="67" t="s">
        <v>40</v>
      </c>
      <c r="J1773" s="59" t="s">
        <v>552</v>
      </c>
      <c r="K1773" s="67" t="s">
        <v>254</v>
      </c>
      <c r="L1773" s="67">
        <v>87.46</v>
      </c>
      <c r="M1773" s="67">
        <v>2.4</v>
      </c>
      <c r="N1773" s="67">
        <v>563.79639999999995</v>
      </c>
      <c r="O1773" s="67">
        <v>2</v>
      </c>
      <c r="P1773" s="67">
        <v>21.72</v>
      </c>
      <c r="Q1773" s="68">
        <v>2123300</v>
      </c>
      <c r="R1773" s="64">
        <f>Q1776/B1773</f>
        <v>2640956.6666666665</v>
      </c>
      <c r="T1773" s="44">
        <f>R1773/$S$1736*100</f>
        <v>0.25533552730512549</v>
      </c>
      <c r="U1773" s="71"/>
      <c r="V1773" s="44">
        <f>T1773*U$1736/100</f>
        <v>1.2134344749737798E-2</v>
      </c>
      <c r="W1773" s="44"/>
    </row>
    <row r="1774" spans="1:23" ht="14.4">
      <c r="B1774" s="59"/>
      <c r="D1774" s="59"/>
      <c r="E1774" s="59"/>
      <c r="G1774" s="59"/>
      <c r="H1774" s="66"/>
      <c r="J1774" s="59"/>
      <c r="K1774" s="67" t="s">
        <v>274</v>
      </c>
      <c r="L1774" s="67">
        <v>72.61</v>
      </c>
      <c r="M1774" s="67">
        <v>2.9</v>
      </c>
      <c r="N1774" s="67">
        <v>559.79780000000005</v>
      </c>
      <c r="O1774" s="67">
        <v>2</v>
      </c>
      <c r="P1774" s="67">
        <v>27.51</v>
      </c>
      <c r="Q1774" s="68">
        <v>4886400</v>
      </c>
      <c r="U1774" s="71"/>
    </row>
    <row r="1775" spans="1:23" ht="14.4">
      <c r="B1775" s="59"/>
      <c r="D1775" s="59"/>
      <c r="E1775" s="59"/>
      <c r="G1775" s="59"/>
      <c r="H1775" s="66"/>
      <c r="J1775" s="59"/>
      <c r="K1775" s="67" t="s">
        <v>255</v>
      </c>
      <c r="L1775" s="67">
        <v>50.97</v>
      </c>
      <c r="M1775" s="67">
        <v>1</v>
      </c>
      <c r="N1775" s="67">
        <v>335.19130000000001</v>
      </c>
      <c r="O1775" s="67">
        <v>3</v>
      </c>
      <c r="P1775" s="67">
        <v>26.17</v>
      </c>
      <c r="Q1775" s="68">
        <v>913170</v>
      </c>
      <c r="U1775" s="71"/>
    </row>
    <row r="1776" spans="1:23" ht="14.4">
      <c r="B1776" s="59"/>
      <c r="D1776" s="59"/>
      <c r="E1776" s="59"/>
      <c r="G1776" s="59"/>
      <c r="H1776" s="66"/>
      <c r="J1776" s="59"/>
      <c r="Q1776" s="46">
        <f>SUM(Q1773:Q1775)</f>
        <v>7922870</v>
      </c>
      <c r="U1776" s="70"/>
    </row>
    <row r="1777" spans="1:23" ht="14.4">
      <c r="A1777" s="62">
        <v>26</v>
      </c>
      <c r="B1777" s="59">
        <v>2</v>
      </c>
      <c r="C1777" s="67">
        <v>1</v>
      </c>
      <c r="D1777" s="59">
        <v>138.80000000000001</v>
      </c>
      <c r="E1777" s="59">
        <v>14</v>
      </c>
      <c r="F1777" s="67">
        <v>18492</v>
      </c>
      <c r="G1777" s="59" t="s">
        <v>790</v>
      </c>
      <c r="H1777" s="66" t="s">
        <v>633</v>
      </c>
      <c r="I1777" s="67" t="s">
        <v>669</v>
      </c>
      <c r="J1777" s="59" t="s">
        <v>973</v>
      </c>
      <c r="K1777" s="67" t="s">
        <v>275</v>
      </c>
      <c r="L1777" s="67">
        <v>96.86</v>
      </c>
      <c r="M1777" s="67">
        <v>2.2999999999999998</v>
      </c>
      <c r="N1777" s="67">
        <v>672.35149999999999</v>
      </c>
      <c r="O1777" s="67">
        <v>2</v>
      </c>
      <c r="P1777" s="67">
        <v>31.7</v>
      </c>
      <c r="Q1777" s="68">
        <v>8907200</v>
      </c>
      <c r="R1777" s="64">
        <f>Q1779/B1777</f>
        <v>16899600</v>
      </c>
      <c r="T1777" s="44">
        <f>R1777/$S$1736*100</f>
        <v>1.6339034758537117</v>
      </c>
      <c r="U1777" s="71"/>
      <c r="V1777" s="44">
        <f>T1777*U$1736/100</f>
        <v>7.7648215557999389E-2</v>
      </c>
      <c r="W1777" s="44"/>
    </row>
    <row r="1778" spans="1:23" ht="14.4">
      <c r="B1778" s="59"/>
      <c r="D1778" s="59"/>
      <c r="E1778" s="59"/>
      <c r="G1778" s="59"/>
      <c r="H1778" s="66"/>
      <c r="J1778" s="59"/>
      <c r="K1778" s="67" t="s">
        <v>149</v>
      </c>
      <c r="L1778" s="67">
        <v>83.88</v>
      </c>
      <c r="M1778" s="67">
        <v>2.5</v>
      </c>
      <c r="N1778" s="67">
        <v>644.77970000000005</v>
      </c>
      <c r="O1778" s="67">
        <v>2</v>
      </c>
      <c r="P1778" s="67">
        <v>30.45</v>
      </c>
      <c r="Q1778" s="68">
        <v>24892000</v>
      </c>
      <c r="U1778" s="71"/>
    </row>
    <row r="1779" spans="1:23" ht="14.4">
      <c r="B1779" s="59"/>
      <c r="D1779" s="59"/>
      <c r="E1779" s="59"/>
      <c r="G1779" s="59"/>
      <c r="H1779" s="66"/>
      <c r="J1779" s="59"/>
      <c r="Q1779" s="46">
        <f>SUM(Q1777:Q1778)</f>
        <v>33799200</v>
      </c>
      <c r="U1779" s="70"/>
    </row>
    <row r="1780" spans="1:23" ht="16.2">
      <c r="A1780" s="62">
        <v>26</v>
      </c>
      <c r="B1780" s="59">
        <v>3</v>
      </c>
      <c r="C1780" s="67">
        <v>1</v>
      </c>
      <c r="D1780" s="59">
        <v>136.6</v>
      </c>
      <c r="E1780" s="59">
        <v>33</v>
      </c>
      <c r="F1780" s="67">
        <v>13790</v>
      </c>
      <c r="G1780" s="59" t="s">
        <v>830</v>
      </c>
      <c r="H1780" s="66" t="s">
        <v>667</v>
      </c>
      <c r="I1780" s="67" t="s">
        <v>1025</v>
      </c>
      <c r="J1780" s="59" t="s">
        <v>993</v>
      </c>
      <c r="K1780" s="67" t="s">
        <v>326</v>
      </c>
      <c r="L1780" s="67">
        <v>91.33</v>
      </c>
      <c r="M1780" s="67">
        <v>1.7</v>
      </c>
      <c r="N1780" s="67">
        <v>502.51900000000001</v>
      </c>
      <c r="O1780" s="67">
        <v>3</v>
      </c>
      <c r="P1780" s="67">
        <v>21.83</v>
      </c>
      <c r="Q1780" s="68">
        <v>11732000</v>
      </c>
      <c r="R1780" s="64">
        <f>Q1783/B1780</f>
        <v>234500666.66666666</v>
      </c>
      <c r="T1780" s="44">
        <f>R1780/$S$1736*100</f>
        <v>22.672220310343398</v>
      </c>
      <c r="U1780" s="71"/>
      <c r="V1780" s="44">
        <f>T1780*U$1736/100</f>
        <v>1.0774549879185245</v>
      </c>
      <c r="W1780" s="44"/>
    </row>
    <row r="1781" spans="1:23" ht="14.4">
      <c r="B1781" s="59"/>
      <c r="D1781" s="59"/>
      <c r="E1781" s="59"/>
      <c r="G1781" s="59"/>
      <c r="H1781" s="66"/>
      <c r="J1781" s="59"/>
      <c r="K1781" s="67" t="s">
        <v>297</v>
      </c>
      <c r="L1781" s="67">
        <v>57.56</v>
      </c>
      <c r="M1781" s="67">
        <v>2.6</v>
      </c>
      <c r="N1781" s="67">
        <v>404.7106</v>
      </c>
      <c r="O1781" s="67">
        <v>2</v>
      </c>
      <c r="P1781" s="67">
        <v>36.229999999999997</v>
      </c>
      <c r="Q1781" s="68">
        <v>560290000</v>
      </c>
      <c r="U1781" s="71"/>
    </row>
    <row r="1782" spans="1:23" ht="14.4">
      <c r="B1782" s="59"/>
      <c r="D1782" s="59"/>
      <c r="E1782" s="59"/>
      <c r="G1782" s="59"/>
      <c r="H1782" s="66"/>
      <c r="J1782" s="59"/>
      <c r="K1782" s="67" t="s">
        <v>525</v>
      </c>
      <c r="L1782" s="67">
        <v>49.46</v>
      </c>
      <c r="M1782" s="67">
        <v>4.7</v>
      </c>
      <c r="N1782" s="67">
        <v>856.0127</v>
      </c>
      <c r="O1782" s="67">
        <v>3</v>
      </c>
      <c r="P1782" s="67">
        <v>28.31</v>
      </c>
      <c r="Q1782" s="68">
        <v>131480000</v>
      </c>
      <c r="U1782" s="71"/>
    </row>
    <row r="1783" spans="1:23" ht="14.4">
      <c r="B1783" s="59"/>
      <c r="D1783" s="59"/>
      <c r="E1783" s="59"/>
      <c r="G1783" s="59"/>
      <c r="H1783" s="66"/>
      <c r="J1783" s="59"/>
      <c r="Q1783" s="46">
        <f>SUM(Q1780:Q1782)</f>
        <v>703502000</v>
      </c>
      <c r="U1783" s="70"/>
    </row>
    <row r="1784" spans="1:23" ht="14.4">
      <c r="A1784" s="62">
        <v>26</v>
      </c>
      <c r="B1784" s="59">
        <v>2</v>
      </c>
      <c r="C1784" s="67">
        <v>1</v>
      </c>
      <c r="D1784" s="59">
        <v>135.88999999999999</v>
      </c>
      <c r="E1784" s="59">
        <v>9</v>
      </c>
      <c r="F1784" s="67">
        <v>25409</v>
      </c>
      <c r="G1784" s="59" t="s">
        <v>794</v>
      </c>
      <c r="H1784" s="66" t="s">
        <v>591</v>
      </c>
      <c r="I1784" s="67" t="s">
        <v>40</v>
      </c>
      <c r="J1784" s="59" t="s">
        <v>975</v>
      </c>
      <c r="K1784" s="67" t="s">
        <v>90</v>
      </c>
      <c r="L1784" s="67">
        <v>90.77</v>
      </c>
      <c r="M1784" s="67">
        <v>3.5</v>
      </c>
      <c r="N1784" s="67">
        <v>480.26420000000002</v>
      </c>
      <c r="O1784" s="67">
        <v>2</v>
      </c>
      <c r="P1784" s="67">
        <v>24.75</v>
      </c>
      <c r="Q1784" s="68">
        <v>103080000</v>
      </c>
      <c r="R1784" s="64">
        <f>Q1786/B1784</f>
        <v>53924350</v>
      </c>
      <c r="T1784" s="44">
        <f>R1784/$S$1736*100</f>
        <v>5.2135661730545166</v>
      </c>
      <c r="U1784" s="71"/>
      <c r="V1784" s="44">
        <f>T1784*U$1736/100</f>
        <v>0.24776500938631713</v>
      </c>
      <c r="W1784" s="44"/>
    </row>
    <row r="1785" spans="1:23" ht="15">
      <c r="G1785" s="59"/>
      <c r="J1785" s="58"/>
      <c r="K1785" s="67" t="s">
        <v>148</v>
      </c>
      <c r="L1785" s="67">
        <v>90.23</v>
      </c>
      <c r="M1785" s="67">
        <v>2.4</v>
      </c>
      <c r="N1785" s="67">
        <v>505.56009999999998</v>
      </c>
      <c r="O1785" s="67">
        <v>3</v>
      </c>
      <c r="P1785" s="67">
        <v>18.399999999999999</v>
      </c>
      <c r="Q1785" s="68">
        <v>4768700</v>
      </c>
      <c r="U1785" s="71"/>
    </row>
    <row r="1786" spans="1:23" ht="15">
      <c r="G1786" s="59"/>
      <c r="J1786" s="58"/>
      <c r="Q1786" s="46">
        <f>SUM(Q1784:Q1785)</f>
        <v>107848700</v>
      </c>
      <c r="U1786" s="70"/>
    </row>
    <row r="1787" spans="1:23" ht="14.4">
      <c r="A1787" s="62">
        <v>26</v>
      </c>
      <c r="B1787" s="59">
        <v>3</v>
      </c>
      <c r="C1787" s="67">
        <v>2</v>
      </c>
      <c r="D1787" s="59">
        <v>135.01</v>
      </c>
      <c r="E1787" s="59">
        <v>21</v>
      </c>
      <c r="F1787" s="67">
        <v>16223</v>
      </c>
      <c r="G1787" s="59" t="s">
        <v>787</v>
      </c>
      <c r="H1787" s="66" t="s">
        <v>641</v>
      </c>
      <c r="I1787" s="67" t="s">
        <v>669</v>
      </c>
      <c r="J1787" s="59" t="s">
        <v>585</v>
      </c>
      <c r="K1787" s="67" t="s">
        <v>149</v>
      </c>
      <c r="L1787" s="67">
        <v>83.88</v>
      </c>
      <c r="M1787" s="67">
        <v>2.5</v>
      </c>
      <c r="N1787" s="67">
        <v>644.77970000000005</v>
      </c>
      <c r="O1787" s="67">
        <v>2</v>
      </c>
      <c r="P1787" s="67">
        <v>30.45</v>
      </c>
      <c r="Q1787" s="68">
        <v>24892000</v>
      </c>
      <c r="R1787" s="64">
        <f>Q1790/B1787</f>
        <v>13135266.666666666</v>
      </c>
      <c r="T1787" s="44">
        <f>R1787/$S$1736*100</f>
        <v>1.2699565589086173</v>
      </c>
      <c r="U1787" s="71"/>
      <c r="V1787" s="44">
        <f>T1787*U$1736/100</f>
        <v>6.0352317069347065E-2</v>
      </c>
      <c r="W1787" s="44"/>
    </row>
    <row r="1788" spans="1:23" ht="15">
      <c r="G1788" s="59"/>
      <c r="J1788" s="58"/>
      <c r="K1788" s="67" t="s">
        <v>150</v>
      </c>
      <c r="L1788" s="67">
        <v>63.43</v>
      </c>
      <c r="M1788" s="67">
        <v>2.4</v>
      </c>
      <c r="N1788" s="67">
        <v>657.76589999999999</v>
      </c>
      <c r="O1788" s="67">
        <v>2</v>
      </c>
      <c r="P1788" s="67">
        <v>31.76</v>
      </c>
      <c r="Q1788" s="68">
        <v>7906100</v>
      </c>
      <c r="U1788" s="71"/>
    </row>
    <row r="1789" spans="1:23" ht="15">
      <c r="G1789" s="59"/>
      <c r="J1789" s="58"/>
      <c r="K1789" s="67" t="s">
        <v>247</v>
      </c>
      <c r="L1789" s="67">
        <v>58.25</v>
      </c>
      <c r="M1789" s="67">
        <v>1.7</v>
      </c>
      <c r="N1789" s="67">
        <v>621.2645</v>
      </c>
      <c r="O1789" s="67">
        <v>2</v>
      </c>
      <c r="P1789" s="67">
        <v>36.840000000000003</v>
      </c>
      <c r="Q1789" s="68">
        <v>6607700</v>
      </c>
      <c r="U1789" s="71"/>
    </row>
    <row r="1790" spans="1:23" ht="15">
      <c r="G1790" s="59"/>
      <c r="J1790" s="58"/>
      <c r="Q1790" s="46">
        <f>SUM(Q1787:Q1789)</f>
        <v>39405800</v>
      </c>
      <c r="U1790" s="70"/>
    </row>
    <row r="1791" spans="1:23" ht="16.2">
      <c r="A1791" s="62">
        <v>26</v>
      </c>
      <c r="B1791" s="59">
        <v>5</v>
      </c>
      <c r="C1791" s="67">
        <v>2</v>
      </c>
      <c r="D1791" s="59">
        <v>134.5</v>
      </c>
      <c r="E1791" s="59">
        <v>31</v>
      </c>
      <c r="F1791" s="67">
        <v>13664</v>
      </c>
      <c r="G1791" s="59" t="s">
        <v>812</v>
      </c>
      <c r="H1791" s="66" t="s">
        <v>156</v>
      </c>
      <c r="I1791" s="67" t="s">
        <v>1025</v>
      </c>
      <c r="J1791" s="59" t="s">
        <v>614</v>
      </c>
      <c r="K1791" s="67" t="s">
        <v>326</v>
      </c>
      <c r="L1791" s="67">
        <v>91.33</v>
      </c>
      <c r="M1791" s="67">
        <v>1.7</v>
      </c>
      <c r="N1791" s="67">
        <v>502.51900000000001</v>
      </c>
      <c r="O1791" s="67">
        <v>3</v>
      </c>
      <c r="P1791" s="67">
        <v>21.83</v>
      </c>
      <c r="Q1791" s="68">
        <v>11732000</v>
      </c>
      <c r="R1791" s="64">
        <f>Q1796/B1791</f>
        <v>7129940</v>
      </c>
      <c r="T1791" s="44">
        <f>R1791/$S$1736*100</f>
        <v>0.68934375657580149</v>
      </c>
      <c r="U1791" s="71"/>
      <c r="V1791" s="44">
        <f>T1791*U$1736/100</f>
        <v>3.2759776446519576E-2</v>
      </c>
      <c r="W1791" s="44"/>
    </row>
    <row r="1792" spans="1:23" ht="15">
      <c r="G1792" s="59"/>
      <c r="J1792" s="58"/>
      <c r="K1792" s="67" t="s">
        <v>332</v>
      </c>
      <c r="L1792" s="67">
        <v>47.17</v>
      </c>
      <c r="M1792" s="67">
        <v>1.6</v>
      </c>
      <c r="N1792" s="67">
        <v>426.70499999999998</v>
      </c>
      <c r="O1792" s="67">
        <v>2</v>
      </c>
      <c r="P1792" s="67">
        <v>33.43</v>
      </c>
      <c r="Q1792" s="68">
        <v>3636100</v>
      </c>
      <c r="U1792" s="71"/>
    </row>
    <row r="1793" spans="1:23" ht="15">
      <c r="G1793" s="59"/>
      <c r="J1793" s="58"/>
      <c r="K1793" s="67" t="s">
        <v>487</v>
      </c>
      <c r="L1793" s="67">
        <v>36.54</v>
      </c>
      <c r="M1793" s="67">
        <v>1.4</v>
      </c>
      <c r="N1793" s="67">
        <v>678.84829999999999</v>
      </c>
      <c r="O1793" s="67">
        <v>2</v>
      </c>
      <c r="P1793" s="67">
        <v>36.619999999999997</v>
      </c>
      <c r="Q1793" s="68">
        <v>1227800</v>
      </c>
      <c r="U1793" s="71"/>
    </row>
    <row r="1794" spans="1:23" ht="15">
      <c r="G1794" s="59"/>
      <c r="J1794" s="58"/>
      <c r="K1794" s="67" t="s">
        <v>323</v>
      </c>
      <c r="L1794" s="67">
        <v>29.64</v>
      </c>
      <c r="M1794" s="67">
        <v>2</v>
      </c>
      <c r="N1794" s="67">
        <v>576.70029999999997</v>
      </c>
      <c r="O1794" s="67">
        <v>2</v>
      </c>
      <c r="P1794" s="67">
        <v>18.8</v>
      </c>
      <c r="Q1794" s="68">
        <v>17826000</v>
      </c>
      <c r="U1794" s="71"/>
    </row>
    <row r="1795" spans="1:23" ht="15">
      <c r="G1795" s="59"/>
      <c r="J1795" s="58"/>
      <c r="K1795" s="67" t="s">
        <v>500</v>
      </c>
      <c r="L1795" s="67">
        <v>15.16</v>
      </c>
      <c r="M1795" s="67">
        <v>1.4</v>
      </c>
      <c r="N1795" s="67">
        <v>678.84829999999999</v>
      </c>
      <c r="O1795" s="67">
        <v>2</v>
      </c>
      <c r="P1795" s="67">
        <v>36.619999999999997</v>
      </c>
      <c r="Q1795" s="68">
        <v>1227800</v>
      </c>
      <c r="U1795" s="71"/>
    </row>
    <row r="1796" spans="1:23" ht="15">
      <c r="G1796" s="59"/>
      <c r="J1796" s="58"/>
      <c r="Q1796" s="46">
        <f>SUM(Q1791:Q1795)</f>
        <v>35649700</v>
      </c>
      <c r="U1796" s="70"/>
    </row>
    <row r="1797" spans="1:23" ht="16.2">
      <c r="A1797" s="62">
        <v>26</v>
      </c>
      <c r="B1797" s="59">
        <v>5</v>
      </c>
      <c r="C1797" s="67">
        <v>1</v>
      </c>
      <c r="D1797" s="59">
        <v>134.01</v>
      </c>
      <c r="E1797" s="59">
        <v>31</v>
      </c>
      <c r="F1797" s="67">
        <v>15556</v>
      </c>
      <c r="G1797" s="59" t="s">
        <v>840</v>
      </c>
      <c r="H1797" s="66" t="s">
        <v>642</v>
      </c>
      <c r="I1797" s="67" t="s">
        <v>1026</v>
      </c>
      <c r="J1797" s="59" t="s">
        <v>978</v>
      </c>
      <c r="K1797" s="67" t="s">
        <v>326</v>
      </c>
      <c r="L1797" s="67">
        <v>91.33</v>
      </c>
      <c r="M1797" s="67">
        <v>1.7</v>
      </c>
      <c r="N1797" s="67">
        <v>502.51900000000001</v>
      </c>
      <c r="O1797" s="67">
        <v>3</v>
      </c>
      <c r="P1797" s="67">
        <v>21.83</v>
      </c>
      <c r="Q1797" s="68">
        <v>11732000</v>
      </c>
      <c r="R1797" s="64">
        <f>Q1802/B1797</f>
        <v>7266060</v>
      </c>
      <c r="T1797" s="44">
        <f>R1797/$S$1736*100</f>
        <v>0.70250424209813378</v>
      </c>
      <c r="U1797" s="71"/>
      <c r="V1797" s="44">
        <f>T1797*U$1736/100</f>
        <v>3.3385203977452552E-2</v>
      </c>
      <c r="W1797" s="44"/>
    </row>
    <row r="1798" spans="1:23" ht="15">
      <c r="G1798" s="59"/>
      <c r="J1798" s="58"/>
      <c r="K1798" s="67" t="s">
        <v>332</v>
      </c>
      <c r="L1798" s="67">
        <v>47.17</v>
      </c>
      <c r="M1798" s="67">
        <v>1.6</v>
      </c>
      <c r="N1798" s="67">
        <v>426.70499999999998</v>
      </c>
      <c r="O1798" s="67">
        <v>2</v>
      </c>
      <c r="P1798" s="67">
        <v>33.43</v>
      </c>
      <c r="Q1798" s="68">
        <v>3636100</v>
      </c>
      <c r="U1798" s="71"/>
    </row>
    <row r="1799" spans="1:23" ht="15">
      <c r="G1799" s="59"/>
      <c r="J1799" s="58"/>
      <c r="K1799" s="67" t="s">
        <v>538</v>
      </c>
      <c r="L1799" s="67">
        <v>35.06</v>
      </c>
      <c r="M1799" s="67">
        <v>2.4</v>
      </c>
      <c r="N1799" s="67">
        <v>558.21939999999995</v>
      </c>
      <c r="O1799" s="67">
        <v>2</v>
      </c>
      <c r="P1799" s="67">
        <v>20.329999999999998</v>
      </c>
      <c r="Q1799" s="68">
        <v>1285600</v>
      </c>
      <c r="U1799" s="71"/>
    </row>
    <row r="1800" spans="1:23" ht="15">
      <c r="G1800" s="59"/>
      <c r="J1800" s="58"/>
      <c r="K1800" s="67" t="s">
        <v>323</v>
      </c>
      <c r="L1800" s="67">
        <v>29.64</v>
      </c>
      <c r="M1800" s="67">
        <v>2</v>
      </c>
      <c r="N1800" s="67">
        <v>576.70029999999997</v>
      </c>
      <c r="O1800" s="67">
        <v>2</v>
      </c>
      <c r="P1800" s="67">
        <v>18.8</v>
      </c>
      <c r="Q1800" s="68">
        <v>17826000</v>
      </c>
      <c r="U1800" s="71"/>
    </row>
    <row r="1801" spans="1:23" ht="15">
      <c r="G1801" s="59"/>
      <c r="J1801" s="58"/>
      <c r="K1801" s="67" t="s">
        <v>539</v>
      </c>
      <c r="L1801" s="67">
        <v>21.91</v>
      </c>
      <c r="M1801" s="67">
        <v>2.4</v>
      </c>
      <c r="N1801" s="67">
        <v>596.25699999999995</v>
      </c>
      <c r="O1801" s="67">
        <v>3</v>
      </c>
      <c r="P1801" s="67">
        <v>27.92</v>
      </c>
      <c r="Q1801" s="68">
        <v>1850600</v>
      </c>
      <c r="U1801" s="71"/>
    </row>
    <row r="1802" spans="1:23" ht="15">
      <c r="G1802" s="59"/>
      <c r="J1802" s="58"/>
      <c r="Q1802" s="46">
        <f>SUM(Q1797:Q1801)</f>
        <v>36330300</v>
      </c>
      <c r="U1802" s="70"/>
    </row>
    <row r="1803" spans="1:23" ht="16.2">
      <c r="A1803" s="62">
        <v>26</v>
      </c>
      <c r="B1803" s="59">
        <v>4</v>
      </c>
      <c r="C1803" s="67">
        <v>1</v>
      </c>
      <c r="D1803" s="59">
        <v>124.51</v>
      </c>
      <c r="E1803" s="59">
        <v>21</v>
      </c>
      <c r="F1803" s="67">
        <v>15665</v>
      </c>
      <c r="G1803" s="59" t="s">
        <v>826</v>
      </c>
      <c r="H1803" s="66" t="s">
        <v>627</v>
      </c>
      <c r="I1803" s="67" t="s">
        <v>1025</v>
      </c>
      <c r="J1803" s="59" t="s">
        <v>978</v>
      </c>
      <c r="K1803" s="67" t="s">
        <v>326</v>
      </c>
      <c r="L1803" s="67">
        <v>91.33</v>
      </c>
      <c r="M1803" s="67">
        <v>1.7</v>
      </c>
      <c r="N1803" s="67">
        <v>502.51900000000001</v>
      </c>
      <c r="O1803" s="67">
        <v>3</v>
      </c>
      <c r="P1803" s="67">
        <v>21.83</v>
      </c>
      <c r="Q1803" s="68">
        <v>11732000</v>
      </c>
      <c r="R1803" s="64">
        <f>Q1807/B1803</f>
        <v>9432975</v>
      </c>
      <c r="T1803" s="44">
        <f>R1803/$S$1736*100</f>
        <v>0.91200801439922652</v>
      </c>
      <c r="U1803" s="71"/>
      <c r="V1803" s="44">
        <f>T1803*U$1736/100</f>
        <v>4.3341480044096867E-2</v>
      </c>
      <c r="W1803" s="44"/>
    </row>
    <row r="1804" spans="1:23" ht="14.4">
      <c r="B1804" s="59"/>
      <c r="D1804" s="59"/>
      <c r="E1804" s="59"/>
      <c r="G1804" s="59"/>
      <c r="H1804" s="66"/>
      <c r="J1804" s="59"/>
      <c r="K1804" s="67" t="s">
        <v>334</v>
      </c>
      <c r="L1804" s="67">
        <v>46.59</v>
      </c>
      <c r="M1804" s="67">
        <v>0.2</v>
      </c>
      <c r="N1804" s="67">
        <v>544.71270000000004</v>
      </c>
      <c r="O1804" s="67">
        <v>2</v>
      </c>
      <c r="P1804" s="67">
        <v>20.190000000000001</v>
      </c>
      <c r="Q1804" s="68">
        <v>4880200</v>
      </c>
      <c r="U1804" s="71"/>
    </row>
    <row r="1805" spans="1:23" ht="14.4">
      <c r="B1805" s="59"/>
      <c r="D1805" s="59"/>
      <c r="E1805" s="59"/>
      <c r="G1805" s="59"/>
      <c r="H1805" s="66"/>
      <c r="J1805" s="59"/>
      <c r="K1805" s="67" t="s">
        <v>333</v>
      </c>
      <c r="L1805" s="67">
        <v>42.73</v>
      </c>
      <c r="M1805" s="67">
        <v>0.3</v>
      </c>
      <c r="N1805" s="67">
        <v>552.71019999999999</v>
      </c>
      <c r="O1805" s="67">
        <v>2</v>
      </c>
      <c r="P1805" s="67">
        <v>18.18</v>
      </c>
      <c r="Q1805" s="68">
        <v>3293700</v>
      </c>
      <c r="U1805" s="71"/>
    </row>
    <row r="1806" spans="1:23" ht="14.4">
      <c r="B1806" s="59"/>
      <c r="D1806" s="59"/>
      <c r="E1806" s="59"/>
      <c r="G1806" s="59"/>
      <c r="H1806" s="66"/>
      <c r="J1806" s="59"/>
      <c r="K1806" s="67" t="s">
        <v>323</v>
      </c>
      <c r="L1806" s="67">
        <v>29.64</v>
      </c>
      <c r="M1806" s="67">
        <v>2</v>
      </c>
      <c r="N1806" s="67">
        <v>576.70029999999997</v>
      </c>
      <c r="O1806" s="67">
        <v>2</v>
      </c>
      <c r="P1806" s="67">
        <v>18.8</v>
      </c>
      <c r="Q1806" s="68">
        <v>17826000</v>
      </c>
      <c r="U1806" s="71"/>
    </row>
    <row r="1807" spans="1:23" ht="14.4">
      <c r="B1807" s="59"/>
      <c r="D1807" s="59"/>
      <c r="E1807" s="59"/>
      <c r="G1807" s="59"/>
      <c r="H1807" s="66"/>
      <c r="J1807" s="59"/>
      <c r="Q1807" s="46">
        <f>SUM(Q1803:Q1806)</f>
        <v>37731900</v>
      </c>
      <c r="U1807" s="70"/>
    </row>
    <row r="1808" spans="1:23" ht="14.4">
      <c r="A1808" s="62">
        <v>26</v>
      </c>
      <c r="B1808" s="59">
        <v>3</v>
      </c>
      <c r="C1808" s="67">
        <v>3</v>
      </c>
      <c r="D1808" s="59">
        <v>113.31</v>
      </c>
      <c r="E1808" s="59">
        <v>23</v>
      </c>
      <c r="F1808" s="67">
        <v>13787</v>
      </c>
      <c r="G1808" s="59" t="s">
        <v>576</v>
      </c>
      <c r="H1808" s="66" t="s">
        <v>600</v>
      </c>
      <c r="I1808" s="67" t="s">
        <v>11</v>
      </c>
      <c r="J1808" s="59" t="s">
        <v>665</v>
      </c>
      <c r="K1808" s="67" t="s">
        <v>300</v>
      </c>
      <c r="L1808" s="67">
        <v>83</v>
      </c>
      <c r="M1808" s="67">
        <v>2.1</v>
      </c>
      <c r="N1808" s="67">
        <v>916.35749999999996</v>
      </c>
      <c r="O1808" s="67">
        <v>2</v>
      </c>
      <c r="P1808" s="67">
        <v>24.01</v>
      </c>
      <c r="Q1808" s="68">
        <v>3479100</v>
      </c>
      <c r="R1808" s="64">
        <f>Q1811/B1808</f>
        <v>2937800</v>
      </c>
      <c r="T1808" s="44">
        <f>R1808/$S$1736*100</f>
        <v>0.28403522162436001</v>
      </c>
      <c r="U1808" s="71"/>
      <c r="V1808" s="44">
        <f>T1808*U$1736/100</f>
        <v>1.3498244199051495E-2</v>
      </c>
      <c r="W1808" s="44"/>
    </row>
    <row r="1809" spans="1:23" ht="14.4">
      <c r="B1809" s="59"/>
      <c r="D1809" s="59"/>
      <c r="E1809" s="59"/>
      <c r="G1809" s="59"/>
      <c r="H1809" s="66"/>
      <c r="J1809" s="59"/>
      <c r="K1809" s="67" t="s">
        <v>260</v>
      </c>
      <c r="L1809" s="67">
        <v>60.61</v>
      </c>
      <c r="M1809" s="67">
        <v>1.6</v>
      </c>
      <c r="N1809" s="67">
        <v>699.8306</v>
      </c>
      <c r="O1809" s="67">
        <v>2</v>
      </c>
      <c r="P1809" s="67">
        <v>49.19</v>
      </c>
      <c r="Q1809" s="68">
        <v>2387500</v>
      </c>
      <c r="U1809" s="71"/>
    </row>
    <row r="1810" spans="1:23" ht="14.4">
      <c r="B1810" s="59"/>
      <c r="D1810" s="59"/>
      <c r="E1810" s="59"/>
      <c r="G1810" s="59"/>
      <c r="H1810" s="66"/>
      <c r="J1810" s="59"/>
      <c r="K1810" s="67" t="s">
        <v>261</v>
      </c>
      <c r="L1810" s="67">
        <v>55.49</v>
      </c>
      <c r="M1810" s="67">
        <v>0.9</v>
      </c>
      <c r="N1810" s="67">
        <v>707.82749999999999</v>
      </c>
      <c r="O1810" s="67">
        <v>2</v>
      </c>
      <c r="P1810" s="67">
        <v>44.48</v>
      </c>
      <c r="Q1810" s="68">
        <v>2946800</v>
      </c>
      <c r="U1810" s="71"/>
    </row>
    <row r="1811" spans="1:23" ht="14.4">
      <c r="B1811" s="59"/>
      <c r="D1811" s="59"/>
      <c r="E1811" s="59"/>
      <c r="G1811" s="59"/>
      <c r="H1811" s="66"/>
      <c r="J1811" s="59"/>
      <c r="Q1811" s="46">
        <f>SUM(Q1808:Q1810)</f>
        <v>8813400</v>
      </c>
      <c r="U1811" s="70"/>
    </row>
    <row r="1812" spans="1:23" ht="14.4">
      <c r="A1812" s="62">
        <v>26</v>
      </c>
      <c r="B1812" s="59">
        <v>2</v>
      </c>
      <c r="C1812" s="67">
        <v>1</v>
      </c>
      <c r="D1812" s="59">
        <v>107.95</v>
      </c>
      <c r="E1812" s="59">
        <v>10</v>
      </c>
      <c r="F1812" s="67">
        <v>25725</v>
      </c>
      <c r="G1812" s="59" t="s">
        <v>760</v>
      </c>
      <c r="H1812" s="66" t="s">
        <v>613</v>
      </c>
      <c r="I1812" s="67" t="s">
        <v>40</v>
      </c>
      <c r="J1812" s="59" t="s">
        <v>955</v>
      </c>
      <c r="K1812" s="67" t="s">
        <v>299</v>
      </c>
      <c r="L1812" s="67">
        <v>72.61</v>
      </c>
      <c r="M1812" s="67">
        <v>2.9</v>
      </c>
      <c r="N1812" s="67">
        <v>559.79780000000005</v>
      </c>
      <c r="O1812" s="67">
        <v>2</v>
      </c>
      <c r="P1812" s="67">
        <v>27.51</v>
      </c>
      <c r="Q1812" s="68">
        <v>4886400</v>
      </c>
      <c r="R1812" s="64">
        <f>Q1814/B1812</f>
        <v>3574150</v>
      </c>
      <c r="T1812" s="44">
        <f>R1812/$S$1736*100</f>
        <v>0.34555942792862226</v>
      </c>
      <c r="U1812" s="71"/>
      <c r="V1812" s="44">
        <f>T1812*U$1736/100</f>
        <v>1.6422067364708252E-2</v>
      </c>
      <c r="W1812" s="44"/>
    </row>
    <row r="1813" spans="1:23" ht="15">
      <c r="G1813" s="59"/>
      <c r="J1813" s="58"/>
      <c r="K1813" s="67" t="s">
        <v>167</v>
      </c>
      <c r="L1813" s="67">
        <v>70.680000000000007</v>
      </c>
      <c r="M1813" s="67">
        <v>2.1</v>
      </c>
      <c r="N1813" s="67">
        <v>504.90019999999998</v>
      </c>
      <c r="O1813" s="67">
        <v>3</v>
      </c>
      <c r="P1813" s="67">
        <v>20.49</v>
      </c>
      <c r="Q1813" s="68">
        <v>2261900</v>
      </c>
      <c r="U1813" s="71"/>
    </row>
    <row r="1814" spans="1:23" ht="15">
      <c r="G1814" s="59"/>
      <c r="J1814" s="58"/>
      <c r="Q1814" s="46">
        <f>SUM(Q1812:Q1813)</f>
        <v>7148300</v>
      </c>
      <c r="U1814" s="70"/>
    </row>
    <row r="1815" spans="1:23" ht="14.4">
      <c r="A1815" s="62">
        <v>26</v>
      </c>
      <c r="B1815" s="59">
        <v>4</v>
      </c>
      <c r="C1815" s="67">
        <v>4</v>
      </c>
      <c r="D1815" s="59">
        <v>107.37</v>
      </c>
      <c r="E1815" s="59">
        <v>8</v>
      </c>
      <c r="F1815" s="67">
        <v>58087</v>
      </c>
      <c r="G1815" s="59" t="s">
        <v>792</v>
      </c>
      <c r="H1815" s="66" t="s">
        <v>601</v>
      </c>
      <c r="I1815" s="67" t="s">
        <v>38</v>
      </c>
      <c r="J1815" s="59" t="s">
        <v>558</v>
      </c>
      <c r="K1815" s="67" t="s">
        <v>73</v>
      </c>
      <c r="L1815" s="67">
        <v>76.64</v>
      </c>
      <c r="M1815" s="67">
        <v>0.8</v>
      </c>
      <c r="N1815" s="67">
        <v>757.85310000000004</v>
      </c>
      <c r="O1815" s="67">
        <v>2</v>
      </c>
      <c r="P1815" s="67">
        <v>37.92</v>
      </c>
      <c r="Q1815" s="68">
        <v>876210</v>
      </c>
      <c r="R1815" s="64">
        <f>Q1819/B1815</f>
        <v>1035032.5</v>
      </c>
      <c r="T1815" s="44">
        <f>R1815/$S$1736*100</f>
        <v>0.10007001345425674</v>
      </c>
      <c r="U1815" s="71"/>
      <c r="V1815" s="44">
        <f>T1815*U$1736/100</f>
        <v>4.7556407648426599E-3</v>
      </c>
      <c r="W1815" s="44"/>
    </row>
    <row r="1816" spans="1:23" ht="15">
      <c r="G1816" s="59"/>
      <c r="J1816" s="58"/>
      <c r="K1816" s="67" t="s">
        <v>74</v>
      </c>
      <c r="L1816" s="67">
        <v>37.69</v>
      </c>
      <c r="M1816" s="67">
        <v>1.9</v>
      </c>
      <c r="N1816" s="67">
        <v>423.57839999999999</v>
      </c>
      <c r="O1816" s="67">
        <v>3</v>
      </c>
      <c r="P1816" s="67">
        <v>22.72</v>
      </c>
      <c r="Q1816" s="68">
        <v>1273200</v>
      </c>
      <c r="U1816" s="71"/>
    </row>
    <row r="1817" spans="1:23" ht="15">
      <c r="G1817" s="59"/>
      <c r="J1817" s="58"/>
      <c r="K1817" s="67" t="s">
        <v>76</v>
      </c>
      <c r="L1817" s="67">
        <v>35.64</v>
      </c>
      <c r="M1817" s="67">
        <v>1.9</v>
      </c>
      <c r="N1817" s="67">
        <v>291.51150000000001</v>
      </c>
      <c r="O1817" s="67">
        <v>3</v>
      </c>
      <c r="P1817" s="67">
        <v>17.899999999999999</v>
      </c>
      <c r="Q1817" s="68">
        <v>337520</v>
      </c>
      <c r="U1817" s="71"/>
    </row>
    <row r="1818" spans="1:23" ht="15">
      <c r="G1818" s="59"/>
      <c r="J1818" s="58"/>
      <c r="K1818" s="67" t="s">
        <v>71</v>
      </c>
      <c r="L1818" s="67">
        <v>24.08</v>
      </c>
      <c r="M1818" s="67">
        <v>2.5</v>
      </c>
      <c r="N1818" s="67">
        <v>641.31989999999996</v>
      </c>
      <c r="O1818" s="67">
        <v>2</v>
      </c>
      <c r="P1818" s="67">
        <v>26.08</v>
      </c>
      <c r="Q1818" s="68">
        <v>1653200</v>
      </c>
      <c r="U1818" s="71"/>
    </row>
    <row r="1819" spans="1:23" ht="15">
      <c r="G1819" s="59"/>
      <c r="J1819" s="58"/>
      <c r="Q1819" s="46">
        <f>SUM(Q1815:Q1818)</f>
        <v>4140130</v>
      </c>
      <c r="U1819" s="70"/>
    </row>
    <row r="1820" spans="1:23" ht="14.4">
      <c r="A1820" s="62">
        <v>26</v>
      </c>
      <c r="B1820" s="59">
        <v>2</v>
      </c>
      <c r="C1820" s="67">
        <v>1</v>
      </c>
      <c r="D1820" s="59">
        <v>96.89</v>
      </c>
      <c r="E1820" s="59">
        <v>7</v>
      </c>
      <c r="F1820" s="67">
        <v>28515</v>
      </c>
      <c r="G1820" s="59" t="s">
        <v>841</v>
      </c>
      <c r="H1820" s="66" t="s">
        <v>643</v>
      </c>
      <c r="I1820" s="67" t="s">
        <v>40</v>
      </c>
      <c r="J1820" s="59" t="s">
        <v>997</v>
      </c>
      <c r="K1820" s="67" t="s">
        <v>299</v>
      </c>
      <c r="L1820" s="67">
        <v>72.61</v>
      </c>
      <c r="M1820" s="67">
        <v>2.9</v>
      </c>
      <c r="N1820" s="67">
        <v>559.79780000000005</v>
      </c>
      <c r="O1820" s="67">
        <v>2</v>
      </c>
      <c r="P1820" s="67">
        <v>27.51</v>
      </c>
      <c r="Q1820" s="68">
        <v>4886400</v>
      </c>
      <c r="R1820" s="64">
        <f>Q1822/B1820</f>
        <v>3201150</v>
      </c>
      <c r="T1820" s="44">
        <f>R1820/$S$1736*100</f>
        <v>0.30949668108884887</v>
      </c>
      <c r="U1820" s="71"/>
      <c r="V1820" s="44">
        <f>T1820*U$1736/100</f>
        <v>1.4708252576007113E-2</v>
      </c>
      <c r="W1820" s="44"/>
    </row>
    <row r="1821" spans="1:23" ht="14.4">
      <c r="B1821" s="59"/>
      <c r="D1821" s="59"/>
      <c r="E1821" s="59"/>
      <c r="G1821" s="59"/>
      <c r="H1821" s="66"/>
      <c r="J1821" s="59"/>
      <c r="K1821" s="67" t="s">
        <v>314</v>
      </c>
      <c r="L1821" s="67">
        <v>48.56</v>
      </c>
      <c r="M1821" s="67">
        <v>1.9</v>
      </c>
      <c r="N1821" s="67">
        <v>488.24829999999997</v>
      </c>
      <c r="O1821" s="67">
        <v>2</v>
      </c>
      <c r="P1821" s="67">
        <v>22.77</v>
      </c>
      <c r="Q1821" s="68">
        <v>1515900</v>
      </c>
      <c r="U1821" s="71"/>
    </row>
    <row r="1822" spans="1:23" ht="14.4">
      <c r="B1822" s="59"/>
      <c r="D1822" s="59"/>
      <c r="E1822" s="59"/>
      <c r="G1822" s="59"/>
      <c r="H1822" s="66"/>
      <c r="J1822" s="59"/>
      <c r="Q1822" s="46">
        <f>SUM(Q1820:Q1821)</f>
        <v>6402300</v>
      </c>
      <c r="U1822" s="70"/>
    </row>
    <row r="1823" spans="1:23" ht="16.2">
      <c r="A1823" s="62">
        <v>26</v>
      </c>
      <c r="B1823" s="59">
        <v>2</v>
      </c>
      <c r="C1823" s="67">
        <v>1</v>
      </c>
      <c r="D1823" s="59">
        <v>89.65</v>
      </c>
      <c r="E1823" s="59">
        <v>22</v>
      </c>
      <c r="F1823" s="67">
        <v>15508</v>
      </c>
      <c r="G1823" s="59" t="s">
        <v>842</v>
      </c>
      <c r="H1823" s="66" t="s">
        <v>600</v>
      </c>
      <c r="I1823" s="67" t="s">
        <v>1025</v>
      </c>
      <c r="J1823" s="59" t="s">
        <v>998</v>
      </c>
      <c r="K1823" s="67" t="s">
        <v>540</v>
      </c>
      <c r="L1823" s="67">
        <v>37.74</v>
      </c>
      <c r="M1823" s="67">
        <v>-3.6</v>
      </c>
      <c r="N1823" s="67">
        <v>902.72220000000004</v>
      </c>
      <c r="O1823" s="67">
        <v>3</v>
      </c>
      <c r="P1823" s="67">
        <v>33.24</v>
      </c>
      <c r="Q1823" s="68">
        <v>4738000</v>
      </c>
      <c r="R1823" s="64">
        <f>Q1825/B1823</f>
        <v>2822680</v>
      </c>
      <c r="T1823" s="44">
        <f>R1823/$S$1736*100</f>
        <v>0.27290507841740369</v>
      </c>
      <c r="U1823" s="71"/>
      <c r="V1823" s="44">
        <f>T1823*U$1736/100</f>
        <v>1.2969304900190166E-2</v>
      </c>
      <c r="W1823" s="44"/>
    </row>
    <row r="1824" spans="1:23" ht="14.4">
      <c r="B1824" s="59"/>
      <c r="D1824" s="59"/>
      <c r="E1824" s="59"/>
      <c r="G1824" s="59"/>
      <c r="H1824" s="66"/>
      <c r="J1824" s="59"/>
      <c r="K1824" s="67" t="s">
        <v>324</v>
      </c>
      <c r="L1824" s="67">
        <v>29.37</v>
      </c>
      <c r="M1824" s="67">
        <v>2</v>
      </c>
      <c r="N1824" s="67">
        <v>470.18090000000001</v>
      </c>
      <c r="O1824" s="67">
        <v>2</v>
      </c>
      <c r="P1824" s="67">
        <v>15.26</v>
      </c>
      <c r="Q1824" s="68">
        <v>907360</v>
      </c>
      <c r="U1824" s="71"/>
    </row>
    <row r="1825" spans="1:23" ht="14.4">
      <c r="B1825" s="59"/>
      <c r="D1825" s="59"/>
      <c r="E1825" s="59"/>
      <c r="G1825" s="59"/>
      <c r="H1825" s="66"/>
      <c r="J1825" s="59"/>
      <c r="Q1825" s="46">
        <f>SUM(Q1823:Q1824)</f>
        <v>5645360</v>
      </c>
      <c r="U1825" s="70"/>
    </row>
    <row r="1826" spans="1:23" ht="14.4">
      <c r="A1826" s="62">
        <v>26</v>
      </c>
      <c r="B1826" s="59">
        <v>1</v>
      </c>
      <c r="C1826" s="67">
        <v>1</v>
      </c>
      <c r="D1826" s="59">
        <v>63.59</v>
      </c>
      <c r="E1826" s="59">
        <v>5</v>
      </c>
      <c r="F1826" s="67">
        <v>26960</v>
      </c>
      <c r="G1826" s="59" t="s">
        <v>746</v>
      </c>
      <c r="H1826" s="66" t="s">
        <v>600</v>
      </c>
      <c r="I1826" s="67" t="s">
        <v>10</v>
      </c>
      <c r="J1826" s="59" t="s">
        <v>943</v>
      </c>
      <c r="K1826" s="67" t="s">
        <v>301</v>
      </c>
      <c r="L1826" s="67">
        <v>63.59</v>
      </c>
      <c r="M1826" s="67">
        <v>3</v>
      </c>
      <c r="N1826" s="67">
        <v>769.34140000000002</v>
      </c>
      <c r="O1826" s="67">
        <v>2</v>
      </c>
      <c r="P1826" s="67">
        <v>30.57</v>
      </c>
      <c r="Q1826" s="68">
        <v>506880</v>
      </c>
      <c r="R1826" s="64">
        <f>Q1827</f>
        <v>506880</v>
      </c>
      <c r="T1826" s="44">
        <f>R1826/$S$1736*100</f>
        <v>4.9006662515132277E-2</v>
      </c>
      <c r="U1826" s="71"/>
      <c r="V1826" s="44">
        <f>T1826*U$1736/100</f>
        <v>2.3289502415464705E-3</v>
      </c>
      <c r="W1826" s="44"/>
    </row>
    <row r="1827" spans="1:23" ht="14.4">
      <c r="B1827" s="59"/>
      <c r="D1827" s="59"/>
      <c r="E1827" s="59"/>
      <c r="G1827" s="59"/>
      <c r="H1827" s="66"/>
      <c r="J1827" s="59"/>
      <c r="Q1827" s="46">
        <f>SUM(Q1826)</f>
        <v>506880</v>
      </c>
      <c r="U1827" s="70"/>
    </row>
    <row r="1828" spans="1:23" ht="14.4">
      <c r="A1828" s="62">
        <v>26</v>
      </c>
      <c r="B1828" s="59">
        <v>2</v>
      </c>
      <c r="C1828" s="67">
        <v>2</v>
      </c>
      <c r="D1828" s="59">
        <v>62.04</v>
      </c>
      <c r="E1828" s="59">
        <v>7</v>
      </c>
      <c r="F1828" s="67">
        <v>18055</v>
      </c>
      <c r="G1828" s="59" t="s">
        <v>772</v>
      </c>
      <c r="H1828" s="66" t="s">
        <v>667</v>
      </c>
      <c r="I1828" s="67" t="s">
        <v>669</v>
      </c>
      <c r="J1828" s="59" t="s">
        <v>966</v>
      </c>
      <c r="K1828" s="67" t="s">
        <v>130</v>
      </c>
      <c r="L1828" s="67">
        <v>62.04</v>
      </c>
      <c r="M1828" s="67">
        <v>1.9</v>
      </c>
      <c r="N1828" s="67">
        <v>612.77089999999998</v>
      </c>
      <c r="O1828" s="67">
        <v>2</v>
      </c>
      <c r="P1828" s="67">
        <v>20.27</v>
      </c>
      <c r="Q1828" s="68">
        <v>2527700</v>
      </c>
      <c r="R1828" s="64">
        <f>Q1830/B1828</f>
        <v>1695170</v>
      </c>
      <c r="T1828" s="44">
        <f>R1828/$S$1736*100</f>
        <v>0.16389406584551922</v>
      </c>
      <c r="U1828" s="71"/>
      <c r="V1828" s="44">
        <f>T1828*U$1736/100</f>
        <v>7.7887598267091431E-3</v>
      </c>
      <c r="W1828" s="44"/>
    </row>
    <row r="1829" spans="1:23" ht="15">
      <c r="G1829" s="59"/>
      <c r="J1829" s="58"/>
      <c r="K1829" s="67" t="s">
        <v>259</v>
      </c>
      <c r="L1829" s="67">
        <v>33.72</v>
      </c>
      <c r="M1829" s="67">
        <v>1.6</v>
      </c>
      <c r="N1829" s="67">
        <v>620.76819999999998</v>
      </c>
      <c r="O1829" s="67">
        <v>2</v>
      </c>
      <c r="P1829" s="67">
        <v>18.63</v>
      </c>
      <c r="Q1829" s="68">
        <v>862640</v>
      </c>
      <c r="U1829" s="71"/>
    </row>
    <row r="1830" spans="1:23" ht="15">
      <c r="G1830" s="59"/>
      <c r="J1830" s="58"/>
      <c r="Q1830" s="46">
        <f>SUM(Q1828:Q1829)</f>
        <v>3390340</v>
      </c>
      <c r="U1830" s="70"/>
    </row>
    <row r="1831" spans="1:23" ht="14.4">
      <c r="A1831" s="62">
        <v>26</v>
      </c>
      <c r="B1831" s="59">
        <v>1</v>
      </c>
      <c r="C1831" s="67">
        <v>1</v>
      </c>
      <c r="D1831" s="59">
        <v>58.55</v>
      </c>
      <c r="E1831" s="59">
        <v>9</v>
      </c>
      <c r="F1831" s="67">
        <v>9832</v>
      </c>
      <c r="G1831" s="59" t="s">
        <v>835</v>
      </c>
      <c r="H1831" s="66" t="s">
        <v>123</v>
      </c>
      <c r="I1831" s="67" t="s">
        <v>669</v>
      </c>
      <c r="J1831" s="59" t="s">
        <v>659</v>
      </c>
      <c r="K1831" s="67" t="s">
        <v>94</v>
      </c>
      <c r="L1831" s="67">
        <v>58.55</v>
      </c>
      <c r="M1831" s="67">
        <v>2.2999999999999998</v>
      </c>
      <c r="N1831" s="67">
        <v>482.75310000000002</v>
      </c>
      <c r="O1831" s="67">
        <v>2</v>
      </c>
      <c r="P1831" s="67">
        <v>27.87</v>
      </c>
      <c r="Q1831" s="68">
        <v>1244700</v>
      </c>
      <c r="R1831" s="64">
        <f>Q1832</f>
        <v>1244700</v>
      </c>
      <c r="T1831" s="44">
        <f>R1831/$S$1736*100</f>
        <v>0.12034128952135643</v>
      </c>
      <c r="U1831" s="71"/>
      <c r="V1831" s="44">
        <f>T1831*U$1736/100</f>
        <v>5.7189953552179854E-3</v>
      </c>
      <c r="W1831" s="44"/>
    </row>
    <row r="1832" spans="1:23" ht="14.4">
      <c r="B1832" s="59"/>
      <c r="D1832" s="59"/>
      <c r="E1832" s="59"/>
      <c r="G1832" s="59"/>
      <c r="H1832" s="66"/>
      <c r="J1832" s="59"/>
      <c r="Q1832" s="46">
        <f>SUM(Q1831)</f>
        <v>1244700</v>
      </c>
      <c r="U1832" s="70"/>
    </row>
    <row r="1833" spans="1:23" ht="14.4">
      <c r="A1833" s="62">
        <v>26</v>
      </c>
      <c r="B1833" s="59">
        <v>1</v>
      </c>
      <c r="C1833" s="67">
        <v>1</v>
      </c>
      <c r="D1833" s="59">
        <v>51.71</v>
      </c>
      <c r="E1833" s="59">
        <v>14</v>
      </c>
      <c r="F1833" s="67">
        <v>8390</v>
      </c>
      <c r="G1833" s="59" t="s">
        <v>843</v>
      </c>
      <c r="H1833" s="66" t="s">
        <v>644</v>
      </c>
      <c r="I1833" s="67" t="s">
        <v>40</v>
      </c>
      <c r="J1833" s="59" t="s">
        <v>999</v>
      </c>
      <c r="K1833" s="67" t="s">
        <v>541</v>
      </c>
      <c r="L1833" s="67">
        <v>51.71</v>
      </c>
      <c r="M1833" s="67">
        <v>3.3</v>
      </c>
      <c r="N1833" s="67">
        <v>601.27660000000003</v>
      </c>
      <c r="O1833" s="67">
        <v>2</v>
      </c>
      <c r="P1833" s="67">
        <v>17.61</v>
      </c>
      <c r="Q1833" s="68">
        <v>212440</v>
      </c>
      <c r="R1833" s="64">
        <v>212440</v>
      </c>
      <c r="T1833" s="44">
        <f>R1833/$S$1736*100</f>
        <v>2.0539329594213031E-2</v>
      </c>
      <c r="U1833" s="71"/>
      <c r="V1833" s="44">
        <f>T1833*U$1736/100</f>
        <v>9.7609333434764097E-4</v>
      </c>
      <c r="W1833" s="44"/>
    </row>
    <row r="1834" spans="1:23" ht="14.4">
      <c r="B1834" s="59"/>
      <c r="D1834" s="59"/>
      <c r="E1834" s="59"/>
      <c r="G1834" s="59"/>
      <c r="H1834" s="66"/>
      <c r="J1834" s="59"/>
      <c r="Q1834" s="46">
        <f>SUM(Q1833)</f>
        <v>212440</v>
      </c>
      <c r="U1834" s="71"/>
    </row>
    <row r="1835" spans="1:23" ht="14.4">
      <c r="A1835" s="11" t="s">
        <v>715</v>
      </c>
      <c r="B1835" s="2"/>
      <c r="C1835" s="2"/>
      <c r="D1835" s="2"/>
      <c r="E1835" s="2"/>
      <c r="F1835" s="2"/>
      <c r="G1835" s="8"/>
      <c r="H1835" s="27"/>
      <c r="I1835" s="2"/>
      <c r="J1835" s="2"/>
      <c r="K1835" s="3"/>
      <c r="L1835" s="3"/>
      <c r="M1835" s="5"/>
      <c r="N1835" s="4"/>
      <c r="O1835" s="2"/>
      <c r="P1835" s="3"/>
      <c r="Q1835" s="47"/>
      <c r="R1835" s="42"/>
      <c r="S1835" s="51">
        <v>1018152659.1666667</v>
      </c>
      <c r="T1835" s="26"/>
      <c r="U1835" s="53">
        <v>2.66613393</v>
      </c>
      <c r="V1835" s="54">
        <f>SUM(V1836:V1927)</f>
        <v>2.6661339299999995</v>
      </c>
      <c r="W1835" s="53">
        <f>V1835/U1835*100</f>
        <v>99.999999999999972</v>
      </c>
    </row>
    <row r="1836" spans="1:23" s="63" customFormat="1" ht="16.2">
      <c r="A1836" s="62">
        <v>27</v>
      </c>
      <c r="B1836" s="61">
        <v>10</v>
      </c>
      <c r="C1836" s="61">
        <v>7</v>
      </c>
      <c r="D1836" s="61">
        <v>300.99</v>
      </c>
      <c r="E1836" s="61">
        <v>53</v>
      </c>
      <c r="F1836" s="61">
        <v>15689</v>
      </c>
      <c r="G1836" s="61" t="s">
        <v>743</v>
      </c>
      <c r="H1836" s="66" t="s">
        <v>645</v>
      </c>
      <c r="I1836" s="67" t="s">
        <v>1025</v>
      </c>
      <c r="J1836" s="61" t="s">
        <v>941</v>
      </c>
      <c r="K1836" s="67" t="s">
        <v>296</v>
      </c>
      <c r="L1836" s="67">
        <v>141.22999999999999</v>
      </c>
      <c r="M1836" s="67">
        <v>-0.2</v>
      </c>
      <c r="N1836" s="67">
        <v>1275.0310999999999</v>
      </c>
      <c r="O1836" s="67">
        <v>2</v>
      </c>
      <c r="P1836" s="67">
        <v>27.42</v>
      </c>
      <c r="Q1836" s="68">
        <v>2240200000</v>
      </c>
      <c r="R1836" s="65">
        <f>Q1846/B1836</f>
        <v>302146429</v>
      </c>
      <c r="S1836" s="64"/>
      <c r="T1836" s="44">
        <f>R1836/$S$1835*100</f>
        <v>29.675945574536875</v>
      </c>
      <c r="U1836" s="70"/>
      <c r="V1836" s="44">
        <f>T1836*U$1835/100</f>
        <v>0.79120045401106109</v>
      </c>
      <c r="W1836" s="44"/>
    </row>
    <row r="1837" spans="1:23" s="63" customFormat="1" ht="14.4">
      <c r="A1837" s="62"/>
      <c r="B1837" s="61"/>
      <c r="C1837" s="61"/>
      <c r="D1837" s="61"/>
      <c r="E1837" s="61"/>
      <c r="F1837" s="61"/>
      <c r="G1837" s="61"/>
      <c r="H1837" s="66"/>
      <c r="I1837" s="61"/>
      <c r="J1837" s="61"/>
      <c r="K1837" s="67" t="s">
        <v>320</v>
      </c>
      <c r="L1837" s="67">
        <v>80.38</v>
      </c>
      <c r="M1837" s="67">
        <v>-0.9</v>
      </c>
      <c r="N1837" s="67">
        <v>753.27440000000001</v>
      </c>
      <c r="O1837" s="67">
        <v>2</v>
      </c>
      <c r="P1837" s="67">
        <v>21.83</v>
      </c>
      <c r="Q1837" s="68">
        <v>20711000</v>
      </c>
      <c r="R1837" s="65"/>
      <c r="S1837" s="64"/>
      <c r="T1837" s="36"/>
      <c r="U1837" s="70"/>
      <c r="V1837" s="36"/>
      <c r="W1837" s="36"/>
    </row>
    <row r="1838" spans="1:23" s="63" customFormat="1" ht="14.4">
      <c r="A1838" s="62"/>
      <c r="B1838" s="61"/>
      <c r="C1838" s="61"/>
      <c r="D1838" s="61"/>
      <c r="E1838" s="61"/>
      <c r="F1838" s="61"/>
      <c r="G1838" s="61"/>
      <c r="H1838" s="66"/>
      <c r="I1838" s="61"/>
      <c r="J1838" s="61"/>
      <c r="K1838" s="67" t="s">
        <v>307</v>
      </c>
      <c r="L1838" s="67">
        <v>62.95</v>
      </c>
      <c r="M1838" s="67">
        <v>-0.3</v>
      </c>
      <c r="N1838" s="67">
        <v>1043.5016000000001</v>
      </c>
      <c r="O1838" s="67">
        <v>1</v>
      </c>
      <c r="P1838" s="67">
        <v>33</v>
      </c>
      <c r="Q1838" s="68">
        <v>69101000</v>
      </c>
      <c r="R1838" s="65"/>
      <c r="S1838" s="64"/>
      <c r="T1838" s="36"/>
      <c r="U1838" s="70"/>
      <c r="V1838" s="36"/>
      <c r="W1838" s="36"/>
    </row>
    <row r="1839" spans="1:23" s="63" customFormat="1" ht="14.4">
      <c r="A1839" s="62"/>
      <c r="B1839" s="61"/>
      <c r="C1839" s="61"/>
      <c r="D1839" s="61"/>
      <c r="E1839" s="61"/>
      <c r="F1839" s="61"/>
      <c r="G1839" s="61"/>
      <c r="H1839" s="66"/>
      <c r="I1839" s="61"/>
      <c r="J1839" s="61"/>
      <c r="K1839" s="67" t="s">
        <v>297</v>
      </c>
      <c r="L1839" s="67">
        <v>55.8</v>
      </c>
      <c r="M1839" s="67">
        <v>2.5</v>
      </c>
      <c r="N1839" s="67">
        <v>404.71140000000003</v>
      </c>
      <c r="O1839" s="67">
        <v>2</v>
      </c>
      <c r="P1839" s="67">
        <v>23.63</v>
      </c>
      <c r="Q1839" s="68">
        <v>580130000</v>
      </c>
      <c r="R1839" s="65"/>
      <c r="S1839" s="64"/>
      <c r="T1839" s="36"/>
      <c r="U1839" s="70"/>
      <c r="V1839" s="36"/>
      <c r="W1839" s="36"/>
    </row>
    <row r="1840" spans="1:23" s="63" customFormat="1" ht="14.4">
      <c r="A1840" s="62"/>
      <c r="B1840" s="61"/>
      <c r="C1840" s="61"/>
      <c r="D1840" s="61"/>
      <c r="E1840" s="61"/>
      <c r="F1840" s="61"/>
      <c r="G1840" s="61"/>
      <c r="H1840" s="66"/>
      <c r="I1840" s="61"/>
      <c r="J1840" s="61"/>
      <c r="K1840" s="67" t="s">
        <v>308</v>
      </c>
      <c r="L1840" s="67">
        <v>50.15</v>
      </c>
      <c r="M1840" s="67">
        <v>0.1</v>
      </c>
      <c r="N1840" s="67">
        <v>530.25210000000004</v>
      </c>
      <c r="O1840" s="67">
        <v>2</v>
      </c>
      <c r="P1840" s="67">
        <v>30.58</v>
      </c>
      <c r="Q1840" s="68">
        <v>54918000</v>
      </c>
      <c r="R1840" s="65"/>
      <c r="S1840" s="64"/>
      <c r="T1840" s="36"/>
      <c r="U1840" s="70"/>
      <c r="V1840" s="36"/>
      <c r="W1840" s="36"/>
    </row>
    <row r="1841" spans="1:23" s="63" customFormat="1" ht="14.4">
      <c r="A1841" s="62"/>
      <c r="B1841" s="61"/>
      <c r="C1841" s="61"/>
      <c r="D1841" s="61"/>
      <c r="E1841" s="61"/>
      <c r="F1841" s="61"/>
      <c r="G1841" s="61"/>
      <c r="H1841" s="66"/>
      <c r="I1841" s="61"/>
      <c r="J1841" s="61"/>
      <c r="K1841" s="67" t="s">
        <v>306</v>
      </c>
      <c r="L1841" s="67">
        <v>48.95</v>
      </c>
      <c r="M1841" s="67">
        <v>-0.2</v>
      </c>
      <c r="N1841" s="67">
        <v>544.22159999999997</v>
      </c>
      <c r="O1841" s="67">
        <v>2</v>
      </c>
      <c r="P1841" s="67">
        <v>19.05</v>
      </c>
      <c r="Q1841" s="68">
        <v>17308000</v>
      </c>
      <c r="R1841" s="65"/>
      <c r="S1841" s="64"/>
      <c r="T1841" s="36"/>
      <c r="U1841" s="70"/>
      <c r="V1841" s="36"/>
      <c r="W1841" s="36"/>
    </row>
    <row r="1842" spans="1:23" s="63" customFormat="1" ht="14.4">
      <c r="A1842" s="62"/>
      <c r="B1842" s="61"/>
      <c r="C1842" s="61"/>
      <c r="D1842" s="61"/>
      <c r="E1842" s="61"/>
      <c r="F1842" s="61"/>
      <c r="G1842" s="61"/>
      <c r="H1842" s="66"/>
      <c r="I1842" s="61"/>
      <c r="J1842" s="61"/>
      <c r="K1842" s="67" t="s">
        <v>322</v>
      </c>
      <c r="L1842" s="67">
        <v>41.85</v>
      </c>
      <c r="M1842" s="67">
        <v>0.3</v>
      </c>
      <c r="N1842" s="67">
        <v>552.21929999999998</v>
      </c>
      <c r="O1842" s="67">
        <v>2</v>
      </c>
      <c r="P1842" s="67">
        <v>16.84</v>
      </c>
      <c r="Q1842" s="68">
        <v>11950000</v>
      </c>
      <c r="R1842" s="65"/>
      <c r="S1842" s="64"/>
      <c r="T1842" s="36"/>
      <c r="U1842" s="70"/>
      <c r="V1842" s="36"/>
      <c r="W1842" s="36"/>
    </row>
    <row r="1843" spans="1:23" s="63" customFormat="1" ht="14.4">
      <c r="A1843" s="62"/>
      <c r="B1843" s="61"/>
      <c r="C1843" s="61"/>
      <c r="D1843" s="61"/>
      <c r="E1843" s="61"/>
      <c r="F1843" s="61"/>
      <c r="G1843" s="61"/>
      <c r="H1843" s="66"/>
      <c r="I1843" s="61"/>
      <c r="J1843" s="61"/>
      <c r="K1843" s="67" t="s">
        <v>323</v>
      </c>
      <c r="L1843" s="67">
        <v>23.17</v>
      </c>
      <c r="M1843" s="67">
        <v>0.1</v>
      </c>
      <c r="N1843" s="67">
        <v>576.70029999999997</v>
      </c>
      <c r="O1843" s="67">
        <v>2</v>
      </c>
      <c r="P1843" s="67">
        <v>18.68</v>
      </c>
      <c r="Q1843" s="68">
        <v>24686000</v>
      </c>
      <c r="R1843" s="65"/>
      <c r="S1843" s="64"/>
      <c r="T1843" s="36"/>
      <c r="U1843" s="70"/>
      <c r="V1843" s="36"/>
      <c r="W1843" s="36"/>
    </row>
    <row r="1844" spans="1:23" s="63" customFormat="1" ht="14.4">
      <c r="A1844" s="62"/>
      <c r="B1844" s="61"/>
      <c r="C1844" s="61"/>
      <c r="D1844" s="61"/>
      <c r="E1844" s="61"/>
      <c r="F1844" s="61"/>
      <c r="G1844" s="61"/>
      <c r="H1844" s="66"/>
      <c r="I1844" s="61"/>
      <c r="J1844" s="61"/>
      <c r="K1844" s="67" t="s">
        <v>324</v>
      </c>
      <c r="L1844" s="67">
        <v>20.22</v>
      </c>
      <c r="M1844" s="67">
        <v>-1.1000000000000001</v>
      </c>
      <c r="N1844" s="67">
        <v>470.18049999999999</v>
      </c>
      <c r="O1844" s="67">
        <v>2</v>
      </c>
      <c r="P1844" s="67">
        <v>15.17</v>
      </c>
      <c r="Q1844" s="68">
        <v>912490</v>
      </c>
      <c r="R1844" s="65"/>
      <c r="S1844" s="64"/>
      <c r="T1844" s="36"/>
      <c r="U1844" s="70"/>
      <c r="V1844" s="36"/>
      <c r="W1844" s="36"/>
    </row>
    <row r="1845" spans="1:23" s="63" customFormat="1" ht="14.4">
      <c r="A1845" s="62"/>
      <c r="B1845" s="61"/>
      <c r="C1845" s="61"/>
      <c r="D1845" s="61"/>
      <c r="E1845" s="61"/>
      <c r="F1845" s="61"/>
      <c r="G1845" s="61"/>
      <c r="H1845" s="66"/>
      <c r="I1845" s="61"/>
      <c r="J1845" s="61"/>
      <c r="K1845" s="67" t="s">
        <v>325</v>
      </c>
      <c r="L1845" s="67">
        <v>19.22</v>
      </c>
      <c r="M1845" s="67">
        <v>-3.4</v>
      </c>
      <c r="N1845" s="67">
        <v>631.61149999999998</v>
      </c>
      <c r="O1845" s="67">
        <v>3</v>
      </c>
      <c r="P1845" s="67">
        <v>24.38</v>
      </c>
      <c r="Q1845" s="68">
        <v>1547800</v>
      </c>
      <c r="R1845" s="65"/>
      <c r="S1845" s="64"/>
      <c r="T1845" s="36"/>
      <c r="U1845" s="70"/>
      <c r="V1845" s="36"/>
      <c r="W1845" s="36"/>
    </row>
    <row r="1846" spans="1:23" s="63" customFormat="1" ht="14.4">
      <c r="A1846" s="62"/>
      <c r="B1846" s="61"/>
      <c r="C1846" s="61"/>
      <c r="D1846" s="61"/>
      <c r="E1846" s="61"/>
      <c r="F1846" s="61"/>
      <c r="G1846" s="61"/>
      <c r="H1846" s="66"/>
      <c r="I1846" s="61"/>
      <c r="J1846" s="61"/>
      <c r="K1846" s="14"/>
      <c r="L1846" s="14"/>
      <c r="M1846" s="13"/>
      <c r="N1846" s="15"/>
      <c r="O1846" s="12"/>
      <c r="P1846" s="14"/>
      <c r="Q1846" s="48">
        <f>SUM(Q1836:Q1845)</f>
        <v>3021464290</v>
      </c>
      <c r="R1846" s="65"/>
      <c r="S1846" s="64"/>
      <c r="T1846" s="36"/>
      <c r="U1846" s="70"/>
      <c r="V1846" s="36"/>
      <c r="W1846" s="36"/>
    </row>
    <row r="1847" spans="1:23" s="63" customFormat="1" ht="14.4">
      <c r="A1847" s="62">
        <v>27</v>
      </c>
      <c r="B1847" s="61">
        <v>5</v>
      </c>
      <c r="C1847" s="61">
        <v>2</v>
      </c>
      <c r="D1847" s="61">
        <v>144</v>
      </c>
      <c r="E1847" s="61">
        <v>11</v>
      </c>
      <c r="F1847" s="61">
        <v>24807</v>
      </c>
      <c r="G1847" s="61" t="s">
        <v>796</v>
      </c>
      <c r="H1847" s="66" t="s">
        <v>645</v>
      </c>
      <c r="I1847" s="61" t="s">
        <v>40</v>
      </c>
      <c r="J1847" s="61" t="s">
        <v>977</v>
      </c>
      <c r="K1847" s="67" t="s">
        <v>95</v>
      </c>
      <c r="L1847" s="67">
        <v>87.25</v>
      </c>
      <c r="M1847" s="67">
        <v>-0.7</v>
      </c>
      <c r="N1847" s="67">
        <v>749.8383</v>
      </c>
      <c r="O1847" s="67">
        <v>2</v>
      </c>
      <c r="P1847" s="67">
        <v>19.239999999999998</v>
      </c>
      <c r="Q1847" s="68">
        <v>97050000</v>
      </c>
      <c r="R1847" s="65">
        <f>Q1852/B1847</f>
        <v>56806400</v>
      </c>
      <c r="S1847" s="64"/>
      <c r="T1847" s="44">
        <f>R1847/$S$1835*100</f>
        <v>5.5793597834822393</v>
      </c>
      <c r="U1847" s="70"/>
      <c r="V1847" s="44">
        <f>T1847*U$1835/100</f>
        <v>0.1487532042641945</v>
      </c>
      <c r="W1847" s="44"/>
    </row>
    <row r="1848" spans="1:23" s="63" customFormat="1" ht="14.4">
      <c r="A1848" s="62"/>
      <c r="B1848" s="61"/>
      <c r="C1848" s="61"/>
      <c r="D1848" s="61"/>
      <c r="E1848" s="61"/>
      <c r="F1848" s="61"/>
      <c r="G1848" s="61"/>
      <c r="H1848" s="66"/>
      <c r="I1848" s="61"/>
      <c r="J1848" s="61"/>
      <c r="K1848" s="67" t="s">
        <v>203</v>
      </c>
      <c r="L1848" s="67">
        <v>80.78</v>
      </c>
      <c r="M1848" s="67">
        <v>-0.3</v>
      </c>
      <c r="N1848" s="67">
        <v>802.9008</v>
      </c>
      <c r="O1848" s="67">
        <v>2</v>
      </c>
      <c r="P1848" s="67">
        <v>25.57</v>
      </c>
      <c r="Q1848" s="68">
        <v>58097000</v>
      </c>
      <c r="R1848" s="65"/>
      <c r="S1848" s="64"/>
      <c r="T1848" s="36"/>
      <c r="U1848" s="70"/>
      <c r="V1848" s="36"/>
      <c r="W1848" s="36"/>
    </row>
    <row r="1849" spans="1:23" s="63" customFormat="1" ht="14.4">
      <c r="A1849" s="62"/>
      <c r="B1849" s="61"/>
      <c r="C1849" s="61"/>
      <c r="D1849" s="61"/>
      <c r="E1849" s="61"/>
      <c r="F1849" s="61"/>
      <c r="G1849" s="61"/>
      <c r="H1849" s="66"/>
      <c r="I1849" s="61"/>
      <c r="J1849" s="61"/>
      <c r="K1849" s="67" t="s">
        <v>145</v>
      </c>
      <c r="L1849" s="67">
        <v>65.55</v>
      </c>
      <c r="M1849" s="67">
        <v>0.1</v>
      </c>
      <c r="N1849" s="67">
        <v>540.9348</v>
      </c>
      <c r="O1849" s="67">
        <v>3</v>
      </c>
      <c r="P1849" s="67">
        <v>23.69</v>
      </c>
      <c r="Q1849" s="68">
        <v>17733000</v>
      </c>
      <c r="R1849" s="65"/>
      <c r="S1849" s="64"/>
      <c r="T1849" s="36"/>
      <c r="U1849" s="70"/>
      <c r="V1849" s="36"/>
      <c r="W1849" s="36"/>
    </row>
    <row r="1850" spans="1:23" s="63" customFormat="1" ht="14.4">
      <c r="A1850" s="62"/>
      <c r="B1850" s="61"/>
      <c r="C1850" s="61"/>
      <c r="D1850" s="61"/>
      <c r="E1850" s="61"/>
      <c r="F1850" s="61"/>
      <c r="G1850" s="61"/>
      <c r="H1850" s="66"/>
      <c r="I1850" s="61"/>
      <c r="J1850" s="61"/>
      <c r="K1850" s="67" t="s">
        <v>116</v>
      </c>
      <c r="L1850" s="67">
        <v>49.07</v>
      </c>
      <c r="M1850" s="67">
        <v>-0.3</v>
      </c>
      <c r="N1850" s="67">
        <v>502.28370000000001</v>
      </c>
      <c r="O1850" s="67">
        <v>2</v>
      </c>
      <c r="P1850" s="67">
        <v>26.22</v>
      </c>
      <c r="Q1850" s="68">
        <v>65151000</v>
      </c>
      <c r="R1850" s="65"/>
      <c r="S1850" s="64"/>
      <c r="T1850" s="36"/>
      <c r="U1850" s="70"/>
      <c r="V1850" s="36"/>
      <c r="W1850" s="36"/>
    </row>
    <row r="1851" spans="1:23" s="63" customFormat="1" ht="14.4">
      <c r="A1851" s="62"/>
      <c r="B1851" s="61"/>
      <c r="C1851" s="61"/>
      <c r="D1851" s="61"/>
      <c r="E1851" s="61"/>
      <c r="F1851" s="61"/>
      <c r="G1851" s="61"/>
      <c r="H1851" s="66"/>
      <c r="I1851" s="61"/>
      <c r="J1851" s="61"/>
      <c r="K1851" s="67" t="s">
        <v>144</v>
      </c>
      <c r="L1851" s="67">
        <v>35.049999999999997</v>
      </c>
      <c r="M1851" s="67">
        <v>0.9</v>
      </c>
      <c r="N1851" s="67">
        <v>510.28179999999998</v>
      </c>
      <c r="O1851" s="67">
        <v>2</v>
      </c>
      <c r="P1851" s="67">
        <v>23.63</v>
      </c>
      <c r="Q1851" s="68">
        <v>46001000</v>
      </c>
      <c r="R1851" s="65"/>
      <c r="S1851" s="64"/>
      <c r="T1851" s="36"/>
      <c r="U1851" s="70"/>
      <c r="V1851" s="36"/>
      <c r="W1851" s="36"/>
    </row>
    <row r="1852" spans="1:23" s="63" customFormat="1" ht="14.4">
      <c r="A1852" s="62"/>
      <c r="B1852" s="61"/>
      <c r="C1852" s="61"/>
      <c r="D1852" s="61"/>
      <c r="E1852" s="61"/>
      <c r="F1852" s="61"/>
      <c r="G1852" s="61"/>
      <c r="H1852" s="66"/>
      <c r="I1852" s="61"/>
      <c r="J1852" s="61"/>
      <c r="K1852" s="14"/>
      <c r="L1852" s="14"/>
      <c r="M1852" s="13"/>
      <c r="N1852" s="15"/>
      <c r="O1852" s="12"/>
      <c r="P1852" s="14"/>
      <c r="Q1852" s="48">
        <f>SUM(Q1847:Q1851)</f>
        <v>284032000</v>
      </c>
      <c r="R1852" s="65"/>
      <c r="S1852" s="64"/>
      <c r="T1852" s="36"/>
      <c r="U1852" s="70"/>
      <c r="V1852" s="36"/>
      <c r="W1852" s="36"/>
    </row>
    <row r="1853" spans="1:23" s="63" customFormat="1" ht="14.4">
      <c r="A1853" s="62">
        <v>27</v>
      </c>
      <c r="B1853" s="61">
        <v>6</v>
      </c>
      <c r="C1853" s="61">
        <v>1</v>
      </c>
      <c r="D1853" s="61">
        <v>137.91999999999999</v>
      </c>
      <c r="E1853" s="61">
        <v>14</v>
      </c>
      <c r="F1853" s="24" t="s">
        <v>911</v>
      </c>
      <c r="G1853" s="59" t="s">
        <v>910</v>
      </c>
      <c r="H1853" s="66" t="s">
        <v>14</v>
      </c>
      <c r="I1853" s="67" t="s">
        <v>40</v>
      </c>
      <c r="J1853" s="67" t="s">
        <v>954</v>
      </c>
      <c r="K1853" s="67" t="s">
        <v>243</v>
      </c>
      <c r="L1853" s="67">
        <v>68.25</v>
      </c>
      <c r="M1853" s="67">
        <v>0.8</v>
      </c>
      <c r="N1853" s="67">
        <v>497.58920000000001</v>
      </c>
      <c r="O1853" s="67">
        <v>3</v>
      </c>
      <c r="P1853" s="67">
        <v>26.36</v>
      </c>
      <c r="Q1853" s="68">
        <v>2931700</v>
      </c>
      <c r="R1853" s="65">
        <f>Q1859/B1853</f>
        <v>21087966.666666668</v>
      </c>
      <c r="S1853" s="64"/>
      <c r="T1853" s="44">
        <f>R1853/$S$1835*100</f>
        <v>2.0711988989869807</v>
      </c>
      <c r="U1853" s="70"/>
      <c r="V1853" s="44">
        <f>T1853*U$1835/100</f>
        <v>5.5220936603678321E-2</v>
      </c>
      <c r="W1853" s="44"/>
    </row>
    <row r="1854" spans="1:23" s="63" customFormat="1" ht="14.4">
      <c r="A1854" s="62"/>
      <c r="B1854" s="61"/>
      <c r="C1854" s="61"/>
      <c r="D1854" s="61"/>
      <c r="E1854" s="61"/>
      <c r="F1854" s="61"/>
      <c r="G1854" s="61"/>
      <c r="H1854" s="66"/>
      <c r="I1854" s="61"/>
      <c r="J1854" s="61"/>
      <c r="K1854" s="67" t="s">
        <v>244</v>
      </c>
      <c r="L1854" s="67">
        <v>61.14</v>
      </c>
      <c r="M1854" s="67">
        <v>-0.6</v>
      </c>
      <c r="N1854" s="67">
        <v>622.25930000000005</v>
      </c>
      <c r="O1854" s="67">
        <v>2</v>
      </c>
      <c r="P1854" s="67">
        <v>16.5</v>
      </c>
      <c r="Q1854" s="68">
        <v>5253300</v>
      </c>
      <c r="R1854" s="65"/>
      <c r="S1854" s="64"/>
      <c r="T1854" s="36"/>
      <c r="U1854" s="70"/>
      <c r="V1854" s="36"/>
      <c r="W1854" s="36"/>
    </row>
    <row r="1855" spans="1:23" s="63" customFormat="1" ht="14.4">
      <c r="A1855" s="62"/>
      <c r="B1855" s="61"/>
      <c r="C1855" s="61"/>
      <c r="D1855" s="61"/>
      <c r="E1855" s="61"/>
      <c r="F1855" s="61"/>
      <c r="G1855" s="61"/>
      <c r="H1855" s="66"/>
      <c r="I1855" s="61"/>
      <c r="J1855" s="61"/>
      <c r="K1855" s="67" t="s">
        <v>151</v>
      </c>
      <c r="L1855" s="67">
        <v>53.96</v>
      </c>
      <c r="M1855" s="67">
        <v>0.5</v>
      </c>
      <c r="N1855" s="67">
        <v>415.8861</v>
      </c>
      <c r="O1855" s="67">
        <v>3</v>
      </c>
      <c r="P1855" s="67">
        <v>19.05</v>
      </c>
      <c r="Q1855" s="68">
        <v>4309500</v>
      </c>
      <c r="R1855" s="65"/>
      <c r="S1855" s="64"/>
      <c r="T1855" s="36"/>
      <c r="U1855" s="70"/>
      <c r="V1855" s="36"/>
      <c r="W1855" s="36"/>
    </row>
    <row r="1856" spans="1:23" s="63" customFormat="1" ht="14.4">
      <c r="A1856" s="62"/>
      <c r="B1856" s="61"/>
      <c r="C1856" s="61"/>
      <c r="D1856" s="61"/>
      <c r="E1856" s="61"/>
      <c r="F1856" s="61"/>
      <c r="G1856" s="61"/>
      <c r="H1856" s="66"/>
      <c r="I1856" s="61"/>
      <c r="J1856" s="61"/>
      <c r="K1856" s="67" t="s">
        <v>116</v>
      </c>
      <c r="L1856" s="67">
        <v>49.07</v>
      </c>
      <c r="M1856" s="67">
        <v>-0.3</v>
      </c>
      <c r="N1856" s="67">
        <v>502.28370000000001</v>
      </c>
      <c r="O1856" s="67">
        <v>2</v>
      </c>
      <c r="P1856" s="67">
        <v>26.22</v>
      </c>
      <c r="Q1856" s="68">
        <v>65151000</v>
      </c>
      <c r="R1856" s="65"/>
      <c r="S1856" s="64"/>
      <c r="T1856" s="36"/>
      <c r="U1856" s="70"/>
      <c r="V1856" s="36"/>
      <c r="W1856" s="36"/>
    </row>
    <row r="1857" spans="1:23" s="63" customFormat="1" ht="14.4">
      <c r="A1857" s="62"/>
      <c r="B1857" s="61"/>
      <c r="C1857" s="61"/>
      <c r="D1857" s="61"/>
      <c r="E1857" s="61"/>
      <c r="F1857" s="61"/>
      <c r="G1857" s="61"/>
      <c r="H1857" s="66"/>
      <c r="I1857" s="61"/>
      <c r="J1857" s="61"/>
      <c r="K1857" s="67" t="s">
        <v>152</v>
      </c>
      <c r="L1857" s="67">
        <v>44.22</v>
      </c>
      <c r="M1857" s="67">
        <v>-0.1</v>
      </c>
      <c r="N1857" s="67">
        <v>559.27779999999996</v>
      </c>
      <c r="O1857" s="67">
        <v>2</v>
      </c>
      <c r="P1857" s="67">
        <v>19.77</v>
      </c>
      <c r="Q1857" s="68">
        <v>2881300</v>
      </c>
      <c r="R1857" s="65"/>
      <c r="S1857" s="64"/>
      <c r="T1857" s="36"/>
      <c r="U1857" s="70"/>
      <c r="V1857" s="36"/>
      <c r="W1857" s="36"/>
    </row>
    <row r="1858" spans="1:23" s="63" customFormat="1" ht="14.4">
      <c r="A1858" s="62"/>
      <c r="B1858" s="61"/>
      <c r="C1858" s="61"/>
      <c r="D1858" s="61"/>
      <c r="E1858" s="61"/>
      <c r="F1858" s="61"/>
      <c r="G1858" s="61"/>
      <c r="H1858" s="66"/>
      <c r="I1858" s="61"/>
      <c r="J1858" s="61"/>
      <c r="K1858" s="67" t="s">
        <v>144</v>
      </c>
      <c r="L1858" s="67">
        <v>35.049999999999997</v>
      </c>
      <c r="M1858" s="67">
        <v>0.9</v>
      </c>
      <c r="N1858" s="67">
        <v>510.28179999999998</v>
      </c>
      <c r="O1858" s="67">
        <v>2</v>
      </c>
      <c r="P1858" s="67">
        <v>23.63</v>
      </c>
      <c r="Q1858" s="68">
        <v>46001000</v>
      </c>
      <c r="R1858" s="65"/>
      <c r="S1858" s="64"/>
      <c r="T1858" s="36"/>
      <c r="U1858" s="70"/>
      <c r="V1858" s="36"/>
      <c r="W1858" s="36"/>
    </row>
    <row r="1859" spans="1:23" s="63" customFormat="1" ht="14.4">
      <c r="A1859" s="62"/>
      <c r="B1859" s="61"/>
      <c r="C1859" s="61"/>
      <c r="D1859" s="61"/>
      <c r="E1859" s="61"/>
      <c r="F1859" s="61"/>
      <c r="G1859" s="61"/>
      <c r="H1859" s="66"/>
      <c r="I1859" s="61"/>
      <c r="J1859" s="61"/>
      <c r="K1859" s="14"/>
      <c r="L1859" s="14"/>
      <c r="M1859" s="13"/>
      <c r="N1859" s="15"/>
      <c r="O1859" s="12"/>
      <c r="P1859" s="14"/>
      <c r="Q1859" s="48">
        <f>SUM(Q1853:Q1858)</f>
        <v>126527800</v>
      </c>
      <c r="R1859" s="65"/>
      <c r="S1859" s="64"/>
      <c r="T1859" s="36"/>
      <c r="U1859" s="70"/>
      <c r="V1859" s="36"/>
      <c r="W1859" s="36"/>
    </row>
    <row r="1860" spans="1:23" s="63" customFormat="1" ht="16.2">
      <c r="A1860" s="62">
        <v>27</v>
      </c>
      <c r="B1860" s="61">
        <v>3</v>
      </c>
      <c r="C1860" s="61">
        <v>1</v>
      </c>
      <c r="D1860" s="61">
        <v>121.88</v>
      </c>
      <c r="E1860" s="61">
        <v>29</v>
      </c>
      <c r="F1860" s="61">
        <v>9799</v>
      </c>
      <c r="G1860" s="61" t="s">
        <v>839</v>
      </c>
      <c r="H1860" s="66" t="s">
        <v>16</v>
      </c>
      <c r="I1860" s="67" t="s">
        <v>1026</v>
      </c>
      <c r="J1860" s="61" t="s">
        <v>996</v>
      </c>
      <c r="K1860" s="67" t="s">
        <v>326</v>
      </c>
      <c r="L1860" s="67">
        <v>80.38</v>
      </c>
      <c r="M1860" s="67">
        <v>-0.9</v>
      </c>
      <c r="N1860" s="67">
        <v>753.27440000000001</v>
      </c>
      <c r="O1860" s="67">
        <v>2</v>
      </c>
      <c r="P1860" s="67">
        <v>21.83</v>
      </c>
      <c r="Q1860" s="68">
        <v>20711000</v>
      </c>
      <c r="R1860" s="65">
        <f>Q1863/B1860</f>
        <v>200985200</v>
      </c>
      <c r="S1860" s="64"/>
      <c r="T1860" s="44">
        <f>R1860/$S$1835*100</f>
        <v>19.740183182795153</v>
      </c>
      <c r="U1860" s="70"/>
      <c r="V1860" s="44">
        <f>T1860*U$1835/100</f>
        <v>0.52629972168065553</v>
      </c>
      <c r="W1860" s="44"/>
    </row>
    <row r="1861" spans="1:23" s="63" customFormat="1" ht="14.4">
      <c r="A1861" s="62"/>
      <c r="B1861" s="61"/>
      <c r="C1861" s="61"/>
      <c r="D1861" s="61"/>
      <c r="E1861" s="61"/>
      <c r="F1861" s="61"/>
      <c r="G1861" s="61"/>
      <c r="H1861" s="66"/>
      <c r="I1861" s="61"/>
      <c r="J1861" s="61"/>
      <c r="K1861" s="67" t="s">
        <v>327</v>
      </c>
      <c r="L1861" s="67">
        <v>55.8</v>
      </c>
      <c r="M1861" s="67">
        <v>2.5</v>
      </c>
      <c r="N1861" s="67">
        <v>404.71140000000003</v>
      </c>
      <c r="O1861" s="67">
        <v>2</v>
      </c>
      <c r="P1861" s="67">
        <v>23.63</v>
      </c>
      <c r="Q1861" s="68">
        <v>580130000</v>
      </c>
      <c r="R1861" s="65"/>
      <c r="S1861" s="64"/>
      <c r="T1861" s="36"/>
      <c r="U1861" s="70"/>
      <c r="V1861" s="36"/>
      <c r="W1861" s="36"/>
    </row>
    <row r="1862" spans="1:23" s="63" customFormat="1" ht="14.4">
      <c r="A1862" s="62"/>
      <c r="B1862" s="61"/>
      <c r="C1862" s="61"/>
      <c r="D1862" s="61"/>
      <c r="E1862" s="61"/>
      <c r="F1862" s="61"/>
      <c r="G1862" s="61"/>
      <c r="H1862" s="66"/>
      <c r="I1862" s="61"/>
      <c r="J1862" s="61"/>
      <c r="K1862" s="67" t="s">
        <v>328</v>
      </c>
      <c r="L1862" s="67">
        <v>40.770000000000003</v>
      </c>
      <c r="M1862" s="67">
        <v>-7</v>
      </c>
      <c r="N1862" s="67">
        <v>586.25289999999995</v>
      </c>
      <c r="O1862" s="67">
        <v>3</v>
      </c>
      <c r="P1862" s="67">
        <v>35.35</v>
      </c>
      <c r="Q1862" s="68">
        <v>2114600</v>
      </c>
      <c r="R1862" s="65"/>
      <c r="S1862" s="64"/>
      <c r="T1862" s="36"/>
      <c r="U1862" s="70"/>
      <c r="V1862" s="36"/>
      <c r="W1862" s="36"/>
    </row>
    <row r="1863" spans="1:23" s="63" customFormat="1" ht="14.4">
      <c r="A1863" s="62"/>
      <c r="B1863" s="61"/>
      <c r="C1863" s="61"/>
      <c r="D1863" s="61"/>
      <c r="E1863" s="61"/>
      <c r="F1863" s="61"/>
      <c r="G1863" s="61"/>
      <c r="H1863" s="66"/>
      <c r="I1863" s="61"/>
      <c r="J1863" s="61"/>
      <c r="K1863" s="14"/>
      <c r="L1863" s="14"/>
      <c r="M1863" s="13"/>
      <c r="N1863" s="15"/>
      <c r="O1863" s="12"/>
      <c r="P1863" s="14"/>
      <c r="Q1863" s="48">
        <f>SUM(Q1860:Q1862)</f>
        <v>602955600</v>
      </c>
      <c r="R1863" s="65"/>
      <c r="S1863" s="64"/>
      <c r="T1863" s="36"/>
      <c r="U1863" s="70"/>
      <c r="V1863" s="36"/>
      <c r="W1863" s="36"/>
    </row>
    <row r="1864" spans="1:23" s="63" customFormat="1" ht="14.4">
      <c r="A1864" s="62">
        <v>27</v>
      </c>
      <c r="B1864" s="61">
        <v>3</v>
      </c>
      <c r="C1864" s="61">
        <v>1</v>
      </c>
      <c r="D1864" s="61">
        <v>121.04</v>
      </c>
      <c r="E1864" s="61">
        <v>12</v>
      </c>
      <c r="F1864" s="61">
        <v>25409</v>
      </c>
      <c r="G1864" s="61" t="s">
        <v>794</v>
      </c>
      <c r="H1864" s="66" t="s">
        <v>645</v>
      </c>
      <c r="I1864" s="61" t="s">
        <v>40</v>
      </c>
      <c r="J1864" s="61" t="s">
        <v>975</v>
      </c>
      <c r="K1864" s="67" t="s">
        <v>148</v>
      </c>
      <c r="L1864" s="67">
        <v>76.92</v>
      </c>
      <c r="M1864" s="67">
        <v>-0.6</v>
      </c>
      <c r="N1864" s="67">
        <v>505.55959999999999</v>
      </c>
      <c r="O1864" s="67">
        <v>3</v>
      </c>
      <c r="P1864" s="67">
        <v>18.23</v>
      </c>
      <c r="Q1864" s="68">
        <v>9777400</v>
      </c>
      <c r="R1864" s="65">
        <f>Q1867/B1864</f>
        <v>65399530</v>
      </c>
      <c r="S1864" s="64"/>
      <c r="T1864" s="44">
        <f>R1864/$S$1835*100</f>
        <v>6.4233520790023704</v>
      </c>
      <c r="U1864" s="70"/>
      <c r="V1864" s="44">
        <f>T1864*U$1835/100</f>
        <v>0.17125516922164258</v>
      </c>
      <c r="W1864" s="44"/>
    </row>
    <row r="1865" spans="1:23" s="63" customFormat="1" ht="14.4">
      <c r="A1865" s="62"/>
      <c r="B1865" s="61"/>
      <c r="C1865" s="61"/>
      <c r="D1865" s="61"/>
      <c r="E1865" s="61"/>
      <c r="F1865" s="61"/>
      <c r="G1865" s="61"/>
      <c r="H1865" s="66"/>
      <c r="I1865" s="61"/>
      <c r="J1865" s="61"/>
      <c r="K1865" s="67" t="s">
        <v>90</v>
      </c>
      <c r="L1865" s="67">
        <v>69.34</v>
      </c>
      <c r="M1865" s="67">
        <v>1.5</v>
      </c>
      <c r="N1865" s="67">
        <v>480.26420000000002</v>
      </c>
      <c r="O1865" s="67">
        <v>2</v>
      </c>
      <c r="P1865" s="67">
        <v>24.77</v>
      </c>
      <c r="Q1865" s="68">
        <v>185590000</v>
      </c>
      <c r="R1865" s="65"/>
      <c r="S1865" s="64"/>
      <c r="T1865" s="36"/>
      <c r="U1865" s="70"/>
      <c r="V1865" s="36"/>
      <c r="W1865" s="36"/>
    </row>
    <row r="1866" spans="1:23" s="63" customFormat="1" ht="14.4">
      <c r="A1866" s="62"/>
      <c r="B1866" s="61"/>
      <c r="C1866" s="61"/>
      <c r="D1866" s="61"/>
      <c r="E1866" s="61"/>
      <c r="F1866" s="61"/>
      <c r="G1866" s="61"/>
      <c r="H1866" s="66"/>
      <c r="I1866" s="61"/>
      <c r="J1866" s="61"/>
      <c r="K1866" s="67" t="s">
        <v>329</v>
      </c>
      <c r="L1866" s="67">
        <v>28.34</v>
      </c>
      <c r="M1866" s="67">
        <v>0.7</v>
      </c>
      <c r="N1866" s="67">
        <v>437.71030000000002</v>
      </c>
      <c r="O1866" s="67">
        <v>2</v>
      </c>
      <c r="P1866" s="67">
        <v>24.48</v>
      </c>
      <c r="Q1866" s="68">
        <v>831190</v>
      </c>
      <c r="R1866" s="65"/>
      <c r="S1866" s="64"/>
      <c r="T1866" s="36"/>
      <c r="U1866" s="70"/>
      <c r="V1866" s="36"/>
      <c r="W1866" s="36"/>
    </row>
    <row r="1867" spans="1:23" s="63" customFormat="1" ht="14.4">
      <c r="A1867" s="62"/>
      <c r="B1867" s="61"/>
      <c r="C1867" s="61"/>
      <c r="D1867" s="61"/>
      <c r="E1867" s="61"/>
      <c r="F1867" s="61"/>
      <c r="G1867" s="61"/>
      <c r="H1867" s="66"/>
      <c r="I1867" s="61"/>
      <c r="J1867" s="61"/>
      <c r="K1867" s="14"/>
      <c r="L1867" s="14"/>
      <c r="M1867" s="13"/>
      <c r="N1867" s="15"/>
      <c r="O1867" s="12"/>
      <c r="P1867" s="14"/>
      <c r="Q1867" s="48">
        <f>SUM(Q1864:Q1866)</f>
        <v>196198590</v>
      </c>
      <c r="R1867" s="65"/>
      <c r="S1867" s="64"/>
      <c r="T1867" s="36"/>
      <c r="U1867" s="70"/>
      <c r="V1867" s="36"/>
      <c r="W1867" s="36"/>
    </row>
    <row r="1868" spans="1:23" s="63" customFormat="1" ht="16.2">
      <c r="A1868" s="62">
        <v>27</v>
      </c>
      <c r="B1868" s="61">
        <v>4</v>
      </c>
      <c r="C1868" s="61">
        <v>2</v>
      </c>
      <c r="D1868" s="61">
        <v>117.83</v>
      </c>
      <c r="E1868" s="61">
        <v>39</v>
      </c>
      <c r="F1868" s="61">
        <v>13790</v>
      </c>
      <c r="G1868" s="61" t="s">
        <v>830</v>
      </c>
      <c r="H1868" s="66" t="s">
        <v>667</v>
      </c>
      <c r="I1868" s="67" t="s">
        <v>1025</v>
      </c>
      <c r="J1868" s="61" t="s">
        <v>993</v>
      </c>
      <c r="K1868" s="67" t="s">
        <v>326</v>
      </c>
      <c r="L1868" s="67">
        <v>80.38</v>
      </c>
      <c r="M1868" s="67">
        <v>-0.9</v>
      </c>
      <c r="N1868" s="67">
        <v>753.27440000000001</v>
      </c>
      <c r="O1868" s="67">
        <v>2</v>
      </c>
      <c r="P1868" s="67">
        <v>21.83</v>
      </c>
      <c r="Q1868" s="68">
        <v>20711000</v>
      </c>
      <c r="R1868" s="65">
        <f>Q1872/B1868</f>
        <v>153492657.5</v>
      </c>
      <c r="S1868" s="64"/>
      <c r="T1868" s="44">
        <f>R1868/$S$1835*100</f>
        <v>15.075603458682711</v>
      </c>
      <c r="U1868" s="70"/>
      <c r="V1868" s="44">
        <f>T1868*U$1835/100</f>
        <v>0.4019357789641933</v>
      </c>
      <c r="W1868" s="44"/>
    </row>
    <row r="1869" spans="1:23" s="63" customFormat="1" ht="14.4">
      <c r="A1869" s="62"/>
      <c r="B1869" s="61"/>
      <c r="C1869" s="61"/>
      <c r="D1869" s="61"/>
      <c r="E1869" s="61"/>
      <c r="F1869" s="61"/>
      <c r="G1869" s="61"/>
      <c r="H1869" s="66"/>
      <c r="I1869" s="61"/>
      <c r="J1869" s="61"/>
      <c r="K1869" s="67" t="s">
        <v>297</v>
      </c>
      <c r="L1869" s="67">
        <v>55.8</v>
      </c>
      <c r="M1869" s="67">
        <v>2.5</v>
      </c>
      <c r="N1869" s="67">
        <v>404.71140000000003</v>
      </c>
      <c r="O1869" s="67">
        <v>2</v>
      </c>
      <c r="P1869" s="67">
        <v>23.63</v>
      </c>
      <c r="Q1869" s="68">
        <v>580130000</v>
      </c>
      <c r="R1869" s="65"/>
      <c r="S1869" s="64"/>
      <c r="T1869" s="36"/>
      <c r="U1869" s="70"/>
      <c r="V1869" s="36"/>
      <c r="W1869" s="36"/>
    </row>
    <row r="1870" spans="1:23" s="63" customFormat="1" ht="14.4">
      <c r="A1870" s="62"/>
      <c r="B1870" s="61"/>
      <c r="C1870" s="61"/>
      <c r="D1870" s="61"/>
      <c r="E1870" s="61"/>
      <c r="F1870" s="61"/>
      <c r="G1870" s="61"/>
      <c r="H1870" s="66"/>
      <c r="I1870" s="61"/>
      <c r="J1870" s="61"/>
      <c r="K1870" s="67" t="s">
        <v>330</v>
      </c>
      <c r="L1870" s="67">
        <v>28.62</v>
      </c>
      <c r="M1870" s="67">
        <v>6.6</v>
      </c>
      <c r="N1870" s="67">
        <v>898.71460000000002</v>
      </c>
      <c r="O1870" s="67">
        <v>3</v>
      </c>
      <c r="P1870" s="67">
        <v>25.91</v>
      </c>
      <c r="Q1870" s="68">
        <v>12984000</v>
      </c>
      <c r="R1870" s="65"/>
      <c r="S1870" s="64"/>
      <c r="T1870" s="36"/>
      <c r="U1870" s="70"/>
      <c r="V1870" s="36"/>
      <c r="W1870" s="36"/>
    </row>
    <row r="1871" spans="1:23" s="63" customFormat="1" ht="14.4">
      <c r="A1871" s="62"/>
      <c r="B1871" s="61"/>
      <c r="C1871" s="61"/>
      <c r="D1871" s="61"/>
      <c r="E1871" s="61"/>
      <c r="F1871" s="61"/>
      <c r="G1871" s="61"/>
      <c r="H1871" s="66"/>
      <c r="I1871" s="61"/>
      <c r="J1871" s="61"/>
      <c r="K1871" s="67" t="s">
        <v>331</v>
      </c>
      <c r="L1871" s="67">
        <v>28.19</v>
      </c>
      <c r="M1871" s="67">
        <v>-5.9</v>
      </c>
      <c r="N1871" s="67">
        <v>600.28120000000001</v>
      </c>
      <c r="O1871" s="67">
        <v>3</v>
      </c>
      <c r="P1871" s="67">
        <v>24.3</v>
      </c>
      <c r="Q1871" s="68">
        <v>145630</v>
      </c>
      <c r="R1871" s="65"/>
      <c r="S1871" s="64"/>
      <c r="T1871" s="36"/>
      <c r="U1871" s="70"/>
      <c r="V1871" s="36"/>
      <c r="W1871" s="36"/>
    </row>
    <row r="1872" spans="1:23" s="63" customFormat="1" ht="14.4">
      <c r="A1872" s="62"/>
      <c r="B1872" s="61"/>
      <c r="C1872" s="61"/>
      <c r="D1872" s="61"/>
      <c r="E1872" s="61"/>
      <c r="F1872" s="61"/>
      <c r="G1872" s="61"/>
      <c r="H1872" s="66"/>
      <c r="I1872" s="61"/>
      <c r="J1872" s="61"/>
      <c r="K1872" s="14"/>
      <c r="L1872" s="14"/>
      <c r="M1872" s="13"/>
      <c r="N1872" s="15"/>
      <c r="O1872" s="12"/>
      <c r="P1872" s="14"/>
      <c r="Q1872" s="48">
        <f>SUM(Q1868:Q1871)</f>
        <v>613970630</v>
      </c>
      <c r="R1872" s="65"/>
      <c r="S1872" s="64"/>
      <c r="T1872" s="36"/>
      <c r="U1872" s="70"/>
      <c r="V1872" s="36"/>
      <c r="W1872" s="36"/>
    </row>
    <row r="1873" spans="1:23" s="63" customFormat="1" ht="14.4">
      <c r="A1873" s="62">
        <v>27</v>
      </c>
      <c r="B1873" s="61">
        <v>2</v>
      </c>
      <c r="C1873" s="61">
        <v>1</v>
      </c>
      <c r="D1873" s="61">
        <v>110.33</v>
      </c>
      <c r="E1873" s="61">
        <v>14</v>
      </c>
      <c r="F1873" s="61">
        <v>18492</v>
      </c>
      <c r="G1873" s="61" t="s">
        <v>790</v>
      </c>
      <c r="H1873" s="66" t="s">
        <v>55</v>
      </c>
      <c r="I1873" s="61" t="s">
        <v>669</v>
      </c>
      <c r="J1873" s="61" t="s">
        <v>973</v>
      </c>
      <c r="K1873" s="67" t="s">
        <v>275</v>
      </c>
      <c r="L1873" s="67">
        <v>77.47</v>
      </c>
      <c r="M1873" s="67">
        <v>0</v>
      </c>
      <c r="N1873" s="67">
        <v>672.35130000000004</v>
      </c>
      <c r="O1873" s="67">
        <v>2</v>
      </c>
      <c r="P1873" s="67">
        <v>31.69</v>
      </c>
      <c r="Q1873" s="68">
        <v>10801000</v>
      </c>
      <c r="R1873" s="65">
        <f>Q1875/B1873</f>
        <v>24201500</v>
      </c>
      <c r="S1873" s="64"/>
      <c r="T1873" s="44">
        <f>R1873/$S$1835*100</f>
        <v>2.3770011090290075</v>
      </c>
      <c r="U1873" s="70"/>
      <c r="V1873" s="44">
        <f>T1873*U$1835/100</f>
        <v>6.3374033084298662E-2</v>
      </c>
      <c r="W1873" s="44"/>
    </row>
    <row r="1874" spans="1:23" s="63" customFormat="1" ht="14.4">
      <c r="A1874" s="62"/>
      <c r="B1874" s="61"/>
      <c r="C1874" s="61"/>
      <c r="D1874" s="61"/>
      <c r="E1874" s="61"/>
      <c r="F1874" s="61"/>
      <c r="G1874" s="61"/>
      <c r="H1874" s="66"/>
      <c r="I1874" s="61"/>
      <c r="J1874" s="61"/>
      <c r="K1874" s="67" t="s">
        <v>149</v>
      </c>
      <c r="L1874" s="67">
        <v>65.709999999999994</v>
      </c>
      <c r="M1874" s="67">
        <v>0.5</v>
      </c>
      <c r="N1874" s="67">
        <v>644.77970000000005</v>
      </c>
      <c r="O1874" s="67">
        <v>2</v>
      </c>
      <c r="P1874" s="67">
        <v>30.42</v>
      </c>
      <c r="Q1874" s="68">
        <v>37602000</v>
      </c>
      <c r="R1874" s="65"/>
      <c r="S1874" s="64"/>
      <c r="T1874" s="36"/>
      <c r="U1874" s="70"/>
      <c r="V1874" s="36"/>
      <c r="W1874" s="36"/>
    </row>
    <row r="1875" spans="1:23" s="63" customFormat="1" ht="14.4">
      <c r="A1875" s="62"/>
      <c r="B1875" s="61"/>
      <c r="C1875" s="61"/>
      <c r="D1875" s="61"/>
      <c r="E1875" s="61"/>
      <c r="F1875" s="61"/>
      <c r="G1875" s="61"/>
      <c r="H1875" s="66"/>
      <c r="I1875" s="61"/>
      <c r="J1875" s="61"/>
      <c r="K1875" s="14"/>
      <c r="L1875" s="14"/>
      <c r="M1875" s="13"/>
      <c r="N1875" s="15"/>
      <c r="O1875" s="12"/>
      <c r="P1875" s="14"/>
      <c r="Q1875" s="48">
        <f>SUM(Q1873:Q1874)</f>
        <v>48403000</v>
      </c>
      <c r="R1875" s="65"/>
      <c r="S1875" s="64"/>
      <c r="T1875" s="36"/>
      <c r="U1875" s="70"/>
      <c r="V1875" s="36"/>
      <c r="W1875" s="36"/>
    </row>
    <row r="1876" spans="1:23" s="63" customFormat="1" ht="14.4">
      <c r="A1876" s="62">
        <v>27</v>
      </c>
      <c r="B1876" s="61">
        <v>4</v>
      </c>
      <c r="C1876" s="61">
        <v>3</v>
      </c>
      <c r="D1876" s="61">
        <v>107.62</v>
      </c>
      <c r="E1876" s="61">
        <v>21</v>
      </c>
      <c r="F1876" s="61">
        <v>16223</v>
      </c>
      <c r="G1876" s="61" t="s">
        <v>787</v>
      </c>
      <c r="H1876" s="66" t="s">
        <v>134</v>
      </c>
      <c r="I1876" s="61" t="s">
        <v>669</v>
      </c>
      <c r="J1876" s="61" t="s">
        <v>585</v>
      </c>
      <c r="K1876" s="67" t="s">
        <v>149</v>
      </c>
      <c r="L1876" s="67">
        <v>65.709999999999994</v>
      </c>
      <c r="M1876" s="67">
        <v>0.5</v>
      </c>
      <c r="N1876" s="67">
        <v>644.77970000000005</v>
      </c>
      <c r="O1876" s="67">
        <v>2</v>
      </c>
      <c r="P1876" s="67">
        <v>30.42</v>
      </c>
      <c r="Q1876" s="68">
        <v>37602000</v>
      </c>
      <c r="R1876" s="65">
        <f>Q1880/B1876</f>
        <v>23471950</v>
      </c>
      <c r="S1876" s="64"/>
      <c r="T1876" s="44">
        <f>R1876/$S$1835*100</f>
        <v>2.3053468248279412</v>
      </c>
      <c r="U1876" s="70"/>
      <c r="V1876" s="44">
        <f>T1876*U$1835/100</f>
        <v>6.1463633900915401E-2</v>
      </c>
      <c r="W1876" s="44"/>
    </row>
    <row r="1877" spans="1:23" s="63" customFormat="1" ht="14.4">
      <c r="A1877" s="62"/>
      <c r="B1877" s="61"/>
      <c r="C1877" s="61"/>
      <c r="D1877" s="61"/>
      <c r="E1877" s="61"/>
      <c r="F1877" s="61"/>
      <c r="G1877" s="61"/>
      <c r="H1877" s="66"/>
      <c r="I1877" s="61"/>
      <c r="J1877" s="61"/>
      <c r="K1877" s="67" t="s">
        <v>150</v>
      </c>
      <c r="L1877" s="67">
        <v>52.16</v>
      </c>
      <c r="M1877" s="67">
        <v>0.4</v>
      </c>
      <c r="N1877" s="67">
        <v>657.76599999999996</v>
      </c>
      <c r="O1877" s="67">
        <v>2</v>
      </c>
      <c r="P1877" s="67">
        <v>31.72</v>
      </c>
      <c r="Q1877" s="68">
        <v>25915000</v>
      </c>
      <c r="R1877" s="64"/>
      <c r="S1877" s="64"/>
      <c r="T1877" s="36"/>
      <c r="U1877" s="70"/>
      <c r="V1877" s="36"/>
      <c r="W1877" s="36"/>
    </row>
    <row r="1878" spans="1:23" s="63" customFormat="1" ht="14.4">
      <c r="A1878" s="62"/>
      <c r="B1878" s="61"/>
      <c r="C1878" s="61"/>
      <c r="D1878" s="61"/>
      <c r="E1878" s="61"/>
      <c r="F1878" s="61"/>
      <c r="G1878" s="61"/>
      <c r="H1878" s="66"/>
      <c r="I1878" s="61"/>
      <c r="J1878" s="61"/>
      <c r="K1878" s="67" t="s">
        <v>247</v>
      </c>
      <c r="L1878" s="67">
        <v>47.48</v>
      </c>
      <c r="M1878" s="67">
        <v>-0.9</v>
      </c>
      <c r="N1878" s="67">
        <v>621.26419999999996</v>
      </c>
      <c r="O1878" s="67">
        <v>2</v>
      </c>
      <c r="P1878" s="67">
        <v>36.76</v>
      </c>
      <c r="Q1878" s="68">
        <v>8960800</v>
      </c>
      <c r="R1878" s="65"/>
      <c r="S1878" s="64"/>
      <c r="T1878" s="36"/>
      <c r="U1878" s="70"/>
      <c r="V1878" s="36"/>
      <c r="W1878" s="36"/>
    </row>
    <row r="1879" spans="1:23" s="63" customFormat="1" ht="14.4">
      <c r="A1879" s="62"/>
      <c r="B1879" s="61"/>
      <c r="C1879" s="61"/>
      <c r="D1879" s="61"/>
      <c r="E1879" s="61"/>
      <c r="F1879" s="61"/>
      <c r="G1879" s="61"/>
      <c r="H1879" s="66"/>
      <c r="I1879" s="61"/>
      <c r="J1879" s="61"/>
      <c r="K1879" s="67" t="s">
        <v>248</v>
      </c>
      <c r="L1879" s="67">
        <v>41.65</v>
      </c>
      <c r="M1879" s="67">
        <v>-1.4</v>
      </c>
      <c r="N1879" s="67">
        <v>665.76229999999998</v>
      </c>
      <c r="O1879" s="67">
        <v>2</v>
      </c>
      <c r="P1879" s="67">
        <v>28.46</v>
      </c>
      <c r="Q1879" s="68">
        <v>21410000</v>
      </c>
      <c r="R1879" s="65"/>
      <c r="S1879" s="64"/>
      <c r="T1879" s="36"/>
      <c r="U1879" s="70"/>
      <c r="V1879" s="36"/>
      <c r="W1879" s="36"/>
    </row>
    <row r="1880" spans="1:23" s="63" customFormat="1" ht="14.4">
      <c r="A1880" s="62"/>
      <c r="B1880" s="61"/>
      <c r="C1880" s="61"/>
      <c r="D1880" s="61"/>
      <c r="E1880" s="61"/>
      <c r="F1880" s="61"/>
      <c r="G1880" s="61"/>
      <c r="H1880" s="66"/>
      <c r="I1880" s="61"/>
      <c r="J1880" s="61"/>
      <c r="K1880" s="14"/>
      <c r="L1880" s="14"/>
      <c r="M1880" s="13"/>
      <c r="N1880" s="15"/>
      <c r="O1880" s="12"/>
      <c r="P1880" s="14"/>
      <c r="Q1880" s="48">
        <f>SUM(Q1876:Q1879)</f>
        <v>93887800</v>
      </c>
      <c r="R1880" s="65"/>
      <c r="S1880" s="64"/>
      <c r="T1880" s="36"/>
      <c r="U1880" s="70"/>
      <c r="V1880" s="36"/>
      <c r="W1880" s="36"/>
    </row>
    <row r="1881" spans="1:23" s="63" customFormat="1" ht="14.4">
      <c r="A1881" s="62">
        <v>27</v>
      </c>
      <c r="B1881" s="61">
        <v>4</v>
      </c>
      <c r="C1881" s="61">
        <v>1</v>
      </c>
      <c r="D1881" s="61">
        <v>103.46</v>
      </c>
      <c r="E1881" s="61">
        <v>12</v>
      </c>
      <c r="F1881" s="61">
        <v>27800</v>
      </c>
      <c r="G1881" s="61" t="s">
        <v>806</v>
      </c>
      <c r="H1881" s="66" t="s">
        <v>58</v>
      </c>
      <c r="I1881" s="61" t="s">
        <v>40</v>
      </c>
      <c r="J1881" s="61" t="s">
        <v>552</v>
      </c>
      <c r="K1881" s="67" t="s">
        <v>274</v>
      </c>
      <c r="L1881" s="67">
        <v>63.42</v>
      </c>
      <c r="M1881" s="67">
        <v>0.3</v>
      </c>
      <c r="N1881" s="67">
        <v>559.79750000000001</v>
      </c>
      <c r="O1881" s="67">
        <v>2</v>
      </c>
      <c r="P1881" s="67">
        <v>27.45</v>
      </c>
      <c r="Q1881" s="68">
        <v>6646600</v>
      </c>
      <c r="R1881" s="65">
        <f>Q1885/B1881</f>
        <v>30299125</v>
      </c>
      <c r="S1881" s="64"/>
      <c r="T1881" s="44">
        <f>R1881/$S$1835*100</f>
        <v>2.9758921441897619</v>
      </c>
      <c r="U1881" s="70"/>
      <c r="V1881" s="44">
        <f>T1881*U$1835/100</f>
        <v>7.9341270176447765E-2</v>
      </c>
      <c r="W1881" s="44"/>
    </row>
    <row r="1882" spans="1:23" s="63" customFormat="1" ht="14.4">
      <c r="A1882" s="62"/>
      <c r="B1882" s="61"/>
      <c r="C1882" s="61"/>
      <c r="D1882" s="61"/>
      <c r="E1882" s="61"/>
      <c r="F1882" s="61"/>
      <c r="G1882" s="61"/>
      <c r="H1882" s="66"/>
      <c r="I1882" s="61"/>
      <c r="J1882" s="61"/>
      <c r="K1882" s="67" t="s">
        <v>255</v>
      </c>
      <c r="L1882" s="67">
        <v>49.07</v>
      </c>
      <c r="M1882" s="67">
        <v>-0.3</v>
      </c>
      <c r="N1882" s="67">
        <v>502.28370000000001</v>
      </c>
      <c r="O1882" s="67">
        <v>2</v>
      </c>
      <c r="P1882" s="67">
        <v>26.22</v>
      </c>
      <c r="Q1882" s="68">
        <v>65151000</v>
      </c>
      <c r="R1882" s="65"/>
      <c r="S1882" s="64"/>
      <c r="T1882" s="36"/>
      <c r="U1882" s="70"/>
      <c r="V1882" s="36"/>
      <c r="W1882" s="36"/>
    </row>
    <row r="1883" spans="1:23" s="63" customFormat="1" ht="14.4">
      <c r="A1883" s="62"/>
      <c r="B1883" s="61"/>
      <c r="C1883" s="61"/>
      <c r="D1883" s="61"/>
      <c r="E1883" s="61"/>
      <c r="F1883" s="61"/>
      <c r="G1883" s="61"/>
      <c r="H1883" s="66"/>
      <c r="I1883" s="61"/>
      <c r="J1883" s="61"/>
      <c r="K1883" s="67" t="s">
        <v>254</v>
      </c>
      <c r="L1883" s="67">
        <v>46.49</v>
      </c>
      <c r="M1883" s="67">
        <v>-0.1</v>
      </c>
      <c r="N1883" s="67">
        <v>563.79610000000002</v>
      </c>
      <c r="O1883" s="67">
        <v>2</v>
      </c>
      <c r="P1883" s="67">
        <v>21.8</v>
      </c>
      <c r="Q1883" s="68">
        <v>3397900</v>
      </c>
      <c r="R1883" s="65"/>
      <c r="S1883" s="64"/>
      <c r="T1883" s="36"/>
      <c r="U1883" s="70"/>
      <c r="V1883" s="36"/>
      <c r="W1883" s="36"/>
    </row>
    <row r="1884" spans="1:23" s="63" customFormat="1" ht="14.4">
      <c r="A1884" s="62"/>
      <c r="B1884" s="61"/>
      <c r="C1884" s="61"/>
      <c r="D1884" s="61"/>
      <c r="E1884" s="61"/>
      <c r="F1884" s="61"/>
      <c r="G1884" s="61"/>
      <c r="H1884" s="66"/>
      <c r="I1884" s="61"/>
      <c r="J1884" s="61"/>
      <c r="K1884" s="67" t="s">
        <v>256</v>
      </c>
      <c r="L1884" s="67">
        <v>35.049999999999997</v>
      </c>
      <c r="M1884" s="67">
        <v>0.9</v>
      </c>
      <c r="N1884" s="67">
        <v>510.28179999999998</v>
      </c>
      <c r="O1884" s="67">
        <v>2</v>
      </c>
      <c r="P1884" s="67">
        <v>23.63</v>
      </c>
      <c r="Q1884" s="68">
        <v>46001000</v>
      </c>
      <c r="R1884" s="65"/>
      <c r="S1884" s="64"/>
      <c r="T1884" s="36"/>
      <c r="U1884" s="70"/>
      <c r="V1884" s="36"/>
      <c r="W1884" s="36"/>
    </row>
    <row r="1885" spans="1:23" s="63" customFormat="1" ht="14.4">
      <c r="A1885" s="62"/>
      <c r="B1885" s="61"/>
      <c r="C1885" s="61"/>
      <c r="D1885" s="61"/>
      <c r="E1885" s="61"/>
      <c r="F1885" s="61"/>
      <c r="G1885" s="61"/>
      <c r="H1885" s="66"/>
      <c r="I1885" s="61"/>
      <c r="J1885" s="61"/>
      <c r="K1885" s="14"/>
      <c r="L1885" s="14"/>
      <c r="M1885" s="13"/>
      <c r="N1885" s="15"/>
      <c r="O1885" s="12"/>
      <c r="P1885" s="14"/>
      <c r="Q1885" s="48">
        <f>SUM(Q1881:Q1884)</f>
        <v>121196500</v>
      </c>
      <c r="R1885" s="65"/>
      <c r="S1885" s="64"/>
      <c r="T1885" s="36"/>
      <c r="U1885" s="70"/>
      <c r="V1885" s="36"/>
      <c r="W1885" s="36"/>
    </row>
    <row r="1886" spans="1:23" s="63" customFormat="1" ht="14.4">
      <c r="A1886" s="62">
        <v>27</v>
      </c>
      <c r="B1886" s="61">
        <v>4</v>
      </c>
      <c r="C1886" s="61">
        <v>1</v>
      </c>
      <c r="D1886" s="61">
        <v>102.54</v>
      </c>
      <c r="E1886" s="61">
        <v>12</v>
      </c>
      <c r="F1886" s="61">
        <v>25342</v>
      </c>
      <c r="G1886" s="61" t="s">
        <v>768</v>
      </c>
      <c r="H1886" s="66" t="s">
        <v>645</v>
      </c>
      <c r="I1886" s="61" t="s">
        <v>40</v>
      </c>
      <c r="J1886" s="67" t="s">
        <v>963</v>
      </c>
      <c r="K1886" s="67" t="s">
        <v>90</v>
      </c>
      <c r="L1886" s="67">
        <v>69.34</v>
      </c>
      <c r="M1886" s="67">
        <v>1.5</v>
      </c>
      <c r="N1886" s="67">
        <v>480.26420000000002</v>
      </c>
      <c r="O1886" s="67">
        <v>2</v>
      </c>
      <c r="P1886" s="67">
        <v>24.77</v>
      </c>
      <c r="Q1886" s="68">
        <v>185590000</v>
      </c>
      <c r="R1886" s="65">
        <f>Q1890/B1886</f>
        <v>76987250</v>
      </c>
      <c r="S1886" s="64"/>
      <c r="T1886" s="44">
        <f>R1886/$S$1835*100</f>
        <v>7.5614643154801753</v>
      </c>
      <c r="U1886" s="70"/>
      <c r="V1886" s="44">
        <f>T1886*U$1835/100</f>
        <v>0.20159876571985919</v>
      </c>
      <c r="W1886" s="44"/>
    </row>
    <row r="1887" spans="1:23" s="63" customFormat="1" ht="14.4">
      <c r="A1887" s="62"/>
      <c r="B1887" s="61"/>
      <c r="C1887" s="61"/>
      <c r="D1887" s="61"/>
      <c r="E1887" s="61"/>
      <c r="F1887" s="61"/>
      <c r="G1887" s="61"/>
      <c r="H1887" s="66"/>
      <c r="I1887" s="61"/>
      <c r="J1887" s="61"/>
      <c r="K1887" s="67" t="s">
        <v>115</v>
      </c>
      <c r="L1887" s="67">
        <v>66.41</v>
      </c>
      <c r="M1887" s="67">
        <v>0</v>
      </c>
      <c r="N1887" s="67">
        <v>612.79999999999995</v>
      </c>
      <c r="O1887" s="67">
        <v>2</v>
      </c>
      <c r="P1887" s="67">
        <v>27.59</v>
      </c>
      <c r="Q1887" s="68">
        <v>14925000</v>
      </c>
      <c r="R1887" s="65"/>
      <c r="S1887" s="64"/>
      <c r="T1887" s="36"/>
      <c r="U1887" s="70"/>
      <c r="V1887" s="36"/>
      <c r="W1887" s="36"/>
    </row>
    <row r="1888" spans="1:23" s="63" customFormat="1" ht="14.4">
      <c r="A1888" s="62"/>
      <c r="B1888" s="61"/>
      <c r="C1888" s="61"/>
      <c r="D1888" s="61"/>
      <c r="E1888" s="61"/>
      <c r="F1888" s="61"/>
      <c r="G1888" s="61"/>
      <c r="H1888" s="66"/>
      <c r="I1888" s="61"/>
      <c r="J1888" s="61"/>
      <c r="K1888" s="67" t="s">
        <v>91</v>
      </c>
      <c r="L1888" s="67">
        <v>66.069999999999993</v>
      </c>
      <c r="M1888" s="67">
        <v>1.3</v>
      </c>
      <c r="N1888" s="67">
        <v>604.80340000000001</v>
      </c>
      <c r="O1888" s="67">
        <v>2</v>
      </c>
      <c r="P1888" s="67">
        <v>30.93</v>
      </c>
      <c r="Q1888" s="68">
        <v>22448000</v>
      </c>
      <c r="R1888" s="65"/>
      <c r="S1888" s="64"/>
      <c r="T1888" s="36"/>
      <c r="U1888" s="70"/>
      <c r="V1888" s="36"/>
      <c r="W1888" s="36"/>
    </row>
    <row r="1889" spans="1:23" s="63" customFormat="1" ht="14.4">
      <c r="A1889" s="62"/>
      <c r="B1889" s="61"/>
      <c r="C1889" s="61"/>
      <c r="D1889" s="61"/>
      <c r="E1889" s="61"/>
      <c r="F1889" s="61"/>
      <c r="G1889" s="61"/>
      <c r="H1889" s="66"/>
      <c r="I1889" s="61"/>
      <c r="J1889" s="61"/>
      <c r="K1889" s="67" t="s">
        <v>92</v>
      </c>
      <c r="L1889" s="67">
        <v>15.43</v>
      </c>
      <c r="M1889" s="67">
        <v>0.1</v>
      </c>
      <c r="N1889" s="67">
        <v>461.78969999999998</v>
      </c>
      <c r="O1889" s="67">
        <v>2</v>
      </c>
      <c r="P1889" s="67">
        <v>31.04</v>
      </c>
      <c r="Q1889" s="68">
        <v>84986000</v>
      </c>
      <c r="R1889" s="65"/>
      <c r="S1889" s="64"/>
      <c r="T1889" s="36"/>
      <c r="U1889" s="70"/>
      <c r="V1889" s="36"/>
      <c r="W1889" s="36"/>
    </row>
    <row r="1890" spans="1:23" s="63" customFormat="1" ht="14.4">
      <c r="A1890" s="62"/>
      <c r="B1890" s="61"/>
      <c r="C1890" s="61"/>
      <c r="D1890" s="61"/>
      <c r="E1890" s="61"/>
      <c r="F1890" s="61"/>
      <c r="G1890" s="61"/>
      <c r="H1890" s="66"/>
      <c r="I1890" s="61"/>
      <c r="J1890" s="61"/>
      <c r="K1890" s="14"/>
      <c r="L1890" s="14"/>
      <c r="M1890" s="13"/>
      <c r="N1890" s="15"/>
      <c r="O1890" s="12"/>
      <c r="P1890" s="14"/>
      <c r="Q1890" s="48">
        <f>SUM(Q1886:Q1889)</f>
        <v>307949000</v>
      </c>
      <c r="R1890" s="65"/>
      <c r="S1890" s="64"/>
      <c r="T1890" s="36"/>
      <c r="U1890" s="70"/>
      <c r="V1890" s="36"/>
      <c r="W1890" s="36"/>
    </row>
    <row r="1891" spans="1:23" s="63" customFormat="1" ht="16.2">
      <c r="A1891" s="62">
        <v>27</v>
      </c>
      <c r="B1891" s="61">
        <v>3</v>
      </c>
      <c r="C1891" s="61">
        <v>1</v>
      </c>
      <c r="D1891" s="61">
        <v>98.86</v>
      </c>
      <c r="E1891" s="61">
        <v>22</v>
      </c>
      <c r="F1891" s="61">
        <v>13650</v>
      </c>
      <c r="G1891" s="61" t="s">
        <v>844</v>
      </c>
      <c r="H1891" s="66" t="s">
        <v>316</v>
      </c>
      <c r="I1891" s="67" t="s">
        <v>1026</v>
      </c>
      <c r="J1891" s="61" t="s">
        <v>1000</v>
      </c>
      <c r="K1891" s="67" t="s">
        <v>326</v>
      </c>
      <c r="L1891" s="67">
        <v>80.38</v>
      </c>
      <c r="M1891" s="67">
        <v>-0.9</v>
      </c>
      <c r="N1891" s="67">
        <v>753.27440000000001</v>
      </c>
      <c r="O1891" s="67">
        <v>2</v>
      </c>
      <c r="P1891" s="67">
        <v>21.83</v>
      </c>
      <c r="Q1891" s="68">
        <v>20711000</v>
      </c>
      <c r="R1891" s="65">
        <f>Q1894/B1891</f>
        <v>18693000</v>
      </c>
      <c r="S1891" s="64"/>
      <c r="T1891" s="44">
        <f>R1891/$S$1835*100</f>
        <v>1.8359722220143064</v>
      </c>
      <c r="U1891" s="70"/>
      <c r="V1891" s="44">
        <f>T1891*U$1835/100</f>
        <v>4.8949478356498356E-2</v>
      </c>
      <c r="W1891" s="44"/>
    </row>
    <row r="1892" spans="1:23" s="63" customFormat="1" ht="14.4">
      <c r="A1892" s="62"/>
      <c r="B1892" s="61"/>
      <c r="C1892" s="61"/>
      <c r="D1892" s="61"/>
      <c r="E1892" s="61"/>
      <c r="F1892" s="61"/>
      <c r="G1892" s="61"/>
      <c r="H1892" s="66"/>
      <c r="I1892" s="61"/>
      <c r="J1892" s="61"/>
      <c r="K1892" s="67" t="s">
        <v>332</v>
      </c>
      <c r="L1892" s="67">
        <v>36.96</v>
      </c>
      <c r="M1892" s="67">
        <v>0.8</v>
      </c>
      <c r="N1892" s="67">
        <v>426.7056</v>
      </c>
      <c r="O1892" s="67">
        <v>2</v>
      </c>
      <c r="P1892" s="67">
        <v>33.4</v>
      </c>
      <c r="Q1892" s="68">
        <v>10682000</v>
      </c>
      <c r="R1892" s="65"/>
      <c r="S1892" s="64"/>
      <c r="T1892" s="36"/>
      <c r="U1892" s="70"/>
      <c r="V1892" s="36"/>
      <c r="W1892" s="36"/>
    </row>
    <row r="1893" spans="1:23" s="63" customFormat="1" ht="14.4">
      <c r="A1893" s="62"/>
      <c r="B1893" s="61"/>
      <c r="C1893" s="61"/>
      <c r="D1893" s="61"/>
      <c r="E1893" s="61"/>
      <c r="F1893" s="61"/>
      <c r="G1893" s="61"/>
      <c r="H1893" s="66"/>
      <c r="I1893" s="61"/>
      <c r="J1893" s="61"/>
      <c r="K1893" s="67" t="s">
        <v>323</v>
      </c>
      <c r="L1893" s="67">
        <v>23.17</v>
      </c>
      <c r="M1893" s="67">
        <v>0.1</v>
      </c>
      <c r="N1893" s="67">
        <v>576.70029999999997</v>
      </c>
      <c r="O1893" s="67">
        <v>2</v>
      </c>
      <c r="P1893" s="67">
        <v>18.68</v>
      </c>
      <c r="Q1893" s="68">
        <v>24686000</v>
      </c>
      <c r="R1893" s="65"/>
      <c r="S1893" s="64"/>
      <c r="T1893" s="36"/>
      <c r="U1893" s="70"/>
      <c r="V1893" s="36"/>
      <c r="W1893" s="36"/>
    </row>
    <row r="1894" spans="1:23" s="63" customFormat="1" ht="14.4">
      <c r="A1894" s="62"/>
      <c r="B1894" s="61"/>
      <c r="C1894" s="61"/>
      <c r="D1894" s="61"/>
      <c r="E1894" s="61"/>
      <c r="F1894" s="61"/>
      <c r="G1894" s="61"/>
      <c r="H1894" s="66"/>
      <c r="I1894" s="61"/>
      <c r="J1894" s="61"/>
      <c r="K1894" s="14"/>
      <c r="L1894" s="14"/>
      <c r="M1894" s="13"/>
      <c r="N1894" s="15"/>
      <c r="O1894" s="12"/>
      <c r="P1894" s="14"/>
      <c r="Q1894" s="48">
        <f>SUM(Q1891:Q1893)</f>
        <v>56079000</v>
      </c>
      <c r="R1894" s="65"/>
      <c r="S1894" s="64"/>
      <c r="T1894" s="36"/>
      <c r="U1894" s="70"/>
      <c r="V1894" s="36"/>
      <c r="W1894" s="36"/>
    </row>
    <row r="1895" spans="1:23" s="63" customFormat="1" ht="16.2">
      <c r="A1895" s="62">
        <v>27</v>
      </c>
      <c r="B1895" s="61">
        <v>5</v>
      </c>
      <c r="C1895" s="61">
        <v>3</v>
      </c>
      <c r="D1895" s="61">
        <v>97.37</v>
      </c>
      <c r="E1895" s="61">
        <v>31</v>
      </c>
      <c r="F1895" s="61">
        <v>15665</v>
      </c>
      <c r="G1895" s="61" t="s">
        <v>826</v>
      </c>
      <c r="H1895" s="66" t="s">
        <v>317</v>
      </c>
      <c r="I1895" s="67" t="s">
        <v>1025</v>
      </c>
      <c r="J1895" s="61" t="s">
        <v>978</v>
      </c>
      <c r="K1895" s="67" t="s">
        <v>326</v>
      </c>
      <c r="L1895" s="67">
        <v>80.38</v>
      </c>
      <c r="M1895" s="67">
        <v>-0.9</v>
      </c>
      <c r="N1895" s="67">
        <v>753.27440000000001</v>
      </c>
      <c r="O1895" s="67">
        <v>2</v>
      </c>
      <c r="P1895" s="67">
        <v>21.83</v>
      </c>
      <c r="Q1895" s="68">
        <v>20711000</v>
      </c>
      <c r="R1895" s="65">
        <f>Q1900/B1895</f>
        <v>12290396</v>
      </c>
      <c r="S1895" s="64"/>
      <c r="T1895" s="44">
        <f>R1895/$S$1835*100</f>
        <v>1.2071270343741372</v>
      </c>
      <c r="U1895" s="70"/>
      <c r="V1895" s="44">
        <f>T1895*U$1835/100</f>
        <v>3.2183623441651633E-2</v>
      </c>
      <c r="W1895" s="44"/>
    </row>
    <row r="1896" spans="1:23" s="63" customFormat="1" ht="14.4">
      <c r="A1896" s="62"/>
      <c r="B1896" s="61"/>
      <c r="C1896" s="61"/>
      <c r="D1896" s="61"/>
      <c r="E1896" s="61"/>
      <c r="F1896" s="61"/>
      <c r="G1896" s="61"/>
      <c r="H1896" s="66"/>
      <c r="I1896" s="61"/>
      <c r="J1896" s="61"/>
      <c r="K1896" s="67" t="s">
        <v>333</v>
      </c>
      <c r="L1896" s="67">
        <v>33.97</v>
      </c>
      <c r="M1896" s="67">
        <v>-0.2</v>
      </c>
      <c r="N1896" s="67">
        <v>552.71100000000001</v>
      </c>
      <c r="O1896" s="67">
        <v>2</v>
      </c>
      <c r="P1896" s="67">
        <v>18.149999999999999</v>
      </c>
      <c r="Q1896" s="68">
        <v>5645900</v>
      </c>
      <c r="R1896" s="65"/>
      <c r="S1896" s="64"/>
      <c r="T1896" s="36"/>
      <c r="U1896" s="70"/>
      <c r="V1896" s="36"/>
      <c r="W1896" s="36"/>
    </row>
    <row r="1897" spans="1:23" s="63" customFormat="1" ht="14.4">
      <c r="A1897" s="62"/>
      <c r="B1897" s="61"/>
      <c r="C1897" s="61"/>
      <c r="D1897" s="61"/>
      <c r="E1897" s="61"/>
      <c r="F1897" s="61"/>
      <c r="G1897" s="61"/>
      <c r="H1897" s="66"/>
      <c r="I1897" s="61"/>
      <c r="J1897" s="61"/>
      <c r="K1897" s="67" t="s">
        <v>334</v>
      </c>
      <c r="L1897" s="67">
        <v>33.56</v>
      </c>
      <c r="M1897" s="67">
        <v>-1.5</v>
      </c>
      <c r="N1897" s="67">
        <v>544.71289999999999</v>
      </c>
      <c r="O1897" s="67">
        <v>2</v>
      </c>
      <c r="P1897" s="67">
        <v>20.2</v>
      </c>
      <c r="Q1897" s="68">
        <v>10221000</v>
      </c>
      <c r="R1897" s="65"/>
      <c r="S1897" s="64"/>
      <c r="T1897" s="36"/>
      <c r="U1897" s="70"/>
      <c r="V1897" s="36"/>
      <c r="W1897" s="36"/>
    </row>
    <row r="1898" spans="1:23" s="63" customFormat="1" ht="14.4">
      <c r="A1898" s="62"/>
      <c r="B1898" s="61"/>
      <c r="C1898" s="61"/>
      <c r="D1898" s="61"/>
      <c r="E1898" s="61"/>
      <c r="F1898" s="61"/>
      <c r="G1898" s="61"/>
      <c r="H1898" s="66"/>
      <c r="I1898" s="61"/>
      <c r="J1898" s="61"/>
      <c r="K1898" s="67" t="s">
        <v>323</v>
      </c>
      <c r="L1898" s="67">
        <v>23.17</v>
      </c>
      <c r="M1898" s="67">
        <v>0.1</v>
      </c>
      <c r="N1898" s="67">
        <v>576.70029999999997</v>
      </c>
      <c r="O1898" s="67">
        <v>2</v>
      </c>
      <c r="P1898" s="67">
        <v>18.68</v>
      </c>
      <c r="Q1898" s="68">
        <v>24686000</v>
      </c>
      <c r="R1898" s="65"/>
      <c r="S1898" s="64"/>
      <c r="T1898" s="36"/>
      <c r="U1898" s="70"/>
      <c r="V1898" s="36"/>
      <c r="W1898" s="36"/>
    </row>
    <row r="1899" spans="1:23" s="63" customFormat="1" ht="14.4">
      <c r="A1899" s="62"/>
      <c r="B1899" s="61"/>
      <c r="C1899" s="61"/>
      <c r="D1899" s="61"/>
      <c r="E1899" s="61"/>
      <c r="F1899" s="61"/>
      <c r="G1899" s="61"/>
      <c r="H1899" s="66"/>
      <c r="I1899" s="61"/>
      <c r="J1899" s="61"/>
      <c r="K1899" s="67" t="s">
        <v>335</v>
      </c>
      <c r="L1899" s="67">
        <v>17.47</v>
      </c>
      <c r="M1899" s="67">
        <v>-2.7</v>
      </c>
      <c r="N1899" s="67">
        <v>595.9271</v>
      </c>
      <c r="O1899" s="67">
        <v>3</v>
      </c>
      <c r="P1899" s="67">
        <v>25.26</v>
      </c>
      <c r="Q1899" s="68">
        <v>188080</v>
      </c>
      <c r="R1899" s="65"/>
      <c r="S1899" s="64"/>
      <c r="T1899" s="36"/>
      <c r="U1899" s="70"/>
      <c r="V1899" s="36"/>
      <c r="W1899" s="36"/>
    </row>
    <row r="1900" spans="1:23" s="63" customFormat="1" ht="14.4">
      <c r="A1900" s="62"/>
      <c r="B1900" s="61"/>
      <c r="C1900" s="61"/>
      <c r="D1900" s="61"/>
      <c r="E1900" s="61"/>
      <c r="F1900" s="61"/>
      <c r="G1900" s="61"/>
      <c r="H1900" s="66"/>
      <c r="I1900" s="61"/>
      <c r="J1900" s="61"/>
      <c r="K1900" s="67"/>
      <c r="L1900" s="67"/>
      <c r="M1900" s="67"/>
      <c r="N1900" s="67"/>
      <c r="O1900" s="67"/>
      <c r="P1900" s="67"/>
      <c r="Q1900" s="48">
        <f>SUM(Q1895:Q1899)</f>
        <v>61451980</v>
      </c>
      <c r="R1900" s="65"/>
      <c r="S1900" s="64"/>
      <c r="T1900" s="36"/>
      <c r="U1900" s="70"/>
      <c r="V1900" s="36"/>
      <c r="W1900" s="36"/>
    </row>
    <row r="1901" spans="1:23" s="63" customFormat="1" ht="14.4">
      <c r="A1901" s="62">
        <v>27</v>
      </c>
      <c r="B1901" s="61">
        <v>2</v>
      </c>
      <c r="C1901" s="61">
        <v>1</v>
      </c>
      <c r="D1901" s="61">
        <v>94.67</v>
      </c>
      <c r="E1901" s="61">
        <v>10</v>
      </c>
      <c r="F1901" s="61">
        <v>25725</v>
      </c>
      <c r="G1901" s="61" t="s">
        <v>760</v>
      </c>
      <c r="H1901" s="66" t="s">
        <v>156</v>
      </c>
      <c r="I1901" s="61" t="s">
        <v>40</v>
      </c>
      <c r="J1901" s="61" t="s">
        <v>955</v>
      </c>
      <c r="K1901" s="67" t="s">
        <v>299</v>
      </c>
      <c r="L1901" s="67">
        <v>63.42</v>
      </c>
      <c r="M1901" s="67">
        <v>0.3</v>
      </c>
      <c r="N1901" s="67">
        <v>559.79750000000001</v>
      </c>
      <c r="O1901" s="67">
        <v>2</v>
      </c>
      <c r="P1901" s="67">
        <v>27.45</v>
      </c>
      <c r="Q1901" s="68">
        <v>6646600</v>
      </c>
      <c r="R1901" s="65">
        <f>Q1903/B1901</f>
        <v>5756900</v>
      </c>
      <c r="S1901" s="64"/>
      <c r="T1901" s="44">
        <f>R1901/$S$1835*100</f>
        <v>0.56542601427882955</v>
      </c>
      <c r="U1901" s="70"/>
      <c r="V1901" s="44">
        <f>T1901*U$1835/100</f>
        <v>1.5075014815734519E-2</v>
      </c>
      <c r="W1901" s="44"/>
    </row>
    <row r="1902" spans="1:23" s="63" customFormat="1" ht="14.4">
      <c r="A1902" s="62"/>
      <c r="B1902" s="61"/>
      <c r="C1902" s="61"/>
      <c r="D1902" s="61"/>
      <c r="E1902" s="61"/>
      <c r="F1902" s="61"/>
      <c r="G1902" s="61"/>
      <c r="H1902" s="66"/>
      <c r="I1902" s="61"/>
      <c r="J1902" s="61"/>
      <c r="K1902" s="67" t="s">
        <v>167</v>
      </c>
      <c r="L1902" s="67">
        <v>62.48</v>
      </c>
      <c r="M1902" s="67">
        <v>-0.6</v>
      </c>
      <c r="N1902" s="67">
        <v>504.8999</v>
      </c>
      <c r="O1902" s="67">
        <v>3</v>
      </c>
      <c r="P1902" s="67">
        <v>20.46</v>
      </c>
      <c r="Q1902" s="68">
        <v>4867200</v>
      </c>
      <c r="R1902" s="65"/>
      <c r="S1902" s="64"/>
      <c r="T1902" s="36"/>
      <c r="U1902" s="70"/>
      <c r="V1902" s="36"/>
      <c r="W1902" s="36"/>
    </row>
    <row r="1903" spans="1:23" s="63" customFormat="1" ht="14.4">
      <c r="A1903" s="62"/>
      <c r="B1903" s="61"/>
      <c r="C1903" s="61"/>
      <c r="D1903" s="61"/>
      <c r="E1903" s="61"/>
      <c r="F1903" s="61"/>
      <c r="G1903" s="61"/>
      <c r="H1903" s="66"/>
      <c r="I1903" s="61"/>
      <c r="J1903" s="61"/>
      <c r="K1903" s="14"/>
      <c r="L1903" s="14"/>
      <c r="M1903" s="13"/>
      <c r="N1903" s="15"/>
      <c r="O1903" s="12"/>
      <c r="P1903" s="14"/>
      <c r="Q1903" s="48">
        <f>SUM(Q1901:Q1902)</f>
        <v>11513800</v>
      </c>
      <c r="R1903" s="65"/>
      <c r="S1903" s="64"/>
      <c r="T1903" s="36"/>
      <c r="U1903" s="70"/>
      <c r="V1903" s="36"/>
      <c r="W1903" s="36"/>
    </row>
    <row r="1904" spans="1:23" s="63" customFormat="1" ht="14.4">
      <c r="A1904" s="62">
        <v>27</v>
      </c>
      <c r="B1904" s="61">
        <v>4</v>
      </c>
      <c r="C1904" s="61">
        <v>4</v>
      </c>
      <c r="D1904" s="61">
        <v>94.64</v>
      </c>
      <c r="E1904" s="61">
        <v>9</v>
      </c>
      <c r="F1904" s="61">
        <v>58087</v>
      </c>
      <c r="G1904" s="61" t="s">
        <v>792</v>
      </c>
      <c r="H1904" s="66" t="s">
        <v>55</v>
      </c>
      <c r="I1904" s="61" t="s">
        <v>38</v>
      </c>
      <c r="J1904" s="61" t="s">
        <v>558</v>
      </c>
      <c r="K1904" s="67" t="s">
        <v>73</v>
      </c>
      <c r="L1904" s="67">
        <v>61.54</v>
      </c>
      <c r="M1904" s="67">
        <v>-1.4</v>
      </c>
      <c r="N1904" s="67">
        <v>757.85299999999995</v>
      </c>
      <c r="O1904" s="67">
        <v>2</v>
      </c>
      <c r="P1904" s="67">
        <v>37.86</v>
      </c>
      <c r="Q1904" s="68">
        <v>968530</v>
      </c>
      <c r="R1904" s="65">
        <f>Q1908/B1904</f>
        <v>1310297.5</v>
      </c>
      <c r="S1904" s="64"/>
      <c r="T1904" s="44">
        <f>R1904/$S$1835*100</f>
        <v>0.12869361860454667</v>
      </c>
      <c r="U1904" s="70"/>
      <c r="V1904" s="44">
        <f>T1904*U$1835/100</f>
        <v>3.4311442313606109E-3</v>
      </c>
      <c r="W1904" s="44"/>
    </row>
    <row r="1905" spans="1:23" s="63" customFormat="1" ht="14.4">
      <c r="A1905" s="62"/>
      <c r="B1905" s="61"/>
      <c r="C1905" s="61"/>
      <c r="D1905" s="61"/>
      <c r="E1905" s="61"/>
      <c r="F1905" s="61"/>
      <c r="G1905" s="61"/>
      <c r="H1905" s="66"/>
      <c r="I1905" s="61"/>
      <c r="J1905" s="61"/>
      <c r="K1905" s="67" t="s">
        <v>75</v>
      </c>
      <c r="L1905" s="67">
        <v>40.28</v>
      </c>
      <c r="M1905" s="67">
        <v>-1</v>
      </c>
      <c r="N1905" s="67">
        <v>438.7242</v>
      </c>
      <c r="O1905" s="67">
        <v>2</v>
      </c>
      <c r="P1905" s="67">
        <v>19.239999999999998</v>
      </c>
      <c r="Q1905" s="68">
        <v>308460</v>
      </c>
      <c r="R1905" s="65"/>
      <c r="S1905" s="64"/>
      <c r="T1905" s="36"/>
      <c r="U1905" s="70"/>
      <c r="V1905" s="36"/>
      <c r="W1905" s="36"/>
    </row>
    <row r="1906" spans="1:23" s="63" customFormat="1" ht="14.4">
      <c r="A1906" s="62"/>
      <c r="B1906" s="61"/>
      <c r="C1906" s="61"/>
      <c r="D1906" s="61"/>
      <c r="E1906" s="61"/>
      <c r="F1906" s="61"/>
      <c r="G1906" s="61"/>
      <c r="H1906" s="66"/>
      <c r="I1906" s="61"/>
      <c r="J1906" s="61"/>
      <c r="K1906" s="67" t="s">
        <v>74</v>
      </c>
      <c r="L1906" s="67">
        <v>38.89</v>
      </c>
      <c r="M1906" s="67">
        <v>-0.4</v>
      </c>
      <c r="N1906" s="67">
        <v>634.86379999999997</v>
      </c>
      <c r="O1906" s="67">
        <v>2</v>
      </c>
      <c r="P1906" s="67">
        <v>22.77</v>
      </c>
      <c r="Q1906" s="68">
        <v>1720500</v>
      </c>
      <c r="R1906" s="65"/>
      <c r="S1906" s="64"/>
      <c r="T1906" s="36"/>
      <c r="U1906" s="70"/>
      <c r="V1906" s="36"/>
      <c r="W1906" s="36"/>
    </row>
    <row r="1907" spans="1:23" s="63" customFormat="1" ht="14.4">
      <c r="A1907" s="62"/>
      <c r="B1907" s="61"/>
      <c r="C1907" s="61"/>
      <c r="D1907" s="61"/>
      <c r="E1907" s="61"/>
      <c r="F1907" s="61"/>
      <c r="G1907" s="61"/>
      <c r="H1907" s="66"/>
      <c r="I1907" s="61"/>
      <c r="J1907" s="61"/>
      <c r="K1907" s="67" t="s">
        <v>71</v>
      </c>
      <c r="L1907" s="67">
        <v>27.29</v>
      </c>
      <c r="M1907" s="67">
        <v>-0.1</v>
      </c>
      <c r="N1907" s="67">
        <v>641.31960000000004</v>
      </c>
      <c r="O1907" s="67">
        <v>2</v>
      </c>
      <c r="P1907" s="67">
        <v>26.05</v>
      </c>
      <c r="Q1907" s="68">
        <v>2243700</v>
      </c>
      <c r="R1907" s="65"/>
      <c r="S1907" s="64"/>
      <c r="T1907" s="36"/>
      <c r="U1907" s="70"/>
      <c r="V1907" s="36"/>
      <c r="W1907" s="36"/>
    </row>
    <row r="1908" spans="1:23" s="63" customFormat="1" ht="14.4">
      <c r="A1908" s="62"/>
      <c r="B1908" s="61"/>
      <c r="C1908" s="61"/>
      <c r="D1908" s="61"/>
      <c r="E1908" s="61"/>
      <c r="F1908" s="61"/>
      <c r="G1908" s="61"/>
      <c r="H1908" s="66"/>
      <c r="I1908" s="61"/>
      <c r="J1908" s="61"/>
      <c r="K1908" s="14"/>
      <c r="L1908" s="14"/>
      <c r="M1908" s="13"/>
      <c r="N1908" s="15"/>
      <c r="O1908" s="12"/>
      <c r="P1908" s="14"/>
      <c r="Q1908" s="48">
        <f>SUM(Q1904:Q1907)</f>
        <v>5241190</v>
      </c>
      <c r="R1908" s="65"/>
      <c r="S1908" s="64"/>
      <c r="T1908" s="36"/>
      <c r="U1908" s="70"/>
      <c r="V1908" s="36"/>
      <c r="W1908" s="36"/>
    </row>
    <row r="1909" spans="1:23" s="63" customFormat="1" ht="14.4">
      <c r="A1909" s="62">
        <v>27</v>
      </c>
      <c r="B1909" s="61">
        <v>2</v>
      </c>
      <c r="C1909" s="61">
        <v>1</v>
      </c>
      <c r="D1909" s="61">
        <v>83.29</v>
      </c>
      <c r="E1909" s="61">
        <v>10</v>
      </c>
      <c r="F1909" s="61">
        <v>26483</v>
      </c>
      <c r="G1909" s="61" t="s">
        <v>804</v>
      </c>
      <c r="H1909" s="66" t="s">
        <v>156</v>
      </c>
      <c r="I1909" s="61" t="s">
        <v>40</v>
      </c>
      <c r="J1909" s="67" t="s">
        <v>595</v>
      </c>
      <c r="K1909" s="67" t="s">
        <v>299</v>
      </c>
      <c r="L1909" s="67">
        <v>63.42</v>
      </c>
      <c r="M1909" s="67">
        <v>0.3</v>
      </c>
      <c r="N1909" s="67">
        <v>559.79750000000001</v>
      </c>
      <c r="O1909" s="67">
        <v>2</v>
      </c>
      <c r="P1909" s="67">
        <v>27.45</v>
      </c>
      <c r="Q1909" s="68">
        <v>6646600</v>
      </c>
      <c r="R1909" s="65">
        <f>Q1911/B1909</f>
        <v>3477085</v>
      </c>
      <c r="S1909" s="64"/>
      <c r="T1909" s="44">
        <f>R1909/$S$1835*100</f>
        <v>0.34150919989207806</v>
      </c>
      <c r="U1909" s="70"/>
      <c r="V1909" s="44">
        <f>T1909*U$1835/100</f>
        <v>9.1050926523942172E-3</v>
      </c>
      <c r="W1909" s="44"/>
    </row>
    <row r="1910" spans="1:23" s="63" customFormat="1" ht="14.4">
      <c r="A1910" s="62"/>
      <c r="B1910" s="61"/>
      <c r="C1910" s="61"/>
      <c r="D1910" s="61"/>
      <c r="E1910" s="61"/>
      <c r="F1910" s="61"/>
      <c r="G1910" s="61"/>
      <c r="H1910" s="66"/>
      <c r="I1910" s="61"/>
      <c r="J1910" s="61"/>
      <c r="K1910" s="67" t="s">
        <v>336</v>
      </c>
      <c r="L1910" s="67">
        <v>39.74</v>
      </c>
      <c r="M1910" s="67">
        <v>0.8</v>
      </c>
      <c r="N1910" s="67">
        <v>509.57240000000002</v>
      </c>
      <c r="O1910" s="67">
        <v>3</v>
      </c>
      <c r="P1910" s="67">
        <v>21.42</v>
      </c>
      <c r="Q1910" s="68">
        <v>307570</v>
      </c>
      <c r="R1910" s="65"/>
      <c r="S1910" s="64"/>
      <c r="T1910" s="36"/>
      <c r="U1910" s="70"/>
      <c r="V1910" s="36"/>
      <c r="W1910" s="36"/>
    </row>
    <row r="1911" spans="1:23" s="63" customFormat="1" ht="14.4">
      <c r="A1911" s="62"/>
      <c r="B1911" s="61"/>
      <c r="C1911" s="61"/>
      <c r="D1911" s="61"/>
      <c r="E1911" s="61"/>
      <c r="F1911" s="61"/>
      <c r="G1911" s="61"/>
      <c r="H1911" s="66"/>
      <c r="I1911" s="61"/>
      <c r="J1911" s="61"/>
      <c r="K1911" s="14"/>
      <c r="L1911" s="14"/>
      <c r="M1911" s="13"/>
      <c r="N1911" s="15"/>
      <c r="O1911" s="12"/>
      <c r="P1911" s="14"/>
      <c r="Q1911" s="48">
        <f>SUM(Q1909:Q1910)</f>
        <v>6954170</v>
      </c>
      <c r="R1911" s="65"/>
      <c r="S1911" s="64"/>
      <c r="T1911" s="36"/>
      <c r="U1911" s="70"/>
      <c r="V1911" s="36"/>
      <c r="W1911" s="36"/>
    </row>
    <row r="1912" spans="1:23" s="63" customFormat="1" ht="14.4">
      <c r="A1912" s="62">
        <v>27</v>
      </c>
      <c r="B1912" s="61">
        <v>4</v>
      </c>
      <c r="C1912" s="61">
        <v>2</v>
      </c>
      <c r="D1912" s="61">
        <v>81.25</v>
      </c>
      <c r="E1912" s="61">
        <v>23</v>
      </c>
      <c r="F1912" s="61">
        <v>13787</v>
      </c>
      <c r="G1912" s="61" t="s">
        <v>576</v>
      </c>
      <c r="H1912" s="66" t="s">
        <v>645</v>
      </c>
      <c r="I1912" s="61" t="s">
        <v>11</v>
      </c>
      <c r="J1912" s="61" t="s">
        <v>665</v>
      </c>
      <c r="K1912" s="67" t="s">
        <v>300</v>
      </c>
      <c r="L1912" s="67">
        <v>60.58</v>
      </c>
      <c r="M1912" s="67">
        <v>-0.7</v>
      </c>
      <c r="N1912" s="67">
        <v>916.35680000000002</v>
      </c>
      <c r="O1912" s="67">
        <v>2</v>
      </c>
      <c r="P1912" s="67">
        <v>24.07</v>
      </c>
      <c r="Q1912" s="68">
        <v>1128100</v>
      </c>
      <c r="R1912" s="65">
        <f>Q1916/B1912</f>
        <v>1469632.5</v>
      </c>
      <c r="S1912" s="64"/>
      <c r="T1912" s="44">
        <f>R1912/$S$1835*100</f>
        <v>0.14434303999194567</v>
      </c>
      <c r="U1912" s="70"/>
      <c r="V1912" s="44">
        <f>T1912*U$1835/100</f>
        <v>3.848378764818733E-3</v>
      </c>
      <c r="W1912" s="44"/>
    </row>
    <row r="1913" spans="1:23" s="63" customFormat="1" ht="14.4">
      <c r="A1913" s="62"/>
      <c r="B1913" s="61"/>
      <c r="C1913" s="61"/>
      <c r="D1913" s="61"/>
      <c r="E1913" s="61"/>
      <c r="F1913" s="61"/>
      <c r="G1913" s="61"/>
      <c r="H1913" s="66"/>
      <c r="I1913" s="61"/>
      <c r="J1913" s="61"/>
      <c r="K1913" s="67" t="s">
        <v>260</v>
      </c>
      <c r="L1913" s="67">
        <v>41.33</v>
      </c>
      <c r="M1913" s="67">
        <v>0.2</v>
      </c>
      <c r="N1913" s="67">
        <v>699.83109999999999</v>
      </c>
      <c r="O1913" s="67">
        <v>2</v>
      </c>
      <c r="P1913" s="67">
        <v>49.11</v>
      </c>
      <c r="Q1913" s="68">
        <v>1093900</v>
      </c>
      <c r="R1913" s="65"/>
      <c r="S1913" s="64"/>
      <c r="T1913" s="36"/>
      <c r="U1913" s="70"/>
      <c r="V1913" s="36"/>
      <c r="W1913" s="36"/>
    </row>
    <row r="1914" spans="1:23" s="63" customFormat="1" ht="14.4">
      <c r="A1914" s="62"/>
      <c r="B1914" s="61"/>
      <c r="C1914" s="61"/>
      <c r="D1914" s="61"/>
      <c r="E1914" s="61"/>
      <c r="F1914" s="61"/>
      <c r="G1914" s="61"/>
      <c r="H1914" s="66"/>
      <c r="I1914" s="61"/>
      <c r="J1914" s="61"/>
      <c r="K1914" s="67" t="s">
        <v>261</v>
      </c>
      <c r="L1914" s="67">
        <v>37.86</v>
      </c>
      <c r="M1914" s="67">
        <v>-1</v>
      </c>
      <c r="N1914" s="67">
        <v>707.82759999999996</v>
      </c>
      <c r="O1914" s="67">
        <v>2</v>
      </c>
      <c r="P1914" s="67">
        <v>44.3</v>
      </c>
      <c r="Q1914" s="68">
        <v>2755100</v>
      </c>
      <c r="R1914" s="65"/>
      <c r="S1914" s="64"/>
      <c r="T1914" s="36"/>
      <c r="U1914" s="70"/>
      <c r="V1914" s="36"/>
      <c r="W1914" s="36"/>
    </row>
    <row r="1915" spans="1:23" s="63" customFormat="1" ht="14.4">
      <c r="A1915" s="62"/>
      <c r="B1915" s="61"/>
      <c r="C1915" s="61"/>
      <c r="D1915" s="61"/>
      <c r="E1915" s="61"/>
      <c r="F1915" s="61"/>
      <c r="G1915" s="61"/>
      <c r="H1915" s="66"/>
      <c r="I1915" s="61"/>
      <c r="J1915" s="61"/>
      <c r="K1915" s="67" t="s">
        <v>312</v>
      </c>
      <c r="L1915" s="67">
        <v>36.44</v>
      </c>
      <c r="M1915" s="67">
        <v>-1.9</v>
      </c>
      <c r="N1915" s="67">
        <v>715.82439999999997</v>
      </c>
      <c r="O1915" s="67">
        <v>2</v>
      </c>
      <c r="P1915" s="67">
        <v>40.1</v>
      </c>
      <c r="Q1915" s="68">
        <v>901430</v>
      </c>
      <c r="R1915" s="65"/>
      <c r="S1915" s="64"/>
      <c r="T1915" s="36"/>
      <c r="U1915" s="70"/>
      <c r="V1915" s="36"/>
      <c r="W1915" s="36"/>
    </row>
    <row r="1916" spans="1:23" s="63" customFormat="1" ht="14.4">
      <c r="A1916" s="62"/>
      <c r="B1916" s="61"/>
      <c r="C1916" s="61"/>
      <c r="D1916" s="61"/>
      <c r="E1916" s="61"/>
      <c r="F1916" s="61"/>
      <c r="G1916" s="61"/>
      <c r="H1916" s="66"/>
      <c r="I1916" s="61"/>
      <c r="J1916" s="61"/>
      <c r="K1916" s="14"/>
      <c r="L1916" s="14"/>
      <c r="M1916" s="13"/>
      <c r="N1916" s="15"/>
      <c r="O1916" s="12"/>
      <c r="P1916" s="14"/>
      <c r="Q1916" s="48">
        <f>SUM(Q1912:Q1915)</f>
        <v>5878530</v>
      </c>
      <c r="R1916" s="65"/>
      <c r="S1916" s="64"/>
      <c r="T1916" s="36"/>
      <c r="U1916" s="70"/>
      <c r="V1916" s="36"/>
      <c r="W1916" s="36"/>
    </row>
    <row r="1917" spans="1:23" s="63" customFormat="1" ht="14.4">
      <c r="A1917" s="62">
        <v>27</v>
      </c>
      <c r="B1917" s="61">
        <v>2</v>
      </c>
      <c r="C1917" s="61">
        <v>1</v>
      </c>
      <c r="D1917" s="61">
        <v>81.23</v>
      </c>
      <c r="E1917" s="61">
        <v>7</v>
      </c>
      <c r="F1917" s="61">
        <v>28515</v>
      </c>
      <c r="G1917" s="61" t="s">
        <v>841</v>
      </c>
      <c r="H1917" s="66" t="s">
        <v>98</v>
      </c>
      <c r="I1917" s="61" t="s">
        <v>40</v>
      </c>
      <c r="J1917" s="61" t="s">
        <v>997</v>
      </c>
      <c r="K1917" s="67" t="s">
        <v>299</v>
      </c>
      <c r="L1917" s="67">
        <v>63.42</v>
      </c>
      <c r="M1917" s="67">
        <v>0.3</v>
      </c>
      <c r="N1917" s="67">
        <v>559.79750000000001</v>
      </c>
      <c r="O1917" s="67">
        <v>2</v>
      </c>
      <c r="P1917" s="67">
        <v>27.45</v>
      </c>
      <c r="Q1917" s="68">
        <v>6646600</v>
      </c>
      <c r="R1917" s="65">
        <f>Q1919/B1917</f>
        <v>3581070</v>
      </c>
      <c r="S1917" s="64"/>
      <c r="T1917" s="44">
        <f>R1917/$S$1835*100</f>
        <v>0.35172230487823103</v>
      </c>
      <c r="U1917" s="70"/>
      <c r="V1917" s="44">
        <f>T1917*U$1835/100</f>
        <v>9.3773877097365621E-3</v>
      </c>
      <c r="W1917" s="44"/>
    </row>
    <row r="1918" spans="1:23" s="63" customFormat="1" ht="14.4">
      <c r="A1918" s="62"/>
      <c r="B1918" s="61"/>
      <c r="C1918" s="61"/>
      <c r="D1918" s="61"/>
      <c r="E1918" s="61"/>
      <c r="F1918" s="61"/>
      <c r="G1918" s="61"/>
      <c r="H1918" s="66"/>
      <c r="I1918" s="61"/>
      <c r="J1918" s="61"/>
      <c r="K1918" s="67" t="s">
        <v>314</v>
      </c>
      <c r="L1918" s="67">
        <v>35.61</v>
      </c>
      <c r="M1918" s="67">
        <v>-0.7</v>
      </c>
      <c r="N1918" s="67">
        <v>488.24799999999999</v>
      </c>
      <c r="O1918" s="67">
        <v>2</v>
      </c>
      <c r="P1918" s="67">
        <v>22.8</v>
      </c>
      <c r="Q1918" s="68">
        <v>515540</v>
      </c>
      <c r="R1918" s="65"/>
      <c r="S1918" s="64"/>
      <c r="T1918" s="36"/>
      <c r="U1918" s="70"/>
      <c r="V1918" s="36"/>
      <c r="W1918" s="36"/>
    </row>
    <row r="1919" spans="1:23" s="63" customFormat="1" ht="14.4">
      <c r="A1919" s="62"/>
      <c r="B1919" s="61"/>
      <c r="C1919" s="61"/>
      <c r="D1919" s="61"/>
      <c r="E1919" s="61"/>
      <c r="F1919" s="61"/>
      <c r="G1919" s="61"/>
      <c r="H1919" s="66"/>
      <c r="I1919" s="61"/>
      <c r="J1919" s="61"/>
      <c r="K1919" s="67"/>
      <c r="L1919" s="67"/>
      <c r="M1919" s="67"/>
      <c r="N1919" s="67"/>
      <c r="O1919" s="67"/>
      <c r="P1919" s="67"/>
      <c r="Q1919" s="48">
        <f>SUM(Q1917:Q1918)</f>
        <v>7162140</v>
      </c>
      <c r="R1919" s="65"/>
      <c r="S1919" s="64"/>
      <c r="T1919" s="36"/>
      <c r="U1919" s="70"/>
      <c r="V1919" s="36"/>
      <c r="W1919" s="36"/>
    </row>
    <row r="1920" spans="1:23" s="63" customFormat="1" ht="14.4">
      <c r="A1920" s="62">
        <v>27</v>
      </c>
      <c r="B1920" s="61">
        <v>1</v>
      </c>
      <c r="C1920" s="61">
        <v>1</v>
      </c>
      <c r="D1920" s="61">
        <v>65.64</v>
      </c>
      <c r="E1920" s="61">
        <v>17</v>
      </c>
      <c r="F1920" s="61">
        <v>8543</v>
      </c>
      <c r="G1920" s="61" t="s">
        <v>836</v>
      </c>
      <c r="H1920" s="66" t="s">
        <v>55</v>
      </c>
      <c r="I1920" s="61" t="s">
        <v>669</v>
      </c>
      <c r="J1920" s="61" t="s">
        <v>657</v>
      </c>
      <c r="K1920" s="67" t="s">
        <v>129</v>
      </c>
      <c r="L1920" s="67">
        <v>65.64</v>
      </c>
      <c r="M1920" s="67">
        <v>0.7</v>
      </c>
      <c r="N1920" s="67">
        <v>531.23710000000005</v>
      </c>
      <c r="O1920" s="67">
        <v>3</v>
      </c>
      <c r="P1920" s="67">
        <v>28.58</v>
      </c>
      <c r="Q1920" s="68">
        <v>4292900</v>
      </c>
      <c r="R1920" s="65">
        <v>4292900</v>
      </c>
      <c r="S1920" s="64"/>
      <c r="T1920" s="44">
        <f>R1920/$S$1835*100</f>
        <v>0.42163618209411097</v>
      </c>
      <c r="U1920" s="70"/>
      <c r="V1920" s="44">
        <f>T1920*U$1835/100</f>
        <v>1.1241385311967677E-2</v>
      </c>
      <c r="W1920" s="44"/>
    </row>
    <row r="1921" spans="1:26" s="63" customFormat="1" ht="14.4">
      <c r="A1921" s="62"/>
      <c r="B1921" s="61"/>
      <c r="C1921" s="61"/>
      <c r="D1921" s="61"/>
      <c r="E1921" s="61"/>
      <c r="F1921" s="61"/>
      <c r="G1921" s="61"/>
      <c r="H1921" s="66"/>
      <c r="I1921" s="61"/>
      <c r="J1921" s="61"/>
      <c r="K1921" s="67"/>
      <c r="L1921" s="67"/>
      <c r="M1921" s="67"/>
      <c r="N1921" s="67"/>
      <c r="O1921" s="67"/>
      <c r="P1921" s="67"/>
      <c r="Q1921" s="68"/>
      <c r="R1921" s="65"/>
      <c r="S1921" s="64"/>
      <c r="T1921" s="36"/>
      <c r="U1921" s="70"/>
      <c r="V1921" s="36"/>
      <c r="W1921" s="36"/>
    </row>
    <row r="1922" spans="1:26" s="63" customFormat="1" ht="14.4">
      <c r="A1922" s="62">
        <v>27</v>
      </c>
      <c r="B1922" s="61">
        <v>1</v>
      </c>
      <c r="C1922" s="61">
        <v>1</v>
      </c>
      <c r="D1922" s="61">
        <v>49.67</v>
      </c>
      <c r="E1922" s="61">
        <v>5</v>
      </c>
      <c r="F1922" s="61">
        <v>23438</v>
      </c>
      <c r="G1922" s="61" t="s">
        <v>761</v>
      </c>
      <c r="H1922" s="66" t="s">
        <v>318</v>
      </c>
      <c r="I1922" s="61" t="s">
        <v>40</v>
      </c>
      <c r="J1922" s="61" t="s">
        <v>956</v>
      </c>
      <c r="K1922" s="67" t="s">
        <v>337</v>
      </c>
      <c r="L1922" s="67">
        <v>49.67</v>
      </c>
      <c r="M1922" s="67">
        <v>1.9</v>
      </c>
      <c r="N1922" s="67">
        <v>552.29849999999999</v>
      </c>
      <c r="O1922" s="67">
        <v>2</v>
      </c>
      <c r="P1922" s="67">
        <v>23.6</v>
      </c>
      <c r="Q1922" s="68">
        <v>811370</v>
      </c>
      <c r="R1922" s="65">
        <v>811370</v>
      </c>
      <c r="S1922" s="64"/>
      <c r="T1922" s="44">
        <f>R1922/$S$1835*100</f>
        <v>7.9690407199258975E-2</v>
      </c>
      <c r="U1922" s="70"/>
      <c r="V1922" s="44">
        <f>T1922*U$1835/100</f>
        <v>2.1246529852946062E-3</v>
      </c>
      <c r="W1922" s="44"/>
    </row>
    <row r="1923" spans="1:26" s="63" customFormat="1" ht="14.4">
      <c r="A1923" s="62"/>
      <c r="B1923" s="61"/>
      <c r="C1923" s="61"/>
      <c r="D1923" s="61"/>
      <c r="E1923" s="61"/>
      <c r="F1923" s="61"/>
      <c r="G1923" s="61"/>
      <c r="H1923" s="66"/>
      <c r="I1923" s="61"/>
      <c r="J1923" s="61"/>
      <c r="K1923" s="67"/>
      <c r="L1923" s="67"/>
      <c r="M1923" s="67"/>
      <c r="N1923" s="67"/>
      <c r="O1923" s="67"/>
      <c r="P1923" s="67"/>
      <c r="Q1923" s="68"/>
      <c r="R1923" s="65"/>
      <c r="S1923" s="64"/>
      <c r="T1923" s="36"/>
      <c r="U1923" s="70"/>
      <c r="V1923" s="36"/>
      <c r="W1923" s="36"/>
    </row>
    <row r="1924" spans="1:26" s="63" customFormat="1" ht="14.4">
      <c r="A1924" s="62">
        <v>27</v>
      </c>
      <c r="B1924" s="61">
        <v>1</v>
      </c>
      <c r="C1924" s="61">
        <v>1</v>
      </c>
      <c r="D1924" s="61">
        <v>48.75</v>
      </c>
      <c r="E1924" s="61">
        <v>9</v>
      </c>
      <c r="F1924" s="61">
        <v>9832</v>
      </c>
      <c r="G1924" s="61" t="s">
        <v>835</v>
      </c>
      <c r="H1924" s="66" t="s">
        <v>55</v>
      </c>
      <c r="I1924" s="61" t="s">
        <v>669</v>
      </c>
      <c r="J1924" s="61" t="s">
        <v>659</v>
      </c>
      <c r="K1924" s="67" t="s">
        <v>94</v>
      </c>
      <c r="L1924" s="67">
        <v>48.75</v>
      </c>
      <c r="M1924" s="67">
        <v>-0.6</v>
      </c>
      <c r="N1924" s="67">
        <v>482.75259999999997</v>
      </c>
      <c r="O1924" s="67">
        <v>2</v>
      </c>
      <c r="P1924" s="67">
        <v>27.61</v>
      </c>
      <c r="Q1924" s="68">
        <v>9887600</v>
      </c>
      <c r="R1924" s="65">
        <v>9887600</v>
      </c>
      <c r="S1924" s="64"/>
      <c r="T1924" s="44">
        <f>R1924/$S$1835*100</f>
        <v>0.97113138299837687</v>
      </c>
      <c r="U1924" s="70"/>
      <c r="V1924" s="44">
        <f>T1924*U$1835/100</f>
        <v>2.5891663306997978E-2</v>
      </c>
      <c r="W1924" s="44"/>
    </row>
    <row r="1925" spans="1:26" s="63" customFormat="1" ht="14.4">
      <c r="A1925" s="62"/>
      <c r="B1925" s="61"/>
      <c r="C1925" s="61"/>
      <c r="D1925" s="61"/>
      <c r="E1925" s="61"/>
      <c r="F1925" s="61"/>
      <c r="G1925" s="61"/>
      <c r="H1925" s="66"/>
      <c r="I1925" s="61"/>
      <c r="J1925" s="61"/>
      <c r="K1925" s="67"/>
      <c r="L1925" s="67"/>
      <c r="M1925" s="67"/>
      <c r="N1925" s="67"/>
      <c r="O1925" s="67"/>
      <c r="P1925" s="67"/>
      <c r="Q1925" s="68"/>
      <c r="R1925" s="65"/>
      <c r="S1925" s="64"/>
      <c r="T1925" s="36"/>
      <c r="U1925" s="70"/>
      <c r="V1925" s="36"/>
      <c r="W1925" s="36"/>
    </row>
    <row r="1926" spans="1:26" s="63" customFormat="1" ht="14.4">
      <c r="A1926" s="62">
        <v>27</v>
      </c>
      <c r="B1926" s="61">
        <v>1</v>
      </c>
      <c r="C1926" s="61">
        <v>1</v>
      </c>
      <c r="D1926" s="61">
        <v>40.270000000000003</v>
      </c>
      <c r="E1926" s="61">
        <v>7</v>
      </c>
      <c r="F1926" s="61">
        <v>18055</v>
      </c>
      <c r="G1926" s="61" t="s">
        <v>772</v>
      </c>
      <c r="H1926" s="66" t="s">
        <v>667</v>
      </c>
      <c r="I1926" s="61" t="s">
        <v>669</v>
      </c>
      <c r="J1926" s="61" t="s">
        <v>966</v>
      </c>
      <c r="K1926" s="67" t="s">
        <v>130</v>
      </c>
      <c r="L1926" s="67">
        <v>40.270000000000003</v>
      </c>
      <c r="M1926" s="67">
        <v>-0.1</v>
      </c>
      <c r="N1926" s="67">
        <v>612.77089999999998</v>
      </c>
      <c r="O1926" s="67">
        <v>2</v>
      </c>
      <c r="P1926" s="67">
        <v>20.260000000000002</v>
      </c>
      <c r="Q1926" s="68">
        <v>1704400</v>
      </c>
      <c r="R1926" s="65">
        <v>1704400</v>
      </c>
      <c r="S1926" s="52"/>
      <c r="T1926" s="44">
        <f>R1926/$S$1835*100</f>
        <v>0.16740122266095245</v>
      </c>
      <c r="U1926" s="70"/>
      <c r="V1926" s="44">
        <f>T1926*U$1835/100</f>
        <v>4.4631407965985024E-3</v>
      </c>
      <c r="W1926" s="44"/>
    </row>
    <row r="1927" spans="1:26" s="63" customFormat="1" ht="14.4">
      <c r="A1927" s="62"/>
      <c r="B1927" s="61"/>
      <c r="C1927" s="61"/>
      <c r="D1927" s="61"/>
      <c r="E1927" s="61"/>
      <c r="F1927" s="61"/>
      <c r="G1927" s="61"/>
      <c r="H1927" s="66"/>
      <c r="I1927" s="61"/>
      <c r="J1927" s="61"/>
      <c r="K1927" s="67"/>
      <c r="L1927" s="67"/>
      <c r="M1927" s="67"/>
      <c r="N1927" s="67"/>
      <c r="O1927" s="67"/>
      <c r="P1927" s="67"/>
      <c r="Q1927" s="68"/>
      <c r="R1927" s="65"/>
      <c r="S1927" s="52"/>
      <c r="T1927" s="44"/>
      <c r="U1927" s="72"/>
      <c r="V1927" s="44"/>
      <c r="W1927" s="44"/>
    </row>
    <row r="1928" spans="1:26" ht="14.4">
      <c r="A1928" s="11" t="s">
        <v>716</v>
      </c>
      <c r="B1928" s="2"/>
      <c r="C1928" s="2"/>
      <c r="D1928" s="2"/>
      <c r="E1928" s="2"/>
      <c r="F1928" s="2"/>
      <c r="G1928" s="8"/>
      <c r="H1928" s="27"/>
      <c r="I1928" s="2"/>
      <c r="J1928" s="2"/>
      <c r="K1928" s="3"/>
      <c r="L1928" s="3"/>
      <c r="M1928" s="5"/>
      <c r="N1928" s="4"/>
      <c r="O1928" s="2"/>
      <c r="P1928" s="3"/>
      <c r="Q1928" s="47"/>
      <c r="R1928" s="41"/>
      <c r="S1928" s="41">
        <v>1291672143.3333333</v>
      </c>
      <c r="T1928" s="26"/>
      <c r="U1928" s="53">
        <v>1.17172473</v>
      </c>
      <c r="V1928" s="54">
        <f>SUM(V1929:V2006)</f>
        <v>1.1709731027666135</v>
      </c>
      <c r="W1928" s="53">
        <f>V1928/U1928*100</f>
        <v>99.935852917144928</v>
      </c>
      <c r="X1928" s="55"/>
      <c r="Y1928" s="55"/>
      <c r="Z1928" s="55"/>
    </row>
    <row r="1929" spans="1:26" s="63" customFormat="1" ht="16.2">
      <c r="A1929" s="62">
        <v>28</v>
      </c>
      <c r="B1929" s="61">
        <v>6</v>
      </c>
      <c r="C1929" s="61">
        <v>6</v>
      </c>
      <c r="D1929" s="61">
        <v>154.49</v>
      </c>
      <c r="E1929" s="61">
        <v>33</v>
      </c>
      <c r="F1929" s="61">
        <v>15689</v>
      </c>
      <c r="G1929" s="61" t="s">
        <v>743</v>
      </c>
      <c r="H1929" s="66" t="s">
        <v>645</v>
      </c>
      <c r="I1929" s="67" t="s">
        <v>1025</v>
      </c>
      <c r="J1929" s="61" t="s">
        <v>941</v>
      </c>
      <c r="K1929" s="67" t="s">
        <v>296</v>
      </c>
      <c r="L1929" s="67">
        <v>93.34</v>
      </c>
      <c r="M1929" s="67">
        <v>-1.4</v>
      </c>
      <c r="N1929" s="67">
        <v>850.35550000000001</v>
      </c>
      <c r="O1929" s="67">
        <v>3</v>
      </c>
      <c r="P1929" s="67">
        <v>27.92</v>
      </c>
      <c r="Q1929" s="68">
        <v>50943000</v>
      </c>
      <c r="R1929" s="65">
        <f>Q1935/B1929</f>
        <v>12682990</v>
      </c>
      <c r="S1929" s="64"/>
      <c r="T1929" s="44">
        <f>R1929/$S$1928*100</f>
        <v>0.98190473994970906</v>
      </c>
      <c r="U1929" s="70"/>
      <c r="V1929" s="44">
        <f>T1929*U$1928/100</f>
        <v>1.1505220663032931E-2</v>
      </c>
      <c r="W1929" s="44"/>
    </row>
    <row r="1930" spans="1:26" s="63" customFormat="1" ht="14.4">
      <c r="A1930" s="62"/>
      <c r="B1930" s="61"/>
      <c r="C1930" s="61"/>
      <c r="D1930" s="61"/>
      <c r="E1930" s="61"/>
      <c r="F1930" s="61"/>
      <c r="G1930" s="61"/>
      <c r="H1930" s="66"/>
      <c r="I1930" s="61"/>
      <c r="J1930" s="61"/>
      <c r="K1930" s="67" t="s">
        <v>305</v>
      </c>
      <c r="L1930" s="67">
        <v>71.010000000000005</v>
      </c>
      <c r="M1930" s="67">
        <v>2.2000000000000002</v>
      </c>
      <c r="N1930" s="67">
        <v>1210.9865</v>
      </c>
      <c r="O1930" s="67">
        <v>2</v>
      </c>
      <c r="P1930" s="67">
        <v>31.51</v>
      </c>
      <c r="Q1930" s="68">
        <v>3806100</v>
      </c>
      <c r="R1930" s="65"/>
      <c r="S1930" s="64"/>
      <c r="T1930" s="36"/>
      <c r="U1930" s="70"/>
      <c r="V1930" s="36"/>
      <c r="W1930" s="36"/>
    </row>
    <row r="1931" spans="1:26" s="63" customFormat="1" ht="14.4">
      <c r="A1931" s="62"/>
      <c r="B1931" s="61"/>
      <c r="C1931" s="61"/>
      <c r="D1931" s="61"/>
      <c r="E1931" s="61"/>
      <c r="F1931" s="61"/>
      <c r="G1931" s="61"/>
      <c r="H1931" s="66"/>
      <c r="I1931" s="61"/>
      <c r="J1931" s="61"/>
      <c r="K1931" s="67" t="s">
        <v>306</v>
      </c>
      <c r="L1931" s="67">
        <v>45.17</v>
      </c>
      <c r="M1931" s="67">
        <v>-0.1</v>
      </c>
      <c r="N1931" s="67">
        <v>544.22159999999997</v>
      </c>
      <c r="O1931" s="67">
        <v>2</v>
      </c>
      <c r="P1931" s="67">
        <v>19.29</v>
      </c>
      <c r="Q1931" s="68">
        <v>397770</v>
      </c>
      <c r="R1931" s="65"/>
      <c r="S1931" s="64"/>
      <c r="T1931" s="36"/>
      <c r="U1931" s="70"/>
      <c r="V1931" s="36"/>
      <c r="W1931" s="36"/>
    </row>
    <row r="1932" spans="1:26" s="63" customFormat="1" ht="14.4">
      <c r="A1932" s="62"/>
      <c r="B1932" s="61"/>
      <c r="C1932" s="61"/>
      <c r="D1932" s="61"/>
      <c r="E1932" s="61"/>
      <c r="F1932" s="61"/>
      <c r="G1932" s="61"/>
      <c r="H1932" s="66"/>
      <c r="I1932" s="61"/>
      <c r="J1932" s="61"/>
      <c r="K1932" s="67" t="s">
        <v>307</v>
      </c>
      <c r="L1932" s="67">
        <v>42.31</v>
      </c>
      <c r="M1932" s="67">
        <v>0.3</v>
      </c>
      <c r="N1932" s="67">
        <v>522.25480000000005</v>
      </c>
      <c r="O1932" s="67">
        <v>2</v>
      </c>
      <c r="P1932" s="67">
        <v>33.159999999999997</v>
      </c>
      <c r="Q1932" s="68">
        <v>12210000</v>
      </c>
      <c r="R1932" s="65"/>
      <c r="S1932" s="64"/>
      <c r="T1932" s="36"/>
      <c r="U1932" s="70"/>
      <c r="V1932" s="36"/>
      <c r="W1932" s="36"/>
    </row>
    <row r="1933" spans="1:26" s="63" customFormat="1" ht="14.4">
      <c r="A1933" s="62"/>
      <c r="B1933" s="61"/>
      <c r="C1933" s="61"/>
      <c r="D1933" s="61"/>
      <c r="E1933" s="61"/>
      <c r="F1933" s="61"/>
      <c r="G1933" s="61"/>
      <c r="H1933" s="66"/>
      <c r="I1933" s="61"/>
      <c r="J1933" s="61"/>
      <c r="K1933" s="67" t="s">
        <v>308</v>
      </c>
      <c r="L1933" s="67">
        <v>31.92</v>
      </c>
      <c r="M1933" s="67">
        <v>0.6</v>
      </c>
      <c r="N1933" s="67">
        <v>530.25229999999999</v>
      </c>
      <c r="O1933" s="67">
        <v>2</v>
      </c>
      <c r="P1933" s="67">
        <v>30.51</v>
      </c>
      <c r="Q1933" s="68">
        <v>8619900</v>
      </c>
      <c r="R1933" s="65"/>
      <c r="S1933" s="64"/>
      <c r="T1933" s="36"/>
      <c r="U1933" s="70"/>
      <c r="V1933" s="36"/>
      <c r="W1933" s="36"/>
    </row>
    <row r="1934" spans="1:26" s="63" customFormat="1" ht="14.4">
      <c r="A1934" s="62"/>
      <c r="B1934" s="61"/>
      <c r="C1934" s="61"/>
      <c r="D1934" s="61"/>
      <c r="E1934" s="61"/>
      <c r="F1934" s="61"/>
      <c r="G1934" s="61"/>
      <c r="H1934" s="66"/>
      <c r="I1934" s="61"/>
      <c r="J1934" s="61"/>
      <c r="K1934" s="67" t="s">
        <v>297</v>
      </c>
      <c r="L1934" s="67">
        <v>27.16</v>
      </c>
      <c r="M1934" s="67">
        <v>-2.9</v>
      </c>
      <c r="N1934" s="67">
        <v>404.70920000000001</v>
      </c>
      <c r="O1934" s="67">
        <v>2</v>
      </c>
      <c r="P1934" s="67">
        <v>24.8</v>
      </c>
      <c r="Q1934" s="68">
        <v>121170</v>
      </c>
      <c r="R1934" s="65"/>
      <c r="S1934" s="64"/>
      <c r="T1934" s="36"/>
      <c r="U1934" s="70"/>
      <c r="V1934" s="36"/>
      <c r="W1934" s="36"/>
    </row>
    <row r="1935" spans="1:26" s="63" customFormat="1" ht="14.4">
      <c r="A1935" s="62"/>
      <c r="B1935" s="61"/>
      <c r="C1935" s="61"/>
      <c r="D1935" s="61"/>
      <c r="E1935" s="61"/>
      <c r="F1935" s="61"/>
      <c r="G1935" s="61"/>
      <c r="H1935" s="66"/>
      <c r="I1935" s="61"/>
      <c r="J1935" s="61"/>
      <c r="K1935" s="14"/>
      <c r="L1935" s="14"/>
      <c r="M1935" s="13"/>
      <c r="N1935" s="15"/>
      <c r="O1935" s="12"/>
      <c r="P1935" s="14"/>
      <c r="Q1935" s="48">
        <f>SUM(Q1929:Q1934)</f>
        <v>76097940</v>
      </c>
      <c r="R1935" s="65"/>
      <c r="S1935" s="64"/>
      <c r="T1935" s="36"/>
      <c r="U1935" s="70"/>
      <c r="V1935" s="36"/>
      <c r="W1935" s="36"/>
    </row>
    <row r="1936" spans="1:26" s="63" customFormat="1" ht="15.6">
      <c r="A1936" s="62">
        <v>28</v>
      </c>
      <c r="B1936" s="61">
        <v>5</v>
      </c>
      <c r="C1936" s="61">
        <v>2</v>
      </c>
      <c r="D1936" s="61">
        <v>137.28</v>
      </c>
      <c r="E1936" s="61">
        <v>11</v>
      </c>
      <c r="F1936" s="61">
        <v>24807</v>
      </c>
      <c r="G1936" s="61" t="s">
        <v>796</v>
      </c>
      <c r="H1936" s="66" t="s">
        <v>645</v>
      </c>
      <c r="I1936" s="61" t="s">
        <v>40</v>
      </c>
      <c r="J1936" s="61" t="s">
        <v>977</v>
      </c>
      <c r="K1936" s="67" t="s">
        <v>95</v>
      </c>
      <c r="L1936" s="67">
        <v>86.99</v>
      </c>
      <c r="M1936" s="67">
        <v>-0.2</v>
      </c>
      <c r="N1936" s="67">
        <v>749.83860000000004</v>
      </c>
      <c r="O1936" s="67">
        <v>2</v>
      </c>
      <c r="P1936" s="67">
        <v>19.43</v>
      </c>
      <c r="Q1936" s="74">
        <v>219230000</v>
      </c>
      <c r="R1936" s="65">
        <f>Q1941/B1936</f>
        <v>307211600</v>
      </c>
      <c r="S1936" s="64"/>
      <c r="T1936" s="44">
        <f>R1936/$S$1928*100</f>
        <v>23.784023026710109</v>
      </c>
      <c r="U1936" s="70"/>
      <c r="V1936" s="44">
        <f>T1936*U$1928/100</f>
        <v>0.27868327959285688</v>
      </c>
      <c r="W1936" s="44"/>
    </row>
    <row r="1937" spans="1:23" s="63" customFormat="1" ht="15.6">
      <c r="A1937" s="62"/>
      <c r="B1937" s="61"/>
      <c r="C1937" s="61"/>
      <c r="D1937" s="61"/>
      <c r="E1937" s="61"/>
      <c r="F1937" s="61"/>
      <c r="G1937" s="61"/>
      <c r="H1937" s="66"/>
      <c r="I1937" s="61"/>
      <c r="J1937" s="61"/>
      <c r="K1937" s="67" t="s">
        <v>203</v>
      </c>
      <c r="L1937" s="67">
        <v>70.540000000000006</v>
      </c>
      <c r="M1937" s="67">
        <v>-0.8</v>
      </c>
      <c r="N1937" s="67">
        <v>802.90039999999999</v>
      </c>
      <c r="O1937" s="67">
        <v>2</v>
      </c>
      <c r="P1937" s="67">
        <v>26.79</v>
      </c>
      <c r="Q1937" s="74">
        <v>115670000</v>
      </c>
      <c r="R1937" s="65"/>
      <c r="S1937" s="64"/>
      <c r="T1937" s="36"/>
      <c r="U1937" s="70"/>
      <c r="V1937" s="36"/>
      <c r="W1937" s="36"/>
    </row>
    <row r="1938" spans="1:23" s="63" customFormat="1" ht="15.6">
      <c r="A1938" s="62"/>
      <c r="B1938" s="61"/>
      <c r="C1938" s="61"/>
      <c r="D1938" s="61"/>
      <c r="E1938" s="61"/>
      <c r="F1938" s="61"/>
      <c r="G1938" s="61"/>
      <c r="H1938" s="66"/>
      <c r="I1938" s="61"/>
      <c r="J1938" s="61"/>
      <c r="K1938" s="67" t="s">
        <v>145</v>
      </c>
      <c r="L1938" s="67">
        <v>53.44</v>
      </c>
      <c r="M1938" s="67">
        <v>1.4</v>
      </c>
      <c r="N1938" s="67">
        <v>540.93550000000005</v>
      </c>
      <c r="O1938" s="67">
        <v>3</v>
      </c>
      <c r="P1938" s="67">
        <v>23.5</v>
      </c>
      <c r="Q1938" s="74">
        <v>14418000</v>
      </c>
      <c r="R1938" s="65"/>
      <c r="S1938" s="64"/>
      <c r="T1938" s="36"/>
      <c r="U1938" s="70"/>
      <c r="V1938" s="36"/>
      <c r="W1938" s="36"/>
    </row>
    <row r="1939" spans="1:23" s="63" customFormat="1" ht="15.6">
      <c r="A1939" s="62"/>
      <c r="B1939" s="61"/>
      <c r="C1939" s="61"/>
      <c r="D1939" s="61"/>
      <c r="E1939" s="61"/>
      <c r="F1939" s="61"/>
      <c r="G1939" s="61"/>
      <c r="H1939" s="66"/>
      <c r="I1939" s="61"/>
      <c r="J1939" s="61"/>
      <c r="K1939" s="67" t="s">
        <v>116</v>
      </c>
      <c r="L1939" s="67">
        <v>45.05</v>
      </c>
      <c r="M1939" s="67">
        <v>0.5</v>
      </c>
      <c r="N1939" s="67">
        <v>502.28410000000002</v>
      </c>
      <c r="O1939" s="67">
        <v>2</v>
      </c>
      <c r="P1939" s="67">
        <v>26.76</v>
      </c>
      <c r="Q1939" s="74">
        <v>706530000</v>
      </c>
      <c r="R1939" s="65"/>
      <c r="S1939" s="64"/>
      <c r="T1939" s="36"/>
      <c r="U1939" s="70"/>
      <c r="V1939" s="36"/>
      <c r="W1939" s="36"/>
    </row>
    <row r="1940" spans="1:23" s="63" customFormat="1" ht="15.6">
      <c r="A1940" s="62"/>
      <c r="B1940" s="61"/>
      <c r="C1940" s="61"/>
      <c r="D1940" s="61"/>
      <c r="E1940" s="61"/>
      <c r="F1940" s="61"/>
      <c r="G1940" s="61"/>
      <c r="H1940" s="66"/>
      <c r="I1940" s="61"/>
      <c r="J1940" s="61"/>
      <c r="K1940" s="67" t="s">
        <v>144</v>
      </c>
      <c r="L1940" s="67">
        <v>37.58</v>
      </c>
      <c r="M1940" s="67">
        <v>0.9</v>
      </c>
      <c r="N1940" s="67">
        <v>510.28179999999998</v>
      </c>
      <c r="O1940" s="67">
        <v>2</v>
      </c>
      <c r="P1940" s="67">
        <v>23.56</v>
      </c>
      <c r="Q1940" s="74">
        <v>480210000</v>
      </c>
      <c r="R1940" s="65"/>
      <c r="S1940" s="64"/>
      <c r="T1940" s="36"/>
      <c r="U1940" s="70"/>
      <c r="V1940" s="36"/>
      <c r="W1940" s="36"/>
    </row>
    <row r="1941" spans="1:23" s="63" customFormat="1" ht="14.4">
      <c r="A1941" s="62"/>
      <c r="B1941" s="61"/>
      <c r="C1941" s="61"/>
      <c r="D1941" s="61"/>
      <c r="E1941" s="61"/>
      <c r="F1941" s="61"/>
      <c r="G1941" s="61"/>
      <c r="H1941" s="66"/>
      <c r="I1941" s="61"/>
      <c r="J1941" s="61"/>
      <c r="K1941" s="67"/>
      <c r="L1941" s="67"/>
      <c r="M1941" s="67"/>
      <c r="N1941" s="67"/>
      <c r="O1941" s="67"/>
      <c r="P1941" s="67"/>
      <c r="Q1941" s="48">
        <f>SUM(Q1936:Q1940)</f>
        <v>1536058000</v>
      </c>
      <c r="R1941" s="65"/>
      <c r="S1941" s="64"/>
      <c r="T1941" s="36"/>
      <c r="U1941" s="70"/>
      <c r="V1941" s="36"/>
      <c r="W1941" s="36"/>
    </row>
    <row r="1942" spans="1:23" s="63" customFormat="1" ht="15.6">
      <c r="A1942" s="62">
        <v>28</v>
      </c>
      <c r="B1942" s="61">
        <v>6</v>
      </c>
      <c r="C1942" s="61">
        <v>1</v>
      </c>
      <c r="D1942" s="61">
        <v>134.51</v>
      </c>
      <c r="E1942" s="61">
        <v>14</v>
      </c>
      <c r="F1942" s="24" t="s">
        <v>911</v>
      </c>
      <c r="G1942" s="59" t="s">
        <v>910</v>
      </c>
      <c r="H1942" s="66" t="s">
        <v>14</v>
      </c>
      <c r="I1942" s="67" t="s">
        <v>40</v>
      </c>
      <c r="J1942" s="67" t="s">
        <v>954</v>
      </c>
      <c r="K1942" s="67" t="s">
        <v>243</v>
      </c>
      <c r="L1942" s="67">
        <v>68.180000000000007</v>
      </c>
      <c r="M1942" s="67">
        <v>2.6</v>
      </c>
      <c r="N1942" s="67">
        <v>497.59010000000001</v>
      </c>
      <c r="O1942" s="67">
        <v>3</v>
      </c>
      <c r="P1942" s="67">
        <v>26.36</v>
      </c>
      <c r="Q1942" s="74">
        <v>10486000</v>
      </c>
      <c r="R1942" s="65">
        <f>Q1948/B1942</f>
        <v>206183416.66666666</v>
      </c>
      <c r="S1942" s="64"/>
      <c r="T1942" s="44">
        <f>R1942/$S$1928*100</f>
        <v>15.962519415691872</v>
      </c>
      <c r="U1942" s="70"/>
      <c r="V1942" s="44">
        <f>T1942*U$1928/100</f>
        <v>0.18703678752471314</v>
      </c>
      <c r="W1942" s="44"/>
    </row>
    <row r="1943" spans="1:23" s="63" customFormat="1" ht="15.6">
      <c r="A1943" s="62"/>
      <c r="B1943" s="61"/>
      <c r="C1943" s="61"/>
      <c r="D1943" s="61"/>
      <c r="E1943" s="61"/>
      <c r="F1943" s="61"/>
      <c r="G1943" s="61"/>
      <c r="H1943" s="66"/>
      <c r="I1943" s="61"/>
      <c r="J1943" s="61"/>
      <c r="K1943" s="67" t="s">
        <v>151</v>
      </c>
      <c r="L1943" s="67">
        <v>55.86</v>
      </c>
      <c r="M1943" s="67">
        <v>0.2</v>
      </c>
      <c r="N1943" s="67">
        <v>415.88600000000002</v>
      </c>
      <c r="O1943" s="67">
        <v>3</v>
      </c>
      <c r="P1943" s="67">
        <v>18.670000000000002</v>
      </c>
      <c r="Q1943" s="74">
        <v>3819200</v>
      </c>
      <c r="R1943" s="65"/>
      <c r="S1943" s="64"/>
      <c r="T1943" s="36"/>
      <c r="U1943" s="70"/>
      <c r="V1943" s="36"/>
      <c r="W1943" s="36"/>
    </row>
    <row r="1944" spans="1:23" s="63" customFormat="1" ht="15.6">
      <c r="A1944" s="62"/>
      <c r="B1944" s="61"/>
      <c r="C1944" s="61"/>
      <c r="D1944" s="61"/>
      <c r="E1944" s="61"/>
      <c r="F1944" s="61"/>
      <c r="G1944" s="61"/>
      <c r="H1944" s="66"/>
      <c r="I1944" s="61"/>
      <c r="J1944" s="61"/>
      <c r="K1944" s="67" t="s">
        <v>244</v>
      </c>
      <c r="L1944" s="67">
        <v>51.25</v>
      </c>
      <c r="M1944" s="67">
        <v>-1.2</v>
      </c>
      <c r="N1944" s="67">
        <v>622.25890000000004</v>
      </c>
      <c r="O1944" s="67">
        <v>2</v>
      </c>
      <c r="P1944" s="67">
        <v>16.61</v>
      </c>
      <c r="Q1944" s="74">
        <v>8564300</v>
      </c>
      <c r="R1944" s="65"/>
      <c r="S1944" s="64"/>
      <c r="T1944" s="36"/>
      <c r="U1944" s="70"/>
      <c r="V1944" s="36"/>
      <c r="W1944" s="36"/>
    </row>
    <row r="1945" spans="1:23" s="63" customFormat="1" ht="15.6">
      <c r="A1945" s="62"/>
      <c r="B1945" s="61"/>
      <c r="C1945" s="61"/>
      <c r="D1945" s="61"/>
      <c r="E1945" s="61"/>
      <c r="F1945" s="61"/>
      <c r="G1945" s="61"/>
      <c r="H1945" s="66"/>
      <c r="I1945" s="61"/>
      <c r="J1945" s="61"/>
      <c r="K1945" s="67" t="s">
        <v>152</v>
      </c>
      <c r="L1945" s="67">
        <v>49.23</v>
      </c>
      <c r="M1945" s="67">
        <v>0.9</v>
      </c>
      <c r="N1945" s="67">
        <v>559.27829999999994</v>
      </c>
      <c r="O1945" s="67">
        <v>2</v>
      </c>
      <c r="P1945" s="67">
        <v>19.91</v>
      </c>
      <c r="Q1945" s="74">
        <v>27491000</v>
      </c>
      <c r="R1945" s="65"/>
      <c r="S1945" s="64"/>
      <c r="T1945" s="36"/>
      <c r="U1945" s="70"/>
      <c r="V1945" s="36"/>
      <c r="W1945" s="36"/>
    </row>
    <row r="1946" spans="1:23" s="63" customFormat="1" ht="15.6">
      <c r="A1946" s="62"/>
      <c r="B1946" s="61"/>
      <c r="C1946" s="61"/>
      <c r="D1946" s="61"/>
      <c r="E1946" s="61"/>
      <c r="F1946" s="61"/>
      <c r="G1946" s="61"/>
      <c r="H1946" s="66"/>
      <c r="I1946" s="61"/>
      <c r="J1946" s="61"/>
      <c r="K1946" s="67" t="s">
        <v>116</v>
      </c>
      <c r="L1946" s="67">
        <v>45.05</v>
      </c>
      <c r="M1946" s="67">
        <v>0.5</v>
      </c>
      <c r="N1946" s="67">
        <v>502.28410000000002</v>
      </c>
      <c r="O1946" s="67">
        <v>2</v>
      </c>
      <c r="P1946" s="67">
        <v>26.76</v>
      </c>
      <c r="Q1946" s="74">
        <v>706530000</v>
      </c>
      <c r="R1946" s="65"/>
      <c r="S1946" s="64"/>
      <c r="T1946" s="36"/>
      <c r="U1946" s="70"/>
      <c r="V1946" s="36"/>
      <c r="W1946" s="36"/>
    </row>
    <row r="1947" spans="1:23" s="63" customFormat="1" ht="15.6">
      <c r="A1947" s="62"/>
      <c r="B1947" s="61"/>
      <c r="C1947" s="61"/>
      <c r="D1947" s="61"/>
      <c r="E1947" s="61"/>
      <c r="F1947" s="61"/>
      <c r="G1947" s="61"/>
      <c r="H1947" s="66"/>
      <c r="I1947" s="61"/>
      <c r="J1947" s="61"/>
      <c r="K1947" s="67" t="s">
        <v>144</v>
      </c>
      <c r="L1947" s="67">
        <v>37.58</v>
      </c>
      <c r="M1947" s="67">
        <v>0.9</v>
      </c>
      <c r="N1947" s="67">
        <v>510.28179999999998</v>
      </c>
      <c r="O1947" s="67">
        <v>2</v>
      </c>
      <c r="P1947" s="67">
        <v>23.56</v>
      </c>
      <c r="Q1947" s="74">
        <v>480210000</v>
      </c>
      <c r="R1947" s="65"/>
      <c r="S1947" s="64"/>
      <c r="T1947" s="36"/>
      <c r="U1947" s="70"/>
      <c r="V1947" s="36"/>
      <c r="W1947" s="36"/>
    </row>
    <row r="1948" spans="1:23" s="63" customFormat="1" ht="14.4">
      <c r="A1948" s="62"/>
      <c r="B1948" s="61"/>
      <c r="C1948" s="61"/>
      <c r="D1948" s="61"/>
      <c r="E1948" s="61"/>
      <c r="F1948" s="61"/>
      <c r="G1948" s="61"/>
      <c r="H1948" s="66"/>
      <c r="I1948" s="61"/>
      <c r="J1948" s="61"/>
      <c r="K1948" s="67"/>
      <c r="L1948" s="67"/>
      <c r="M1948" s="67"/>
      <c r="N1948" s="67"/>
      <c r="O1948" s="67"/>
      <c r="P1948" s="67"/>
      <c r="Q1948" s="48">
        <f>SUM(Q1942:Q1947)</f>
        <v>1237100500</v>
      </c>
      <c r="R1948" s="65"/>
      <c r="S1948" s="64"/>
      <c r="T1948" s="36"/>
      <c r="U1948" s="70"/>
      <c r="V1948" s="36"/>
      <c r="W1948" s="36"/>
    </row>
    <row r="1949" spans="1:23" s="63" customFormat="1" ht="15.6">
      <c r="A1949" s="62">
        <v>28</v>
      </c>
      <c r="B1949" s="61">
        <v>6</v>
      </c>
      <c r="C1949" s="61">
        <v>5</v>
      </c>
      <c r="D1949" s="61">
        <v>132.13</v>
      </c>
      <c r="E1949" s="61">
        <v>34</v>
      </c>
      <c r="F1949" s="61">
        <v>16223</v>
      </c>
      <c r="G1949" s="61" t="s">
        <v>787</v>
      </c>
      <c r="H1949" s="66" t="s">
        <v>134</v>
      </c>
      <c r="I1949" s="61" t="s">
        <v>669</v>
      </c>
      <c r="J1949" s="61" t="s">
        <v>585</v>
      </c>
      <c r="K1949" s="67" t="s">
        <v>246</v>
      </c>
      <c r="L1949" s="67">
        <v>67.900000000000006</v>
      </c>
      <c r="M1949" s="67">
        <v>0.4</v>
      </c>
      <c r="N1949" s="67">
        <v>639.63549999999998</v>
      </c>
      <c r="O1949" s="67">
        <v>3</v>
      </c>
      <c r="P1949" s="67">
        <v>35.340000000000003</v>
      </c>
      <c r="Q1949" s="74">
        <v>1692100</v>
      </c>
      <c r="R1949" s="65">
        <f>Q1955/B1949</f>
        <v>25822000</v>
      </c>
      <c r="S1949" s="64"/>
      <c r="T1949" s="44">
        <f>R1949/$S$1928*100</f>
        <v>1.9991141044013587</v>
      </c>
      <c r="U1949" s="70"/>
      <c r="V1949" s="44">
        <f>T1949*U$1928/100</f>
        <v>2.3424114342188739E-2</v>
      </c>
      <c r="W1949" s="44"/>
    </row>
    <row r="1950" spans="1:23" s="63" customFormat="1" ht="15.6">
      <c r="A1950" s="62"/>
      <c r="B1950" s="61"/>
      <c r="C1950" s="61"/>
      <c r="D1950" s="61"/>
      <c r="E1950" s="61"/>
      <c r="F1950" s="61"/>
      <c r="G1950" s="61"/>
      <c r="H1950" s="66"/>
      <c r="I1950" s="61"/>
      <c r="J1950" s="61"/>
      <c r="K1950" s="67" t="s">
        <v>149</v>
      </c>
      <c r="L1950" s="67">
        <v>62.04</v>
      </c>
      <c r="M1950" s="67">
        <v>-1</v>
      </c>
      <c r="N1950" s="67">
        <v>644.77869999999996</v>
      </c>
      <c r="O1950" s="67">
        <v>2</v>
      </c>
      <c r="P1950" s="67">
        <v>30.37</v>
      </c>
      <c r="Q1950" s="74">
        <v>53923000</v>
      </c>
      <c r="R1950" s="65"/>
      <c r="S1950" s="64"/>
      <c r="T1950" s="36"/>
      <c r="U1950" s="70"/>
      <c r="V1950" s="36"/>
      <c r="W1950" s="36"/>
    </row>
    <row r="1951" spans="1:23" s="63" customFormat="1" ht="15.6">
      <c r="A1951" s="62"/>
      <c r="B1951" s="61"/>
      <c r="C1951" s="61"/>
      <c r="D1951" s="61"/>
      <c r="E1951" s="61"/>
      <c r="F1951" s="61"/>
      <c r="G1951" s="61"/>
      <c r="H1951" s="66"/>
      <c r="I1951" s="61"/>
      <c r="J1951" s="61"/>
      <c r="K1951" s="67" t="s">
        <v>247</v>
      </c>
      <c r="L1951" s="67">
        <v>48.49</v>
      </c>
      <c r="M1951" s="67">
        <v>-0.5</v>
      </c>
      <c r="N1951" s="67">
        <v>621.26440000000002</v>
      </c>
      <c r="O1951" s="67">
        <v>2</v>
      </c>
      <c r="P1951" s="67">
        <v>36.950000000000003</v>
      </c>
      <c r="Q1951" s="74">
        <v>31834000</v>
      </c>
      <c r="R1951" s="65"/>
      <c r="S1951" s="64"/>
      <c r="T1951" s="36"/>
      <c r="U1951" s="70"/>
      <c r="V1951" s="36"/>
      <c r="W1951" s="36"/>
    </row>
    <row r="1952" spans="1:23" s="63" customFormat="1" ht="15.6">
      <c r="A1952" s="62"/>
      <c r="B1952" s="61"/>
      <c r="C1952" s="61"/>
      <c r="D1952" s="61"/>
      <c r="E1952" s="61"/>
      <c r="F1952" s="61"/>
      <c r="G1952" s="61"/>
      <c r="H1952" s="66"/>
      <c r="I1952" s="61"/>
      <c r="J1952" s="61"/>
      <c r="K1952" s="67" t="s">
        <v>150</v>
      </c>
      <c r="L1952" s="67">
        <v>42.11</v>
      </c>
      <c r="M1952" s="67">
        <v>0.7</v>
      </c>
      <c r="N1952" s="67">
        <v>657.76620000000003</v>
      </c>
      <c r="O1952" s="67">
        <v>2</v>
      </c>
      <c r="P1952" s="67">
        <v>31.74</v>
      </c>
      <c r="Q1952" s="74">
        <v>37839000</v>
      </c>
      <c r="R1952" s="65"/>
      <c r="S1952" s="64"/>
      <c r="T1952" s="36"/>
      <c r="U1952" s="70"/>
      <c r="V1952" s="36"/>
      <c r="W1952" s="36"/>
    </row>
    <row r="1953" spans="1:23" s="63" customFormat="1" ht="15.6">
      <c r="A1953" s="62"/>
      <c r="B1953" s="61"/>
      <c r="C1953" s="61"/>
      <c r="D1953" s="61"/>
      <c r="E1953" s="61"/>
      <c r="F1953" s="61"/>
      <c r="G1953" s="61"/>
      <c r="H1953" s="66"/>
      <c r="I1953" s="61"/>
      <c r="J1953" s="61"/>
      <c r="K1953" s="67" t="s">
        <v>248</v>
      </c>
      <c r="L1953" s="67">
        <v>40.369999999999997</v>
      </c>
      <c r="M1953" s="67">
        <v>-0.4</v>
      </c>
      <c r="N1953" s="67">
        <v>665.76289999999995</v>
      </c>
      <c r="O1953" s="67">
        <v>2</v>
      </c>
      <c r="P1953" s="67">
        <v>28.38</v>
      </c>
      <c r="Q1953" s="74">
        <v>27413000</v>
      </c>
      <c r="R1953" s="65"/>
      <c r="S1953" s="64"/>
      <c r="T1953" s="36"/>
      <c r="U1953" s="70"/>
      <c r="V1953" s="36"/>
      <c r="W1953" s="36"/>
    </row>
    <row r="1954" spans="1:23" s="63" customFormat="1" ht="15.6">
      <c r="A1954" s="62"/>
      <c r="B1954" s="61"/>
      <c r="C1954" s="61"/>
      <c r="D1954" s="61"/>
      <c r="E1954" s="61"/>
      <c r="F1954" s="61"/>
      <c r="G1954" s="61"/>
      <c r="H1954" s="66"/>
      <c r="I1954" s="61"/>
      <c r="J1954" s="61"/>
      <c r="K1954" s="67" t="s">
        <v>309</v>
      </c>
      <c r="L1954" s="67">
        <v>32.56</v>
      </c>
      <c r="M1954" s="67">
        <v>-0.9</v>
      </c>
      <c r="N1954" s="67">
        <v>457.21019999999999</v>
      </c>
      <c r="O1954" s="67">
        <v>3</v>
      </c>
      <c r="P1954" s="67">
        <v>31.03</v>
      </c>
      <c r="Q1954" s="74">
        <v>2230900</v>
      </c>
      <c r="R1954" s="65"/>
      <c r="S1954" s="64"/>
      <c r="T1954" s="36"/>
      <c r="U1954" s="70"/>
      <c r="V1954" s="36"/>
      <c r="W1954" s="36"/>
    </row>
    <row r="1955" spans="1:23" s="63" customFormat="1" ht="14.4">
      <c r="A1955" s="62"/>
      <c r="B1955" s="61"/>
      <c r="C1955" s="61"/>
      <c r="D1955" s="61"/>
      <c r="E1955" s="61"/>
      <c r="F1955" s="61"/>
      <c r="G1955" s="61"/>
      <c r="H1955" s="66"/>
      <c r="I1955" s="61"/>
      <c r="J1955" s="61"/>
      <c r="Q1955" s="48">
        <f>SUM(Q1949:Q1954)</f>
        <v>154932000</v>
      </c>
      <c r="R1955" s="65"/>
      <c r="S1955" s="64"/>
      <c r="T1955" s="36"/>
      <c r="U1955" s="70"/>
      <c r="V1955" s="36"/>
      <c r="W1955" s="36"/>
    </row>
    <row r="1956" spans="1:23" s="63" customFormat="1" ht="15.6">
      <c r="A1956" s="62">
        <v>28</v>
      </c>
      <c r="B1956" s="61">
        <v>4</v>
      </c>
      <c r="C1956" s="61">
        <v>1</v>
      </c>
      <c r="D1956" s="61">
        <v>108.99</v>
      </c>
      <c r="E1956" s="61">
        <v>12</v>
      </c>
      <c r="F1956" s="61">
        <v>27800</v>
      </c>
      <c r="G1956" s="61" t="s">
        <v>806</v>
      </c>
      <c r="H1956" s="66" t="s">
        <v>58</v>
      </c>
      <c r="I1956" s="61" t="s">
        <v>40</v>
      </c>
      <c r="J1956" s="61" t="s">
        <v>552</v>
      </c>
      <c r="K1956" s="67" t="s">
        <v>254</v>
      </c>
      <c r="L1956" s="67">
        <v>66.47</v>
      </c>
      <c r="M1956" s="67">
        <v>-1.1000000000000001</v>
      </c>
      <c r="N1956" s="67">
        <v>563.79549999999995</v>
      </c>
      <c r="O1956" s="67">
        <v>2</v>
      </c>
      <c r="P1956" s="67">
        <v>21.81</v>
      </c>
      <c r="Q1956" s="74">
        <v>9767000</v>
      </c>
      <c r="R1956" s="65">
        <f>Q1960/B1956</f>
        <v>301650000</v>
      </c>
      <c r="S1956" s="64"/>
      <c r="T1956" s="44">
        <f>R1956/$S$1928*100</f>
        <v>23.353449368471455</v>
      </c>
      <c r="U1956" s="70"/>
      <c r="V1956" s="44">
        <f>T1956*U$1928/100</f>
        <v>0.27363814155840882</v>
      </c>
      <c r="W1956" s="44"/>
    </row>
    <row r="1957" spans="1:23" s="63" customFormat="1" ht="15.6">
      <c r="A1957" s="62"/>
      <c r="B1957" s="61"/>
      <c r="C1957" s="61"/>
      <c r="D1957" s="61"/>
      <c r="E1957" s="61"/>
      <c r="F1957" s="61"/>
      <c r="G1957" s="61"/>
      <c r="H1957" s="66"/>
      <c r="I1957" s="61"/>
      <c r="J1957" s="61"/>
      <c r="K1957" s="67" t="s">
        <v>274</v>
      </c>
      <c r="L1957" s="67">
        <v>55</v>
      </c>
      <c r="M1957" s="67">
        <v>-0.6</v>
      </c>
      <c r="N1957" s="67">
        <v>559.79700000000003</v>
      </c>
      <c r="O1957" s="67">
        <v>2</v>
      </c>
      <c r="P1957" s="67">
        <v>27.42</v>
      </c>
      <c r="Q1957" s="74">
        <v>10093000</v>
      </c>
      <c r="R1957" s="65"/>
      <c r="S1957" s="64"/>
      <c r="T1957" s="36"/>
      <c r="U1957" s="70"/>
      <c r="V1957" s="36"/>
      <c r="W1957" s="36"/>
    </row>
    <row r="1958" spans="1:23" s="63" customFormat="1" ht="15.6">
      <c r="A1958" s="62"/>
      <c r="B1958" s="61"/>
      <c r="C1958" s="61"/>
      <c r="D1958" s="61"/>
      <c r="E1958" s="61"/>
      <c r="F1958" s="61"/>
      <c r="G1958" s="61"/>
      <c r="H1958" s="66"/>
      <c r="I1958" s="61"/>
      <c r="J1958" s="61"/>
      <c r="K1958" s="67" t="s">
        <v>255</v>
      </c>
      <c r="L1958" s="67">
        <v>45.05</v>
      </c>
      <c r="M1958" s="67">
        <v>0.5</v>
      </c>
      <c r="N1958" s="67">
        <v>502.28410000000002</v>
      </c>
      <c r="O1958" s="67">
        <v>2</v>
      </c>
      <c r="P1958" s="67">
        <v>26.76</v>
      </c>
      <c r="Q1958" s="74">
        <v>706530000</v>
      </c>
      <c r="R1958" s="65"/>
      <c r="S1958" s="64"/>
      <c r="T1958" s="36"/>
      <c r="U1958" s="70"/>
      <c r="V1958" s="36"/>
      <c r="W1958" s="36"/>
    </row>
    <row r="1959" spans="1:23" s="63" customFormat="1" ht="15.6">
      <c r="A1959" s="62"/>
      <c r="B1959" s="61"/>
      <c r="C1959" s="61"/>
      <c r="D1959" s="61"/>
      <c r="E1959" s="61"/>
      <c r="F1959" s="61"/>
      <c r="G1959" s="61"/>
      <c r="H1959" s="66"/>
      <c r="I1959" s="61"/>
      <c r="J1959" s="61"/>
      <c r="K1959" s="67" t="s">
        <v>256</v>
      </c>
      <c r="L1959" s="67">
        <v>37.58</v>
      </c>
      <c r="M1959" s="67">
        <v>0.9</v>
      </c>
      <c r="N1959" s="67">
        <v>510.28179999999998</v>
      </c>
      <c r="O1959" s="67">
        <v>2</v>
      </c>
      <c r="P1959" s="67">
        <v>23.56</v>
      </c>
      <c r="Q1959" s="74">
        <v>480210000</v>
      </c>
      <c r="R1959" s="65"/>
      <c r="S1959" s="64"/>
      <c r="T1959" s="36"/>
      <c r="U1959" s="70"/>
      <c r="V1959" s="36"/>
      <c r="W1959" s="36"/>
    </row>
    <row r="1960" spans="1:23" s="63" customFormat="1" ht="14.4">
      <c r="A1960" s="62"/>
      <c r="B1960" s="61"/>
      <c r="C1960" s="61"/>
      <c r="D1960" s="61"/>
      <c r="E1960" s="61"/>
      <c r="F1960" s="61"/>
      <c r="G1960" s="61"/>
      <c r="H1960" s="66"/>
      <c r="I1960" s="61"/>
      <c r="J1960" s="61"/>
      <c r="K1960" s="14"/>
      <c r="L1960" s="14"/>
      <c r="M1960" s="13"/>
      <c r="N1960" s="15"/>
      <c r="O1960" s="12"/>
      <c r="P1960" s="14"/>
      <c r="Q1960" s="48">
        <f>SUM(Q1956:Q1959)</f>
        <v>1206600000</v>
      </c>
      <c r="R1960" s="65"/>
      <c r="S1960" s="64"/>
      <c r="T1960" s="36"/>
      <c r="U1960" s="70"/>
      <c r="V1960" s="36"/>
      <c r="W1960" s="36"/>
    </row>
    <row r="1961" spans="1:23" s="63" customFormat="1" ht="15.6">
      <c r="A1961" s="62">
        <v>28</v>
      </c>
      <c r="B1961" s="61">
        <v>2</v>
      </c>
      <c r="C1961" s="61">
        <v>1</v>
      </c>
      <c r="D1961" s="61">
        <v>102.15</v>
      </c>
      <c r="E1961" s="61">
        <v>9</v>
      </c>
      <c r="F1961" s="61">
        <v>25409</v>
      </c>
      <c r="G1961" s="61" t="s">
        <v>794</v>
      </c>
      <c r="H1961" s="66" t="s">
        <v>645</v>
      </c>
      <c r="I1961" s="61" t="s">
        <v>40</v>
      </c>
      <c r="J1961" s="61" t="s">
        <v>975</v>
      </c>
      <c r="K1961" s="67" t="s">
        <v>148</v>
      </c>
      <c r="L1961" s="67">
        <v>69.709999999999994</v>
      </c>
      <c r="M1961" s="67">
        <v>0.6</v>
      </c>
      <c r="N1961" s="67">
        <v>505.56020000000001</v>
      </c>
      <c r="O1961" s="67">
        <v>3</v>
      </c>
      <c r="P1961" s="67">
        <v>18.52</v>
      </c>
      <c r="Q1961" s="74">
        <v>9796800</v>
      </c>
      <c r="R1961" s="65">
        <f>Q1963/B1961</f>
        <v>188443400</v>
      </c>
      <c r="S1961" s="64"/>
      <c r="T1961" s="44">
        <f>R1961/$S$1928*100</f>
        <v>14.589104593809427</v>
      </c>
      <c r="U1961" s="70"/>
      <c r="V1961" s="44">
        <f>T1961*U$1928/100</f>
        <v>0.17094414641123112</v>
      </c>
      <c r="W1961" s="44"/>
    </row>
    <row r="1962" spans="1:23" s="63" customFormat="1" ht="15.6">
      <c r="A1962" s="62"/>
      <c r="B1962" s="61"/>
      <c r="C1962" s="61"/>
      <c r="D1962" s="61"/>
      <c r="E1962" s="61"/>
      <c r="F1962" s="61"/>
      <c r="G1962" s="61"/>
      <c r="H1962" s="66"/>
      <c r="I1962" s="61"/>
      <c r="J1962" s="61"/>
      <c r="K1962" s="67" t="s">
        <v>90</v>
      </c>
      <c r="L1962" s="67">
        <v>64.89</v>
      </c>
      <c r="M1962" s="67">
        <v>0.4</v>
      </c>
      <c r="N1962" s="67">
        <v>480.2636</v>
      </c>
      <c r="O1962" s="67">
        <v>2</v>
      </c>
      <c r="P1962" s="67">
        <v>27.07</v>
      </c>
      <c r="Q1962" s="74">
        <v>367090000</v>
      </c>
      <c r="R1962" s="65"/>
      <c r="S1962" s="64"/>
      <c r="T1962" s="36"/>
      <c r="U1962" s="70"/>
      <c r="V1962" s="36"/>
      <c r="W1962" s="36"/>
    </row>
    <row r="1963" spans="1:23" s="63" customFormat="1" ht="14.4">
      <c r="A1963" s="62"/>
      <c r="B1963" s="61"/>
      <c r="C1963" s="61"/>
      <c r="D1963" s="61"/>
      <c r="E1963" s="61"/>
      <c r="F1963" s="61"/>
      <c r="G1963" s="61"/>
      <c r="H1963" s="66"/>
      <c r="I1963" s="61"/>
      <c r="J1963" s="61"/>
      <c r="K1963" s="67"/>
      <c r="L1963" s="67"/>
      <c r="M1963" s="67"/>
      <c r="N1963" s="67"/>
      <c r="O1963" s="67"/>
      <c r="P1963" s="67"/>
      <c r="Q1963" s="48">
        <f>SUM(Q1961:Q1962)</f>
        <v>376886800</v>
      </c>
      <c r="R1963" s="65"/>
      <c r="S1963" s="64"/>
      <c r="T1963" s="36"/>
      <c r="U1963" s="70"/>
      <c r="V1963" s="36"/>
      <c r="W1963" s="36"/>
    </row>
    <row r="1964" spans="1:23" s="63" customFormat="1" ht="15.6">
      <c r="A1964" s="62">
        <v>28</v>
      </c>
      <c r="B1964" s="61">
        <v>4</v>
      </c>
      <c r="C1964" s="61">
        <v>1</v>
      </c>
      <c r="D1964" s="61">
        <v>96.4</v>
      </c>
      <c r="E1964" s="61">
        <v>12</v>
      </c>
      <c r="F1964" s="61">
        <v>25342</v>
      </c>
      <c r="G1964" s="61" t="s">
        <v>768</v>
      </c>
      <c r="H1964" s="66" t="s">
        <v>645</v>
      </c>
      <c r="I1964" s="61" t="s">
        <v>40</v>
      </c>
      <c r="J1964" s="67" t="s">
        <v>963</v>
      </c>
      <c r="K1964" s="67" t="s">
        <v>90</v>
      </c>
      <c r="L1964" s="67">
        <v>64.89</v>
      </c>
      <c r="M1964" s="67">
        <v>0.4</v>
      </c>
      <c r="N1964" s="67">
        <v>480.2636</v>
      </c>
      <c r="O1964" s="67">
        <v>2</v>
      </c>
      <c r="P1964" s="67">
        <v>27.07</v>
      </c>
      <c r="Q1964" s="74">
        <v>367090000</v>
      </c>
      <c r="R1964" s="65">
        <f>Q1968/B1964</f>
        <v>139886500</v>
      </c>
      <c r="S1964" s="64"/>
      <c r="T1964" s="44">
        <f>R1964/$S$1928*100</f>
        <v>10.829876661968116</v>
      </c>
      <c r="U1964" s="70"/>
      <c r="V1964" s="44">
        <f>T1964*U$1928/100</f>
        <v>0.12689634307677891</v>
      </c>
      <c r="W1964" s="44"/>
    </row>
    <row r="1965" spans="1:23" s="63" customFormat="1" ht="15.6">
      <c r="A1965" s="62"/>
      <c r="B1965" s="61"/>
      <c r="C1965" s="61"/>
      <c r="D1965" s="61"/>
      <c r="E1965" s="61"/>
      <c r="F1965" s="61"/>
      <c r="G1965" s="61"/>
      <c r="H1965" s="66"/>
      <c r="I1965" s="61"/>
      <c r="J1965" s="61"/>
      <c r="K1965" s="67" t="s">
        <v>91</v>
      </c>
      <c r="L1965" s="67">
        <v>63.01</v>
      </c>
      <c r="M1965" s="67">
        <v>-0.2</v>
      </c>
      <c r="N1965" s="67">
        <v>604.80250000000001</v>
      </c>
      <c r="O1965" s="67">
        <v>2</v>
      </c>
      <c r="P1965" s="67">
        <v>30.95</v>
      </c>
      <c r="Q1965" s="74">
        <v>52700000</v>
      </c>
      <c r="R1965" s="65"/>
      <c r="S1965" s="64"/>
      <c r="T1965" s="36"/>
      <c r="U1965" s="70"/>
      <c r="V1965" s="36"/>
      <c r="W1965" s="36"/>
    </row>
    <row r="1966" spans="1:23" s="63" customFormat="1" ht="15.6">
      <c r="A1966" s="62"/>
      <c r="B1966" s="61"/>
      <c r="C1966" s="61"/>
      <c r="D1966" s="61"/>
      <c r="E1966" s="61"/>
      <c r="F1966" s="61"/>
      <c r="G1966" s="61"/>
      <c r="H1966" s="66"/>
      <c r="I1966" s="61"/>
      <c r="J1966" s="61"/>
      <c r="K1966" s="67" t="s">
        <v>115</v>
      </c>
      <c r="L1966" s="67">
        <v>53.54</v>
      </c>
      <c r="M1966" s="67">
        <v>-1.4</v>
      </c>
      <c r="N1966" s="67">
        <v>612.79920000000004</v>
      </c>
      <c r="O1966" s="67">
        <v>2</v>
      </c>
      <c r="P1966" s="67">
        <v>27.53</v>
      </c>
      <c r="Q1966" s="74">
        <v>36696000</v>
      </c>
      <c r="R1966" s="65"/>
      <c r="S1966" s="64"/>
      <c r="T1966" s="36"/>
      <c r="U1966" s="70"/>
      <c r="V1966" s="36"/>
      <c r="W1966" s="36"/>
    </row>
    <row r="1967" spans="1:23" s="63" customFormat="1" ht="15.6">
      <c r="A1967" s="62"/>
      <c r="B1967" s="61"/>
      <c r="C1967" s="61"/>
      <c r="D1967" s="61"/>
      <c r="E1967" s="61"/>
      <c r="F1967" s="61"/>
      <c r="G1967" s="61"/>
      <c r="H1967" s="66"/>
      <c r="I1967" s="61"/>
      <c r="J1967" s="61"/>
      <c r="K1967" s="67" t="s">
        <v>92</v>
      </c>
      <c r="L1967" s="67">
        <v>26.57</v>
      </c>
      <c r="M1967" s="67">
        <v>0.8</v>
      </c>
      <c r="N1967" s="67">
        <v>461.79</v>
      </c>
      <c r="O1967" s="67">
        <v>2</v>
      </c>
      <c r="P1967" s="67">
        <v>30.95</v>
      </c>
      <c r="Q1967" s="74">
        <v>103060000</v>
      </c>
      <c r="R1967" s="65"/>
      <c r="S1967" s="64"/>
      <c r="T1967" s="36"/>
      <c r="U1967" s="70"/>
      <c r="V1967" s="36"/>
      <c r="W1967" s="36"/>
    </row>
    <row r="1968" spans="1:23" s="63" customFormat="1" ht="14.4">
      <c r="A1968" s="62"/>
      <c r="B1968" s="61"/>
      <c r="C1968" s="61"/>
      <c r="D1968" s="61"/>
      <c r="E1968" s="61"/>
      <c r="F1968" s="61"/>
      <c r="G1968" s="61"/>
      <c r="H1968" s="66"/>
      <c r="I1968" s="61"/>
      <c r="J1968" s="61"/>
      <c r="K1968" s="67"/>
      <c r="L1968" s="67"/>
      <c r="M1968" s="67"/>
      <c r="N1968" s="67"/>
      <c r="O1968" s="67"/>
      <c r="P1968" s="67"/>
      <c r="Q1968" s="48">
        <f>SUM(Q1964:Q1967)</f>
        <v>559546000</v>
      </c>
      <c r="R1968" s="65"/>
      <c r="S1968" s="64"/>
      <c r="T1968" s="36"/>
      <c r="U1968" s="70"/>
      <c r="V1968" s="36"/>
      <c r="W1968" s="36"/>
    </row>
    <row r="1969" spans="1:23" s="63" customFormat="1" ht="15.6">
      <c r="A1969" s="62">
        <v>28</v>
      </c>
      <c r="B1969" s="61">
        <v>2</v>
      </c>
      <c r="C1969" s="61">
        <v>1</v>
      </c>
      <c r="D1969" s="61">
        <v>92.04</v>
      </c>
      <c r="E1969" s="61">
        <v>14</v>
      </c>
      <c r="F1969" s="61">
        <v>18492</v>
      </c>
      <c r="G1969" s="61" t="s">
        <v>790</v>
      </c>
      <c r="H1969" s="66" t="s">
        <v>55</v>
      </c>
      <c r="I1969" s="61" t="s">
        <v>669</v>
      </c>
      <c r="J1969" s="61" t="s">
        <v>973</v>
      </c>
      <c r="K1969" s="67" t="s">
        <v>149</v>
      </c>
      <c r="L1969" s="67">
        <v>62.04</v>
      </c>
      <c r="M1969" s="67">
        <v>-1</v>
      </c>
      <c r="N1969" s="67">
        <v>644.77869999999996</v>
      </c>
      <c r="O1969" s="67">
        <v>2</v>
      </c>
      <c r="P1969" s="67">
        <v>30.37</v>
      </c>
      <c r="Q1969" s="74">
        <v>53923000</v>
      </c>
      <c r="R1969" s="65">
        <f>Q1971/B1969</f>
        <v>29251150</v>
      </c>
      <c r="S1969" s="64"/>
      <c r="T1969" s="44">
        <f>R1969/$S$1928*100</f>
        <v>2.264595559405151</v>
      </c>
      <c r="U1969" s="70"/>
      <c r="V1969" s="44">
        <f>T1969*U$1928/100</f>
        <v>2.6534826204031994E-2</v>
      </c>
      <c r="W1969" s="44"/>
    </row>
    <row r="1970" spans="1:23" s="63" customFormat="1" ht="15.6">
      <c r="A1970" s="62"/>
      <c r="B1970" s="61"/>
      <c r="C1970" s="61"/>
      <c r="D1970" s="61"/>
      <c r="E1970" s="61"/>
      <c r="F1970" s="61"/>
      <c r="G1970" s="61"/>
      <c r="H1970" s="66"/>
      <c r="I1970" s="61"/>
      <c r="J1970" s="61"/>
      <c r="K1970" s="67" t="s">
        <v>275</v>
      </c>
      <c r="L1970" s="67">
        <v>59.99</v>
      </c>
      <c r="M1970" s="67">
        <v>0.5</v>
      </c>
      <c r="N1970" s="67">
        <v>672.35170000000005</v>
      </c>
      <c r="O1970" s="67">
        <v>2</v>
      </c>
      <c r="P1970" s="67">
        <v>31.54</v>
      </c>
      <c r="Q1970" s="74">
        <v>4579300</v>
      </c>
      <c r="R1970" s="65"/>
      <c r="S1970" s="64"/>
      <c r="T1970" s="36"/>
      <c r="U1970" s="70"/>
      <c r="V1970" s="36"/>
      <c r="W1970" s="36"/>
    </row>
    <row r="1971" spans="1:23" s="63" customFormat="1" ht="14.4">
      <c r="A1971" s="62"/>
      <c r="B1971" s="61"/>
      <c r="C1971" s="61"/>
      <c r="D1971" s="61"/>
      <c r="E1971" s="61"/>
      <c r="F1971" s="61"/>
      <c r="G1971" s="61"/>
      <c r="H1971" s="66"/>
      <c r="I1971" s="61"/>
      <c r="J1971" s="61"/>
      <c r="K1971" s="67"/>
      <c r="L1971" s="67"/>
      <c r="M1971" s="67"/>
      <c r="N1971" s="67"/>
      <c r="O1971" s="67"/>
      <c r="P1971" s="67"/>
      <c r="Q1971" s="46">
        <f>SUM(Q1969:Q1970)</f>
        <v>58502300</v>
      </c>
      <c r="R1971" s="65"/>
      <c r="S1971" s="64"/>
      <c r="T1971" s="36"/>
      <c r="U1971" s="70"/>
      <c r="V1971" s="36"/>
      <c r="W1971" s="36"/>
    </row>
    <row r="1972" spans="1:23" s="63" customFormat="1" ht="15.6">
      <c r="A1972" s="62">
        <v>28</v>
      </c>
      <c r="B1972" s="61">
        <v>2</v>
      </c>
      <c r="C1972" s="61">
        <v>1</v>
      </c>
      <c r="D1972" s="61">
        <v>89.81</v>
      </c>
      <c r="E1972" s="61">
        <v>7</v>
      </c>
      <c r="F1972" s="61">
        <v>28903</v>
      </c>
      <c r="G1972" s="61" t="s">
        <v>754</v>
      </c>
      <c r="H1972" s="66" t="s">
        <v>57</v>
      </c>
      <c r="I1972" s="61" t="s">
        <v>40</v>
      </c>
      <c r="J1972" s="61" t="s">
        <v>544</v>
      </c>
      <c r="K1972" s="67" t="s">
        <v>298</v>
      </c>
      <c r="L1972" s="67">
        <v>89.81</v>
      </c>
      <c r="M1972" s="67">
        <v>-0.3</v>
      </c>
      <c r="N1972" s="67">
        <v>1036.5092</v>
      </c>
      <c r="O1972" s="67">
        <v>2</v>
      </c>
      <c r="P1972" s="67">
        <v>34.479999999999997</v>
      </c>
      <c r="Q1972" s="74">
        <v>4851300</v>
      </c>
      <c r="R1972" s="65">
        <f>Q1974/B1972</f>
        <v>3860850</v>
      </c>
      <c r="S1972" s="64"/>
      <c r="T1972" s="44">
        <f>R1972/$S$1928*100</f>
        <v>0.29890324877925745</v>
      </c>
      <c r="U1972" s="70"/>
      <c r="V1972" s="44">
        <f>T1972*U$1928/100</f>
        <v>3.5023232847199827E-3</v>
      </c>
      <c r="W1972" s="44"/>
    </row>
    <row r="1973" spans="1:23" s="63" customFormat="1" ht="15.6">
      <c r="A1973" s="62"/>
      <c r="B1973" s="61"/>
      <c r="C1973" s="61"/>
      <c r="D1973" s="61"/>
      <c r="E1973" s="61"/>
      <c r="F1973" s="61"/>
      <c r="G1973" s="61"/>
      <c r="H1973" s="66"/>
      <c r="I1973" s="61"/>
      <c r="J1973" s="61"/>
      <c r="K1973" s="67" t="s">
        <v>310</v>
      </c>
      <c r="L1973" s="67">
        <v>84.94</v>
      </c>
      <c r="M1973" s="67">
        <v>-1.2</v>
      </c>
      <c r="N1973" s="67">
        <v>1044.5056</v>
      </c>
      <c r="O1973" s="67">
        <v>2</v>
      </c>
      <c r="P1973" s="67">
        <v>32.4</v>
      </c>
      <c r="Q1973" s="74">
        <v>2870400</v>
      </c>
      <c r="R1973" s="65"/>
      <c r="S1973" s="64"/>
      <c r="T1973" s="36"/>
      <c r="U1973" s="70"/>
      <c r="V1973" s="36"/>
      <c r="W1973" s="36"/>
    </row>
    <row r="1974" spans="1:23" s="63" customFormat="1" ht="14.4">
      <c r="A1974" s="62"/>
      <c r="B1974" s="61"/>
      <c r="C1974" s="61"/>
      <c r="D1974" s="61"/>
      <c r="E1974" s="61"/>
      <c r="F1974" s="61"/>
      <c r="G1974" s="61"/>
      <c r="H1974" s="66"/>
      <c r="I1974" s="61"/>
      <c r="J1974" s="61"/>
      <c r="K1974" s="67"/>
      <c r="L1974" s="67"/>
      <c r="M1974" s="67"/>
      <c r="N1974" s="67"/>
      <c r="O1974" s="67"/>
      <c r="P1974" s="67"/>
      <c r="Q1974" s="46">
        <f>SUM(Q1972:Q1973)</f>
        <v>7721700</v>
      </c>
      <c r="R1974" s="65"/>
      <c r="S1974" s="64"/>
      <c r="T1974" s="36"/>
      <c r="U1974" s="70"/>
      <c r="V1974" s="36"/>
      <c r="W1974" s="36"/>
    </row>
    <row r="1975" spans="1:23" s="63" customFormat="1" ht="15.6">
      <c r="A1975" s="62">
        <v>28</v>
      </c>
      <c r="B1975" s="61">
        <v>3</v>
      </c>
      <c r="C1975" s="61">
        <v>1</v>
      </c>
      <c r="D1975" s="61">
        <v>89.07</v>
      </c>
      <c r="E1975" s="61">
        <v>14</v>
      </c>
      <c r="F1975" s="61">
        <v>25352</v>
      </c>
      <c r="G1975" s="61" t="s">
        <v>845</v>
      </c>
      <c r="H1975" s="66" t="s">
        <v>276</v>
      </c>
      <c r="I1975" s="61" t="s">
        <v>40</v>
      </c>
      <c r="J1975" s="61" t="s">
        <v>1001</v>
      </c>
      <c r="K1975" s="67" t="s">
        <v>299</v>
      </c>
      <c r="L1975" s="67">
        <v>55</v>
      </c>
      <c r="M1975" s="67">
        <v>-0.6</v>
      </c>
      <c r="N1975" s="67">
        <v>559.79700000000003</v>
      </c>
      <c r="O1975" s="67">
        <v>2</v>
      </c>
      <c r="P1975" s="67">
        <v>27.42</v>
      </c>
      <c r="Q1975" s="74">
        <v>10093000</v>
      </c>
      <c r="R1975" s="65">
        <f>Q1978/B1975</f>
        <v>6608866.666666667</v>
      </c>
      <c r="S1975" s="64"/>
      <c r="T1975" s="44">
        <f>R1975/$S$1928*100</f>
        <v>0.51165202414380473</v>
      </c>
      <c r="U1975" s="70"/>
      <c r="V1975" s="44">
        <f>T1975*U$1928/100</f>
        <v>5.9951532984385304E-3</v>
      </c>
      <c r="W1975" s="44"/>
    </row>
    <row r="1976" spans="1:23" s="63" customFormat="1" ht="15.6">
      <c r="A1976" s="62"/>
      <c r="B1976" s="61"/>
      <c r="C1976" s="61"/>
      <c r="D1976" s="61"/>
      <c r="E1976" s="61"/>
      <c r="F1976" s="61"/>
      <c r="G1976" s="61"/>
      <c r="H1976" s="66"/>
      <c r="I1976" s="61"/>
      <c r="J1976" s="61"/>
      <c r="K1976" s="67" t="s">
        <v>258</v>
      </c>
      <c r="L1976" s="67">
        <v>46.41</v>
      </c>
      <c r="M1976" s="67">
        <v>-0.4</v>
      </c>
      <c r="N1976" s="67">
        <v>504.9</v>
      </c>
      <c r="O1976" s="67">
        <v>3</v>
      </c>
      <c r="P1976" s="67">
        <v>20.58</v>
      </c>
      <c r="Q1976" s="74">
        <v>7966100</v>
      </c>
      <c r="R1976" s="65"/>
      <c r="S1976" s="64"/>
      <c r="T1976" s="36"/>
      <c r="U1976" s="70"/>
      <c r="V1976" s="36"/>
      <c r="W1976" s="36"/>
    </row>
    <row r="1977" spans="1:23" s="63" customFormat="1" ht="15.6">
      <c r="A1977" s="62"/>
      <c r="B1977" s="61"/>
      <c r="C1977" s="61"/>
      <c r="D1977" s="61"/>
      <c r="E1977" s="61"/>
      <c r="F1977" s="61"/>
      <c r="G1977" s="61"/>
      <c r="H1977" s="66"/>
      <c r="I1977" s="61"/>
      <c r="J1977" s="61"/>
      <c r="K1977" s="67" t="s">
        <v>311</v>
      </c>
      <c r="L1977" s="67">
        <v>32.57</v>
      </c>
      <c r="M1977" s="67">
        <v>0.5</v>
      </c>
      <c r="N1977" s="67">
        <v>480.75369999999998</v>
      </c>
      <c r="O1977" s="67">
        <v>2</v>
      </c>
      <c r="P1977" s="67">
        <v>16.16</v>
      </c>
      <c r="Q1977" s="74">
        <v>1767500</v>
      </c>
      <c r="R1977" s="65"/>
      <c r="S1977" s="64"/>
      <c r="T1977" s="36"/>
      <c r="U1977" s="70"/>
      <c r="V1977" s="36"/>
      <c r="W1977" s="36"/>
    </row>
    <row r="1978" spans="1:23" s="63" customFormat="1" ht="14.4">
      <c r="A1978" s="62"/>
      <c r="B1978" s="61"/>
      <c r="C1978" s="61"/>
      <c r="D1978" s="61"/>
      <c r="E1978" s="61"/>
      <c r="F1978" s="61"/>
      <c r="G1978" s="61"/>
      <c r="H1978" s="66"/>
      <c r="I1978" s="61"/>
      <c r="J1978" s="61"/>
      <c r="K1978" s="67"/>
      <c r="L1978" s="67"/>
      <c r="M1978" s="67"/>
      <c r="N1978" s="67"/>
      <c r="O1978" s="67"/>
      <c r="P1978" s="67"/>
      <c r="Q1978" s="46">
        <f>SUM(Q1975:Q1977)</f>
        <v>19826600</v>
      </c>
      <c r="R1978" s="65"/>
      <c r="S1978" s="64"/>
      <c r="T1978" s="36"/>
      <c r="U1978" s="70"/>
      <c r="V1978" s="36"/>
      <c r="W1978" s="36"/>
    </row>
    <row r="1979" spans="1:23" s="63" customFormat="1" ht="15.6">
      <c r="A1979" s="62">
        <v>28</v>
      </c>
      <c r="B1979" s="61">
        <v>1</v>
      </c>
      <c r="C1979" s="61">
        <v>1</v>
      </c>
      <c r="D1979" s="61">
        <v>76.44</v>
      </c>
      <c r="E1979" s="61">
        <v>7</v>
      </c>
      <c r="F1979" s="61">
        <v>28144</v>
      </c>
      <c r="G1979" s="61" t="s">
        <v>777</v>
      </c>
      <c r="H1979" s="66" t="s">
        <v>58</v>
      </c>
      <c r="I1979" s="61" t="s">
        <v>40</v>
      </c>
      <c r="J1979" s="61" t="s">
        <v>547</v>
      </c>
      <c r="K1979" s="67" t="s">
        <v>453</v>
      </c>
      <c r="L1979" s="67">
        <v>76.44</v>
      </c>
      <c r="M1979" s="67">
        <v>0</v>
      </c>
      <c r="N1979" s="67">
        <v>912.48779999999999</v>
      </c>
      <c r="O1979" s="67">
        <v>2</v>
      </c>
      <c r="P1979" s="67">
        <v>33.549999999999997</v>
      </c>
      <c r="Q1979" s="74">
        <v>7921900</v>
      </c>
      <c r="R1979" s="65">
        <f>Q1980/B1979</f>
        <v>7921900</v>
      </c>
      <c r="S1979" s="64"/>
      <c r="T1979" s="44">
        <f>R1979/$S$1928*100</f>
        <v>0.61330578668023872</v>
      </c>
      <c r="U1979" s="70"/>
      <c r="V1979" s="44">
        <f>T1979*U$1928/100</f>
        <v>7.1862555730534024E-3</v>
      </c>
      <c r="W1979" s="44"/>
    </row>
    <row r="1980" spans="1:23" s="63" customFormat="1" ht="14.4">
      <c r="A1980" s="62"/>
      <c r="B1980" s="61"/>
      <c r="C1980" s="61"/>
      <c r="D1980" s="61"/>
      <c r="E1980" s="61"/>
      <c r="F1980" s="61"/>
      <c r="G1980" s="61"/>
      <c r="H1980" s="66"/>
      <c r="I1980" s="61"/>
      <c r="J1980" s="61"/>
      <c r="K1980" s="67"/>
      <c r="L1980" s="67"/>
      <c r="M1980" s="67"/>
      <c r="N1980" s="67"/>
      <c r="O1980" s="67"/>
      <c r="P1980" s="67"/>
      <c r="Q1980" s="46">
        <f>SUM(Q1979:Q1979)</f>
        <v>7921900</v>
      </c>
      <c r="R1980" s="65"/>
      <c r="S1980" s="64"/>
      <c r="T1980" s="36"/>
      <c r="U1980" s="70"/>
      <c r="V1980" s="36"/>
      <c r="W1980" s="36"/>
    </row>
    <row r="1981" spans="1:23" s="63" customFormat="1" ht="15.6">
      <c r="A1981" s="62">
        <v>28</v>
      </c>
      <c r="B1981" s="61">
        <v>5</v>
      </c>
      <c r="C1981" s="61">
        <v>5</v>
      </c>
      <c r="D1981" s="61">
        <v>75.66</v>
      </c>
      <c r="E1981" s="61">
        <v>23</v>
      </c>
      <c r="F1981" s="61">
        <v>13787</v>
      </c>
      <c r="G1981" s="61" t="s">
        <v>576</v>
      </c>
      <c r="H1981" s="66" t="s">
        <v>645</v>
      </c>
      <c r="I1981" s="61" t="s">
        <v>11</v>
      </c>
      <c r="J1981" s="61" t="s">
        <v>665</v>
      </c>
      <c r="K1981" s="67" t="s">
        <v>300</v>
      </c>
      <c r="L1981" s="67">
        <v>52.82</v>
      </c>
      <c r="M1981" s="67">
        <v>-0.1</v>
      </c>
      <c r="N1981" s="67">
        <v>916.35739999999998</v>
      </c>
      <c r="O1981" s="67">
        <v>2</v>
      </c>
      <c r="P1981" s="67">
        <v>23.99</v>
      </c>
      <c r="Q1981" s="74">
        <v>2695100</v>
      </c>
      <c r="R1981" s="65">
        <f>Q1986/B1981</f>
        <v>6151320</v>
      </c>
      <c r="S1981" s="64"/>
      <c r="T1981" s="44">
        <f>R1981/$S$1928*100</f>
        <v>0.47622920659461571</v>
      </c>
      <c r="U1981" s="70"/>
      <c r="V1981" s="44">
        <f>T1981*U$1928/100</f>
        <v>5.5800953851519028E-3</v>
      </c>
      <c r="W1981" s="44"/>
    </row>
    <row r="1982" spans="1:23" s="63" customFormat="1" ht="15.6">
      <c r="A1982" s="62"/>
      <c r="B1982" s="61"/>
      <c r="C1982" s="61"/>
      <c r="D1982" s="61"/>
      <c r="E1982" s="61"/>
      <c r="F1982" s="61"/>
      <c r="G1982" s="61"/>
      <c r="H1982" s="66"/>
      <c r="I1982" s="61"/>
      <c r="J1982" s="61"/>
      <c r="K1982" s="67" t="s">
        <v>260</v>
      </c>
      <c r="L1982" s="67">
        <v>45.68</v>
      </c>
      <c r="M1982" s="67">
        <v>-0.7</v>
      </c>
      <c r="N1982" s="67">
        <v>699.83040000000005</v>
      </c>
      <c r="O1982" s="67">
        <v>2</v>
      </c>
      <c r="P1982" s="67">
        <v>49.06</v>
      </c>
      <c r="Q1982" s="74">
        <v>9332200</v>
      </c>
      <c r="R1982" s="65"/>
      <c r="S1982" s="64"/>
      <c r="T1982" s="36"/>
      <c r="U1982" s="70"/>
      <c r="V1982" s="36"/>
      <c r="W1982" s="36"/>
    </row>
    <row r="1983" spans="1:23" s="63" customFormat="1" ht="15.6">
      <c r="A1983" s="62"/>
      <c r="B1983" s="61"/>
      <c r="C1983" s="61"/>
      <c r="D1983" s="61"/>
      <c r="E1983" s="61"/>
      <c r="F1983" s="61"/>
      <c r="G1983" s="61"/>
      <c r="H1983" s="66"/>
      <c r="I1983" s="61"/>
      <c r="J1983" s="61"/>
      <c r="K1983" s="67" t="s">
        <v>312</v>
      </c>
      <c r="L1983" s="67">
        <v>42.83</v>
      </c>
      <c r="M1983" s="67">
        <v>0.9</v>
      </c>
      <c r="N1983" s="67">
        <v>715.82640000000004</v>
      </c>
      <c r="O1983" s="67">
        <v>2</v>
      </c>
      <c r="P1983" s="67">
        <v>40.14</v>
      </c>
      <c r="Q1983" s="74">
        <v>1347900</v>
      </c>
      <c r="R1983" s="65"/>
      <c r="S1983" s="64"/>
      <c r="T1983" s="36"/>
      <c r="U1983" s="70"/>
      <c r="V1983" s="36"/>
      <c r="W1983" s="36"/>
    </row>
    <row r="1984" spans="1:23" s="63" customFormat="1" ht="15.6">
      <c r="A1984" s="62"/>
      <c r="B1984" s="61"/>
      <c r="C1984" s="61"/>
      <c r="D1984" s="61"/>
      <c r="E1984" s="61"/>
      <c r="F1984" s="61"/>
      <c r="G1984" s="61"/>
      <c r="H1984" s="66"/>
      <c r="I1984" s="61"/>
      <c r="J1984" s="61"/>
      <c r="K1984" s="67" t="s">
        <v>261</v>
      </c>
      <c r="L1984" s="67">
        <v>39.79</v>
      </c>
      <c r="M1984" s="67">
        <v>0.1</v>
      </c>
      <c r="N1984" s="67">
        <v>707.82839999999999</v>
      </c>
      <c r="O1984" s="67">
        <v>2</v>
      </c>
      <c r="P1984" s="67">
        <v>44.43</v>
      </c>
      <c r="Q1984" s="74">
        <v>8690700</v>
      </c>
      <c r="R1984" s="65"/>
      <c r="S1984" s="64"/>
      <c r="T1984" s="36"/>
      <c r="U1984" s="70"/>
      <c r="V1984" s="36"/>
      <c r="W1984" s="36"/>
    </row>
    <row r="1985" spans="1:23" s="63" customFormat="1" ht="15.6">
      <c r="A1985" s="62"/>
      <c r="B1985" s="61"/>
      <c r="C1985" s="61"/>
      <c r="D1985" s="61"/>
      <c r="E1985" s="61"/>
      <c r="F1985" s="61"/>
      <c r="G1985" s="61"/>
      <c r="H1985" s="66"/>
      <c r="I1985" s="61"/>
      <c r="J1985" s="61"/>
      <c r="K1985" s="67" t="s">
        <v>313</v>
      </c>
      <c r="L1985" s="67">
        <v>35.200000000000003</v>
      </c>
      <c r="M1985" s="67">
        <v>0.1</v>
      </c>
      <c r="N1985" s="67">
        <v>707.82839999999999</v>
      </c>
      <c r="O1985" s="67">
        <v>2</v>
      </c>
      <c r="P1985" s="67">
        <v>44.43</v>
      </c>
      <c r="Q1985" s="74">
        <v>8690700</v>
      </c>
      <c r="R1985" s="65"/>
      <c r="S1985" s="64"/>
      <c r="T1985" s="36"/>
      <c r="U1985" s="70"/>
      <c r="V1985" s="36"/>
      <c r="W1985" s="36"/>
    </row>
    <row r="1986" spans="1:23" s="63" customFormat="1" ht="14.4">
      <c r="A1986" s="62"/>
      <c r="B1986" s="61"/>
      <c r="C1986" s="61"/>
      <c r="D1986" s="61"/>
      <c r="E1986" s="61"/>
      <c r="F1986" s="61"/>
      <c r="G1986" s="61"/>
      <c r="H1986" s="66"/>
      <c r="I1986" s="61"/>
      <c r="J1986" s="61"/>
      <c r="K1986" s="67"/>
      <c r="L1986" s="67"/>
      <c r="M1986" s="67"/>
      <c r="N1986" s="67"/>
      <c r="O1986" s="67"/>
      <c r="P1986" s="67"/>
      <c r="Q1986" s="46">
        <f>SUM(Q1981:Q1985)</f>
        <v>30756600</v>
      </c>
      <c r="R1986" s="65"/>
      <c r="S1986" s="64"/>
      <c r="T1986" s="36"/>
      <c r="U1986" s="70"/>
      <c r="V1986" s="36"/>
      <c r="W1986" s="36"/>
    </row>
    <row r="1987" spans="1:23" s="63" customFormat="1" ht="15.6">
      <c r="A1987" s="62">
        <v>28</v>
      </c>
      <c r="B1987" s="61">
        <v>2</v>
      </c>
      <c r="C1987" s="61">
        <v>1</v>
      </c>
      <c r="D1987" s="61">
        <v>72.959999999999994</v>
      </c>
      <c r="E1987" s="61">
        <v>7</v>
      </c>
      <c r="F1987" s="61">
        <v>28515</v>
      </c>
      <c r="G1987" s="61" t="s">
        <v>841</v>
      </c>
      <c r="H1987" s="66" t="s">
        <v>98</v>
      </c>
      <c r="I1987" s="61" t="s">
        <v>40</v>
      </c>
      <c r="J1987" s="61" t="s">
        <v>997</v>
      </c>
      <c r="K1987" s="67" t="s">
        <v>299</v>
      </c>
      <c r="L1987" s="67">
        <v>55</v>
      </c>
      <c r="M1987" s="67">
        <v>-0.6</v>
      </c>
      <c r="N1987" s="67">
        <v>559.79700000000003</v>
      </c>
      <c r="O1987" s="67">
        <v>2</v>
      </c>
      <c r="P1987" s="67">
        <v>27.42</v>
      </c>
      <c r="Q1987" s="74">
        <v>10093000</v>
      </c>
      <c r="R1987" s="65">
        <f>Q1989/B1987</f>
        <v>5317845</v>
      </c>
      <c r="S1987" s="64"/>
      <c r="T1987" s="44">
        <f>R1987/$S$1928*100</f>
        <v>0.41170238341415244</v>
      </c>
      <c r="U1987" s="70"/>
      <c r="V1987" s="44">
        <f>T1987*U$1928/100</f>
        <v>4.8240186404630422E-3</v>
      </c>
      <c r="W1987" s="44"/>
    </row>
    <row r="1988" spans="1:23" s="63" customFormat="1" ht="15.6">
      <c r="A1988" s="62"/>
      <c r="B1988" s="61"/>
      <c r="C1988" s="61"/>
      <c r="D1988" s="61"/>
      <c r="E1988" s="61"/>
      <c r="F1988" s="61"/>
      <c r="G1988" s="61"/>
      <c r="H1988" s="66"/>
      <c r="I1988" s="61"/>
      <c r="J1988" s="61"/>
      <c r="K1988" s="67" t="s">
        <v>314</v>
      </c>
      <c r="L1988" s="67">
        <v>35.92</v>
      </c>
      <c r="M1988" s="67">
        <v>-0.9</v>
      </c>
      <c r="N1988" s="67">
        <v>488.24790000000002</v>
      </c>
      <c r="O1988" s="67">
        <v>2</v>
      </c>
      <c r="P1988" s="67">
        <v>22.74</v>
      </c>
      <c r="Q1988" s="74">
        <v>542690</v>
      </c>
      <c r="R1988" s="65"/>
      <c r="S1988" s="64"/>
      <c r="T1988" s="36"/>
      <c r="U1988" s="70"/>
      <c r="V1988" s="36"/>
      <c r="W1988" s="36"/>
    </row>
    <row r="1989" spans="1:23" s="63" customFormat="1" ht="14.4">
      <c r="A1989" s="62"/>
      <c r="B1989" s="61"/>
      <c r="C1989" s="61"/>
      <c r="D1989" s="61"/>
      <c r="E1989" s="61"/>
      <c r="F1989" s="61"/>
      <c r="G1989" s="61"/>
      <c r="H1989" s="66"/>
      <c r="I1989" s="61"/>
      <c r="J1989" s="61"/>
      <c r="K1989" s="67"/>
      <c r="L1989" s="67"/>
      <c r="M1989" s="67"/>
      <c r="N1989" s="67"/>
      <c r="O1989" s="67"/>
      <c r="P1989" s="67"/>
      <c r="Q1989" s="46">
        <f>SUM(Q1987:Q1988)</f>
        <v>10635690</v>
      </c>
      <c r="R1989" s="65"/>
      <c r="S1989" s="64"/>
      <c r="T1989" s="36"/>
      <c r="U1989" s="70"/>
      <c r="V1989" s="36"/>
      <c r="W1989" s="36"/>
    </row>
    <row r="1990" spans="1:23" s="63" customFormat="1" ht="15.6">
      <c r="A1990" s="62">
        <v>28</v>
      </c>
      <c r="B1990" s="61">
        <v>2</v>
      </c>
      <c r="C1990" s="61">
        <v>2</v>
      </c>
      <c r="D1990" s="61">
        <v>71.28</v>
      </c>
      <c r="E1990" s="61">
        <v>24</v>
      </c>
      <c r="F1990" s="61">
        <v>9832</v>
      </c>
      <c r="G1990" s="61" t="s">
        <v>835</v>
      </c>
      <c r="H1990" s="66" t="s">
        <v>55</v>
      </c>
      <c r="I1990" s="61" t="s">
        <v>669</v>
      </c>
      <c r="J1990" s="61" t="s">
        <v>659</v>
      </c>
      <c r="K1990" s="67" t="s">
        <v>93</v>
      </c>
      <c r="L1990" s="67">
        <v>50.01</v>
      </c>
      <c r="M1990" s="67">
        <v>-3.4</v>
      </c>
      <c r="N1990" s="67">
        <v>828.34550000000002</v>
      </c>
      <c r="O1990" s="67">
        <v>2</v>
      </c>
      <c r="P1990" s="67">
        <v>32.11</v>
      </c>
      <c r="Q1990" s="74">
        <v>1052500</v>
      </c>
      <c r="R1990" s="65">
        <f>Q1992/B1990</f>
        <v>11047750</v>
      </c>
      <c r="S1990" s="64"/>
      <c r="T1990" s="44">
        <f>R1990/$S$1928*100</f>
        <v>0.85530605092169898</v>
      </c>
      <c r="U1990" s="70"/>
      <c r="V1990" s="44">
        <f>T1990*U$1928/100</f>
        <v>1.002183251583594E-2</v>
      </c>
      <c r="W1990" s="44"/>
    </row>
    <row r="1991" spans="1:23" s="63" customFormat="1" ht="15.6">
      <c r="A1991" s="62"/>
      <c r="B1991" s="61"/>
      <c r="C1991" s="61"/>
      <c r="D1991" s="61"/>
      <c r="E1991" s="61"/>
      <c r="F1991" s="61"/>
      <c r="G1991" s="61"/>
      <c r="H1991" s="66"/>
      <c r="I1991" s="61"/>
      <c r="J1991" s="61"/>
      <c r="K1991" s="67" t="s">
        <v>94</v>
      </c>
      <c r="L1991" s="67">
        <v>42.54</v>
      </c>
      <c r="M1991" s="67">
        <v>0.4</v>
      </c>
      <c r="N1991" s="67">
        <v>482.75310000000002</v>
      </c>
      <c r="O1991" s="67">
        <v>2</v>
      </c>
      <c r="P1991" s="67">
        <v>27.53</v>
      </c>
      <c r="Q1991" s="74">
        <v>21043000</v>
      </c>
      <c r="R1991" s="65"/>
      <c r="S1991" s="64"/>
      <c r="T1991" s="36"/>
      <c r="U1991" s="70"/>
      <c r="V1991" s="36"/>
      <c r="W1991" s="36"/>
    </row>
    <row r="1992" spans="1:23" s="63" customFormat="1" ht="14.4">
      <c r="A1992" s="62"/>
      <c r="B1992" s="61"/>
      <c r="C1992" s="61"/>
      <c r="D1992" s="61"/>
      <c r="E1992" s="61"/>
      <c r="F1992" s="61"/>
      <c r="G1992" s="61"/>
      <c r="H1992" s="66"/>
      <c r="I1992" s="61"/>
      <c r="J1992" s="61"/>
      <c r="K1992" s="67"/>
      <c r="L1992" s="67"/>
      <c r="M1992" s="67"/>
      <c r="N1992" s="67"/>
      <c r="O1992" s="67"/>
      <c r="P1992" s="67"/>
      <c r="Q1992" s="46">
        <f>SUM(Q1990:Q1991)</f>
        <v>22095500</v>
      </c>
      <c r="R1992" s="65"/>
      <c r="S1992" s="64"/>
      <c r="T1992" s="36"/>
      <c r="U1992" s="70"/>
      <c r="V1992" s="36"/>
      <c r="W1992" s="36"/>
    </row>
    <row r="1993" spans="1:23" s="63" customFormat="1" ht="15.6">
      <c r="A1993" s="62">
        <v>28</v>
      </c>
      <c r="B1993" s="61">
        <v>1</v>
      </c>
      <c r="C1993" s="61">
        <v>1</v>
      </c>
      <c r="D1993" s="61">
        <v>70.84</v>
      </c>
      <c r="E1993" s="61">
        <v>5</v>
      </c>
      <c r="F1993" s="61">
        <v>32712</v>
      </c>
      <c r="G1993" s="61" t="s">
        <v>846</v>
      </c>
      <c r="H1993" s="66" t="s">
        <v>133</v>
      </c>
      <c r="I1993" s="61" t="s">
        <v>13</v>
      </c>
      <c r="J1993" s="61" t="s">
        <v>1002</v>
      </c>
      <c r="K1993" s="67" t="s">
        <v>65</v>
      </c>
      <c r="L1993" s="67">
        <v>70.84</v>
      </c>
      <c r="M1993" s="67">
        <v>0</v>
      </c>
      <c r="N1993" s="67">
        <v>577.25070000000005</v>
      </c>
      <c r="O1993" s="67">
        <v>3</v>
      </c>
      <c r="P1993" s="67">
        <v>26.76</v>
      </c>
      <c r="Q1993" s="74">
        <v>3468800</v>
      </c>
      <c r="R1993" s="65">
        <f>Q1994/B1993</f>
        <v>3468800</v>
      </c>
      <c r="S1993" s="64"/>
      <c r="T1993" s="44">
        <f>R1993/$S$1928*100</f>
        <v>0.26855111940776988</v>
      </c>
      <c r="U1993" s="70"/>
      <c r="V1993" s="44">
        <f>T1993*U$1928/100</f>
        <v>3.1466798787926692E-3</v>
      </c>
      <c r="W1993" s="44"/>
    </row>
    <row r="1994" spans="1:23" s="63" customFormat="1" ht="14.4">
      <c r="A1994" s="62"/>
      <c r="B1994" s="61"/>
      <c r="C1994" s="61"/>
      <c r="D1994" s="61"/>
      <c r="E1994" s="61"/>
      <c r="F1994" s="61"/>
      <c r="G1994" s="61"/>
      <c r="H1994" s="66"/>
      <c r="I1994" s="61"/>
      <c r="J1994" s="61"/>
      <c r="K1994" s="67"/>
      <c r="L1994" s="67"/>
      <c r="M1994" s="67"/>
      <c r="N1994" s="67"/>
      <c r="O1994" s="67"/>
      <c r="P1994" s="67"/>
      <c r="Q1994" s="46">
        <f>SUM(Q1993)</f>
        <v>3468800</v>
      </c>
      <c r="R1994" s="65"/>
      <c r="S1994" s="64"/>
      <c r="T1994" s="36"/>
      <c r="U1994" s="70"/>
      <c r="V1994" s="36"/>
      <c r="W1994" s="36"/>
    </row>
    <row r="1995" spans="1:23" s="63" customFormat="1" ht="15.6">
      <c r="A1995" s="62">
        <v>28</v>
      </c>
      <c r="B1995" s="61">
        <v>1</v>
      </c>
      <c r="C1995" s="61">
        <v>1</v>
      </c>
      <c r="D1995" s="61">
        <v>70.3</v>
      </c>
      <c r="E1995" s="61">
        <v>17</v>
      </c>
      <c r="F1995" s="61">
        <v>8543</v>
      </c>
      <c r="G1995" s="61" t="s">
        <v>836</v>
      </c>
      <c r="H1995" s="66" t="s">
        <v>55</v>
      </c>
      <c r="I1995" s="61" t="s">
        <v>669</v>
      </c>
      <c r="J1995" s="61" t="s">
        <v>657</v>
      </c>
      <c r="K1995" s="67" t="s">
        <v>129</v>
      </c>
      <c r="L1995" s="67">
        <v>70.3</v>
      </c>
      <c r="M1995" s="67">
        <v>-0.1</v>
      </c>
      <c r="N1995" s="67">
        <v>531.23670000000004</v>
      </c>
      <c r="O1995" s="67">
        <v>3</v>
      </c>
      <c r="P1995" s="67">
        <v>28.71</v>
      </c>
      <c r="Q1995" s="74">
        <v>9001500</v>
      </c>
      <c r="R1995" s="65">
        <f>Q1996/B1995</f>
        <v>9001500</v>
      </c>
      <c r="S1995" s="64"/>
      <c r="T1995" s="44">
        <f>R1995/$S$1928*100</f>
        <v>0.69688736777820581</v>
      </c>
      <c r="U1995" s="70"/>
      <c r="V1995" s="44">
        <f>T1995*U$1928/100</f>
        <v>8.1656016285032891E-3</v>
      </c>
      <c r="W1995" s="44"/>
    </row>
    <row r="1996" spans="1:23" s="63" customFormat="1" ht="14.4">
      <c r="A1996" s="62"/>
      <c r="B1996" s="61"/>
      <c r="C1996" s="61"/>
      <c r="D1996" s="61"/>
      <c r="E1996" s="61"/>
      <c r="F1996" s="61"/>
      <c r="G1996" s="61"/>
      <c r="H1996" s="66"/>
      <c r="I1996" s="61"/>
      <c r="J1996" s="61"/>
      <c r="K1996" s="67"/>
      <c r="L1996" s="67"/>
      <c r="M1996" s="67"/>
      <c r="N1996" s="67"/>
      <c r="O1996" s="67"/>
      <c r="P1996" s="67"/>
      <c r="Q1996" s="46">
        <f>SUM(Q1995)</f>
        <v>9001500</v>
      </c>
      <c r="R1996" s="65"/>
      <c r="S1996" s="64"/>
      <c r="T1996" s="36"/>
      <c r="U1996" s="70"/>
      <c r="V1996" s="36"/>
      <c r="W1996" s="36"/>
    </row>
    <row r="1997" spans="1:23" s="63" customFormat="1" ht="15.6">
      <c r="A1997" s="62">
        <v>28</v>
      </c>
      <c r="B1997" s="61">
        <v>2</v>
      </c>
      <c r="C1997" s="61">
        <v>1</v>
      </c>
      <c r="D1997" s="61">
        <v>55.69</v>
      </c>
      <c r="E1997" s="61">
        <v>5</v>
      </c>
      <c r="F1997" s="61">
        <v>26960</v>
      </c>
      <c r="G1997" s="61" t="s">
        <v>746</v>
      </c>
      <c r="H1997" s="66" t="s">
        <v>645</v>
      </c>
      <c r="I1997" s="61" t="s">
        <v>10</v>
      </c>
      <c r="J1997" s="61" t="s">
        <v>943</v>
      </c>
      <c r="K1997" s="67" t="s">
        <v>301</v>
      </c>
      <c r="L1997" s="67">
        <v>55.69</v>
      </c>
      <c r="M1997" s="67">
        <v>-0.3</v>
      </c>
      <c r="N1997" s="67">
        <v>769.34050000000002</v>
      </c>
      <c r="O1997" s="67">
        <v>2</v>
      </c>
      <c r="P1997" s="67">
        <v>30.39</v>
      </c>
      <c r="Q1997" s="74">
        <v>3075000</v>
      </c>
      <c r="R1997" s="65">
        <f>Q1999/B1997</f>
        <v>1754605</v>
      </c>
      <c r="S1997" s="64"/>
      <c r="T1997" s="44">
        <f>R1997/$S$1928*100</f>
        <v>0.13583981113597499</v>
      </c>
      <c r="U1997" s="70"/>
      <c r="V1997" s="44">
        <f>T1997*U$1928/100</f>
        <v>1.5916686602655127E-3</v>
      </c>
      <c r="W1997" s="44"/>
    </row>
    <row r="1998" spans="1:23" s="63" customFormat="1" ht="15.6">
      <c r="A1998" s="62"/>
      <c r="B1998" s="61"/>
      <c r="C1998" s="61"/>
      <c r="D1998" s="61"/>
      <c r="E1998" s="61"/>
      <c r="F1998" s="61"/>
      <c r="G1998" s="61"/>
      <c r="H1998" s="66"/>
      <c r="I1998" s="61"/>
      <c r="J1998" s="61"/>
      <c r="K1998" s="67" t="s">
        <v>302</v>
      </c>
      <c r="L1998" s="67">
        <v>23.51</v>
      </c>
      <c r="M1998" s="67">
        <v>0.1</v>
      </c>
      <c r="N1998" s="67">
        <v>569.75419999999997</v>
      </c>
      <c r="O1998" s="67">
        <v>2</v>
      </c>
      <c r="P1998" s="67">
        <v>23.53</v>
      </c>
      <c r="Q1998" s="74">
        <v>434210</v>
      </c>
      <c r="R1998" s="65"/>
      <c r="S1998" s="64"/>
      <c r="T1998" s="44"/>
      <c r="U1998" s="70"/>
      <c r="V1998" s="44"/>
      <c r="W1998" s="44"/>
    </row>
    <row r="1999" spans="1:23" s="63" customFormat="1" ht="14.4">
      <c r="A1999" s="62"/>
      <c r="B1999" s="61"/>
      <c r="C1999" s="61"/>
      <c r="D1999" s="61"/>
      <c r="E1999" s="61"/>
      <c r="F1999" s="61"/>
      <c r="G1999" s="61"/>
      <c r="H1999" s="66"/>
      <c r="I1999" s="61"/>
      <c r="J1999" s="61"/>
      <c r="K1999" s="67"/>
      <c r="L1999" s="67"/>
      <c r="M1999" s="67"/>
      <c r="N1999" s="67"/>
      <c r="O1999" s="67"/>
      <c r="P1999" s="67"/>
      <c r="Q1999" s="46">
        <f>SUM(Q1997:Q1998)</f>
        <v>3509210</v>
      </c>
      <c r="R1999" s="65"/>
      <c r="S1999" s="64"/>
      <c r="T1999" s="36"/>
      <c r="U1999" s="70"/>
      <c r="V1999" s="36"/>
      <c r="W1999" s="36"/>
    </row>
    <row r="2000" spans="1:23" s="63" customFormat="1" ht="15.6">
      <c r="A2000" s="62">
        <v>28</v>
      </c>
      <c r="B2000" s="61">
        <v>2</v>
      </c>
      <c r="C2000" s="61">
        <v>2</v>
      </c>
      <c r="D2000" s="61">
        <v>53.43</v>
      </c>
      <c r="E2000" s="61">
        <v>7</v>
      </c>
      <c r="F2000" s="61">
        <v>18055</v>
      </c>
      <c r="G2000" s="61" t="s">
        <v>772</v>
      </c>
      <c r="H2000" s="66" t="s">
        <v>667</v>
      </c>
      <c r="I2000" s="61" t="s">
        <v>669</v>
      </c>
      <c r="J2000" s="61" t="s">
        <v>966</v>
      </c>
      <c r="K2000" s="67" t="s">
        <v>130</v>
      </c>
      <c r="L2000" s="67">
        <v>53.43</v>
      </c>
      <c r="M2000" s="67">
        <v>-0.5</v>
      </c>
      <c r="N2000" s="67">
        <v>612.77070000000003</v>
      </c>
      <c r="O2000" s="67">
        <v>2</v>
      </c>
      <c r="P2000" s="67">
        <v>20.41</v>
      </c>
      <c r="Q2000" s="74">
        <v>33002000</v>
      </c>
      <c r="R2000" s="65">
        <f>Q2002/B2000</f>
        <v>22758500</v>
      </c>
      <c r="S2000" s="64"/>
      <c r="T2000" s="44">
        <f>R2000/$S$1928*100</f>
        <v>1.7619409164672886</v>
      </c>
      <c r="U2000" s="70"/>
      <c r="V2000" s="44">
        <f>T2000*U$1928/100</f>
        <v>2.0645097446235862E-2</v>
      </c>
      <c r="W2000" s="44"/>
    </row>
    <row r="2001" spans="1:23" s="63" customFormat="1" ht="15.6">
      <c r="A2001" s="62"/>
      <c r="B2001" s="61"/>
      <c r="C2001" s="61"/>
      <c r="D2001" s="61"/>
      <c r="E2001" s="61"/>
      <c r="F2001" s="61"/>
      <c r="G2001" s="61"/>
      <c r="H2001" s="66"/>
      <c r="I2001" s="61"/>
      <c r="J2001" s="61"/>
      <c r="K2001" s="67" t="s">
        <v>259</v>
      </c>
      <c r="L2001" s="67">
        <v>39.17</v>
      </c>
      <c r="M2001" s="67">
        <v>-0.3</v>
      </c>
      <c r="N2001" s="67">
        <v>620.76819999999998</v>
      </c>
      <c r="O2001" s="67">
        <v>2</v>
      </c>
      <c r="P2001" s="67">
        <v>17.04</v>
      </c>
      <c r="Q2001" s="74">
        <v>12515000</v>
      </c>
      <c r="R2001" s="65"/>
      <c r="S2001" s="64"/>
      <c r="T2001" s="36"/>
      <c r="U2001" s="70"/>
      <c r="V2001" s="36"/>
      <c r="W2001" s="36"/>
    </row>
    <row r="2002" spans="1:23" s="63" customFormat="1" ht="14.4">
      <c r="A2002" s="62"/>
      <c r="B2002" s="61"/>
      <c r="C2002" s="61"/>
      <c r="D2002" s="61"/>
      <c r="E2002" s="61"/>
      <c r="F2002" s="61"/>
      <c r="G2002" s="61"/>
      <c r="H2002" s="66"/>
      <c r="I2002" s="61"/>
      <c r="J2002" s="61"/>
      <c r="K2002" s="67"/>
      <c r="L2002" s="67"/>
      <c r="M2002" s="67"/>
      <c r="N2002" s="67"/>
      <c r="O2002" s="67"/>
      <c r="P2002" s="67"/>
      <c r="Q2002" s="46">
        <f>SUM(Q2000:Q2001)</f>
        <v>45517000</v>
      </c>
      <c r="R2002" s="65"/>
      <c r="S2002" s="64"/>
      <c r="T2002" s="36"/>
      <c r="U2002" s="70"/>
      <c r="V2002" s="36"/>
      <c r="W2002" s="36"/>
    </row>
    <row r="2003" spans="1:23" s="63" customFormat="1" ht="15.6">
      <c r="A2003" s="62">
        <v>28</v>
      </c>
      <c r="B2003" s="61">
        <v>1</v>
      </c>
      <c r="C2003" s="61">
        <v>1</v>
      </c>
      <c r="D2003" s="61">
        <v>50.25</v>
      </c>
      <c r="E2003" s="61">
        <v>7</v>
      </c>
      <c r="F2003" s="61">
        <v>17697</v>
      </c>
      <c r="G2003" s="61" t="s">
        <v>818</v>
      </c>
      <c r="H2003" s="66" t="s">
        <v>55</v>
      </c>
      <c r="I2003" s="61" t="s">
        <v>669</v>
      </c>
      <c r="J2003" s="61" t="s">
        <v>555</v>
      </c>
      <c r="K2003" s="67" t="s">
        <v>120</v>
      </c>
      <c r="L2003" s="67">
        <v>50.25</v>
      </c>
      <c r="M2003" s="67">
        <v>0.4</v>
      </c>
      <c r="N2003" s="67">
        <v>366.53660000000002</v>
      </c>
      <c r="O2003" s="67">
        <v>3</v>
      </c>
      <c r="P2003" s="67">
        <v>21.1</v>
      </c>
      <c r="Q2003" s="74">
        <v>1071200</v>
      </c>
      <c r="R2003" s="65">
        <f>Q2004/B2003</f>
        <v>1071200</v>
      </c>
      <c r="S2003" s="64"/>
      <c r="T2003" s="44">
        <f>R2003/$S$1928*100</f>
        <v>8.2931261274678009E-2</v>
      </c>
      <c r="U2003" s="70"/>
      <c r="V2003" s="44">
        <f>T2003*U$1928/100</f>
        <v>9.7172609725631543E-4</v>
      </c>
      <c r="W2003" s="44"/>
    </row>
    <row r="2004" spans="1:23" s="63" customFormat="1" ht="14.4">
      <c r="A2004" s="62"/>
      <c r="B2004" s="61"/>
      <c r="C2004" s="61"/>
      <c r="D2004" s="61"/>
      <c r="E2004" s="61"/>
      <c r="F2004" s="61"/>
      <c r="G2004" s="61"/>
      <c r="H2004" s="66"/>
      <c r="I2004" s="61"/>
      <c r="J2004" s="61"/>
      <c r="K2004" s="67"/>
      <c r="L2004" s="67"/>
      <c r="M2004" s="67"/>
      <c r="N2004" s="67"/>
      <c r="O2004" s="67"/>
      <c r="P2004" s="67"/>
      <c r="Q2004" s="46">
        <f>SUM(Q2003)</f>
        <v>1071200</v>
      </c>
      <c r="R2004" s="65"/>
      <c r="S2004" s="64"/>
      <c r="T2004" s="36"/>
      <c r="U2004" s="70"/>
      <c r="V2004" s="36"/>
      <c r="W2004" s="36"/>
    </row>
    <row r="2005" spans="1:23" s="63" customFormat="1" ht="15.6">
      <c r="A2005" s="62">
        <v>28</v>
      </c>
      <c r="B2005" s="61">
        <v>1</v>
      </c>
      <c r="C2005" s="61">
        <v>1</v>
      </c>
      <c r="D2005" s="61">
        <v>34.799999999999997</v>
      </c>
      <c r="E2005" s="61">
        <v>50</v>
      </c>
      <c r="F2005" s="61">
        <v>2944</v>
      </c>
      <c r="G2005" s="61" t="s">
        <v>758</v>
      </c>
      <c r="H2005" s="66" t="s">
        <v>304</v>
      </c>
      <c r="I2005" s="61" t="s">
        <v>40</v>
      </c>
      <c r="J2005" s="61" t="s">
        <v>952</v>
      </c>
      <c r="K2005" s="67" t="s">
        <v>315</v>
      </c>
      <c r="L2005" s="67">
        <v>34.799999999999997</v>
      </c>
      <c r="M2005" s="67">
        <v>-0.7</v>
      </c>
      <c r="N2005" s="67">
        <v>756.84609999999998</v>
      </c>
      <c r="O2005" s="67">
        <v>2</v>
      </c>
      <c r="P2005" s="67">
        <v>20.58</v>
      </c>
      <c r="Q2005" s="74">
        <v>749380</v>
      </c>
      <c r="R2005" s="65">
        <f>Q2006/B2005</f>
        <v>749380</v>
      </c>
      <c r="S2005" s="64"/>
      <c r="T2005" s="44">
        <f>R2005/$S$1928*100</f>
        <v>5.8016270140046872E-2</v>
      </c>
      <c r="U2005" s="70"/>
      <c r="V2005" s="44">
        <f>T2005*U$1928/100</f>
        <v>6.7979098465453488E-4</v>
      </c>
      <c r="W2005" s="44"/>
    </row>
    <row r="2006" spans="1:23" s="63" customFormat="1" ht="14.4">
      <c r="A2006" s="62"/>
      <c r="B2006" s="12"/>
      <c r="C2006" s="12"/>
      <c r="D2006" s="12"/>
      <c r="E2006" s="12"/>
      <c r="F2006" s="12"/>
      <c r="G2006" s="31"/>
      <c r="H2006" s="66"/>
      <c r="I2006" s="12"/>
      <c r="J2006" s="12"/>
      <c r="K2006" s="14"/>
      <c r="L2006" s="14"/>
      <c r="M2006" s="13"/>
      <c r="N2006" s="15"/>
      <c r="O2006" s="12"/>
      <c r="P2006" s="14"/>
      <c r="Q2006" s="46">
        <f>SUM(Q2005)</f>
        <v>749380</v>
      </c>
      <c r="R2006" s="65"/>
      <c r="S2006" s="52"/>
      <c r="T2006" s="36"/>
      <c r="U2006" s="72"/>
      <c r="V2006" s="36"/>
      <c r="W2006" s="36"/>
    </row>
    <row r="2007" spans="1:23" ht="14.4">
      <c r="A2007" s="11" t="s">
        <v>717</v>
      </c>
      <c r="B2007" s="2"/>
      <c r="C2007" s="2"/>
      <c r="D2007" s="2"/>
      <c r="E2007" s="2"/>
      <c r="F2007" s="2"/>
      <c r="G2007" s="8"/>
      <c r="H2007" s="27"/>
      <c r="I2007" s="2"/>
      <c r="J2007" s="2"/>
      <c r="K2007" s="3"/>
      <c r="L2007" s="3"/>
      <c r="M2007" s="5"/>
      <c r="N2007" s="4"/>
      <c r="O2007" s="2"/>
      <c r="P2007" s="3"/>
      <c r="Q2007" s="47"/>
      <c r="R2007" s="57"/>
      <c r="S2007" s="75">
        <v>2463995491</v>
      </c>
      <c r="T2007" s="26"/>
      <c r="U2007" s="53">
        <v>2.4251471530000002</v>
      </c>
      <c r="V2007" s="54">
        <f>SUM(V2008:V2139)</f>
        <v>2.4223456304335036</v>
      </c>
      <c r="W2007" s="53">
        <f>V2007/U2007*100</f>
        <v>99.884480306152511</v>
      </c>
    </row>
    <row r="2008" spans="1:23" s="63" customFormat="1" ht="15.6">
      <c r="A2008" s="62">
        <v>29</v>
      </c>
      <c r="B2008" s="61">
        <v>20</v>
      </c>
      <c r="C2008" s="61">
        <v>1</v>
      </c>
      <c r="D2008" s="61">
        <v>275.32</v>
      </c>
      <c r="E2008" s="61">
        <v>34</v>
      </c>
      <c r="F2008" s="61">
        <v>58087</v>
      </c>
      <c r="G2008" s="61" t="s">
        <v>792</v>
      </c>
      <c r="H2008" s="66" t="s">
        <v>55</v>
      </c>
      <c r="I2008" s="61" t="s">
        <v>38</v>
      </c>
      <c r="J2008" s="61" t="s">
        <v>558</v>
      </c>
      <c r="K2008" s="67" t="s">
        <v>270</v>
      </c>
      <c r="L2008" s="67">
        <v>95.1</v>
      </c>
      <c r="M2008" s="67">
        <v>0.3</v>
      </c>
      <c r="N2008" s="67">
        <v>747.70420000000001</v>
      </c>
      <c r="O2008" s="67">
        <v>3</v>
      </c>
      <c r="P2008" s="67">
        <v>36.46</v>
      </c>
      <c r="Q2008" s="74">
        <v>24925000</v>
      </c>
      <c r="R2008" s="65">
        <f>Q2028/B2008</f>
        <v>428254210</v>
      </c>
      <c r="S2008" s="64"/>
      <c r="T2008" s="44">
        <f>R2008/$S$2007*100</f>
        <v>17.380478639845045</v>
      </c>
      <c r="U2008" s="70"/>
      <c r="V2008" s="44">
        <f>T2008*U$2007/100</f>
        <v>0.42150218291197528</v>
      </c>
      <c r="W2008" s="44"/>
    </row>
    <row r="2009" spans="1:23" s="63" customFormat="1" ht="15.6">
      <c r="A2009" s="62"/>
      <c r="B2009" s="61"/>
      <c r="C2009" s="61"/>
      <c r="D2009" s="61"/>
      <c r="E2009" s="61"/>
      <c r="F2009" s="61"/>
      <c r="G2009" s="61"/>
      <c r="H2009" s="66"/>
      <c r="I2009" s="61"/>
      <c r="J2009" s="61"/>
      <c r="K2009" s="67" t="s">
        <v>271</v>
      </c>
      <c r="L2009" s="67">
        <v>83.98</v>
      </c>
      <c r="M2009" s="67">
        <v>0.4</v>
      </c>
      <c r="N2009" s="67">
        <v>950.9701</v>
      </c>
      <c r="O2009" s="67">
        <v>2</v>
      </c>
      <c r="P2009" s="67">
        <v>36.96</v>
      </c>
      <c r="Q2009" s="74">
        <v>14246000</v>
      </c>
      <c r="R2009" s="65"/>
      <c r="S2009" s="64"/>
      <c r="T2009" s="36"/>
      <c r="U2009" s="70"/>
      <c r="V2009" s="36"/>
      <c r="W2009" s="36"/>
    </row>
    <row r="2010" spans="1:23" s="63" customFormat="1" ht="15.6">
      <c r="A2010" s="62"/>
      <c r="B2010" s="61"/>
      <c r="C2010" s="61"/>
      <c r="D2010" s="61"/>
      <c r="E2010" s="61"/>
      <c r="F2010" s="61"/>
      <c r="G2010" s="61"/>
      <c r="H2010" s="66"/>
      <c r="I2010" s="61"/>
      <c r="J2010" s="61"/>
      <c r="K2010" s="67" t="s">
        <v>73</v>
      </c>
      <c r="L2010" s="67">
        <v>81.17</v>
      </c>
      <c r="M2010" s="67">
        <v>-0.8</v>
      </c>
      <c r="N2010" s="67">
        <v>1514.6996999999999</v>
      </c>
      <c r="O2010" s="67">
        <v>1</v>
      </c>
      <c r="P2010" s="67">
        <v>37.950000000000003</v>
      </c>
      <c r="Q2010" s="74">
        <v>3886300000</v>
      </c>
      <c r="R2010" s="65"/>
      <c r="S2010" s="64"/>
      <c r="T2010" s="36"/>
      <c r="U2010" s="70"/>
      <c r="V2010" s="36"/>
      <c r="W2010" s="36"/>
    </row>
    <row r="2011" spans="1:23" s="63" customFormat="1" ht="15.6">
      <c r="A2011" s="62"/>
      <c r="B2011" s="61"/>
      <c r="C2011" s="61"/>
      <c r="D2011" s="61"/>
      <c r="E2011" s="61"/>
      <c r="F2011" s="61"/>
      <c r="G2011" s="61"/>
      <c r="H2011" s="66"/>
      <c r="I2011" s="61"/>
      <c r="J2011" s="61"/>
      <c r="K2011" s="67" t="s">
        <v>278</v>
      </c>
      <c r="L2011" s="67">
        <v>80.459999999999994</v>
      </c>
      <c r="M2011" s="67">
        <v>-0.6</v>
      </c>
      <c r="N2011" s="67">
        <v>869.09500000000003</v>
      </c>
      <c r="O2011" s="67">
        <v>3</v>
      </c>
      <c r="P2011" s="67">
        <v>40.47</v>
      </c>
      <c r="Q2011" s="74">
        <v>5900100</v>
      </c>
      <c r="R2011" s="65"/>
      <c r="S2011" s="64"/>
      <c r="T2011" s="36"/>
      <c r="U2011" s="70"/>
      <c r="V2011" s="36"/>
      <c r="W2011" s="36"/>
    </row>
    <row r="2012" spans="1:23" s="63" customFormat="1" ht="15.6">
      <c r="A2012" s="62"/>
      <c r="B2012" s="61"/>
      <c r="C2012" s="61"/>
      <c r="D2012" s="61"/>
      <c r="E2012" s="61"/>
      <c r="F2012" s="61"/>
      <c r="G2012" s="61"/>
      <c r="H2012" s="66"/>
      <c r="I2012" s="61"/>
      <c r="J2012" s="61"/>
      <c r="K2012" s="67" t="s">
        <v>71</v>
      </c>
      <c r="L2012" s="67">
        <v>79.819999999999993</v>
      </c>
      <c r="M2012" s="67">
        <v>-0.4</v>
      </c>
      <c r="N2012" s="67">
        <v>1281.6315</v>
      </c>
      <c r="O2012" s="67">
        <v>1</v>
      </c>
      <c r="P2012" s="67">
        <v>25.94</v>
      </c>
      <c r="Q2012" s="74">
        <v>178110000</v>
      </c>
      <c r="R2012" s="65"/>
      <c r="S2012" s="64"/>
      <c r="T2012" s="36"/>
      <c r="U2012" s="70"/>
      <c r="V2012" s="36"/>
      <c r="W2012" s="36"/>
    </row>
    <row r="2013" spans="1:23" s="63" customFormat="1" ht="15.6">
      <c r="A2013" s="62"/>
      <c r="B2013" s="61"/>
      <c r="C2013" s="61"/>
      <c r="D2013" s="61"/>
      <c r="E2013" s="61"/>
      <c r="F2013" s="61"/>
      <c r="G2013" s="61"/>
      <c r="H2013" s="66"/>
      <c r="I2013" s="61"/>
      <c r="J2013" s="61"/>
      <c r="K2013" s="67" t="s">
        <v>279</v>
      </c>
      <c r="L2013" s="67">
        <v>79.47</v>
      </c>
      <c r="M2013" s="67">
        <v>-1.1000000000000001</v>
      </c>
      <c r="N2013" s="67">
        <v>1239.0907999999999</v>
      </c>
      <c r="O2013" s="67">
        <v>2</v>
      </c>
      <c r="P2013" s="67">
        <v>42.7</v>
      </c>
      <c r="Q2013" s="74">
        <v>6381900</v>
      </c>
      <c r="R2013" s="65"/>
      <c r="S2013" s="64"/>
      <c r="T2013" s="36"/>
      <c r="U2013" s="70"/>
      <c r="V2013" s="36"/>
      <c r="W2013" s="36"/>
    </row>
    <row r="2014" spans="1:23" s="63" customFormat="1" ht="15.6">
      <c r="A2014" s="62"/>
      <c r="B2014" s="61"/>
      <c r="C2014" s="61"/>
      <c r="D2014" s="61"/>
      <c r="E2014" s="61"/>
      <c r="F2014" s="61"/>
      <c r="G2014" s="61"/>
      <c r="H2014" s="66"/>
      <c r="I2014" s="61"/>
      <c r="J2014" s="61"/>
      <c r="K2014" s="67" t="s">
        <v>74</v>
      </c>
      <c r="L2014" s="67">
        <v>74.319999999999993</v>
      </c>
      <c r="M2014" s="67">
        <v>1.1000000000000001</v>
      </c>
      <c r="N2014" s="67">
        <v>634.86469999999997</v>
      </c>
      <c r="O2014" s="67">
        <v>2</v>
      </c>
      <c r="P2014" s="67">
        <v>22.45</v>
      </c>
      <c r="Q2014" s="74">
        <v>2219000000</v>
      </c>
      <c r="R2014" s="65"/>
      <c r="S2014" s="64"/>
      <c r="T2014" s="36"/>
      <c r="U2014" s="70"/>
      <c r="V2014" s="36"/>
      <c r="W2014" s="36"/>
    </row>
    <row r="2015" spans="1:23" s="63" customFormat="1" ht="15.6">
      <c r="A2015" s="62"/>
      <c r="B2015" s="61"/>
      <c r="C2015" s="61"/>
      <c r="D2015" s="61"/>
      <c r="E2015" s="61"/>
      <c r="F2015" s="61"/>
      <c r="G2015" s="61"/>
      <c r="H2015" s="66"/>
      <c r="I2015" s="61"/>
      <c r="J2015" s="61"/>
      <c r="K2015" s="67" t="s">
        <v>107</v>
      </c>
      <c r="L2015" s="67">
        <v>73.319999999999993</v>
      </c>
      <c r="M2015" s="67">
        <v>-1.1000000000000001</v>
      </c>
      <c r="N2015" s="67">
        <v>569.26350000000002</v>
      </c>
      <c r="O2015" s="67">
        <v>2</v>
      </c>
      <c r="P2015" s="67">
        <v>30.46</v>
      </c>
      <c r="Q2015" s="74">
        <v>748310000</v>
      </c>
      <c r="R2015" s="65"/>
      <c r="S2015" s="64"/>
      <c r="T2015" s="36"/>
      <c r="U2015" s="70"/>
      <c r="V2015" s="36"/>
      <c r="W2015" s="36"/>
    </row>
    <row r="2016" spans="1:23" s="63" customFormat="1" ht="15.6">
      <c r="A2016" s="62"/>
      <c r="B2016" s="61"/>
      <c r="C2016" s="61"/>
      <c r="D2016" s="61"/>
      <c r="E2016" s="61"/>
      <c r="F2016" s="61"/>
      <c r="G2016" s="61"/>
      <c r="H2016" s="66"/>
      <c r="I2016" s="61"/>
      <c r="J2016" s="61"/>
      <c r="K2016" s="67" t="s">
        <v>72</v>
      </c>
      <c r="L2016" s="67">
        <v>67.83</v>
      </c>
      <c r="M2016" s="67">
        <v>2.7</v>
      </c>
      <c r="N2016" s="67">
        <v>532.74659999999994</v>
      </c>
      <c r="O2016" s="67">
        <v>2</v>
      </c>
      <c r="P2016" s="67">
        <v>26.61</v>
      </c>
      <c r="Q2016" s="74">
        <v>714020000</v>
      </c>
      <c r="R2016" s="65"/>
      <c r="S2016" s="64"/>
      <c r="T2016" s="36"/>
      <c r="U2016" s="70"/>
      <c r="V2016" s="36"/>
      <c r="W2016" s="36"/>
    </row>
    <row r="2017" spans="1:23" s="63" customFormat="1" ht="15.6">
      <c r="A2017" s="62"/>
      <c r="B2017" s="61"/>
      <c r="C2017" s="61"/>
      <c r="D2017" s="61"/>
      <c r="E2017" s="61"/>
      <c r="F2017" s="61"/>
      <c r="G2017" s="61"/>
      <c r="H2017" s="66"/>
      <c r="I2017" s="61"/>
      <c r="J2017" s="61"/>
      <c r="K2017" s="67" t="s">
        <v>280</v>
      </c>
      <c r="L2017" s="67">
        <v>65.27</v>
      </c>
      <c r="M2017" s="67">
        <v>-0.5</v>
      </c>
      <c r="N2017" s="67">
        <v>647.30550000000005</v>
      </c>
      <c r="O2017" s="67">
        <v>2</v>
      </c>
      <c r="P2017" s="67">
        <v>32.89</v>
      </c>
      <c r="Q2017" s="74">
        <v>51579000</v>
      </c>
      <c r="R2017" s="65"/>
      <c r="S2017" s="64"/>
      <c r="T2017" s="36"/>
      <c r="U2017" s="70"/>
      <c r="V2017" s="36"/>
      <c r="W2017" s="36"/>
    </row>
    <row r="2018" spans="1:23" s="63" customFormat="1" ht="15.6">
      <c r="A2018" s="62"/>
      <c r="B2018" s="61"/>
      <c r="C2018" s="61"/>
      <c r="D2018" s="61"/>
      <c r="E2018" s="61"/>
      <c r="F2018" s="61"/>
      <c r="G2018" s="61"/>
      <c r="H2018" s="66"/>
      <c r="I2018" s="61"/>
      <c r="J2018" s="61"/>
      <c r="K2018" s="67" t="s">
        <v>272</v>
      </c>
      <c r="L2018" s="67">
        <v>59.88</v>
      </c>
      <c r="M2018" s="67">
        <v>-0.1</v>
      </c>
      <c r="N2018" s="67">
        <v>554.30579999999998</v>
      </c>
      <c r="O2018" s="67">
        <v>2</v>
      </c>
      <c r="P2018" s="67">
        <v>22.12</v>
      </c>
      <c r="Q2018" s="74">
        <v>31209000</v>
      </c>
      <c r="R2018" s="65"/>
      <c r="S2018" s="64"/>
      <c r="T2018" s="36"/>
      <c r="U2018" s="70"/>
      <c r="V2018" s="36"/>
      <c r="W2018" s="36"/>
    </row>
    <row r="2019" spans="1:23" s="63" customFormat="1" ht="15.6">
      <c r="A2019" s="62"/>
      <c r="B2019" s="61"/>
      <c r="C2019" s="61"/>
      <c r="D2019" s="61"/>
      <c r="E2019" s="61"/>
      <c r="F2019" s="61"/>
      <c r="G2019" s="61"/>
      <c r="H2019" s="66"/>
      <c r="I2019" s="61"/>
      <c r="J2019" s="61"/>
      <c r="K2019" s="67" t="s">
        <v>281</v>
      </c>
      <c r="L2019" s="67">
        <v>59.77</v>
      </c>
      <c r="M2019" s="67">
        <v>1.9</v>
      </c>
      <c r="N2019" s="67">
        <v>475.61309999999997</v>
      </c>
      <c r="O2019" s="67">
        <v>3</v>
      </c>
      <c r="P2019" s="67">
        <v>22.45</v>
      </c>
      <c r="Q2019" s="74">
        <v>3882300</v>
      </c>
      <c r="R2019" s="65"/>
      <c r="S2019" s="64"/>
      <c r="T2019" s="36"/>
      <c r="U2019" s="70"/>
      <c r="V2019" s="36"/>
      <c r="W2019" s="36"/>
    </row>
    <row r="2020" spans="1:23" s="63" customFormat="1" ht="15.6">
      <c r="A2020" s="62"/>
      <c r="B2020" s="61"/>
      <c r="C2020" s="61"/>
      <c r="D2020" s="61"/>
      <c r="E2020" s="61"/>
      <c r="F2020" s="61"/>
      <c r="G2020" s="61"/>
      <c r="H2020" s="66"/>
      <c r="I2020" s="61"/>
      <c r="J2020" s="61"/>
      <c r="K2020" s="67" t="s">
        <v>188</v>
      </c>
      <c r="L2020" s="67">
        <v>58.95</v>
      </c>
      <c r="M2020" s="67">
        <v>2.9</v>
      </c>
      <c r="N2020" s="67">
        <v>412.57249999999999</v>
      </c>
      <c r="O2020" s="67">
        <v>3</v>
      </c>
      <c r="P2020" s="67">
        <v>19.71</v>
      </c>
      <c r="Q2020" s="74">
        <v>6143000</v>
      </c>
      <c r="R2020" s="65"/>
      <c r="S2020" s="64"/>
      <c r="T2020" s="36"/>
      <c r="U2020" s="70"/>
      <c r="V2020" s="36"/>
      <c r="W2020" s="36"/>
    </row>
    <row r="2021" spans="1:23" s="63" customFormat="1" ht="15.6">
      <c r="A2021" s="62"/>
      <c r="B2021" s="61"/>
      <c r="C2021" s="61"/>
      <c r="D2021" s="61"/>
      <c r="E2021" s="61"/>
      <c r="F2021" s="61"/>
      <c r="G2021" s="61"/>
      <c r="H2021" s="66"/>
      <c r="I2021" s="61"/>
      <c r="J2021" s="61"/>
      <c r="K2021" s="67" t="s">
        <v>282</v>
      </c>
      <c r="L2021" s="67">
        <v>58.09</v>
      </c>
      <c r="M2021" s="67">
        <v>-0.1</v>
      </c>
      <c r="N2021" s="67">
        <v>655.30319999999995</v>
      </c>
      <c r="O2021" s="67">
        <v>2</v>
      </c>
      <c r="P2021" s="67">
        <v>30.1</v>
      </c>
      <c r="Q2021" s="74">
        <v>27604000</v>
      </c>
      <c r="R2021" s="65"/>
      <c r="S2021" s="64"/>
      <c r="T2021" s="36"/>
      <c r="U2021" s="70"/>
      <c r="V2021" s="36"/>
      <c r="W2021" s="36"/>
    </row>
    <row r="2022" spans="1:23" s="63" customFormat="1" ht="15.6">
      <c r="A2022" s="62"/>
      <c r="B2022" s="61"/>
      <c r="C2022" s="61"/>
      <c r="D2022" s="61"/>
      <c r="E2022" s="61"/>
      <c r="F2022" s="61"/>
      <c r="G2022" s="61"/>
      <c r="H2022" s="66"/>
      <c r="I2022" s="61"/>
      <c r="J2022" s="61"/>
      <c r="K2022" s="67" t="s">
        <v>75</v>
      </c>
      <c r="L2022" s="67">
        <v>51.59</v>
      </c>
      <c r="M2022" s="67">
        <v>0.5</v>
      </c>
      <c r="N2022" s="67">
        <v>438.72489999999999</v>
      </c>
      <c r="O2022" s="67">
        <v>2</v>
      </c>
      <c r="P2022" s="67">
        <v>21.75</v>
      </c>
      <c r="Q2022" s="74">
        <v>10004000</v>
      </c>
      <c r="R2022" s="65"/>
      <c r="S2022" s="64"/>
      <c r="T2022" s="36"/>
      <c r="U2022" s="70"/>
      <c r="V2022" s="36"/>
      <c r="W2022" s="36"/>
    </row>
    <row r="2023" spans="1:23" s="63" customFormat="1" ht="15.6">
      <c r="A2023" s="62"/>
      <c r="B2023" s="61"/>
      <c r="C2023" s="61"/>
      <c r="D2023" s="61"/>
      <c r="E2023" s="61"/>
      <c r="F2023" s="61"/>
      <c r="G2023" s="61"/>
      <c r="H2023" s="66"/>
      <c r="I2023" s="61"/>
      <c r="J2023" s="61"/>
      <c r="K2023" s="67" t="s">
        <v>283</v>
      </c>
      <c r="L2023" s="67">
        <v>49.95</v>
      </c>
      <c r="M2023" s="67">
        <v>-0.2</v>
      </c>
      <c r="N2023" s="67">
        <v>439.2004</v>
      </c>
      <c r="O2023" s="67">
        <v>2</v>
      </c>
      <c r="P2023" s="67">
        <v>18.22</v>
      </c>
      <c r="Q2023" s="74">
        <v>4218900</v>
      </c>
      <c r="R2023" s="65"/>
      <c r="S2023" s="64"/>
      <c r="T2023" s="36"/>
      <c r="U2023" s="70"/>
      <c r="V2023" s="36"/>
      <c r="W2023" s="36"/>
    </row>
    <row r="2024" spans="1:23" s="63" customFormat="1" ht="15.6">
      <c r="A2024" s="62"/>
      <c r="B2024" s="61"/>
      <c r="C2024" s="61"/>
      <c r="D2024" s="61"/>
      <c r="E2024" s="61"/>
      <c r="F2024" s="61"/>
      <c r="G2024" s="61"/>
      <c r="H2024" s="66"/>
      <c r="I2024" s="61"/>
      <c r="J2024" s="61"/>
      <c r="K2024" s="67" t="s">
        <v>284</v>
      </c>
      <c r="L2024" s="67">
        <v>49.64</v>
      </c>
      <c r="M2024" s="67">
        <v>-0.9</v>
      </c>
      <c r="N2024" s="67">
        <v>583.35209999999995</v>
      </c>
      <c r="O2024" s="67">
        <v>2</v>
      </c>
      <c r="P2024" s="67">
        <v>27.39</v>
      </c>
      <c r="Q2024" s="74">
        <v>28050000</v>
      </c>
      <c r="R2024" s="65"/>
      <c r="S2024" s="64"/>
      <c r="T2024" s="36"/>
      <c r="U2024" s="70"/>
      <c r="V2024" s="36"/>
      <c r="W2024" s="36"/>
    </row>
    <row r="2025" spans="1:23" s="63" customFormat="1" ht="15.6">
      <c r="A2025" s="62"/>
      <c r="B2025" s="61"/>
      <c r="C2025" s="61"/>
      <c r="D2025" s="61"/>
      <c r="E2025" s="61"/>
      <c r="F2025" s="61"/>
      <c r="G2025" s="61"/>
      <c r="H2025" s="66"/>
      <c r="I2025" s="61"/>
      <c r="J2025" s="61"/>
      <c r="K2025" s="67" t="s">
        <v>273</v>
      </c>
      <c r="L2025" s="67">
        <v>49.52</v>
      </c>
      <c r="M2025" s="67">
        <v>-0.3</v>
      </c>
      <c r="N2025" s="67">
        <v>924.51859999999999</v>
      </c>
      <c r="O2025" s="67">
        <v>1</v>
      </c>
      <c r="P2025" s="67">
        <v>27.25</v>
      </c>
      <c r="Q2025" s="74">
        <v>490540000</v>
      </c>
      <c r="R2025" s="65"/>
      <c r="S2025" s="64"/>
      <c r="T2025" s="36"/>
      <c r="U2025" s="70"/>
      <c r="V2025" s="36"/>
      <c r="W2025" s="36"/>
    </row>
    <row r="2026" spans="1:23" s="63" customFormat="1" ht="15.6">
      <c r="A2026" s="62"/>
      <c r="B2026" s="61"/>
      <c r="C2026" s="61"/>
      <c r="D2026" s="61"/>
      <c r="E2026" s="61"/>
      <c r="F2026" s="61"/>
      <c r="G2026" s="61"/>
      <c r="H2026" s="66"/>
      <c r="I2026" s="61"/>
      <c r="J2026" s="61"/>
      <c r="K2026" s="67" t="s">
        <v>76</v>
      </c>
      <c r="L2026" s="67">
        <v>30.01</v>
      </c>
      <c r="M2026" s="67">
        <v>0.8</v>
      </c>
      <c r="N2026" s="67">
        <v>436.76400000000001</v>
      </c>
      <c r="O2026" s="67">
        <v>2</v>
      </c>
      <c r="P2026" s="67">
        <v>17.690000000000001</v>
      </c>
      <c r="Q2026" s="74">
        <v>111380000</v>
      </c>
      <c r="R2026" s="65"/>
      <c r="S2026" s="64"/>
      <c r="T2026" s="36"/>
      <c r="U2026" s="70"/>
      <c r="V2026" s="36"/>
      <c r="W2026" s="36"/>
    </row>
    <row r="2027" spans="1:23" s="63" customFormat="1" ht="15.6">
      <c r="A2027" s="62"/>
      <c r="B2027" s="61"/>
      <c r="C2027" s="61"/>
      <c r="D2027" s="61"/>
      <c r="E2027" s="61"/>
      <c r="F2027" s="61"/>
      <c r="G2027" s="61"/>
      <c r="H2027" s="66"/>
      <c r="I2027" s="61"/>
      <c r="J2027" s="61"/>
      <c r="K2027" s="67" t="s">
        <v>190</v>
      </c>
      <c r="L2027" s="67">
        <v>15.96</v>
      </c>
      <c r="M2027" s="67">
        <v>0.6</v>
      </c>
      <c r="N2027" s="67">
        <v>441.74160000000001</v>
      </c>
      <c r="O2027" s="67">
        <v>2</v>
      </c>
      <c r="P2027" s="67">
        <v>24.55</v>
      </c>
      <c r="Q2027" s="74">
        <v>3281000</v>
      </c>
      <c r="R2027" s="65"/>
      <c r="S2027" s="64"/>
      <c r="T2027" s="36"/>
      <c r="U2027" s="70"/>
      <c r="V2027" s="36"/>
      <c r="W2027" s="36"/>
    </row>
    <row r="2028" spans="1:23" s="63" customFormat="1" ht="14.4">
      <c r="A2028" s="62"/>
      <c r="B2028" s="61"/>
      <c r="C2028" s="61"/>
      <c r="D2028" s="61"/>
      <c r="E2028" s="61"/>
      <c r="F2028" s="61"/>
      <c r="G2028" s="61"/>
      <c r="H2028" s="66"/>
      <c r="I2028" s="61"/>
      <c r="J2028" s="61"/>
      <c r="K2028" s="67"/>
      <c r="L2028" s="67"/>
      <c r="M2028" s="67"/>
      <c r="N2028" s="67"/>
      <c r="O2028" s="67"/>
      <c r="P2028" s="67"/>
      <c r="Q2028" s="46">
        <f>SUM(Q2008:Q2027)</f>
        <v>8565084200</v>
      </c>
      <c r="R2028" s="65"/>
      <c r="S2028" s="64"/>
      <c r="T2028" s="36"/>
      <c r="U2028" s="70"/>
      <c r="V2028" s="36"/>
      <c r="W2028" s="36"/>
    </row>
    <row r="2029" spans="1:23" s="63" customFormat="1" ht="15.6">
      <c r="A2029" s="62">
        <v>29</v>
      </c>
      <c r="B2029" s="61">
        <v>12</v>
      </c>
      <c r="C2029" s="61">
        <v>2</v>
      </c>
      <c r="D2029" s="61">
        <v>212.56</v>
      </c>
      <c r="E2029" s="61">
        <v>20</v>
      </c>
      <c r="F2029" s="61">
        <v>54748</v>
      </c>
      <c r="G2029" s="61" t="s">
        <v>847</v>
      </c>
      <c r="H2029" s="66" t="s">
        <v>61</v>
      </c>
      <c r="I2029" s="61" t="s">
        <v>38</v>
      </c>
      <c r="J2029" s="61" t="s">
        <v>646</v>
      </c>
      <c r="K2029" s="67" t="s">
        <v>73</v>
      </c>
      <c r="L2029" s="67">
        <v>81.17</v>
      </c>
      <c r="M2029" s="67">
        <v>-0.8</v>
      </c>
      <c r="N2029" s="67">
        <v>1514.6996999999999</v>
      </c>
      <c r="O2029" s="67">
        <v>1</v>
      </c>
      <c r="P2029" s="67">
        <v>37.950000000000003</v>
      </c>
      <c r="Q2029" s="74">
        <v>3886300000</v>
      </c>
      <c r="R2029" s="65">
        <f>Q2041/B2029</f>
        <v>674351125</v>
      </c>
      <c r="S2029" s="64"/>
      <c r="T2029" s="44">
        <f>R2029/$S$2007*100</f>
        <v>27.368196389284709</v>
      </c>
      <c r="U2029" s="70"/>
      <c r="V2029" s="44">
        <f>T2029*U$2007/100</f>
        <v>0.66371903556218692</v>
      </c>
      <c r="W2029" s="44"/>
    </row>
    <row r="2030" spans="1:23" s="63" customFormat="1" ht="15.6">
      <c r="A2030" s="62"/>
      <c r="B2030" s="61"/>
      <c r="C2030" s="61"/>
      <c r="D2030" s="61"/>
      <c r="E2030" s="61"/>
      <c r="F2030" s="61"/>
      <c r="G2030" s="61"/>
      <c r="H2030" s="66"/>
      <c r="I2030" s="61"/>
      <c r="J2030" s="61"/>
      <c r="K2030" s="67" t="s">
        <v>74</v>
      </c>
      <c r="L2030" s="67">
        <v>74.319999999999993</v>
      </c>
      <c r="M2030" s="67">
        <v>1.1000000000000001</v>
      </c>
      <c r="N2030" s="67">
        <v>634.86469999999997</v>
      </c>
      <c r="O2030" s="67">
        <v>2</v>
      </c>
      <c r="P2030" s="67">
        <v>22.45</v>
      </c>
      <c r="Q2030" s="74">
        <v>2219000000</v>
      </c>
      <c r="R2030" s="65"/>
      <c r="S2030" s="64"/>
      <c r="T2030" s="36"/>
      <c r="U2030" s="70"/>
      <c r="V2030" s="36"/>
      <c r="W2030" s="36"/>
    </row>
    <row r="2031" spans="1:23" s="63" customFormat="1" ht="15.6">
      <c r="A2031" s="62"/>
      <c r="B2031" s="61"/>
      <c r="C2031" s="61"/>
      <c r="D2031" s="61"/>
      <c r="E2031" s="61"/>
      <c r="F2031" s="61"/>
      <c r="G2031" s="61"/>
      <c r="H2031" s="66"/>
      <c r="I2031" s="61"/>
      <c r="J2031" s="61"/>
      <c r="K2031" s="67" t="s">
        <v>107</v>
      </c>
      <c r="L2031" s="67">
        <v>73.319999999999993</v>
      </c>
      <c r="M2031" s="67">
        <v>-1.1000000000000001</v>
      </c>
      <c r="N2031" s="67">
        <v>569.26350000000002</v>
      </c>
      <c r="O2031" s="67">
        <v>2</v>
      </c>
      <c r="P2031" s="67">
        <v>30.46</v>
      </c>
      <c r="Q2031" s="74">
        <v>748310000</v>
      </c>
      <c r="R2031" s="65"/>
      <c r="S2031" s="64"/>
      <c r="T2031" s="36"/>
      <c r="U2031" s="70"/>
      <c r="V2031" s="36"/>
      <c r="W2031" s="36"/>
    </row>
    <row r="2032" spans="1:23" s="63" customFormat="1" ht="15.6">
      <c r="A2032" s="62"/>
      <c r="B2032" s="61"/>
      <c r="C2032" s="61"/>
      <c r="D2032" s="61"/>
      <c r="E2032" s="61"/>
      <c r="F2032" s="61"/>
      <c r="G2032" s="61"/>
      <c r="H2032" s="66"/>
      <c r="I2032" s="61"/>
      <c r="J2032" s="61"/>
      <c r="K2032" s="67" t="s">
        <v>72</v>
      </c>
      <c r="L2032" s="67">
        <v>67.83</v>
      </c>
      <c r="M2032" s="67">
        <v>2.7</v>
      </c>
      <c r="N2032" s="67">
        <v>532.74659999999994</v>
      </c>
      <c r="O2032" s="67">
        <v>2</v>
      </c>
      <c r="P2032" s="67">
        <v>26.61</v>
      </c>
      <c r="Q2032" s="74">
        <v>714020000</v>
      </c>
      <c r="R2032" s="65"/>
      <c r="S2032" s="64"/>
      <c r="T2032" s="36"/>
      <c r="U2032" s="70"/>
      <c r="V2032" s="36"/>
      <c r="W2032" s="36"/>
    </row>
    <row r="2033" spans="1:23" s="63" customFormat="1" ht="15.6">
      <c r="A2033" s="62"/>
      <c r="B2033" s="61"/>
      <c r="C2033" s="61"/>
      <c r="D2033" s="61"/>
      <c r="E2033" s="61"/>
      <c r="F2033" s="61"/>
      <c r="G2033" s="61"/>
      <c r="H2033" s="66"/>
      <c r="I2033" s="61"/>
      <c r="J2033" s="61"/>
      <c r="K2033" s="67" t="s">
        <v>234</v>
      </c>
      <c r="L2033" s="67">
        <v>65.27</v>
      </c>
      <c r="M2033" s="67">
        <v>-0.5</v>
      </c>
      <c r="N2033" s="67">
        <v>647.30550000000005</v>
      </c>
      <c r="O2033" s="67">
        <v>2</v>
      </c>
      <c r="P2033" s="67">
        <v>32.89</v>
      </c>
      <c r="Q2033" s="74">
        <v>51579000</v>
      </c>
      <c r="R2033" s="65"/>
      <c r="S2033" s="64"/>
      <c r="T2033" s="36"/>
      <c r="U2033" s="70"/>
      <c r="V2033" s="36"/>
      <c r="W2033" s="36"/>
    </row>
    <row r="2034" spans="1:23" s="63" customFormat="1" ht="15.6">
      <c r="A2034" s="62"/>
      <c r="B2034" s="61"/>
      <c r="C2034" s="61"/>
      <c r="D2034" s="61"/>
      <c r="E2034" s="61"/>
      <c r="F2034" s="61"/>
      <c r="G2034" s="61"/>
      <c r="H2034" s="66"/>
      <c r="I2034" s="61"/>
      <c r="J2034" s="61"/>
      <c r="K2034" s="67" t="s">
        <v>138</v>
      </c>
      <c r="L2034" s="67">
        <v>59.84</v>
      </c>
      <c r="M2034" s="67">
        <v>0.2</v>
      </c>
      <c r="N2034" s="67">
        <v>630.78589999999997</v>
      </c>
      <c r="O2034" s="67">
        <v>2</v>
      </c>
      <c r="P2034" s="67">
        <v>24.33</v>
      </c>
      <c r="Q2034" s="74">
        <v>306180000</v>
      </c>
      <c r="R2034" s="65"/>
      <c r="S2034" s="64"/>
      <c r="T2034" s="36"/>
      <c r="U2034" s="70"/>
      <c r="V2034" s="36"/>
      <c r="W2034" s="36"/>
    </row>
    <row r="2035" spans="1:23" s="63" customFormat="1" ht="15.6">
      <c r="A2035" s="62"/>
      <c r="B2035" s="61"/>
      <c r="C2035" s="61"/>
      <c r="D2035" s="61"/>
      <c r="E2035" s="61"/>
      <c r="F2035" s="61"/>
      <c r="G2035" s="61"/>
      <c r="H2035" s="66"/>
      <c r="I2035" s="61"/>
      <c r="J2035" s="61"/>
      <c r="K2035" s="67" t="s">
        <v>281</v>
      </c>
      <c r="L2035" s="67">
        <v>59.77</v>
      </c>
      <c r="M2035" s="67">
        <v>1.9</v>
      </c>
      <c r="N2035" s="67">
        <v>475.61309999999997</v>
      </c>
      <c r="O2035" s="67">
        <v>3</v>
      </c>
      <c r="P2035" s="67">
        <v>22.45</v>
      </c>
      <c r="Q2035" s="74">
        <v>3882300</v>
      </c>
      <c r="R2035" s="65"/>
      <c r="S2035" s="64"/>
      <c r="T2035" s="36"/>
      <c r="U2035" s="70"/>
      <c r="V2035" s="36"/>
      <c r="W2035" s="36"/>
    </row>
    <row r="2036" spans="1:23" s="63" customFormat="1" ht="15.6">
      <c r="A2036" s="62"/>
      <c r="B2036" s="61"/>
      <c r="C2036" s="61"/>
      <c r="D2036" s="61"/>
      <c r="E2036" s="61"/>
      <c r="F2036" s="61"/>
      <c r="G2036" s="61"/>
      <c r="H2036" s="66"/>
      <c r="I2036" s="61"/>
      <c r="J2036" s="61"/>
      <c r="K2036" s="67" t="s">
        <v>285</v>
      </c>
      <c r="L2036" s="67">
        <v>58.09</v>
      </c>
      <c r="M2036" s="67">
        <v>-0.1</v>
      </c>
      <c r="N2036" s="67">
        <v>655.30319999999995</v>
      </c>
      <c r="O2036" s="67">
        <v>2</v>
      </c>
      <c r="P2036" s="67">
        <v>30.1</v>
      </c>
      <c r="Q2036" s="74">
        <v>27604000</v>
      </c>
      <c r="R2036" s="65"/>
      <c r="S2036" s="64"/>
      <c r="T2036" s="36"/>
      <c r="U2036" s="70"/>
      <c r="V2036" s="36"/>
      <c r="W2036" s="36"/>
    </row>
    <row r="2037" spans="1:23" s="63" customFormat="1" ht="15.6">
      <c r="A2037" s="62"/>
      <c r="B2037" s="61"/>
      <c r="C2037" s="61"/>
      <c r="D2037" s="61"/>
      <c r="E2037" s="61"/>
      <c r="F2037" s="61"/>
      <c r="G2037" s="61"/>
      <c r="H2037" s="66"/>
      <c r="I2037" s="61"/>
      <c r="J2037" s="61"/>
      <c r="K2037" s="67" t="s">
        <v>75</v>
      </c>
      <c r="L2037" s="67">
        <v>51.59</v>
      </c>
      <c r="M2037" s="67">
        <v>0.5</v>
      </c>
      <c r="N2037" s="67">
        <v>438.72489999999999</v>
      </c>
      <c r="O2037" s="67">
        <v>2</v>
      </c>
      <c r="P2037" s="67">
        <v>21.75</v>
      </c>
      <c r="Q2037" s="74">
        <v>10004000</v>
      </c>
      <c r="R2037" s="65"/>
      <c r="S2037" s="64"/>
      <c r="T2037" s="36"/>
      <c r="U2037" s="70"/>
      <c r="V2037" s="36"/>
      <c r="W2037" s="36"/>
    </row>
    <row r="2038" spans="1:23" s="63" customFormat="1" ht="15.6">
      <c r="A2038" s="62"/>
      <c r="B2038" s="61"/>
      <c r="C2038" s="61"/>
      <c r="D2038" s="61"/>
      <c r="E2038" s="61"/>
      <c r="F2038" s="61"/>
      <c r="G2038" s="61"/>
      <c r="H2038" s="66"/>
      <c r="I2038" s="61"/>
      <c r="J2038" s="61"/>
      <c r="K2038" s="67" t="s">
        <v>283</v>
      </c>
      <c r="L2038" s="67">
        <v>49.95</v>
      </c>
      <c r="M2038" s="67">
        <v>-0.2</v>
      </c>
      <c r="N2038" s="67">
        <v>439.2004</v>
      </c>
      <c r="O2038" s="67">
        <v>2</v>
      </c>
      <c r="P2038" s="67">
        <v>18.22</v>
      </c>
      <c r="Q2038" s="74">
        <v>4218900</v>
      </c>
      <c r="R2038" s="65"/>
      <c r="S2038" s="64"/>
      <c r="T2038" s="36"/>
      <c r="U2038" s="70"/>
      <c r="V2038" s="36"/>
      <c r="W2038" s="36"/>
    </row>
    <row r="2039" spans="1:23" s="63" customFormat="1" ht="15.6">
      <c r="A2039" s="62"/>
      <c r="B2039" s="61"/>
      <c r="C2039" s="61"/>
      <c r="D2039" s="61"/>
      <c r="E2039" s="61"/>
      <c r="F2039" s="61"/>
      <c r="G2039" s="61"/>
      <c r="H2039" s="66"/>
      <c r="I2039" s="61"/>
      <c r="J2039" s="61"/>
      <c r="K2039" s="67" t="s">
        <v>77</v>
      </c>
      <c r="L2039" s="67">
        <v>49.02</v>
      </c>
      <c r="M2039" s="67">
        <v>-0.5</v>
      </c>
      <c r="N2039" s="67">
        <v>880.40470000000005</v>
      </c>
      <c r="O2039" s="67">
        <v>2</v>
      </c>
      <c r="P2039" s="67">
        <v>31.16</v>
      </c>
      <c r="Q2039" s="74">
        <v>117380000</v>
      </c>
      <c r="R2039" s="65"/>
      <c r="S2039" s="64"/>
      <c r="T2039" s="36"/>
      <c r="U2039" s="70"/>
      <c r="V2039" s="36"/>
      <c r="W2039" s="36"/>
    </row>
    <row r="2040" spans="1:23" s="63" customFormat="1" ht="15.6">
      <c r="A2040" s="62"/>
      <c r="B2040" s="61"/>
      <c r="C2040" s="61"/>
      <c r="D2040" s="61"/>
      <c r="E2040" s="61"/>
      <c r="F2040" s="61"/>
      <c r="G2040" s="61"/>
      <c r="H2040" s="66"/>
      <c r="I2040" s="61"/>
      <c r="J2040" s="61"/>
      <c r="K2040" s="67" t="s">
        <v>286</v>
      </c>
      <c r="L2040" s="67">
        <v>47.93</v>
      </c>
      <c r="M2040" s="67">
        <v>-0.4</v>
      </c>
      <c r="N2040" s="67">
        <v>668.30880000000002</v>
      </c>
      <c r="O2040" s="67">
        <v>2</v>
      </c>
      <c r="P2040" s="67">
        <v>27.2</v>
      </c>
      <c r="Q2040" s="74">
        <v>3735300</v>
      </c>
      <c r="R2040" s="65"/>
      <c r="S2040" s="64"/>
      <c r="T2040" s="36"/>
      <c r="U2040" s="70"/>
      <c r="V2040" s="36"/>
      <c r="W2040" s="36"/>
    </row>
    <row r="2041" spans="1:23" s="63" customFormat="1" ht="14.4">
      <c r="A2041" s="62"/>
      <c r="B2041" s="61"/>
      <c r="C2041" s="61"/>
      <c r="D2041" s="61"/>
      <c r="E2041" s="61"/>
      <c r="F2041" s="61"/>
      <c r="G2041" s="61"/>
      <c r="H2041" s="66"/>
      <c r="I2041" s="61"/>
      <c r="J2041" s="61"/>
      <c r="K2041" s="67"/>
      <c r="L2041" s="67"/>
      <c r="M2041" s="67"/>
      <c r="N2041" s="67"/>
      <c r="O2041" s="67"/>
      <c r="P2041" s="67"/>
      <c r="Q2041" s="46">
        <f>SUM(Q2029:Q2040)</f>
        <v>8092213500</v>
      </c>
      <c r="R2041" s="65"/>
      <c r="S2041" s="64"/>
      <c r="T2041" s="36"/>
      <c r="U2041" s="70"/>
      <c r="V2041" s="36"/>
      <c r="W2041" s="36"/>
    </row>
    <row r="2042" spans="1:23" s="63" customFormat="1" ht="15.6">
      <c r="A2042" s="62">
        <v>29</v>
      </c>
      <c r="B2042" s="61">
        <v>12</v>
      </c>
      <c r="C2042" s="61">
        <v>1</v>
      </c>
      <c r="D2042" s="61">
        <v>199.24</v>
      </c>
      <c r="E2042" s="61">
        <v>19</v>
      </c>
      <c r="F2042" s="61">
        <v>55131</v>
      </c>
      <c r="G2042" s="61" t="s">
        <v>810</v>
      </c>
      <c r="H2042" s="66" t="s">
        <v>209</v>
      </c>
      <c r="I2042" s="61" t="s">
        <v>38</v>
      </c>
      <c r="J2042" s="61" t="s">
        <v>983</v>
      </c>
      <c r="K2042" s="67" t="s">
        <v>73</v>
      </c>
      <c r="L2042" s="67">
        <v>81.17</v>
      </c>
      <c r="M2042" s="67">
        <v>-0.8</v>
      </c>
      <c r="N2042" s="67">
        <v>1514.6996999999999</v>
      </c>
      <c r="O2042" s="67">
        <v>1</v>
      </c>
      <c r="P2042" s="67">
        <v>37.950000000000003</v>
      </c>
      <c r="Q2042" s="74">
        <v>3886300000</v>
      </c>
      <c r="R2042" s="65">
        <f>Q2054/B2042</f>
        <v>515883175</v>
      </c>
      <c r="S2042" s="64"/>
      <c r="T2042" s="44">
        <f>R2042/$S$2007*100</f>
        <v>20.936855480633671</v>
      </c>
      <c r="U2042" s="70"/>
      <c r="V2042" s="44">
        <f>T2042*U$2007/100</f>
        <v>0.50774955461631199</v>
      </c>
      <c r="W2042" s="44"/>
    </row>
    <row r="2043" spans="1:23" s="63" customFormat="1" ht="15.6">
      <c r="A2043" s="62"/>
      <c r="B2043" s="61"/>
      <c r="C2043" s="61"/>
      <c r="D2043" s="61"/>
      <c r="E2043" s="61"/>
      <c r="F2043" s="61"/>
      <c r="G2043" s="61"/>
      <c r="H2043" s="66"/>
      <c r="I2043" s="61"/>
      <c r="J2043" s="61"/>
      <c r="K2043" s="67" t="s">
        <v>71</v>
      </c>
      <c r="L2043" s="67">
        <v>79.819999999999993</v>
      </c>
      <c r="M2043" s="67">
        <v>-0.4</v>
      </c>
      <c r="N2043" s="67">
        <v>1281.6315</v>
      </c>
      <c r="O2043" s="67">
        <v>1</v>
      </c>
      <c r="P2043" s="67">
        <v>25.94</v>
      </c>
      <c r="Q2043" s="74">
        <v>178110000</v>
      </c>
      <c r="R2043" s="65"/>
      <c r="S2043" s="64"/>
      <c r="T2043" s="36"/>
      <c r="U2043" s="70"/>
      <c r="V2043" s="36"/>
      <c r="W2043" s="36"/>
    </row>
    <row r="2044" spans="1:23" s="63" customFormat="1" ht="15.6">
      <c r="A2044" s="62"/>
      <c r="B2044" s="61"/>
      <c r="C2044" s="61"/>
      <c r="D2044" s="61"/>
      <c r="E2044" s="61"/>
      <c r="F2044" s="61"/>
      <c r="G2044" s="61"/>
      <c r="H2044" s="66"/>
      <c r="I2044" s="61"/>
      <c r="J2044" s="61"/>
      <c r="K2044" s="67" t="s">
        <v>287</v>
      </c>
      <c r="L2044" s="67">
        <v>73.319999999999993</v>
      </c>
      <c r="M2044" s="67">
        <v>-1.1000000000000001</v>
      </c>
      <c r="N2044" s="67">
        <v>569.26350000000002</v>
      </c>
      <c r="O2044" s="67">
        <v>2</v>
      </c>
      <c r="P2044" s="67">
        <v>30.46</v>
      </c>
      <c r="Q2044" s="74">
        <v>748310000</v>
      </c>
      <c r="R2044" s="65"/>
      <c r="S2044" s="64"/>
      <c r="T2044" s="36"/>
      <c r="U2044" s="70"/>
      <c r="V2044" s="36"/>
      <c r="W2044" s="36"/>
    </row>
    <row r="2045" spans="1:23" s="63" customFormat="1" ht="15.6">
      <c r="A2045" s="62"/>
      <c r="B2045" s="61"/>
      <c r="C2045" s="61"/>
      <c r="D2045" s="61"/>
      <c r="E2045" s="61"/>
      <c r="F2045" s="61"/>
      <c r="G2045" s="61"/>
      <c r="H2045" s="66"/>
      <c r="I2045" s="61"/>
      <c r="J2045" s="61"/>
      <c r="K2045" s="67" t="s">
        <v>72</v>
      </c>
      <c r="L2045" s="67">
        <v>67.83</v>
      </c>
      <c r="M2045" s="67">
        <v>2.7</v>
      </c>
      <c r="N2045" s="67">
        <v>532.74659999999994</v>
      </c>
      <c r="O2045" s="67">
        <v>2</v>
      </c>
      <c r="P2045" s="67">
        <v>26.61</v>
      </c>
      <c r="Q2045" s="74">
        <v>714020000</v>
      </c>
      <c r="R2045" s="65"/>
      <c r="S2045" s="64"/>
      <c r="T2045" s="36"/>
      <c r="U2045" s="70"/>
      <c r="V2045" s="36"/>
      <c r="W2045" s="36"/>
    </row>
    <row r="2046" spans="1:23" s="63" customFormat="1" ht="15.6">
      <c r="A2046" s="62"/>
      <c r="B2046" s="61"/>
      <c r="C2046" s="61"/>
      <c r="D2046" s="61"/>
      <c r="E2046" s="61"/>
      <c r="F2046" s="61"/>
      <c r="G2046" s="61"/>
      <c r="H2046" s="66"/>
      <c r="I2046" s="61"/>
      <c r="J2046" s="61"/>
      <c r="K2046" s="67" t="s">
        <v>75</v>
      </c>
      <c r="L2046" s="67">
        <v>51.59</v>
      </c>
      <c r="M2046" s="67">
        <v>0.5</v>
      </c>
      <c r="N2046" s="67">
        <v>438.72489999999999</v>
      </c>
      <c r="O2046" s="67">
        <v>2</v>
      </c>
      <c r="P2046" s="67">
        <v>21.75</v>
      </c>
      <c r="Q2046" s="74">
        <v>10004000</v>
      </c>
      <c r="R2046" s="65"/>
      <c r="S2046" s="64"/>
      <c r="T2046" s="36"/>
      <c r="U2046" s="70"/>
      <c r="V2046" s="36"/>
      <c r="W2046" s="36"/>
    </row>
    <row r="2047" spans="1:23" s="63" customFormat="1" ht="15.6">
      <c r="A2047" s="62"/>
      <c r="B2047" s="61"/>
      <c r="C2047" s="61"/>
      <c r="D2047" s="61"/>
      <c r="E2047" s="61"/>
      <c r="F2047" s="61"/>
      <c r="G2047" s="61"/>
      <c r="H2047" s="66"/>
      <c r="I2047" s="61"/>
      <c r="J2047" s="61"/>
      <c r="K2047" s="67" t="s">
        <v>283</v>
      </c>
      <c r="L2047" s="67">
        <v>49.95</v>
      </c>
      <c r="M2047" s="67">
        <v>-0.2</v>
      </c>
      <c r="N2047" s="67">
        <v>439.2004</v>
      </c>
      <c r="O2047" s="67">
        <v>2</v>
      </c>
      <c r="P2047" s="67">
        <v>18.22</v>
      </c>
      <c r="Q2047" s="74">
        <v>4218900</v>
      </c>
      <c r="R2047" s="65"/>
      <c r="S2047" s="64"/>
      <c r="T2047" s="36"/>
      <c r="U2047" s="70"/>
      <c r="V2047" s="36"/>
      <c r="W2047" s="36"/>
    </row>
    <row r="2048" spans="1:23" s="63" customFormat="1" ht="15.6">
      <c r="A2048" s="62"/>
      <c r="B2048" s="61"/>
      <c r="C2048" s="61"/>
      <c r="D2048" s="61"/>
      <c r="E2048" s="61"/>
      <c r="F2048" s="61"/>
      <c r="G2048" s="61"/>
      <c r="H2048" s="66"/>
      <c r="I2048" s="61"/>
      <c r="J2048" s="61"/>
      <c r="K2048" s="67" t="s">
        <v>284</v>
      </c>
      <c r="L2048" s="67">
        <v>49.64</v>
      </c>
      <c r="M2048" s="67">
        <v>-0.9</v>
      </c>
      <c r="N2048" s="67">
        <v>583.35209999999995</v>
      </c>
      <c r="O2048" s="67">
        <v>2</v>
      </c>
      <c r="P2048" s="67">
        <v>27.39</v>
      </c>
      <c r="Q2048" s="74">
        <v>28050000</v>
      </c>
      <c r="R2048" s="65"/>
      <c r="S2048" s="64"/>
      <c r="T2048" s="36"/>
      <c r="U2048" s="70"/>
      <c r="V2048" s="36"/>
      <c r="W2048" s="36"/>
    </row>
    <row r="2049" spans="1:23" s="63" customFormat="1" ht="15.6">
      <c r="A2049" s="62"/>
      <c r="B2049" s="61"/>
      <c r="C2049" s="61"/>
      <c r="D2049" s="61"/>
      <c r="E2049" s="61"/>
      <c r="F2049" s="61"/>
      <c r="G2049" s="61"/>
      <c r="H2049" s="66"/>
      <c r="I2049" s="61"/>
      <c r="J2049" s="61"/>
      <c r="K2049" s="67" t="s">
        <v>273</v>
      </c>
      <c r="L2049" s="67">
        <v>49.52</v>
      </c>
      <c r="M2049" s="67">
        <v>-0.3</v>
      </c>
      <c r="N2049" s="67">
        <v>924.51859999999999</v>
      </c>
      <c r="O2049" s="67">
        <v>1</v>
      </c>
      <c r="P2049" s="67">
        <v>27.25</v>
      </c>
      <c r="Q2049" s="74">
        <v>490540000</v>
      </c>
      <c r="R2049" s="65"/>
      <c r="S2049" s="64"/>
      <c r="T2049" s="36"/>
      <c r="U2049" s="70"/>
      <c r="V2049" s="36"/>
      <c r="W2049" s="36"/>
    </row>
    <row r="2050" spans="1:23" s="63" customFormat="1" ht="15.6">
      <c r="A2050" s="62"/>
      <c r="B2050" s="61"/>
      <c r="C2050" s="61"/>
      <c r="D2050" s="61"/>
      <c r="E2050" s="61"/>
      <c r="F2050" s="61"/>
      <c r="G2050" s="61"/>
      <c r="H2050" s="66"/>
      <c r="I2050" s="61"/>
      <c r="J2050" s="61"/>
      <c r="K2050" s="67" t="s">
        <v>288</v>
      </c>
      <c r="L2050" s="67">
        <v>43.56</v>
      </c>
      <c r="M2050" s="67">
        <v>-1.4</v>
      </c>
      <c r="N2050" s="67">
        <v>676.30769999999995</v>
      </c>
      <c r="O2050" s="67">
        <v>2</v>
      </c>
      <c r="P2050" s="67">
        <v>36.22</v>
      </c>
      <c r="Q2050" s="74">
        <v>11966000</v>
      </c>
      <c r="R2050" s="65"/>
      <c r="S2050" s="64"/>
      <c r="T2050" s="36"/>
      <c r="U2050" s="70"/>
      <c r="V2050" s="36"/>
      <c r="W2050" s="36"/>
    </row>
    <row r="2051" spans="1:23" s="63" customFormat="1" ht="15.6">
      <c r="A2051" s="62"/>
      <c r="B2051" s="61"/>
      <c r="C2051" s="61"/>
      <c r="D2051" s="61"/>
      <c r="E2051" s="61"/>
      <c r="F2051" s="61"/>
      <c r="G2051" s="61"/>
      <c r="H2051" s="66"/>
      <c r="I2051" s="61"/>
      <c r="J2051" s="61"/>
      <c r="K2051" s="67" t="s">
        <v>76</v>
      </c>
      <c r="L2051" s="67">
        <v>30.01</v>
      </c>
      <c r="M2051" s="67">
        <v>0.8</v>
      </c>
      <c r="N2051" s="67">
        <v>436.76400000000001</v>
      </c>
      <c r="O2051" s="67">
        <v>2</v>
      </c>
      <c r="P2051" s="67">
        <v>17.690000000000001</v>
      </c>
      <c r="Q2051" s="74">
        <v>111380000</v>
      </c>
      <c r="R2051" s="65"/>
      <c r="S2051" s="64"/>
      <c r="T2051" s="36"/>
      <c r="U2051" s="70"/>
      <c r="V2051" s="36"/>
      <c r="W2051" s="36"/>
    </row>
    <row r="2052" spans="1:23" s="63" customFormat="1" ht="15.6">
      <c r="A2052" s="62"/>
      <c r="B2052" s="61"/>
      <c r="C2052" s="61"/>
      <c r="D2052" s="61"/>
      <c r="E2052" s="61"/>
      <c r="F2052" s="61"/>
      <c r="G2052" s="61"/>
      <c r="H2052" s="66"/>
      <c r="I2052" s="61"/>
      <c r="J2052" s="61"/>
      <c r="K2052" s="67" t="s">
        <v>289</v>
      </c>
      <c r="L2052" s="67">
        <v>27.03</v>
      </c>
      <c r="M2052" s="67">
        <v>-1.8</v>
      </c>
      <c r="N2052" s="67">
        <v>684.3048</v>
      </c>
      <c r="O2052" s="67">
        <v>2</v>
      </c>
      <c r="P2052" s="67">
        <v>33.270000000000003</v>
      </c>
      <c r="Q2052" s="74">
        <v>4418200</v>
      </c>
      <c r="R2052" s="65"/>
      <c r="S2052" s="64"/>
      <c r="T2052" s="36"/>
      <c r="U2052" s="70"/>
      <c r="V2052" s="36"/>
      <c r="W2052" s="36"/>
    </row>
    <row r="2053" spans="1:23" s="63" customFormat="1" ht="15.6">
      <c r="A2053" s="62"/>
      <c r="B2053" s="61"/>
      <c r="C2053" s="61"/>
      <c r="D2053" s="61"/>
      <c r="E2053" s="61"/>
      <c r="F2053" s="61"/>
      <c r="G2053" s="61"/>
      <c r="H2053" s="66"/>
      <c r="I2053" s="61"/>
      <c r="J2053" s="61"/>
      <c r="K2053" s="67" t="s">
        <v>190</v>
      </c>
      <c r="L2053" s="67">
        <v>15.96</v>
      </c>
      <c r="M2053" s="67">
        <v>0.6</v>
      </c>
      <c r="N2053" s="67">
        <v>441.74160000000001</v>
      </c>
      <c r="O2053" s="67">
        <v>2</v>
      </c>
      <c r="P2053" s="67">
        <v>24.55</v>
      </c>
      <c r="Q2053" s="74">
        <v>3281000</v>
      </c>
      <c r="R2053" s="65"/>
      <c r="S2053" s="64"/>
      <c r="T2053" s="36"/>
      <c r="U2053" s="70"/>
      <c r="V2053" s="36"/>
      <c r="W2053" s="36"/>
    </row>
    <row r="2054" spans="1:23" s="63" customFormat="1" ht="14.4">
      <c r="A2054" s="62"/>
      <c r="B2054" s="61"/>
      <c r="C2054" s="61"/>
      <c r="D2054" s="61"/>
      <c r="E2054" s="61"/>
      <c r="F2054" s="61"/>
      <c r="G2054" s="61"/>
      <c r="H2054" s="66"/>
      <c r="I2054" s="61"/>
      <c r="J2054" s="61"/>
      <c r="K2054" s="67"/>
      <c r="L2054" s="67"/>
      <c r="M2054" s="67"/>
      <c r="N2054" s="67"/>
      <c r="O2054" s="67"/>
      <c r="P2054" s="67"/>
      <c r="Q2054" s="46">
        <f>SUM(Q2042:Q2053)</f>
        <v>6190598100</v>
      </c>
      <c r="R2054" s="65"/>
      <c r="S2054" s="64"/>
      <c r="T2054" s="36"/>
      <c r="U2054" s="70"/>
      <c r="V2054" s="36"/>
      <c r="W2054" s="36"/>
    </row>
    <row r="2055" spans="1:23" s="63" customFormat="1" ht="15.6">
      <c r="A2055" s="62">
        <v>29</v>
      </c>
      <c r="B2055" s="61">
        <v>7</v>
      </c>
      <c r="C2055" s="61">
        <v>7</v>
      </c>
      <c r="D2055" s="61">
        <v>187.96</v>
      </c>
      <c r="E2055" s="61">
        <v>13</v>
      </c>
      <c r="F2055" s="61">
        <v>64772</v>
      </c>
      <c r="G2055" s="61" t="s">
        <v>848</v>
      </c>
      <c r="H2055" s="66" t="s">
        <v>59</v>
      </c>
      <c r="I2055" s="61" t="s">
        <v>225</v>
      </c>
      <c r="J2055" s="61" t="s">
        <v>1003</v>
      </c>
      <c r="K2055" s="67" t="s">
        <v>253</v>
      </c>
      <c r="L2055" s="67">
        <v>85.07</v>
      </c>
      <c r="M2055" s="67">
        <v>0.1</v>
      </c>
      <c r="N2055" s="67">
        <v>859.94100000000003</v>
      </c>
      <c r="O2055" s="67">
        <v>2</v>
      </c>
      <c r="P2055" s="67">
        <v>35.78</v>
      </c>
      <c r="Q2055" s="74">
        <v>5350400</v>
      </c>
      <c r="R2055" s="65">
        <f>Q2062/B2055</f>
        <v>7258314.2857142854</v>
      </c>
      <c r="S2055" s="64"/>
      <c r="T2055" s="44">
        <f>R2055/$S$2007*100</f>
        <v>0.29457498247160085</v>
      </c>
      <c r="U2055" s="70"/>
      <c r="V2055" s="44">
        <f>T2055*U$2007/100</f>
        <v>7.1438768008602769E-3</v>
      </c>
      <c r="W2055" s="44"/>
    </row>
    <row r="2056" spans="1:23" s="63" customFormat="1" ht="15.6">
      <c r="A2056" s="62"/>
      <c r="B2056" s="61"/>
      <c r="C2056" s="61"/>
      <c r="D2056" s="61"/>
      <c r="E2056" s="61"/>
      <c r="F2056" s="61"/>
      <c r="G2056" s="61"/>
      <c r="H2056" s="66"/>
      <c r="I2056" s="61"/>
      <c r="J2056" s="61"/>
      <c r="K2056" s="67" t="s">
        <v>250</v>
      </c>
      <c r="L2056" s="67">
        <v>71.88</v>
      </c>
      <c r="M2056" s="67">
        <v>0.2</v>
      </c>
      <c r="N2056" s="67">
        <v>713.33399999999995</v>
      </c>
      <c r="O2056" s="67">
        <v>2</v>
      </c>
      <c r="P2056" s="67">
        <v>21.81</v>
      </c>
      <c r="Q2056" s="74">
        <v>3577400</v>
      </c>
      <c r="R2056" s="65"/>
      <c r="S2056" s="64"/>
      <c r="T2056" s="36"/>
      <c r="U2056" s="70"/>
      <c r="V2056" s="36"/>
      <c r="W2056" s="36"/>
    </row>
    <row r="2057" spans="1:23" s="63" customFormat="1" ht="15.6">
      <c r="A2057" s="62"/>
      <c r="B2057" s="61"/>
      <c r="C2057" s="61"/>
      <c r="D2057" s="61"/>
      <c r="E2057" s="61"/>
      <c r="F2057" s="61"/>
      <c r="G2057" s="61"/>
      <c r="H2057" s="66"/>
      <c r="I2057" s="61"/>
      <c r="J2057" s="61"/>
      <c r="K2057" s="67" t="s">
        <v>290</v>
      </c>
      <c r="L2057" s="67">
        <v>69.739999999999995</v>
      </c>
      <c r="M2057" s="67">
        <v>0.8</v>
      </c>
      <c r="N2057" s="67">
        <v>521.79859999999996</v>
      </c>
      <c r="O2057" s="67">
        <v>2</v>
      </c>
      <c r="P2057" s="67">
        <v>24.08</v>
      </c>
      <c r="Q2057" s="74">
        <v>5121800</v>
      </c>
      <c r="R2057" s="65"/>
      <c r="S2057" s="64"/>
      <c r="T2057" s="36"/>
      <c r="U2057" s="70"/>
      <c r="V2057" s="36"/>
      <c r="W2057" s="36"/>
    </row>
    <row r="2058" spans="1:23" s="63" customFormat="1" ht="15.6">
      <c r="A2058" s="62"/>
      <c r="B2058" s="61"/>
      <c r="C2058" s="61"/>
      <c r="D2058" s="61"/>
      <c r="E2058" s="61"/>
      <c r="F2058" s="61"/>
      <c r="G2058" s="61"/>
      <c r="H2058" s="66"/>
      <c r="I2058" s="61"/>
      <c r="J2058" s="61"/>
      <c r="K2058" s="67" t="s">
        <v>249</v>
      </c>
      <c r="L2058" s="67">
        <v>68.08</v>
      </c>
      <c r="M2058" s="67">
        <v>0.8</v>
      </c>
      <c r="N2058" s="67">
        <v>523.30039999999997</v>
      </c>
      <c r="O2058" s="67">
        <v>2</v>
      </c>
      <c r="P2058" s="67">
        <v>26.9</v>
      </c>
      <c r="Q2058" s="74">
        <v>10109000</v>
      </c>
      <c r="R2058" s="65"/>
      <c r="S2058" s="64"/>
      <c r="T2058" s="36"/>
      <c r="U2058" s="70"/>
      <c r="V2058" s="36"/>
      <c r="W2058" s="36"/>
    </row>
    <row r="2059" spans="1:23" s="63" customFormat="1" ht="15.6">
      <c r="A2059" s="62"/>
      <c r="B2059" s="61"/>
      <c r="C2059" s="61"/>
      <c r="D2059" s="61"/>
      <c r="E2059" s="61"/>
      <c r="F2059" s="61"/>
      <c r="G2059" s="61"/>
      <c r="H2059" s="66"/>
      <c r="I2059" s="61"/>
      <c r="J2059" s="61"/>
      <c r="K2059" s="67" t="s">
        <v>291</v>
      </c>
      <c r="L2059" s="67">
        <v>62.69</v>
      </c>
      <c r="M2059" s="67">
        <v>1.1000000000000001</v>
      </c>
      <c r="N2059" s="67">
        <v>672.27769999999998</v>
      </c>
      <c r="O2059" s="67">
        <v>2</v>
      </c>
      <c r="P2059" s="67">
        <v>20.239999999999998</v>
      </c>
      <c r="Q2059" s="74">
        <v>7296700</v>
      </c>
      <c r="R2059" s="65"/>
      <c r="S2059" s="64"/>
      <c r="T2059" s="36"/>
      <c r="U2059" s="70"/>
      <c r="V2059" s="36"/>
      <c r="W2059" s="36"/>
    </row>
    <row r="2060" spans="1:23" s="63" customFormat="1" ht="15.6">
      <c r="A2060" s="62"/>
      <c r="B2060" s="61"/>
      <c r="C2060" s="61"/>
      <c r="D2060" s="61"/>
      <c r="E2060" s="61"/>
      <c r="F2060" s="61"/>
      <c r="G2060" s="61"/>
      <c r="H2060" s="66"/>
      <c r="I2060" s="61"/>
      <c r="J2060" s="61"/>
      <c r="K2060" s="67" t="s">
        <v>292</v>
      </c>
      <c r="L2060" s="67">
        <v>49.01</v>
      </c>
      <c r="M2060" s="67">
        <v>2.1</v>
      </c>
      <c r="N2060" s="67">
        <v>524.74440000000004</v>
      </c>
      <c r="O2060" s="67">
        <v>2</v>
      </c>
      <c r="P2060" s="67">
        <v>20.16</v>
      </c>
      <c r="Q2060" s="74">
        <v>9342900</v>
      </c>
      <c r="R2060" s="65"/>
      <c r="S2060" s="64"/>
      <c r="T2060" s="36"/>
      <c r="U2060" s="70"/>
      <c r="V2060" s="36"/>
      <c r="W2060" s="36"/>
    </row>
    <row r="2061" spans="1:23" s="63" customFormat="1" ht="15.6">
      <c r="A2061" s="62"/>
      <c r="B2061" s="61"/>
      <c r="C2061" s="61"/>
      <c r="D2061" s="61"/>
      <c r="E2061" s="61"/>
      <c r="F2061" s="61"/>
      <c r="G2061" s="61"/>
      <c r="H2061" s="66"/>
      <c r="I2061" s="61"/>
      <c r="J2061" s="61"/>
      <c r="K2061" s="67" t="s">
        <v>251</v>
      </c>
      <c r="L2061" s="67">
        <v>41.77</v>
      </c>
      <c r="M2061" s="67">
        <v>2</v>
      </c>
      <c r="N2061" s="67">
        <v>430.24869999999999</v>
      </c>
      <c r="O2061" s="67">
        <v>2</v>
      </c>
      <c r="P2061" s="67">
        <v>20.04</v>
      </c>
      <c r="Q2061" s="74">
        <v>10010000</v>
      </c>
      <c r="R2061" s="65"/>
      <c r="S2061" s="64"/>
      <c r="T2061" s="36"/>
      <c r="U2061" s="70"/>
      <c r="V2061" s="36"/>
      <c r="W2061" s="36"/>
    </row>
    <row r="2062" spans="1:23" s="63" customFormat="1" ht="14.4">
      <c r="A2062" s="62"/>
      <c r="B2062" s="61"/>
      <c r="C2062" s="61"/>
      <c r="D2062" s="61"/>
      <c r="E2062" s="61"/>
      <c r="F2062" s="61"/>
      <c r="G2062" s="61"/>
      <c r="H2062" s="66"/>
      <c r="I2062" s="61"/>
      <c r="J2062" s="61"/>
      <c r="K2062" s="67"/>
      <c r="L2062" s="67"/>
      <c r="M2062" s="67"/>
      <c r="N2062" s="67"/>
      <c r="O2062" s="67"/>
      <c r="P2062" s="67"/>
      <c r="Q2062" s="46">
        <f>SUM(Q2055:Q2061)</f>
        <v>50808200</v>
      </c>
      <c r="R2062" s="65"/>
      <c r="S2062" s="64"/>
      <c r="T2062" s="36"/>
      <c r="U2062" s="70"/>
      <c r="V2062" s="36"/>
      <c r="W2062" s="36"/>
    </row>
    <row r="2063" spans="1:23" s="63" customFormat="1" ht="15.6">
      <c r="A2063" s="62">
        <v>29</v>
      </c>
      <c r="B2063" s="61">
        <v>10</v>
      </c>
      <c r="C2063" s="61">
        <v>2</v>
      </c>
      <c r="D2063" s="61">
        <v>176.6</v>
      </c>
      <c r="E2063" s="61">
        <v>16</v>
      </c>
      <c r="F2063" s="61">
        <v>56661</v>
      </c>
      <c r="G2063" s="61" t="s">
        <v>849</v>
      </c>
      <c r="H2063" s="66" t="s">
        <v>60</v>
      </c>
      <c r="I2063" s="61" t="s">
        <v>38</v>
      </c>
      <c r="J2063" s="61" t="s">
        <v>557</v>
      </c>
      <c r="K2063" s="67" t="s">
        <v>293</v>
      </c>
      <c r="L2063" s="67">
        <v>80.489999999999995</v>
      </c>
      <c r="M2063" s="67">
        <v>-0.1</v>
      </c>
      <c r="N2063" s="67">
        <v>694.83320000000003</v>
      </c>
      <c r="O2063" s="67">
        <v>2</v>
      </c>
      <c r="P2063" s="67">
        <v>24.16</v>
      </c>
      <c r="Q2063" s="74">
        <v>103390000</v>
      </c>
      <c r="R2063" s="65">
        <f>Q2073/B2063</f>
        <v>122382815</v>
      </c>
      <c r="S2063" s="64"/>
      <c r="T2063" s="44">
        <f>R2063/$S$2007*100</f>
        <v>4.9668441134334849</v>
      </c>
      <c r="U2063" s="70"/>
      <c r="V2063" s="44">
        <f>T2063*U$2007/100</f>
        <v>0.12045327861088026</v>
      </c>
      <c r="W2063" s="44"/>
    </row>
    <row r="2064" spans="1:23" s="63" customFormat="1" ht="15.6">
      <c r="A2064" s="62"/>
      <c r="B2064" s="61"/>
      <c r="C2064" s="61"/>
      <c r="D2064" s="61"/>
      <c r="E2064" s="61"/>
      <c r="F2064" s="61"/>
      <c r="G2064" s="61"/>
      <c r="H2064" s="66"/>
      <c r="I2064" s="61"/>
      <c r="J2064" s="61"/>
      <c r="K2064" s="67" t="s">
        <v>72</v>
      </c>
      <c r="L2064" s="67">
        <v>67.83</v>
      </c>
      <c r="M2064" s="67">
        <v>2.7</v>
      </c>
      <c r="N2064" s="67">
        <v>532.74659999999994</v>
      </c>
      <c r="O2064" s="67">
        <v>2</v>
      </c>
      <c r="P2064" s="67">
        <v>26.61</v>
      </c>
      <c r="Q2064" s="74">
        <v>714020000</v>
      </c>
      <c r="R2064" s="65"/>
      <c r="S2064" s="64"/>
      <c r="T2064" s="36"/>
      <c r="U2064" s="70"/>
      <c r="V2064" s="36"/>
      <c r="W2064" s="36"/>
    </row>
    <row r="2065" spans="1:23" s="63" customFormat="1" ht="15.6">
      <c r="A2065" s="62"/>
      <c r="B2065" s="61"/>
      <c r="C2065" s="61"/>
      <c r="D2065" s="61"/>
      <c r="E2065" s="61"/>
      <c r="F2065" s="61"/>
      <c r="G2065" s="61"/>
      <c r="H2065" s="66"/>
      <c r="I2065" s="61"/>
      <c r="J2065" s="61"/>
      <c r="K2065" s="67" t="s">
        <v>280</v>
      </c>
      <c r="L2065" s="67">
        <v>65.27</v>
      </c>
      <c r="M2065" s="67">
        <v>-0.5</v>
      </c>
      <c r="N2065" s="67">
        <v>647.30550000000005</v>
      </c>
      <c r="O2065" s="67">
        <v>2</v>
      </c>
      <c r="P2065" s="67">
        <v>32.89</v>
      </c>
      <c r="Q2065" s="74">
        <v>51579000</v>
      </c>
      <c r="R2065" s="65"/>
      <c r="S2065" s="64"/>
      <c r="T2065" s="36"/>
      <c r="U2065" s="70"/>
      <c r="V2065" s="36"/>
      <c r="W2065" s="36"/>
    </row>
    <row r="2066" spans="1:23" s="63" customFormat="1" ht="15.6">
      <c r="A2066" s="62"/>
      <c r="B2066" s="61"/>
      <c r="C2066" s="61"/>
      <c r="D2066" s="61"/>
      <c r="E2066" s="61"/>
      <c r="F2066" s="61"/>
      <c r="G2066" s="61"/>
      <c r="H2066" s="66"/>
      <c r="I2066" s="61"/>
      <c r="J2066" s="61"/>
      <c r="K2066" s="67" t="s">
        <v>138</v>
      </c>
      <c r="L2066" s="67">
        <v>59.84</v>
      </c>
      <c r="M2066" s="67">
        <v>0.2</v>
      </c>
      <c r="N2066" s="67">
        <v>630.78589999999997</v>
      </c>
      <c r="O2066" s="67">
        <v>2</v>
      </c>
      <c r="P2066" s="67">
        <v>24.33</v>
      </c>
      <c r="Q2066" s="74">
        <v>306180000</v>
      </c>
      <c r="R2066" s="65"/>
      <c r="S2066" s="64"/>
      <c r="T2066" s="36"/>
      <c r="U2066" s="70"/>
      <c r="V2066" s="36"/>
      <c r="W2066" s="36"/>
    </row>
    <row r="2067" spans="1:23" s="63" customFormat="1" ht="15.6">
      <c r="A2067" s="62"/>
      <c r="B2067" s="61"/>
      <c r="C2067" s="61"/>
      <c r="D2067" s="61"/>
      <c r="E2067" s="61"/>
      <c r="F2067" s="61"/>
      <c r="G2067" s="61"/>
      <c r="H2067" s="66"/>
      <c r="I2067" s="61"/>
      <c r="J2067" s="61"/>
      <c r="K2067" s="67" t="s">
        <v>282</v>
      </c>
      <c r="L2067" s="67">
        <v>58.09</v>
      </c>
      <c r="M2067" s="67">
        <v>-0.1</v>
      </c>
      <c r="N2067" s="67">
        <v>655.30319999999995</v>
      </c>
      <c r="O2067" s="67">
        <v>2</v>
      </c>
      <c r="P2067" s="67">
        <v>30.1</v>
      </c>
      <c r="Q2067" s="74">
        <v>27604000</v>
      </c>
      <c r="R2067" s="65"/>
      <c r="S2067" s="64"/>
      <c r="T2067" s="36"/>
      <c r="U2067" s="70"/>
      <c r="V2067" s="36"/>
      <c r="W2067" s="36"/>
    </row>
    <row r="2068" spans="1:23" s="63" customFormat="1" ht="15.6">
      <c r="A2068" s="62"/>
      <c r="B2068" s="61"/>
      <c r="C2068" s="61"/>
      <c r="D2068" s="61"/>
      <c r="E2068" s="61"/>
      <c r="F2068" s="61"/>
      <c r="G2068" s="61"/>
      <c r="H2068" s="66"/>
      <c r="I2068" s="61"/>
      <c r="J2068" s="61"/>
      <c r="K2068" s="67" t="s">
        <v>75</v>
      </c>
      <c r="L2068" s="67">
        <v>51.59</v>
      </c>
      <c r="M2068" s="67">
        <v>0.5</v>
      </c>
      <c r="N2068" s="67">
        <v>438.72489999999999</v>
      </c>
      <c r="O2068" s="67">
        <v>2</v>
      </c>
      <c r="P2068" s="67">
        <v>21.75</v>
      </c>
      <c r="Q2068" s="74">
        <v>10004000</v>
      </c>
      <c r="R2068" s="65"/>
      <c r="S2068" s="64"/>
      <c r="T2068" s="36"/>
      <c r="U2068" s="70"/>
      <c r="V2068" s="36"/>
      <c r="W2068" s="36"/>
    </row>
    <row r="2069" spans="1:23" s="63" customFormat="1" ht="15.6">
      <c r="A2069" s="62"/>
      <c r="B2069" s="61"/>
      <c r="C2069" s="61"/>
      <c r="D2069" s="61"/>
      <c r="E2069" s="61"/>
      <c r="F2069" s="61"/>
      <c r="G2069" s="61"/>
      <c r="H2069" s="66"/>
      <c r="I2069" s="61"/>
      <c r="J2069" s="61"/>
      <c r="K2069" s="67" t="s">
        <v>283</v>
      </c>
      <c r="L2069" s="67">
        <v>49.95</v>
      </c>
      <c r="M2069" s="67">
        <v>-0.2</v>
      </c>
      <c r="N2069" s="67">
        <v>439.2004</v>
      </c>
      <c r="O2069" s="67">
        <v>2</v>
      </c>
      <c r="P2069" s="67">
        <v>18.22</v>
      </c>
      <c r="Q2069" s="74">
        <v>4218900</v>
      </c>
      <c r="R2069" s="65"/>
      <c r="S2069" s="64"/>
      <c r="T2069" s="36"/>
      <c r="U2069" s="70"/>
      <c r="V2069" s="36"/>
      <c r="W2069" s="36"/>
    </row>
    <row r="2070" spans="1:23" s="63" customFormat="1" ht="15.6">
      <c r="A2070" s="62"/>
      <c r="B2070" s="61"/>
      <c r="C2070" s="61"/>
      <c r="D2070" s="61"/>
      <c r="E2070" s="61"/>
      <c r="F2070" s="61"/>
      <c r="G2070" s="61"/>
      <c r="H2070" s="66"/>
      <c r="I2070" s="61"/>
      <c r="J2070" s="61"/>
      <c r="K2070" s="67" t="s">
        <v>294</v>
      </c>
      <c r="L2070" s="67">
        <v>47.81</v>
      </c>
      <c r="M2070" s="67">
        <v>1.2</v>
      </c>
      <c r="N2070" s="67">
        <v>634.84659999999997</v>
      </c>
      <c r="O2070" s="67">
        <v>2</v>
      </c>
      <c r="P2070" s="67">
        <v>30.87</v>
      </c>
      <c r="Q2070" s="74">
        <v>354950</v>
      </c>
      <c r="R2070" s="65"/>
      <c r="S2070" s="64"/>
      <c r="T2070" s="36"/>
      <c r="U2070" s="70"/>
      <c r="V2070" s="36"/>
      <c r="W2070" s="36"/>
    </row>
    <row r="2071" spans="1:23" s="63" customFormat="1" ht="15.6">
      <c r="A2071" s="62"/>
      <c r="B2071" s="61"/>
      <c r="C2071" s="61"/>
      <c r="D2071" s="61"/>
      <c r="E2071" s="61"/>
      <c r="F2071" s="61"/>
      <c r="G2071" s="61"/>
      <c r="H2071" s="66"/>
      <c r="I2071" s="61"/>
      <c r="J2071" s="61"/>
      <c r="K2071" s="67" t="s">
        <v>295</v>
      </c>
      <c r="L2071" s="67">
        <v>35.409999999999997</v>
      </c>
      <c r="M2071" s="67">
        <v>2.4</v>
      </c>
      <c r="N2071" s="67">
        <v>873.41060000000004</v>
      </c>
      <c r="O2071" s="67">
        <v>2</v>
      </c>
      <c r="P2071" s="67">
        <v>38.130000000000003</v>
      </c>
      <c r="Q2071" s="74">
        <v>3196300</v>
      </c>
      <c r="R2071" s="65"/>
      <c r="S2071" s="64"/>
      <c r="T2071" s="36"/>
      <c r="U2071" s="70"/>
      <c r="V2071" s="36"/>
      <c r="W2071" s="36"/>
    </row>
    <row r="2072" spans="1:23" s="63" customFormat="1" ht="15.6">
      <c r="A2072" s="62"/>
      <c r="B2072" s="61"/>
      <c r="C2072" s="61"/>
      <c r="D2072" s="61"/>
      <c r="E2072" s="61"/>
      <c r="F2072" s="61"/>
      <c r="G2072" s="61"/>
      <c r="H2072" s="66"/>
      <c r="I2072" s="61"/>
      <c r="J2072" s="61"/>
      <c r="K2072" s="67" t="s">
        <v>190</v>
      </c>
      <c r="L2072" s="67">
        <v>15.96</v>
      </c>
      <c r="M2072" s="67">
        <v>0.6</v>
      </c>
      <c r="N2072" s="67">
        <v>441.74160000000001</v>
      </c>
      <c r="O2072" s="67">
        <v>2</v>
      </c>
      <c r="P2072" s="67">
        <v>24.55</v>
      </c>
      <c r="Q2072" s="74">
        <v>3281000</v>
      </c>
      <c r="R2072" s="65"/>
      <c r="S2072" s="64"/>
      <c r="T2072" s="36"/>
      <c r="U2072" s="70"/>
      <c r="V2072" s="36"/>
      <c r="W2072" s="36"/>
    </row>
    <row r="2073" spans="1:23" s="63" customFormat="1" ht="14.4">
      <c r="A2073" s="62"/>
      <c r="B2073" s="61"/>
      <c r="C2073" s="61"/>
      <c r="D2073" s="61"/>
      <c r="E2073" s="61"/>
      <c r="F2073" s="61"/>
      <c r="G2073" s="61"/>
      <c r="H2073" s="66"/>
      <c r="I2073" s="61"/>
      <c r="J2073" s="61"/>
      <c r="K2073" s="67"/>
      <c r="L2073" s="67"/>
      <c r="M2073" s="67"/>
      <c r="N2073" s="67"/>
      <c r="O2073" s="67"/>
      <c r="P2073" s="67"/>
      <c r="Q2073" s="46">
        <f>SUM(Q2063:Q2072)</f>
        <v>1223828150</v>
      </c>
      <c r="R2073" s="65"/>
      <c r="S2073" s="64"/>
      <c r="T2073" s="36"/>
      <c r="U2073" s="70"/>
      <c r="V2073" s="36"/>
      <c r="W2073" s="36"/>
    </row>
    <row r="2074" spans="1:23" s="63" customFormat="1" ht="15.6">
      <c r="A2074" s="62">
        <v>29</v>
      </c>
      <c r="B2074" s="61">
        <v>6</v>
      </c>
      <c r="C2074" s="61">
        <v>1</v>
      </c>
      <c r="D2074" s="61">
        <v>145.66999999999999</v>
      </c>
      <c r="E2074" s="61">
        <v>14</v>
      </c>
      <c r="F2074" s="24" t="s">
        <v>911</v>
      </c>
      <c r="G2074" s="59" t="s">
        <v>910</v>
      </c>
      <c r="H2074" s="66" t="s">
        <v>14</v>
      </c>
      <c r="I2074" s="67" t="s">
        <v>40</v>
      </c>
      <c r="J2074" s="67" t="s">
        <v>954</v>
      </c>
      <c r="K2074" s="67" t="s">
        <v>243</v>
      </c>
      <c r="L2074" s="67">
        <v>70.34</v>
      </c>
      <c r="M2074" s="67">
        <v>1</v>
      </c>
      <c r="N2074" s="67">
        <v>497.58929999999998</v>
      </c>
      <c r="O2074" s="67">
        <v>3</v>
      </c>
      <c r="P2074" s="67">
        <v>26.24</v>
      </c>
      <c r="Q2074" s="74">
        <v>8820200</v>
      </c>
      <c r="R2074" s="65">
        <f>Q2080/B2074</f>
        <v>66632083.333333336</v>
      </c>
      <c r="S2074" s="64"/>
      <c r="T2074" s="44">
        <f>R2074/$S$2007*100</f>
        <v>2.7042291098629829</v>
      </c>
      <c r="U2074" s="70"/>
      <c r="V2074" s="44">
        <f>T2074*U$2007/100</f>
        <v>6.5581535268439378E-2</v>
      </c>
      <c r="W2074" s="44"/>
    </row>
    <row r="2075" spans="1:23" s="63" customFormat="1" ht="15.6">
      <c r="A2075" s="62"/>
      <c r="B2075" s="61"/>
      <c r="C2075" s="61"/>
      <c r="D2075" s="61"/>
      <c r="E2075" s="61"/>
      <c r="F2075" s="61"/>
      <c r="G2075" s="61"/>
      <c r="H2075" s="66"/>
      <c r="I2075" s="61"/>
      <c r="J2075" s="61"/>
      <c r="K2075" s="67" t="s">
        <v>151</v>
      </c>
      <c r="L2075" s="67">
        <v>65.08</v>
      </c>
      <c r="M2075" s="67">
        <v>0.9</v>
      </c>
      <c r="N2075" s="67">
        <v>415.88630000000001</v>
      </c>
      <c r="O2075" s="67">
        <v>3</v>
      </c>
      <c r="P2075" s="67">
        <v>18.98</v>
      </c>
      <c r="Q2075" s="74">
        <v>10925000</v>
      </c>
      <c r="R2075" s="65"/>
      <c r="S2075" s="64"/>
      <c r="T2075" s="36"/>
      <c r="U2075" s="70"/>
      <c r="V2075" s="36"/>
      <c r="W2075" s="36"/>
    </row>
    <row r="2076" spans="1:23" s="63" customFormat="1" ht="15.6">
      <c r="A2076" s="62"/>
      <c r="B2076" s="61"/>
      <c r="C2076" s="61"/>
      <c r="D2076" s="61"/>
      <c r="E2076" s="61"/>
      <c r="F2076" s="61"/>
      <c r="G2076" s="61"/>
      <c r="H2076" s="66"/>
      <c r="I2076" s="61"/>
      <c r="J2076" s="61"/>
      <c r="K2076" s="67" t="s">
        <v>244</v>
      </c>
      <c r="L2076" s="67">
        <v>56.22</v>
      </c>
      <c r="M2076" s="67">
        <v>-0.2</v>
      </c>
      <c r="N2076" s="67">
        <v>622.2595</v>
      </c>
      <c r="O2076" s="67">
        <v>2</v>
      </c>
      <c r="P2076" s="67">
        <v>16.489999999999998</v>
      </c>
      <c r="Q2076" s="74">
        <v>9234300</v>
      </c>
      <c r="R2076" s="65"/>
      <c r="S2076" s="64"/>
      <c r="T2076" s="36"/>
      <c r="U2076" s="70"/>
      <c r="V2076" s="36"/>
      <c r="W2076" s="36"/>
    </row>
    <row r="2077" spans="1:23" s="63" customFormat="1" ht="15.6">
      <c r="A2077" s="62"/>
      <c r="B2077" s="61"/>
      <c r="C2077" s="61"/>
      <c r="D2077" s="61"/>
      <c r="E2077" s="61"/>
      <c r="F2077" s="61"/>
      <c r="G2077" s="61"/>
      <c r="H2077" s="66"/>
      <c r="I2077" s="61"/>
      <c r="J2077" s="61"/>
      <c r="K2077" s="67" t="s">
        <v>116</v>
      </c>
      <c r="L2077" s="67">
        <v>53.85</v>
      </c>
      <c r="M2077" s="67">
        <v>0.7</v>
      </c>
      <c r="N2077" s="67">
        <v>502.2842</v>
      </c>
      <c r="O2077" s="67">
        <v>2</v>
      </c>
      <c r="P2077" s="67">
        <v>25.97</v>
      </c>
      <c r="Q2077" s="74">
        <v>246810000</v>
      </c>
      <c r="R2077" s="65"/>
      <c r="S2077" s="64"/>
      <c r="T2077" s="36"/>
      <c r="U2077" s="70"/>
      <c r="V2077" s="36"/>
      <c r="W2077" s="36"/>
    </row>
    <row r="2078" spans="1:23" s="63" customFormat="1" ht="15.6">
      <c r="A2078" s="62"/>
      <c r="B2078" s="61"/>
      <c r="C2078" s="61"/>
      <c r="D2078" s="61"/>
      <c r="E2078" s="61"/>
      <c r="F2078" s="61"/>
      <c r="G2078" s="61"/>
      <c r="H2078" s="66"/>
      <c r="I2078" s="61"/>
      <c r="J2078" s="61"/>
      <c r="K2078" s="67" t="s">
        <v>152</v>
      </c>
      <c r="L2078" s="67">
        <v>52.88</v>
      </c>
      <c r="M2078" s="67">
        <v>3</v>
      </c>
      <c r="N2078" s="67">
        <v>559.27949999999998</v>
      </c>
      <c r="O2078" s="67">
        <v>2</v>
      </c>
      <c r="P2078" s="67">
        <v>19.559999999999999</v>
      </c>
      <c r="Q2078" s="74">
        <v>22913000</v>
      </c>
      <c r="R2078" s="65"/>
      <c r="S2078" s="64"/>
      <c r="T2078" s="36"/>
      <c r="U2078" s="70"/>
      <c r="V2078" s="36"/>
      <c r="W2078" s="36"/>
    </row>
    <row r="2079" spans="1:23" s="63" customFormat="1" ht="15.6">
      <c r="A2079" s="62"/>
      <c r="B2079" s="61"/>
      <c r="C2079" s="61"/>
      <c r="D2079" s="61"/>
      <c r="E2079" s="61"/>
      <c r="F2079" s="61"/>
      <c r="G2079" s="61"/>
      <c r="H2079" s="66"/>
      <c r="I2079" s="61"/>
      <c r="J2079" s="61"/>
      <c r="K2079" s="67" t="s">
        <v>144</v>
      </c>
      <c r="L2079" s="67">
        <v>45.12</v>
      </c>
      <c r="M2079" s="67">
        <v>1.1000000000000001</v>
      </c>
      <c r="N2079" s="67">
        <v>510.28190000000001</v>
      </c>
      <c r="O2079" s="67">
        <v>2</v>
      </c>
      <c r="P2079" s="67">
        <v>23.29</v>
      </c>
      <c r="Q2079" s="74">
        <v>101090000</v>
      </c>
      <c r="R2079" s="65"/>
      <c r="S2079" s="64"/>
      <c r="T2079" s="36"/>
      <c r="U2079" s="70"/>
      <c r="V2079" s="36"/>
      <c r="W2079" s="36"/>
    </row>
    <row r="2080" spans="1:23" s="63" customFormat="1" ht="14.4">
      <c r="A2080" s="62"/>
      <c r="B2080" s="61"/>
      <c r="C2080" s="61"/>
      <c r="D2080" s="61"/>
      <c r="E2080" s="61"/>
      <c r="F2080" s="61"/>
      <c r="G2080" s="61"/>
      <c r="H2080" s="66"/>
      <c r="I2080" s="61"/>
      <c r="J2080" s="61"/>
      <c r="K2080" s="67"/>
      <c r="L2080" s="67"/>
      <c r="M2080" s="67"/>
      <c r="N2080" s="67"/>
      <c r="O2080" s="67"/>
      <c r="P2080" s="67"/>
      <c r="Q2080" s="46">
        <f>SUM(Q2074:Q2079)</f>
        <v>399792500</v>
      </c>
      <c r="R2080" s="65"/>
      <c r="S2080" s="64"/>
      <c r="T2080" s="36"/>
      <c r="U2080" s="70"/>
      <c r="V2080" s="36"/>
      <c r="W2080" s="36"/>
    </row>
    <row r="2081" spans="1:23" s="63" customFormat="1" ht="15.6">
      <c r="A2081" s="62">
        <v>29</v>
      </c>
      <c r="B2081" s="61">
        <v>5</v>
      </c>
      <c r="C2081" s="61">
        <v>1</v>
      </c>
      <c r="D2081" s="61">
        <v>138.9</v>
      </c>
      <c r="E2081" s="61">
        <v>11</v>
      </c>
      <c r="F2081" s="61">
        <v>24807</v>
      </c>
      <c r="G2081" s="61" t="s">
        <v>796</v>
      </c>
      <c r="H2081" s="66" t="s">
        <v>645</v>
      </c>
      <c r="I2081" s="61" t="s">
        <v>40</v>
      </c>
      <c r="J2081" s="61" t="s">
        <v>977</v>
      </c>
      <c r="K2081" s="67" t="s">
        <v>95</v>
      </c>
      <c r="L2081" s="67">
        <v>81.92</v>
      </c>
      <c r="M2081" s="67">
        <v>2.1</v>
      </c>
      <c r="N2081" s="67">
        <v>749.84029999999996</v>
      </c>
      <c r="O2081" s="67">
        <v>2</v>
      </c>
      <c r="P2081" s="67">
        <v>19.09</v>
      </c>
      <c r="Q2081" s="74">
        <v>147570000</v>
      </c>
      <c r="R2081" s="65">
        <f>Q2086/B2081</f>
        <v>127519600</v>
      </c>
      <c r="S2081" s="64"/>
      <c r="T2081" s="44">
        <f>R2081/$S$2007*100</f>
        <v>5.1753179121381763</v>
      </c>
      <c r="U2081" s="70"/>
      <c r="V2081" s="44">
        <f>T2081*U$2007/100</f>
        <v>0.12550907500491804</v>
      </c>
      <c r="W2081" s="44"/>
    </row>
    <row r="2082" spans="1:23" s="63" customFormat="1" ht="15.6">
      <c r="A2082" s="62"/>
      <c r="B2082" s="61"/>
      <c r="C2082" s="61"/>
      <c r="D2082" s="61"/>
      <c r="E2082" s="61"/>
      <c r="F2082" s="61"/>
      <c r="G2082" s="61"/>
      <c r="H2082" s="66"/>
      <c r="I2082" s="61"/>
      <c r="J2082" s="61"/>
      <c r="K2082" s="67" t="s">
        <v>203</v>
      </c>
      <c r="L2082" s="67">
        <v>78.06</v>
      </c>
      <c r="M2082" s="67">
        <v>0</v>
      </c>
      <c r="N2082" s="67">
        <v>802.90099999999995</v>
      </c>
      <c r="O2082" s="67">
        <v>2</v>
      </c>
      <c r="P2082" s="67">
        <v>25.86</v>
      </c>
      <c r="Q2082" s="74">
        <v>120140000</v>
      </c>
      <c r="R2082" s="65"/>
      <c r="S2082" s="64"/>
      <c r="T2082" s="36"/>
      <c r="U2082" s="70"/>
      <c r="V2082" s="36"/>
      <c r="W2082" s="36"/>
    </row>
    <row r="2083" spans="1:23" s="63" customFormat="1" ht="15.6">
      <c r="A2083" s="62"/>
      <c r="B2083" s="61"/>
      <c r="C2083" s="61"/>
      <c r="D2083" s="61"/>
      <c r="E2083" s="61"/>
      <c r="F2083" s="61"/>
      <c r="G2083" s="61"/>
      <c r="H2083" s="66"/>
      <c r="I2083" s="61"/>
      <c r="J2083" s="61"/>
      <c r="K2083" s="67" t="s">
        <v>145</v>
      </c>
      <c r="L2083" s="67">
        <v>63.99</v>
      </c>
      <c r="M2083" s="67">
        <v>0.3</v>
      </c>
      <c r="N2083" s="67">
        <v>540.93489999999997</v>
      </c>
      <c r="O2083" s="67">
        <v>3</v>
      </c>
      <c r="P2083" s="67">
        <v>23.1</v>
      </c>
      <c r="Q2083" s="74">
        <v>21988000</v>
      </c>
      <c r="R2083" s="65"/>
      <c r="S2083" s="64"/>
      <c r="T2083" s="36"/>
      <c r="U2083" s="70"/>
      <c r="V2083" s="36"/>
      <c r="W2083" s="36"/>
    </row>
    <row r="2084" spans="1:23" s="63" customFormat="1" ht="15.6">
      <c r="A2084" s="62"/>
      <c r="B2084" s="61"/>
      <c r="C2084" s="61"/>
      <c r="D2084" s="61"/>
      <c r="E2084" s="61"/>
      <c r="F2084" s="61"/>
      <c r="G2084" s="61"/>
      <c r="H2084" s="66"/>
      <c r="I2084" s="61"/>
      <c r="J2084" s="61"/>
      <c r="K2084" s="67" t="s">
        <v>116</v>
      </c>
      <c r="L2084" s="67">
        <v>53.85</v>
      </c>
      <c r="M2084" s="67">
        <v>0.7</v>
      </c>
      <c r="N2084" s="67">
        <v>502.2842</v>
      </c>
      <c r="O2084" s="67">
        <v>2</v>
      </c>
      <c r="P2084" s="67">
        <v>25.97</v>
      </c>
      <c r="Q2084" s="74">
        <v>246810000</v>
      </c>
      <c r="R2084" s="65"/>
      <c r="S2084" s="64"/>
      <c r="T2084" s="36"/>
      <c r="U2084" s="70"/>
      <c r="V2084" s="36"/>
      <c r="W2084" s="36"/>
    </row>
    <row r="2085" spans="1:23" s="63" customFormat="1" ht="15.6">
      <c r="A2085" s="62"/>
      <c r="B2085" s="61"/>
      <c r="C2085" s="61"/>
      <c r="D2085" s="61"/>
      <c r="E2085" s="61"/>
      <c r="F2085" s="61"/>
      <c r="G2085" s="61"/>
      <c r="H2085" s="66"/>
      <c r="I2085" s="61"/>
      <c r="J2085" s="61"/>
      <c r="K2085" s="67" t="s">
        <v>144</v>
      </c>
      <c r="L2085" s="67">
        <v>45.12</v>
      </c>
      <c r="M2085" s="67">
        <v>1.1000000000000001</v>
      </c>
      <c r="N2085" s="67">
        <v>510.28190000000001</v>
      </c>
      <c r="O2085" s="67">
        <v>2</v>
      </c>
      <c r="P2085" s="67">
        <v>23.29</v>
      </c>
      <c r="Q2085" s="74">
        <v>101090000</v>
      </c>
      <c r="R2085" s="65"/>
      <c r="S2085" s="64"/>
      <c r="T2085" s="36"/>
      <c r="U2085" s="70"/>
      <c r="V2085" s="36"/>
      <c r="W2085" s="36"/>
    </row>
    <row r="2086" spans="1:23" s="63" customFormat="1" ht="14.4">
      <c r="A2086" s="62"/>
      <c r="B2086" s="61"/>
      <c r="C2086" s="61"/>
      <c r="D2086" s="61"/>
      <c r="E2086" s="61"/>
      <c r="F2086" s="61"/>
      <c r="G2086" s="61"/>
      <c r="H2086" s="66"/>
      <c r="I2086" s="61"/>
      <c r="J2086" s="61"/>
      <c r="K2086" s="67"/>
      <c r="L2086" s="67"/>
      <c r="M2086" s="67"/>
      <c r="N2086" s="67"/>
      <c r="O2086" s="67"/>
      <c r="P2086" s="67"/>
      <c r="Q2086" s="46">
        <f>SUM(Q2081:Q2085)</f>
        <v>637598000</v>
      </c>
      <c r="R2086" s="65"/>
      <c r="S2086" s="64"/>
      <c r="T2086" s="36"/>
      <c r="U2086" s="70"/>
      <c r="V2086" s="36"/>
      <c r="W2086" s="36"/>
    </row>
    <row r="2087" spans="1:23" s="63" customFormat="1" ht="15.6">
      <c r="A2087" s="62">
        <v>29</v>
      </c>
      <c r="B2087" s="61">
        <v>5</v>
      </c>
      <c r="C2087" s="61">
        <v>4</v>
      </c>
      <c r="D2087" s="61">
        <v>138.72999999999999</v>
      </c>
      <c r="E2087" s="61">
        <v>33</v>
      </c>
      <c r="F2087" s="61">
        <v>16223</v>
      </c>
      <c r="G2087" s="61" t="s">
        <v>787</v>
      </c>
      <c r="H2087" s="66" t="s">
        <v>134</v>
      </c>
      <c r="I2087" s="61" t="s">
        <v>669</v>
      </c>
      <c r="J2087" s="61" t="s">
        <v>585</v>
      </c>
      <c r="K2087" s="67" t="s">
        <v>246</v>
      </c>
      <c r="L2087" s="67">
        <v>76.97</v>
      </c>
      <c r="M2087" s="67">
        <v>0.2</v>
      </c>
      <c r="N2087" s="67">
        <v>639.6354</v>
      </c>
      <c r="O2087" s="67">
        <v>3</v>
      </c>
      <c r="P2087" s="67">
        <v>35.159999999999997</v>
      </c>
      <c r="Q2087" s="74">
        <v>4405200</v>
      </c>
      <c r="R2087" s="65">
        <f>Q2092/B2087</f>
        <v>21336040</v>
      </c>
      <c r="S2087" s="64"/>
      <c r="T2087" s="44">
        <f>R2087/$S$2007*100</f>
        <v>0.86591229886305021</v>
      </c>
      <c r="U2087" s="70"/>
      <c r="V2087" s="44">
        <f>T2087*U$2007/100</f>
        <v>2.0999647463354115E-2</v>
      </c>
      <c r="W2087" s="44"/>
    </row>
    <row r="2088" spans="1:23" s="63" customFormat="1" ht="15.6">
      <c r="A2088" s="62"/>
      <c r="B2088" s="61"/>
      <c r="C2088" s="61"/>
      <c r="D2088" s="61"/>
      <c r="E2088" s="61"/>
      <c r="F2088" s="61"/>
      <c r="G2088" s="61"/>
      <c r="H2088" s="66"/>
      <c r="I2088" s="61"/>
      <c r="J2088" s="61"/>
      <c r="K2088" s="67" t="s">
        <v>149</v>
      </c>
      <c r="L2088" s="67">
        <v>62.64</v>
      </c>
      <c r="M2088" s="67">
        <v>0.1</v>
      </c>
      <c r="N2088" s="67">
        <v>644.77940000000001</v>
      </c>
      <c r="O2088" s="67">
        <v>2</v>
      </c>
      <c r="P2088" s="67">
        <v>30.46</v>
      </c>
      <c r="Q2088" s="74">
        <v>41820000</v>
      </c>
      <c r="R2088" s="65"/>
      <c r="S2088" s="64"/>
      <c r="T2088" s="36"/>
      <c r="U2088" s="70"/>
      <c r="V2088" s="36"/>
      <c r="W2088" s="36"/>
    </row>
    <row r="2089" spans="1:23" s="63" customFormat="1" ht="15.6">
      <c r="A2089" s="62"/>
      <c r="B2089" s="61"/>
      <c r="C2089" s="61"/>
      <c r="D2089" s="61"/>
      <c r="E2089" s="61"/>
      <c r="F2089" s="61"/>
      <c r="G2089" s="61"/>
      <c r="H2089" s="66"/>
      <c r="I2089" s="61"/>
      <c r="J2089" s="61"/>
      <c r="K2089" s="67" t="s">
        <v>150</v>
      </c>
      <c r="L2089" s="67">
        <v>53.21</v>
      </c>
      <c r="M2089" s="67">
        <v>-0.7</v>
      </c>
      <c r="N2089" s="67">
        <v>657.76530000000002</v>
      </c>
      <c r="O2089" s="67">
        <v>2</v>
      </c>
      <c r="P2089" s="67">
        <v>31.81</v>
      </c>
      <c r="Q2089" s="74">
        <v>20863000</v>
      </c>
      <c r="R2089" s="65"/>
      <c r="S2089" s="64"/>
      <c r="T2089" s="36"/>
      <c r="U2089" s="70"/>
      <c r="V2089" s="36"/>
      <c r="W2089" s="36"/>
    </row>
    <row r="2090" spans="1:23" s="63" customFormat="1" ht="15.6">
      <c r="A2090" s="62"/>
      <c r="B2090" s="61"/>
      <c r="C2090" s="61"/>
      <c r="D2090" s="61"/>
      <c r="E2090" s="61"/>
      <c r="F2090" s="61"/>
      <c r="G2090" s="61"/>
      <c r="H2090" s="66"/>
      <c r="I2090" s="61"/>
      <c r="J2090" s="61"/>
      <c r="K2090" s="67" t="s">
        <v>247</v>
      </c>
      <c r="L2090" s="67">
        <v>50.78</v>
      </c>
      <c r="M2090" s="67">
        <v>-0.3</v>
      </c>
      <c r="N2090" s="67">
        <v>621.2645</v>
      </c>
      <c r="O2090" s="67">
        <v>2</v>
      </c>
      <c r="P2090" s="67">
        <v>36.82</v>
      </c>
      <c r="Q2090" s="74">
        <v>28667000</v>
      </c>
      <c r="R2090" s="65"/>
      <c r="S2090" s="64"/>
      <c r="T2090" s="36"/>
      <c r="U2090" s="70"/>
      <c r="V2090" s="36"/>
      <c r="W2090" s="36"/>
    </row>
    <row r="2091" spans="1:23" s="63" customFormat="1" ht="15.6">
      <c r="A2091" s="62"/>
      <c r="B2091" s="61"/>
      <c r="C2091" s="61"/>
      <c r="D2091" s="61"/>
      <c r="E2091" s="61"/>
      <c r="F2091" s="61"/>
      <c r="G2091" s="61"/>
      <c r="H2091" s="66"/>
      <c r="I2091" s="61"/>
      <c r="J2091" s="61"/>
      <c r="K2091" s="67" t="s">
        <v>248</v>
      </c>
      <c r="L2091" s="67">
        <v>44.39</v>
      </c>
      <c r="M2091" s="67">
        <v>0</v>
      </c>
      <c r="N2091" s="67">
        <v>665.76319999999998</v>
      </c>
      <c r="O2091" s="67">
        <v>2</v>
      </c>
      <c r="P2091" s="67">
        <v>28.28</v>
      </c>
      <c r="Q2091" s="74">
        <v>10925000</v>
      </c>
      <c r="R2091" s="65"/>
      <c r="S2091" s="64"/>
      <c r="T2091" s="36"/>
      <c r="U2091" s="70"/>
      <c r="V2091" s="36"/>
      <c r="W2091" s="36"/>
    </row>
    <row r="2092" spans="1:23" s="63" customFormat="1" ht="14.4">
      <c r="A2092" s="62"/>
      <c r="B2092" s="61"/>
      <c r="C2092" s="61"/>
      <c r="D2092" s="61"/>
      <c r="E2092" s="61"/>
      <c r="F2092" s="61"/>
      <c r="G2092" s="61"/>
      <c r="H2092" s="66"/>
      <c r="I2092" s="61"/>
      <c r="J2092" s="61"/>
      <c r="K2092" s="67"/>
      <c r="L2092" s="67"/>
      <c r="M2092" s="67"/>
      <c r="N2092" s="67"/>
      <c r="O2092" s="67"/>
      <c r="P2092" s="67"/>
      <c r="Q2092" s="46">
        <f>SUM(Q2087:Q2091)</f>
        <v>106680200</v>
      </c>
      <c r="R2092" s="65"/>
      <c r="S2092" s="64"/>
      <c r="T2092" s="36"/>
      <c r="U2092" s="70"/>
      <c r="V2092" s="36"/>
      <c r="W2092" s="36"/>
    </row>
    <row r="2093" spans="1:23" s="63" customFormat="1" ht="16.2">
      <c r="A2093" s="62">
        <v>29</v>
      </c>
      <c r="B2093" s="61">
        <v>2</v>
      </c>
      <c r="C2093" s="61">
        <v>2</v>
      </c>
      <c r="D2093" s="61">
        <v>119.56</v>
      </c>
      <c r="E2093" s="61">
        <v>21</v>
      </c>
      <c r="F2093" s="61">
        <v>15689</v>
      </c>
      <c r="G2093" s="61" t="s">
        <v>743</v>
      </c>
      <c r="H2093" s="66" t="s">
        <v>645</v>
      </c>
      <c r="I2093" s="67" t="s">
        <v>1025</v>
      </c>
      <c r="J2093" s="61" t="s">
        <v>941</v>
      </c>
      <c r="K2093" s="67" t="s">
        <v>296</v>
      </c>
      <c r="L2093" s="67">
        <v>98.69</v>
      </c>
      <c r="M2093" s="67">
        <v>-0.7</v>
      </c>
      <c r="N2093" s="67">
        <v>850.35609999999997</v>
      </c>
      <c r="O2093" s="67">
        <v>3</v>
      </c>
      <c r="P2093" s="67">
        <v>27.35</v>
      </c>
      <c r="Q2093" s="74">
        <v>8456900</v>
      </c>
      <c r="R2093" s="65">
        <f>Q2095/B2093</f>
        <v>4732050</v>
      </c>
      <c r="S2093" s="64"/>
      <c r="T2093" s="44">
        <f>R2093/$S$2007*100</f>
        <v>0.1920478352044192</v>
      </c>
      <c r="U2093" s="70"/>
      <c r="V2093" s="44">
        <f>T2093*U$2007/100</f>
        <v>4.6574426078581045E-3</v>
      </c>
      <c r="W2093" s="44"/>
    </row>
    <row r="2094" spans="1:23" s="63" customFormat="1" ht="15.6">
      <c r="A2094" s="62"/>
      <c r="B2094" s="61"/>
      <c r="C2094" s="61"/>
      <c r="D2094" s="61"/>
      <c r="E2094" s="61"/>
      <c r="F2094" s="61"/>
      <c r="G2094" s="61"/>
      <c r="H2094" s="66"/>
      <c r="I2094" s="61"/>
      <c r="J2094" s="61"/>
      <c r="K2094" s="67" t="s">
        <v>297</v>
      </c>
      <c r="L2094" s="67">
        <v>41.74</v>
      </c>
      <c r="M2094" s="67">
        <v>-0.6</v>
      </c>
      <c r="N2094" s="67">
        <v>404.71010000000001</v>
      </c>
      <c r="O2094" s="67">
        <v>2</v>
      </c>
      <c r="P2094" s="67">
        <v>23.4</v>
      </c>
      <c r="Q2094" s="74">
        <v>1007200</v>
      </c>
      <c r="R2094" s="65"/>
      <c r="S2094" s="64"/>
      <c r="T2094" s="36"/>
      <c r="U2094" s="70"/>
      <c r="V2094" s="36"/>
      <c r="W2094" s="36"/>
    </row>
    <row r="2095" spans="1:23" s="63" customFormat="1" ht="14.4">
      <c r="A2095" s="62"/>
      <c r="B2095" s="61"/>
      <c r="C2095" s="61"/>
      <c r="D2095" s="61"/>
      <c r="E2095" s="61"/>
      <c r="F2095" s="61"/>
      <c r="G2095" s="61"/>
      <c r="H2095" s="66"/>
      <c r="I2095" s="61"/>
      <c r="J2095" s="61"/>
      <c r="K2095" s="14"/>
      <c r="L2095" s="14"/>
      <c r="M2095" s="13"/>
      <c r="N2095" s="15"/>
      <c r="O2095" s="12"/>
      <c r="P2095" s="14"/>
      <c r="Q2095" s="48">
        <f>SUM(Q2093:Q2094)</f>
        <v>9464100</v>
      </c>
      <c r="R2095" s="65"/>
      <c r="S2095" s="64"/>
      <c r="T2095" s="36"/>
      <c r="U2095" s="70"/>
      <c r="V2095" s="36"/>
      <c r="W2095" s="36"/>
    </row>
    <row r="2096" spans="1:23" s="63" customFormat="1" ht="15.6">
      <c r="A2096" s="62">
        <v>29</v>
      </c>
      <c r="B2096" s="61">
        <v>4</v>
      </c>
      <c r="C2096" s="61">
        <v>1</v>
      </c>
      <c r="D2096" s="61">
        <v>119.14</v>
      </c>
      <c r="E2096" s="61">
        <v>12</v>
      </c>
      <c r="F2096" s="61">
        <v>25342</v>
      </c>
      <c r="G2096" s="61" t="s">
        <v>768</v>
      </c>
      <c r="H2096" s="66" t="s">
        <v>645</v>
      </c>
      <c r="I2096" s="61" t="s">
        <v>40</v>
      </c>
      <c r="J2096" s="67" t="s">
        <v>963</v>
      </c>
      <c r="K2096" s="67" t="s">
        <v>90</v>
      </c>
      <c r="L2096" s="67">
        <v>71.040000000000006</v>
      </c>
      <c r="M2096" s="67">
        <v>2</v>
      </c>
      <c r="N2096" s="67">
        <v>480.26440000000002</v>
      </c>
      <c r="O2096" s="67">
        <v>2</v>
      </c>
      <c r="P2096" s="67">
        <v>24.62</v>
      </c>
      <c r="Q2096" s="74">
        <v>312690000</v>
      </c>
      <c r="R2096" s="65">
        <f>Q2100/B2096</f>
        <v>126653250</v>
      </c>
      <c r="S2096" s="64"/>
      <c r="T2096" s="44">
        <f>R2096/$S$2007*100</f>
        <v>5.1401575393548473</v>
      </c>
      <c r="U2096" s="70"/>
      <c r="V2096" s="44">
        <f>T2096*U$2007/100</f>
        <v>0.12465638422537895</v>
      </c>
      <c r="W2096" s="44"/>
    </row>
    <row r="2097" spans="1:23" s="63" customFormat="1" ht="15.6">
      <c r="A2097" s="62"/>
      <c r="B2097" s="61"/>
      <c r="C2097" s="61"/>
      <c r="D2097" s="61"/>
      <c r="E2097" s="61"/>
      <c r="F2097" s="61"/>
      <c r="G2097" s="61"/>
      <c r="H2097" s="66"/>
      <c r="I2097" s="61"/>
      <c r="J2097" s="61"/>
      <c r="K2097" s="67" t="s">
        <v>91</v>
      </c>
      <c r="L2097" s="67">
        <v>67.97</v>
      </c>
      <c r="M2097" s="67">
        <v>0.8</v>
      </c>
      <c r="N2097" s="67">
        <v>604.80309999999997</v>
      </c>
      <c r="O2097" s="67">
        <v>2</v>
      </c>
      <c r="P2097" s="67">
        <v>30.92</v>
      </c>
      <c r="Q2097" s="74">
        <v>43682000</v>
      </c>
      <c r="R2097" s="65"/>
      <c r="S2097" s="64"/>
      <c r="T2097" s="36"/>
      <c r="U2097" s="70"/>
      <c r="V2097" s="36"/>
      <c r="W2097" s="36"/>
    </row>
    <row r="2098" spans="1:23" s="63" customFormat="1" ht="15.6">
      <c r="A2098" s="62"/>
      <c r="B2098" s="61"/>
      <c r="C2098" s="61"/>
      <c r="D2098" s="61"/>
      <c r="E2098" s="61"/>
      <c r="F2098" s="61"/>
      <c r="G2098" s="61"/>
      <c r="H2098" s="66"/>
      <c r="I2098" s="61"/>
      <c r="J2098" s="61"/>
      <c r="K2098" s="67" t="s">
        <v>115</v>
      </c>
      <c r="L2098" s="67">
        <v>63.94</v>
      </c>
      <c r="M2098" s="67">
        <v>-1.6</v>
      </c>
      <c r="N2098" s="67">
        <v>612.79909999999995</v>
      </c>
      <c r="O2098" s="67">
        <v>2</v>
      </c>
      <c r="P2098" s="67">
        <v>27.51</v>
      </c>
      <c r="Q2098" s="74">
        <v>30631000</v>
      </c>
      <c r="R2098" s="65"/>
      <c r="S2098" s="64"/>
      <c r="T2098" s="36"/>
      <c r="U2098" s="70"/>
      <c r="V2098" s="36"/>
      <c r="W2098" s="36"/>
    </row>
    <row r="2099" spans="1:23" s="63" customFormat="1" ht="15.6">
      <c r="A2099" s="62"/>
      <c r="B2099" s="61"/>
      <c r="C2099" s="61"/>
      <c r="D2099" s="61"/>
      <c r="E2099" s="61"/>
      <c r="F2099" s="61"/>
      <c r="G2099" s="61"/>
      <c r="H2099" s="66"/>
      <c r="I2099" s="61"/>
      <c r="J2099" s="61"/>
      <c r="K2099" s="67" t="s">
        <v>92</v>
      </c>
      <c r="L2099" s="67">
        <v>42.33</v>
      </c>
      <c r="M2099" s="67">
        <v>-0.8</v>
      </c>
      <c r="N2099" s="67">
        <v>461.78930000000003</v>
      </c>
      <c r="O2099" s="67">
        <v>2</v>
      </c>
      <c r="P2099" s="67">
        <v>31.05</v>
      </c>
      <c r="Q2099" s="74">
        <v>119610000</v>
      </c>
      <c r="R2099" s="65"/>
      <c r="S2099" s="64"/>
      <c r="T2099" s="36"/>
      <c r="U2099" s="70"/>
      <c r="V2099" s="36"/>
      <c r="W2099" s="36"/>
    </row>
    <row r="2100" spans="1:23" s="63" customFormat="1" ht="14.4">
      <c r="A2100" s="62"/>
      <c r="B2100" s="61"/>
      <c r="C2100" s="61"/>
      <c r="D2100" s="61"/>
      <c r="E2100" s="61"/>
      <c r="F2100" s="61"/>
      <c r="G2100" s="61"/>
      <c r="H2100" s="66"/>
      <c r="I2100" s="61"/>
      <c r="J2100" s="61"/>
      <c r="K2100" s="67"/>
      <c r="L2100" s="67"/>
      <c r="M2100" s="67"/>
      <c r="N2100" s="67"/>
      <c r="O2100" s="67"/>
      <c r="P2100" s="67"/>
      <c r="Q2100" s="46">
        <f>SUM(Q2096:Q2099)</f>
        <v>506613000</v>
      </c>
      <c r="R2100" s="65"/>
      <c r="S2100" s="64"/>
      <c r="T2100" s="36"/>
      <c r="U2100" s="70"/>
      <c r="V2100" s="36"/>
      <c r="W2100" s="36"/>
    </row>
    <row r="2101" spans="1:23" s="63" customFormat="1" ht="15.6">
      <c r="A2101" s="62">
        <v>29</v>
      </c>
      <c r="B2101" s="61">
        <v>4</v>
      </c>
      <c r="C2101" s="61">
        <v>1</v>
      </c>
      <c r="D2101" s="61">
        <v>115.93</v>
      </c>
      <c r="E2101" s="61">
        <v>12</v>
      </c>
      <c r="F2101" s="61">
        <v>27800</v>
      </c>
      <c r="G2101" s="61" t="s">
        <v>806</v>
      </c>
      <c r="H2101" s="66" t="s">
        <v>58</v>
      </c>
      <c r="I2101" s="61" t="s">
        <v>40</v>
      </c>
      <c r="J2101" s="61" t="s">
        <v>552</v>
      </c>
      <c r="K2101" s="67" t="s">
        <v>254</v>
      </c>
      <c r="L2101" s="67">
        <v>66.209999999999994</v>
      </c>
      <c r="M2101" s="67">
        <v>0.1</v>
      </c>
      <c r="N2101" s="67">
        <v>563.7962</v>
      </c>
      <c r="O2101" s="67">
        <v>2</v>
      </c>
      <c r="P2101" s="67">
        <v>21.67</v>
      </c>
      <c r="Q2101" s="74">
        <v>6661400</v>
      </c>
      <c r="R2101" s="65">
        <f>Q2105/B2101</f>
        <v>90487725</v>
      </c>
      <c r="S2101" s="64"/>
      <c r="T2101" s="44">
        <f>R2101/$S$2007*100</f>
        <v>3.6723981569980886</v>
      </c>
      <c r="U2101" s="70"/>
      <c r="V2101" s="44">
        <f>T2101*U$2007/100</f>
        <v>8.9061059351263627E-2</v>
      </c>
      <c r="W2101" s="44"/>
    </row>
    <row r="2102" spans="1:23" s="63" customFormat="1" ht="15.6">
      <c r="A2102" s="62"/>
      <c r="B2102" s="61"/>
      <c r="C2102" s="61"/>
      <c r="D2102" s="61"/>
      <c r="E2102" s="61"/>
      <c r="F2102" s="61"/>
      <c r="G2102" s="61"/>
      <c r="H2102" s="66"/>
      <c r="I2102" s="61"/>
      <c r="J2102" s="61"/>
      <c r="K2102" s="67" t="s">
        <v>274</v>
      </c>
      <c r="L2102" s="67">
        <v>63.53</v>
      </c>
      <c r="M2102" s="67">
        <v>0.9</v>
      </c>
      <c r="N2102" s="67">
        <v>559.79780000000005</v>
      </c>
      <c r="O2102" s="67">
        <v>2</v>
      </c>
      <c r="P2102" s="67">
        <v>27.35</v>
      </c>
      <c r="Q2102" s="74">
        <v>7389500</v>
      </c>
      <c r="R2102" s="65"/>
      <c r="S2102" s="64"/>
      <c r="T2102" s="36"/>
      <c r="U2102" s="70"/>
      <c r="V2102" s="36"/>
      <c r="W2102" s="36"/>
    </row>
    <row r="2103" spans="1:23" s="63" customFormat="1" ht="15.6">
      <c r="A2103" s="62"/>
      <c r="B2103" s="61"/>
      <c r="C2103" s="61"/>
      <c r="D2103" s="61"/>
      <c r="E2103" s="61"/>
      <c r="F2103" s="61"/>
      <c r="G2103" s="61"/>
      <c r="H2103" s="66"/>
      <c r="I2103" s="61"/>
      <c r="J2103" s="61"/>
      <c r="K2103" s="67" t="s">
        <v>255</v>
      </c>
      <c r="L2103" s="67">
        <v>53.85</v>
      </c>
      <c r="M2103" s="67">
        <v>0.7</v>
      </c>
      <c r="N2103" s="67">
        <v>502.2842</v>
      </c>
      <c r="O2103" s="67">
        <v>2</v>
      </c>
      <c r="P2103" s="67">
        <v>25.97</v>
      </c>
      <c r="Q2103" s="74">
        <v>246810000</v>
      </c>
      <c r="R2103" s="65"/>
      <c r="S2103" s="64"/>
      <c r="T2103" s="36"/>
      <c r="U2103" s="70"/>
      <c r="V2103" s="36"/>
      <c r="W2103" s="36"/>
    </row>
    <row r="2104" spans="1:23" s="63" customFormat="1" ht="15.6">
      <c r="A2104" s="62"/>
      <c r="B2104" s="61"/>
      <c r="C2104" s="61"/>
      <c r="D2104" s="61"/>
      <c r="E2104" s="61"/>
      <c r="F2104" s="61"/>
      <c r="G2104" s="61"/>
      <c r="H2104" s="66"/>
      <c r="I2104" s="61"/>
      <c r="J2104" s="61"/>
      <c r="K2104" s="67" t="s">
        <v>256</v>
      </c>
      <c r="L2104" s="67">
        <v>45.12</v>
      </c>
      <c r="M2104" s="67">
        <v>1.1000000000000001</v>
      </c>
      <c r="N2104" s="67">
        <v>510.28190000000001</v>
      </c>
      <c r="O2104" s="67">
        <v>2</v>
      </c>
      <c r="P2104" s="67">
        <v>23.29</v>
      </c>
      <c r="Q2104" s="74">
        <v>101090000</v>
      </c>
      <c r="R2104" s="65"/>
      <c r="S2104" s="64"/>
      <c r="T2104" s="36"/>
      <c r="U2104" s="70"/>
      <c r="V2104" s="36"/>
      <c r="W2104" s="36"/>
    </row>
    <row r="2105" spans="1:23" s="63" customFormat="1" ht="14.4">
      <c r="A2105" s="62"/>
      <c r="B2105" s="61"/>
      <c r="C2105" s="61"/>
      <c r="D2105" s="61"/>
      <c r="E2105" s="61"/>
      <c r="F2105" s="61"/>
      <c r="G2105" s="61"/>
      <c r="H2105" s="66"/>
      <c r="I2105" s="61"/>
      <c r="J2105" s="61"/>
      <c r="K2105" s="67"/>
      <c r="L2105" s="67"/>
      <c r="M2105" s="67"/>
      <c r="N2105" s="67"/>
      <c r="O2105" s="67"/>
      <c r="P2105" s="67"/>
      <c r="Q2105" s="46">
        <f>SUM(Q2101:Q2104)</f>
        <v>361950900</v>
      </c>
      <c r="R2105" s="65"/>
      <c r="S2105" s="64"/>
      <c r="T2105" s="36"/>
      <c r="U2105" s="70"/>
      <c r="V2105" s="36"/>
      <c r="W2105" s="36"/>
    </row>
    <row r="2106" spans="1:23" s="63" customFormat="1" ht="15.6">
      <c r="A2106" s="62">
        <v>29</v>
      </c>
      <c r="B2106" s="61">
        <v>2</v>
      </c>
      <c r="C2106" s="61">
        <v>1</v>
      </c>
      <c r="D2106" s="61">
        <v>111.55</v>
      </c>
      <c r="E2106" s="61">
        <v>9</v>
      </c>
      <c r="F2106" s="61">
        <v>25409</v>
      </c>
      <c r="G2106" s="61" t="s">
        <v>794</v>
      </c>
      <c r="H2106" s="66" t="s">
        <v>645</v>
      </c>
      <c r="I2106" s="61" t="s">
        <v>40</v>
      </c>
      <c r="J2106" s="61" t="s">
        <v>975</v>
      </c>
      <c r="K2106" s="67" t="s">
        <v>148</v>
      </c>
      <c r="L2106" s="67">
        <v>76.02</v>
      </c>
      <c r="M2106" s="67">
        <v>0.1</v>
      </c>
      <c r="N2106" s="67">
        <v>757.83640000000003</v>
      </c>
      <c r="O2106" s="67">
        <v>2</v>
      </c>
      <c r="P2106" s="67">
        <v>18.28</v>
      </c>
      <c r="Q2106" s="74">
        <v>14127000</v>
      </c>
      <c r="R2106" s="65">
        <f>Q2108/B2106</f>
        <v>163408500</v>
      </c>
      <c r="S2106" s="64"/>
      <c r="T2106" s="44">
        <f>R2106/$S$2007*100</f>
        <v>6.6318506099896108</v>
      </c>
      <c r="U2106" s="70"/>
      <c r="V2106" s="44">
        <f>T2106*U$2007/100</f>
        <v>0.1608321362593762</v>
      </c>
      <c r="W2106" s="44"/>
    </row>
    <row r="2107" spans="1:23" s="63" customFormat="1" ht="15.6">
      <c r="A2107" s="62"/>
      <c r="B2107" s="61"/>
      <c r="C2107" s="61"/>
      <c r="D2107" s="61"/>
      <c r="E2107" s="61"/>
      <c r="F2107" s="61"/>
      <c r="G2107" s="61"/>
      <c r="H2107" s="66"/>
      <c r="I2107" s="61"/>
      <c r="J2107" s="61"/>
      <c r="K2107" s="67" t="s">
        <v>90</v>
      </c>
      <c r="L2107" s="67">
        <v>71.040000000000006</v>
      </c>
      <c r="M2107" s="67">
        <v>2</v>
      </c>
      <c r="N2107" s="67">
        <v>480.26440000000002</v>
      </c>
      <c r="O2107" s="67">
        <v>2</v>
      </c>
      <c r="P2107" s="67">
        <v>24.62</v>
      </c>
      <c r="Q2107" s="74">
        <v>312690000</v>
      </c>
      <c r="R2107" s="65"/>
      <c r="S2107" s="64"/>
      <c r="T2107" s="36"/>
      <c r="U2107" s="70"/>
      <c r="V2107" s="36"/>
      <c r="W2107" s="36"/>
    </row>
    <row r="2108" spans="1:23" s="63" customFormat="1" ht="14.4">
      <c r="A2108" s="62"/>
      <c r="B2108" s="61"/>
      <c r="C2108" s="61"/>
      <c r="D2108" s="61"/>
      <c r="E2108" s="61"/>
      <c r="F2108" s="61"/>
      <c r="G2108" s="61"/>
      <c r="H2108" s="66"/>
      <c r="I2108" s="61"/>
      <c r="J2108" s="61"/>
      <c r="K2108" s="14"/>
      <c r="L2108" s="14"/>
      <c r="M2108" s="13"/>
      <c r="N2108" s="15"/>
      <c r="O2108" s="12"/>
      <c r="P2108" s="14"/>
      <c r="Q2108" s="48">
        <f>SUM(Q2106:Q2107)</f>
        <v>326817000</v>
      </c>
      <c r="R2108" s="65"/>
      <c r="S2108" s="64"/>
      <c r="T2108" s="36"/>
      <c r="U2108" s="70"/>
      <c r="V2108" s="36"/>
      <c r="W2108" s="36"/>
    </row>
    <row r="2109" spans="1:23" s="63" customFormat="1" ht="15.6">
      <c r="A2109" s="62">
        <v>29</v>
      </c>
      <c r="B2109" s="61">
        <v>2</v>
      </c>
      <c r="C2109" s="61">
        <v>1</v>
      </c>
      <c r="D2109" s="61">
        <v>107.95</v>
      </c>
      <c r="E2109" s="61">
        <v>14</v>
      </c>
      <c r="F2109" s="61">
        <v>18492</v>
      </c>
      <c r="G2109" s="61" t="s">
        <v>790</v>
      </c>
      <c r="H2109" s="66" t="s">
        <v>647</v>
      </c>
      <c r="I2109" s="61" t="s">
        <v>669</v>
      </c>
      <c r="J2109" s="61" t="s">
        <v>973</v>
      </c>
      <c r="K2109" s="67" t="s">
        <v>275</v>
      </c>
      <c r="L2109" s="67">
        <v>76.63</v>
      </c>
      <c r="M2109" s="67">
        <v>0.2</v>
      </c>
      <c r="N2109" s="67">
        <v>672.35140000000001</v>
      </c>
      <c r="O2109" s="67">
        <v>2</v>
      </c>
      <c r="P2109" s="67">
        <v>31.69</v>
      </c>
      <c r="Q2109" s="74">
        <v>6410400</v>
      </c>
      <c r="R2109" s="65">
        <f>Q2111/B2109</f>
        <v>24115200</v>
      </c>
      <c r="S2109" s="64"/>
      <c r="T2109" s="44">
        <f>R2109/$S$2007*100</f>
        <v>0.97870308968028874</v>
      </c>
      <c r="U2109" s="70"/>
      <c r="V2109" s="44">
        <f>T2109*U$2007/100</f>
        <v>2.3734990115704558E-2</v>
      </c>
      <c r="W2109" s="44"/>
    </row>
    <row r="2110" spans="1:23" s="63" customFormat="1" ht="15.6">
      <c r="A2110" s="62"/>
      <c r="B2110" s="61"/>
      <c r="C2110" s="61"/>
      <c r="D2110" s="61"/>
      <c r="E2110" s="61"/>
      <c r="F2110" s="61"/>
      <c r="G2110" s="61"/>
      <c r="H2110" s="66"/>
      <c r="I2110" s="61"/>
      <c r="J2110" s="61"/>
      <c r="K2110" s="67" t="s">
        <v>149</v>
      </c>
      <c r="L2110" s="67">
        <v>62.64</v>
      </c>
      <c r="M2110" s="67">
        <v>0.1</v>
      </c>
      <c r="N2110" s="67">
        <v>644.77940000000001</v>
      </c>
      <c r="O2110" s="67">
        <v>2</v>
      </c>
      <c r="P2110" s="67">
        <v>30.46</v>
      </c>
      <c r="Q2110" s="74">
        <v>41820000</v>
      </c>
      <c r="R2110" s="65"/>
      <c r="S2110" s="64"/>
      <c r="T2110" s="36"/>
      <c r="U2110" s="70"/>
      <c r="V2110" s="36"/>
      <c r="W2110" s="36"/>
    </row>
    <row r="2111" spans="1:23" s="63" customFormat="1" ht="14.4">
      <c r="A2111" s="62"/>
      <c r="B2111" s="61"/>
      <c r="C2111" s="61"/>
      <c r="D2111" s="61"/>
      <c r="E2111" s="61"/>
      <c r="F2111" s="61"/>
      <c r="G2111" s="61"/>
      <c r="H2111" s="66"/>
      <c r="I2111" s="61"/>
      <c r="J2111" s="61"/>
      <c r="K2111" s="67"/>
      <c r="L2111" s="67"/>
      <c r="M2111" s="67"/>
      <c r="N2111" s="67"/>
      <c r="O2111" s="67"/>
      <c r="P2111" s="67"/>
      <c r="Q2111" s="46">
        <f>SUM(Q2109:Q2110)</f>
        <v>48230400</v>
      </c>
      <c r="R2111" s="65"/>
      <c r="S2111" s="64"/>
      <c r="T2111" s="36"/>
      <c r="U2111" s="70"/>
      <c r="V2111" s="36"/>
      <c r="W2111" s="36"/>
    </row>
    <row r="2112" spans="1:23" s="63" customFormat="1" ht="15.6">
      <c r="A2112" s="62">
        <v>29</v>
      </c>
      <c r="B2112" s="61">
        <v>1</v>
      </c>
      <c r="C2112" s="61">
        <v>1</v>
      </c>
      <c r="D2112" s="61">
        <v>94.53</v>
      </c>
      <c r="E2112" s="61">
        <v>7</v>
      </c>
      <c r="F2112" s="61">
        <v>28903</v>
      </c>
      <c r="G2112" s="61" t="s">
        <v>754</v>
      </c>
      <c r="H2112" s="66" t="s">
        <v>57</v>
      </c>
      <c r="I2112" s="61" t="s">
        <v>40</v>
      </c>
      <c r="J2112" s="61" t="s">
        <v>544</v>
      </c>
      <c r="K2112" s="67" t="s">
        <v>298</v>
      </c>
      <c r="L2112" s="67">
        <v>94.53</v>
      </c>
      <c r="M2112" s="67">
        <v>-0.7</v>
      </c>
      <c r="N2112" s="67">
        <v>1036.5088000000001</v>
      </c>
      <c r="O2112" s="67">
        <v>2</v>
      </c>
      <c r="P2112" s="67">
        <v>34.33</v>
      </c>
      <c r="Q2112" s="74">
        <v>6623500</v>
      </c>
      <c r="R2112" s="65">
        <f>Q2113/B2112</f>
        <v>6623500</v>
      </c>
      <c r="S2112" s="64"/>
      <c r="T2112" s="44">
        <f>R2112/$S$2007*100</f>
        <v>0.26881136853508958</v>
      </c>
      <c r="U2112" s="70"/>
      <c r="V2112" s="44">
        <f>T2112*U$2007/100</f>
        <v>6.5190712509690628E-3</v>
      </c>
      <c r="W2112" s="44"/>
    </row>
    <row r="2113" spans="1:23" s="63" customFormat="1" ht="14.4">
      <c r="A2113" s="62"/>
      <c r="B2113" s="61"/>
      <c r="C2113" s="61"/>
      <c r="D2113" s="61"/>
      <c r="E2113" s="61"/>
      <c r="F2113" s="61"/>
      <c r="G2113" s="61"/>
      <c r="H2113" s="66"/>
      <c r="I2113" s="61"/>
      <c r="J2113" s="61"/>
      <c r="K2113" s="67"/>
      <c r="L2113" s="67"/>
      <c r="M2113" s="67"/>
      <c r="N2113" s="67"/>
      <c r="O2113" s="67"/>
      <c r="P2113" s="67"/>
      <c r="Q2113" s="46">
        <f>SUM(Q2112)</f>
        <v>6623500</v>
      </c>
      <c r="R2113" s="65"/>
      <c r="S2113" s="64"/>
      <c r="T2113" s="36"/>
      <c r="U2113" s="70"/>
      <c r="V2113" s="36"/>
      <c r="W2113" s="36"/>
    </row>
    <row r="2114" spans="1:23" s="63" customFormat="1" ht="15.6">
      <c r="A2114" s="62">
        <v>29</v>
      </c>
      <c r="B2114" s="61">
        <v>4</v>
      </c>
      <c r="C2114" s="61">
        <v>1</v>
      </c>
      <c r="D2114" s="61">
        <v>91.18</v>
      </c>
      <c r="E2114" s="61">
        <v>7</v>
      </c>
      <c r="F2114" s="61">
        <v>58544</v>
      </c>
      <c r="G2114" s="61" t="s">
        <v>850</v>
      </c>
      <c r="H2114" s="66" t="s">
        <v>226</v>
      </c>
      <c r="I2114" s="61" t="s">
        <v>38</v>
      </c>
      <c r="J2114" s="61" t="s">
        <v>558</v>
      </c>
      <c r="K2114" s="67" t="s">
        <v>75</v>
      </c>
      <c r="L2114" s="67">
        <v>51.59</v>
      </c>
      <c r="M2114" s="67">
        <v>0.5</v>
      </c>
      <c r="N2114" s="67">
        <v>438.72489999999999</v>
      </c>
      <c r="O2114" s="67">
        <v>2</v>
      </c>
      <c r="P2114" s="67">
        <v>21.75</v>
      </c>
      <c r="Q2114" s="74">
        <v>10004000</v>
      </c>
      <c r="R2114" s="65">
        <f>Q2118/B2114</f>
        <v>14599225</v>
      </c>
      <c r="S2114" s="64"/>
      <c r="T2114" s="44">
        <f>R2114/$S$2007*100</f>
        <v>0.59250209886037486</v>
      </c>
      <c r="U2114" s="70"/>
      <c r="V2114" s="44">
        <f>T2114*U$2007/100</f>
        <v>1.4369047781977626E-2</v>
      </c>
      <c r="W2114" s="44"/>
    </row>
    <row r="2115" spans="1:23" s="63" customFormat="1" ht="15.6">
      <c r="A2115" s="62"/>
      <c r="B2115" s="61"/>
      <c r="C2115" s="61"/>
      <c r="D2115" s="61"/>
      <c r="E2115" s="61"/>
      <c r="F2115" s="61"/>
      <c r="G2115" s="61"/>
      <c r="H2115" s="66"/>
      <c r="I2115" s="61"/>
      <c r="J2115" s="61"/>
      <c r="K2115" s="67" t="s">
        <v>283</v>
      </c>
      <c r="L2115" s="67">
        <v>49.95</v>
      </c>
      <c r="M2115" s="67">
        <v>-0.2</v>
      </c>
      <c r="N2115" s="67">
        <v>439.2004</v>
      </c>
      <c r="O2115" s="67">
        <v>2</v>
      </c>
      <c r="P2115" s="67">
        <v>18.22</v>
      </c>
      <c r="Q2115" s="74">
        <v>4218900</v>
      </c>
      <c r="R2115" s="65"/>
      <c r="S2115" s="64"/>
      <c r="T2115" s="36"/>
      <c r="U2115" s="70"/>
      <c r="V2115" s="36"/>
      <c r="W2115" s="36"/>
    </row>
    <row r="2116" spans="1:23" s="63" customFormat="1" ht="15.6">
      <c r="A2116" s="62"/>
      <c r="B2116" s="61"/>
      <c r="C2116" s="61"/>
      <c r="D2116" s="61"/>
      <c r="E2116" s="61"/>
      <c r="F2116" s="61"/>
      <c r="G2116" s="61"/>
      <c r="H2116" s="66"/>
      <c r="I2116" s="61"/>
      <c r="J2116" s="61"/>
      <c r="K2116" s="67" t="s">
        <v>257</v>
      </c>
      <c r="L2116" s="67">
        <v>43.83</v>
      </c>
      <c r="M2116" s="67">
        <v>-3.5</v>
      </c>
      <c r="N2116" s="67">
        <v>764.84109999999998</v>
      </c>
      <c r="O2116" s="67">
        <v>2</v>
      </c>
      <c r="P2116" s="67">
        <v>37.92</v>
      </c>
      <c r="Q2116" s="74">
        <v>40893000</v>
      </c>
      <c r="R2116" s="65"/>
      <c r="S2116" s="64"/>
      <c r="T2116" s="36"/>
      <c r="U2116" s="70"/>
      <c r="V2116" s="36"/>
      <c r="W2116" s="36"/>
    </row>
    <row r="2117" spans="1:23" s="63" customFormat="1" ht="15.6">
      <c r="A2117" s="62"/>
      <c r="B2117" s="61"/>
      <c r="C2117" s="61"/>
      <c r="D2117" s="61"/>
      <c r="E2117" s="61"/>
      <c r="F2117" s="61"/>
      <c r="G2117" s="61"/>
      <c r="H2117" s="66"/>
      <c r="I2117" s="61"/>
      <c r="J2117" s="61"/>
      <c r="K2117" s="67" t="s">
        <v>190</v>
      </c>
      <c r="L2117" s="67">
        <v>15.96</v>
      </c>
      <c r="M2117" s="67">
        <v>0.6</v>
      </c>
      <c r="N2117" s="67">
        <v>441.74160000000001</v>
      </c>
      <c r="O2117" s="67">
        <v>2</v>
      </c>
      <c r="P2117" s="67">
        <v>24.55</v>
      </c>
      <c r="Q2117" s="74">
        <v>3281000</v>
      </c>
      <c r="R2117" s="65"/>
      <c r="S2117" s="64"/>
      <c r="T2117" s="36"/>
      <c r="U2117" s="70"/>
      <c r="V2117" s="36"/>
      <c r="W2117" s="36"/>
    </row>
    <row r="2118" spans="1:23" s="63" customFormat="1" ht="14.4">
      <c r="A2118" s="62"/>
      <c r="B2118" s="61"/>
      <c r="C2118" s="61"/>
      <c r="D2118" s="61"/>
      <c r="E2118" s="61"/>
      <c r="F2118" s="61"/>
      <c r="G2118" s="61"/>
      <c r="H2118" s="66"/>
      <c r="I2118" s="61"/>
      <c r="J2118" s="61"/>
      <c r="K2118" s="67"/>
      <c r="L2118" s="67"/>
      <c r="M2118" s="67"/>
      <c r="N2118" s="67"/>
      <c r="O2118" s="67"/>
      <c r="P2118" s="67"/>
      <c r="Q2118" s="46">
        <f>SUM(Q2114:Q2117)</f>
        <v>58396900</v>
      </c>
      <c r="R2118" s="65"/>
      <c r="S2118" s="64"/>
      <c r="T2118" s="36"/>
      <c r="U2118" s="70"/>
      <c r="V2118" s="36"/>
      <c r="W2118" s="36"/>
    </row>
    <row r="2119" spans="1:23" s="63" customFormat="1" ht="15.6">
      <c r="A2119" s="62">
        <v>29</v>
      </c>
      <c r="B2119" s="61">
        <v>2</v>
      </c>
      <c r="C2119" s="61">
        <v>1</v>
      </c>
      <c r="D2119" s="61">
        <v>90.9</v>
      </c>
      <c r="E2119" s="61">
        <v>10</v>
      </c>
      <c r="F2119" s="61">
        <v>25352</v>
      </c>
      <c r="G2119" s="61" t="s">
        <v>845</v>
      </c>
      <c r="H2119" s="66" t="s">
        <v>276</v>
      </c>
      <c r="I2119" s="61" t="s">
        <v>40</v>
      </c>
      <c r="J2119" s="61" t="s">
        <v>1001</v>
      </c>
      <c r="K2119" s="67" t="s">
        <v>299</v>
      </c>
      <c r="L2119" s="67">
        <v>63.53</v>
      </c>
      <c r="M2119" s="67">
        <v>0.9</v>
      </c>
      <c r="N2119" s="67">
        <v>559.79780000000005</v>
      </c>
      <c r="O2119" s="67">
        <v>2</v>
      </c>
      <c r="P2119" s="67">
        <v>27.35</v>
      </c>
      <c r="Q2119" s="74">
        <v>7389500</v>
      </c>
      <c r="R2119" s="65">
        <f>Q2121/B2119</f>
        <v>6656650</v>
      </c>
      <c r="S2119" s="64"/>
      <c r="T2119" s="44">
        <f>R2119/$S$2007*100</f>
        <v>0.2701567443736852</v>
      </c>
      <c r="U2119" s="70"/>
      <c r="V2119" s="44">
        <f>T2119*U$2007/100</f>
        <v>6.5516985948159143E-3</v>
      </c>
      <c r="W2119" s="44"/>
    </row>
    <row r="2120" spans="1:23" s="63" customFormat="1" ht="15.6">
      <c r="A2120" s="62"/>
      <c r="B2120" s="61"/>
      <c r="C2120" s="61"/>
      <c r="D2120" s="61"/>
      <c r="E2120" s="61"/>
      <c r="F2120" s="61"/>
      <c r="G2120" s="61"/>
      <c r="H2120" s="66"/>
      <c r="I2120" s="61"/>
      <c r="J2120" s="61"/>
      <c r="K2120" s="67" t="s">
        <v>258</v>
      </c>
      <c r="L2120" s="67">
        <v>54.75</v>
      </c>
      <c r="M2120" s="67">
        <v>0.5</v>
      </c>
      <c r="N2120" s="67">
        <v>756.84699999999998</v>
      </c>
      <c r="O2120" s="67">
        <v>2</v>
      </c>
      <c r="P2120" s="67">
        <v>20.239999999999998</v>
      </c>
      <c r="Q2120" s="74">
        <v>5923800</v>
      </c>
      <c r="R2120" s="65"/>
      <c r="S2120" s="64"/>
      <c r="T2120" s="36"/>
      <c r="U2120" s="70"/>
      <c r="V2120" s="36"/>
      <c r="W2120" s="36"/>
    </row>
    <row r="2121" spans="1:23" s="63" customFormat="1" ht="14.4">
      <c r="A2121" s="62"/>
      <c r="B2121" s="61"/>
      <c r="C2121" s="61"/>
      <c r="D2121" s="61"/>
      <c r="E2121" s="61"/>
      <c r="F2121" s="61"/>
      <c r="G2121" s="61"/>
      <c r="H2121" s="66"/>
      <c r="I2121" s="61"/>
      <c r="J2121" s="61"/>
      <c r="K2121" s="67"/>
      <c r="L2121" s="67"/>
      <c r="M2121" s="67"/>
      <c r="N2121" s="67"/>
      <c r="O2121" s="67"/>
      <c r="P2121" s="67"/>
      <c r="Q2121" s="46">
        <f>SUM(Q2119:Q2120)</f>
        <v>13313300</v>
      </c>
      <c r="R2121" s="65"/>
      <c r="S2121" s="64"/>
      <c r="T2121" s="36"/>
      <c r="U2121" s="70"/>
      <c r="V2121" s="36"/>
      <c r="W2121" s="36"/>
    </row>
    <row r="2122" spans="1:23" s="63" customFormat="1" ht="15.6">
      <c r="A2122" s="62">
        <v>29</v>
      </c>
      <c r="B2122" s="61">
        <v>3</v>
      </c>
      <c r="C2122" s="61">
        <v>3</v>
      </c>
      <c r="D2122" s="61">
        <v>89.3</v>
      </c>
      <c r="E2122" s="61">
        <v>23</v>
      </c>
      <c r="F2122" s="61">
        <v>13787</v>
      </c>
      <c r="G2122" s="61" t="s">
        <v>576</v>
      </c>
      <c r="H2122" s="66" t="s">
        <v>648</v>
      </c>
      <c r="I2122" s="61" t="s">
        <v>11</v>
      </c>
      <c r="J2122" s="61" t="s">
        <v>665</v>
      </c>
      <c r="K2122" s="67" t="s">
        <v>300</v>
      </c>
      <c r="L2122" s="67">
        <v>61.82</v>
      </c>
      <c r="M2122" s="67">
        <v>0.1</v>
      </c>
      <c r="N2122" s="67">
        <v>916.35760000000005</v>
      </c>
      <c r="O2122" s="67">
        <v>2</v>
      </c>
      <c r="P2122" s="67">
        <v>23.88</v>
      </c>
      <c r="Q2122" s="74">
        <v>407150</v>
      </c>
      <c r="R2122" s="65">
        <f>Q2125/B2122</f>
        <v>4309183.333333333</v>
      </c>
      <c r="S2122" s="64"/>
      <c r="T2122" s="44">
        <f>R2122/$S$2007*100</f>
        <v>0.17488600726231332</v>
      </c>
      <c r="U2122" s="70"/>
      <c r="V2122" s="44">
        <f>T2122*U$2007/100</f>
        <v>4.2412430261173648E-3</v>
      </c>
      <c r="W2122" s="44"/>
    </row>
    <row r="2123" spans="1:23" s="63" customFormat="1" ht="15.6">
      <c r="A2123" s="62"/>
      <c r="B2123" s="61"/>
      <c r="C2123" s="61"/>
      <c r="D2123" s="61"/>
      <c r="E2123" s="61"/>
      <c r="F2123" s="61"/>
      <c r="G2123" s="61"/>
      <c r="H2123" s="66"/>
      <c r="I2123" s="61"/>
      <c r="J2123" s="61"/>
      <c r="K2123" s="67" t="s">
        <v>260</v>
      </c>
      <c r="L2123" s="67">
        <v>54.97</v>
      </c>
      <c r="M2123" s="67">
        <v>0.2</v>
      </c>
      <c r="N2123" s="67">
        <v>699.83100000000002</v>
      </c>
      <c r="O2123" s="67">
        <v>2</v>
      </c>
      <c r="P2123" s="67">
        <v>49.04</v>
      </c>
      <c r="Q2123" s="74">
        <v>8122300</v>
      </c>
      <c r="R2123" s="65"/>
      <c r="S2123" s="64"/>
      <c r="T2123" s="36"/>
      <c r="U2123" s="70"/>
      <c r="V2123" s="36"/>
      <c r="W2123" s="36"/>
    </row>
    <row r="2124" spans="1:23" s="63" customFormat="1" ht="15.6">
      <c r="A2124" s="62"/>
      <c r="B2124" s="61"/>
      <c r="C2124" s="61"/>
      <c r="D2124" s="61"/>
      <c r="E2124" s="61"/>
      <c r="F2124" s="61"/>
      <c r="G2124" s="61"/>
      <c r="H2124" s="66"/>
      <c r="I2124" s="61"/>
      <c r="J2124" s="61"/>
      <c r="K2124" s="67" t="s">
        <v>261</v>
      </c>
      <c r="L2124" s="67">
        <v>42.58</v>
      </c>
      <c r="M2124" s="67">
        <v>-0.5</v>
      </c>
      <c r="N2124" s="67">
        <v>707.8279</v>
      </c>
      <c r="O2124" s="67">
        <v>2</v>
      </c>
      <c r="P2124" s="67">
        <v>44.17</v>
      </c>
      <c r="Q2124" s="74">
        <v>4398100</v>
      </c>
      <c r="R2124" s="65"/>
      <c r="S2124" s="64"/>
      <c r="T2124" s="36"/>
      <c r="U2124" s="70"/>
      <c r="V2124" s="36"/>
      <c r="W2124" s="36"/>
    </row>
    <row r="2125" spans="1:23" s="63" customFormat="1" ht="14.4">
      <c r="A2125" s="62"/>
      <c r="B2125" s="61"/>
      <c r="C2125" s="61"/>
      <c r="D2125" s="61"/>
      <c r="E2125" s="61"/>
      <c r="F2125" s="61"/>
      <c r="G2125" s="61"/>
      <c r="H2125" s="66"/>
      <c r="I2125" s="61"/>
      <c r="J2125" s="61"/>
      <c r="K2125" s="14"/>
      <c r="L2125" s="14"/>
      <c r="M2125" s="13"/>
      <c r="N2125" s="15"/>
      <c r="O2125" s="12"/>
      <c r="P2125" s="14"/>
      <c r="Q2125" s="48">
        <f>SUM(Q2122:Q2124)</f>
        <v>12927550</v>
      </c>
      <c r="R2125" s="65"/>
      <c r="S2125" s="64"/>
      <c r="T2125" s="36"/>
      <c r="U2125" s="70"/>
      <c r="V2125" s="36"/>
      <c r="W2125" s="36"/>
    </row>
    <row r="2126" spans="1:23" s="63" customFormat="1" ht="15.6">
      <c r="A2126" s="62">
        <v>29</v>
      </c>
      <c r="B2126" s="61">
        <v>3</v>
      </c>
      <c r="C2126" s="61">
        <v>3</v>
      </c>
      <c r="D2126" s="61">
        <v>82.3</v>
      </c>
      <c r="E2126" s="61">
        <v>4</v>
      </c>
      <c r="F2126" s="61">
        <v>67330</v>
      </c>
      <c r="G2126" s="61" t="s">
        <v>739</v>
      </c>
      <c r="H2126" s="66" t="s">
        <v>133</v>
      </c>
      <c r="I2126" s="61" t="s">
        <v>13</v>
      </c>
      <c r="J2126" s="61" t="s">
        <v>559</v>
      </c>
      <c r="K2126" s="67" t="s">
        <v>65</v>
      </c>
      <c r="L2126" s="67">
        <v>82.3</v>
      </c>
      <c r="M2126" s="67">
        <v>-0.9</v>
      </c>
      <c r="N2126" s="67">
        <v>865.37159999999994</v>
      </c>
      <c r="O2126" s="67">
        <v>2</v>
      </c>
      <c r="P2126" s="67">
        <v>26.8</v>
      </c>
      <c r="Q2126" s="74">
        <v>19682000</v>
      </c>
      <c r="R2126" s="65">
        <f>Q2129/B2126</f>
        <v>8385100</v>
      </c>
      <c r="S2126" s="64"/>
      <c r="T2126" s="44">
        <f>R2126/$S$2007*100</f>
        <v>0.34030500585847057</v>
      </c>
      <c r="U2126" s="70"/>
      <c r="V2126" s="44">
        <f>T2126*U$2007/100</f>
        <v>8.2528971610931826E-3</v>
      </c>
      <c r="W2126" s="44"/>
    </row>
    <row r="2127" spans="1:23" s="63" customFormat="1" ht="15.6">
      <c r="A2127" s="62"/>
      <c r="B2127" s="61"/>
      <c r="C2127" s="61"/>
      <c r="D2127" s="61"/>
      <c r="E2127" s="61"/>
      <c r="F2127" s="61"/>
      <c r="G2127" s="61"/>
      <c r="H2127" s="66"/>
      <c r="I2127" s="61"/>
      <c r="J2127" s="61"/>
      <c r="K2127" s="67" t="s">
        <v>66</v>
      </c>
      <c r="L2127" s="67">
        <v>44.19</v>
      </c>
      <c r="M2127" s="67">
        <v>0.6</v>
      </c>
      <c r="N2127" s="67">
        <v>582.58259999999996</v>
      </c>
      <c r="O2127" s="67">
        <v>3</v>
      </c>
      <c r="P2127" s="67">
        <v>24.16</v>
      </c>
      <c r="Q2127" s="74">
        <v>3210600</v>
      </c>
      <c r="R2127" s="65"/>
      <c r="S2127" s="64"/>
      <c r="T2127" s="36"/>
      <c r="U2127" s="70"/>
      <c r="V2127" s="36"/>
      <c r="W2127" s="36"/>
    </row>
    <row r="2128" spans="1:23" s="63" customFormat="1" ht="15.6">
      <c r="A2128" s="62"/>
      <c r="B2128" s="61"/>
      <c r="C2128" s="61"/>
      <c r="D2128" s="61"/>
      <c r="E2128" s="61"/>
      <c r="F2128" s="61"/>
      <c r="G2128" s="61"/>
      <c r="H2128" s="66"/>
      <c r="I2128" s="61"/>
      <c r="J2128" s="61"/>
      <c r="K2128" s="67" t="s">
        <v>113</v>
      </c>
      <c r="L2128" s="67">
        <v>27.49</v>
      </c>
      <c r="M2128" s="67">
        <v>0.7</v>
      </c>
      <c r="N2128" s="67">
        <v>528.7373</v>
      </c>
      <c r="O2128" s="67">
        <v>2</v>
      </c>
      <c r="P2128" s="67">
        <v>28</v>
      </c>
      <c r="Q2128" s="74">
        <v>2262700</v>
      </c>
      <c r="R2128" s="65"/>
      <c r="S2128" s="64"/>
      <c r="T2128" s="36"/>
      <c r="U2128" s="70"/>
      <c r="V2128" s="36"/>
      <c r="W2128" s="36"/>
    </row>
    <row r="2129" spans="1:23" s="63" customFormat="1" ht="14.4">
      <c r="A2129" s="62"/>
      <c r="B2129" s="61"/>
      <c r="C2129" s="61"/>
      <c r="D2129" s="61"/>
      <c r="E2129" s="61"/>
      <c r="F2129" s="61"/>
      <c r="G2129" s="61"/>
      <c r="H2129" s="66"/>
      <c r="I2129" s="61"/>
      <c r="J2129" s="61"/>
      <c r="K2129" s="14"/>
      <c r="L2129" s="14"/>
      <c r="M2129" s="13"/>
      <c r="N2129" s="15"/>
      <c r="O2129" s="12"/>
      <c r="P2129" s="14"/>
      <c r="Q2129" s="48">
        <f>SUM(Q2126:Q2128)</f>
        <v>25155300</v>
      </c>
      <c r="R2129" s="65"/>
      <c r="S2129" s="64"/>
      <c r="T2129" s="36"/>
      <c r="U2129" s="70"/>
      <c r="V2129" s="36"/>
      <c r="W2129" s="36"/>
    </row>
    <row r="2130" spans="1:23" s="63" customFormat="1" ht="15.6">
      <c r="A2130" s="62">
        <v>29</v>
      </c>
      <c r="B2130" s="61">
        <v>2</v>
      </c>
      <c r="C2130" s="61">
        <v>2</v>
      </c>
      <c r="D2130" s="61">
        <v>60.51</v>
      </c>
      <c r="E2130" s="61">
        <v>7</v>
      </c>
      <c r="F2130" s="61">
        <v>18055</v>
      </c>
      <c r="G2130" s="61" t="s">
        <v>772</v>
      </c>
      <c r="H2130" s="66" t="s">
        <v>667</v>
      </c>
      <c r="I2130" s="61" t="s">
        <v>669</v>
      </c>
      <c r="J2130" s="61" t="s">
        <v>966</v>
      </c>
      <c r="K2130" s="67" t="s">
        <v>130</v>
      </c>
      <c r="L2130" s="67">
        <v>60.51</v>
      </c>
      <c r="M2130" s="67">
        <v>2.4</v>
      </c>
      <c r="N2130" s="67">
        <v>612.77250000000004</v>
      </c>
      <c r="O2130" s="67">
        <v>2</v>
      </c>
      <c r="P2130" s="67">
        <v>20.04</v>
      </c>
      <c r="Q2130" s="74">
        <v>11859000</v>
      </c>
      <c r="R2130" s="65">
        <f>Q2132/B2130</f>
        <v>6989350</v>
      </c>
      <c r="S2130" s="64"/>
      <c r="T2130" s="44">
        <f>R2130/$S$2007*100</f>
        <v>0.28365920414746409</v>
      </c>
      <c r="U2130" s="70"/>
      <c r="V2130" s="44">
        <f>T2130*U$2007/100</f>
        <v>6.8791531136046837E-3</v>
      </c>
      <c r="W2130" s="44"/>
    </row>
    <row r="2131" spans="1:23" s="63" customFormat="1" ht="15.6">
      <c r="A2131" s="62"/>
      <c r="B2131" s="61"/>
      <c r="C2131" s="61"/>
      <c r="D2131" s="61"/>
      <c r="E2131" s="61"/>
      <c r="F2131" s="61"/>
      <c r="G2131" s="61"/>
      <c r="H2131" s="66"/>
      <c r="I2131" s="61"/>
      <c r="J2131" s="61"/>
      <c r="K2131" s="67" t="s">
        <v>259</v>
      </c>
      <c r="L2131" s="67">
        <v>40.33</v>
      </c>
      <c r="M2131" s="67">
        <v>1.4</v>
      </c>
      <c r="N2131" s="67">
        <v>620.76930000000004</v>
      </c>
      <c r="O2131" s="67">
        <v>2</v>
      </c>
      <c r="P2131" s="67">
        <v>18.22</v>
      </c>
      <c r="Q2131" s="74">
        <v>2119700</v>
      </c>
      <c r="R2131" s="65"/>
      <c r="S2131" s="64"/>
      <c r="T2131" s="36"/>
      <c r="U2131" s="70"/>
      <c r="V2131" s="36"/>
      <c r="W2131" s="36"/>
    </row>
    <row r="2132" spans="1:23" s="63" customFormat="1" ht="14.4">
      <c r="A2132" s="62"/>
      <c r="B2132" s="61"/>
      <c r="C2132" s="61"/>
      <c r="D2132" s="61"/>
      <c r="E2132" s="61"/>
      <c r="F2132" s="61"/>
      <c r="G2132" s="61"/>
      <c r="H2132" s="66"/>
      <c r="I2132" s="61"/>
      <c r="J2132" s="61"/>
      <c r="K2132" s="14"/>
      <c r="L2132" s="14"/>
      <c r="M2132" s="13"/>
      <c r="N2132" s="15"/>
      <c r="O2132" s="12"/>
      <c r="P2132" s="14"/>
      <c r="Q2132" s="48">
        <f>SUM(Q2130:Q2131)</f>
        <v>13978700</v>
      </c>
      <c r="R2132" s="65"/>
      <c r="S2132" s="64"/>
      <c r="T2132" s="36"/>
      <c r="U2132" s="70"/>
      <c r="V2132" s="36"/>
      <c r="W2132" s="36"/>
    </row>
    <row r="2133" spans="1:23" s="63" customFormat="1" ht="15.6">
      <c r="A2133" s="62">
        <v>29</v>
      </c>
      <c r="B2133" s="61">
        <v>2</v>
      </c>
      <c r="C2133" s="61">
        <v>2</v>
      </c>
      <c r="D2133" s="61">
        <v>58.42</v>
      </c>
      <c r="E2133" s="61">
        <v>10</v>
      </c>
      <c r="F2133" s="61">
        <v>25006</v>
      </c>
      <c r="G2133" s="61" t="s">
        <v>746</v>
      </c>
      <c r="H2133" s="66" t="s">
        <v>648</v>
      </c>
      <c r="I2133" s="61" t="s">
        <v>10</v>
      </c>
      <c r="J2133" s="61" t="s">
        <v>943</v>
      </c>
      <c r="K2133" s="67" t="s">
        <v>301</v>
      </c>
      <c r="L2133" s="67">
        <v>58.42</v>
      </c>
      <c r="M2133" s="67">
        <v>-1.5</v>
      </c>
      <c r="N2133" s="67">
        <v>769.33950000000004</v>
      </c>
      <c r="O2133" s="67">
        <v>2</v>
      </c>
      <c r="P2133" s="67">
        <v>30.48</v>
      </c>
      <c r="Q2133" s="74">
        <v>2025800</v>
      </c>
      <c r="R2133" s="65">
        <f>Q2135/B2133</f>
        <v>1255795</v>
      </c>
      <c r="S2133" s="64"/>
      <c r="T2133" s="44">
        <f>R2133/$S$2007*100</f>
        <v>5.0965799433762032E-2</v>
      </c>
      <c r="U2133" s="70"/>
      <c r="V2133" s="44">
        <f>T2133*U$2007/100</f>
        <v>1.2359956339715701E-3</v>
      </c>
      <c r="W2133" s="44"/>
    </row>
    <row r="2134" spans="1:23" s="63" customFormat="1" ht="15.6">
      <c r="A2134" s="62"/>
      <c r="B2134" s="61"/>
      <c r="C2134" s="61"/>
      <c r="D2134" s="61"/>
      <c r="E2134" s="61"/>
      <c r="F2134" s="61"/>
      <c r="G2134" s="61"/>
      <c r="H2134" s="66"/>
      <c r="I2134" s="61"/>
      <c r="J2134" s="61"/>
      <c r="K2134" s="67" t="s">
        <v>302</v>
      </c>
      <c r="L2134" s="67">
        <v>34.57</v>
      </c>
      <c r="M2134" s="67">
        <v>0.8</v>
      </c>
      <c r="N2134" s="67">
        <v>569.75459999999998</v>
      </c>
      <c r="O2134" s="67">
        <v>2</v>
      </c>
      <c r="P2134" s="67">
        <v>23.35</v>
      </c>
      <c r="Q2134" s="74">
        <v>485790</v>
      </c>
      <c r="R2134" s="65"/>
      <c r="S2134" s="64"/>
      <c r="T2134" s="36"/>
      <c r="U2134" s="70"/>
      <c r="V2134" s="36"/>
      <c r="W2134" s="36"/>
    </row>
    <row r="2135" spans="1:23" s="63" customFormat="1" ht="14.4">
      <c r="A2135" s="62"/>
      <c r="B2135" s="61"/>
      <c r="C2135" s="61"/>
      <c r="D2135" s="61"/>
      <c r="E2135" s="61"/>
      <c r="F2135" s="61"/>
      <c r="G2135" s="61"/>
      <c r="H2135" s="66"/>
      <c r="I2135" s="61"/>
      <c r="J2135" s="61"/>
      <c r="K2135" s="14"/>
      <c r="L2135" s="14"/>
      <c r="M2135" s="13"/>
      <c r="N2135" s="15"/>
      <c r="O2135" s="12"/>
      <c r="P2135" s="14"/>
      <c r="Q2135" s="48">
        <f>SUM(Q2133:Q2134)</f>
        <v>2511590</v>
      </c>
      <c r="R2135" s="65"/>
      <c r="S2135" s="64"/>
      <c r="T2135" s="36"/>
      <c r="U2135" s="70"/>
      <c r="V2135" s="36"/>
      <c r="W2135" s="36"/>
    </row>
    <row r="2136" spans="1:23" s="63" customFormat="1" ht="15.6">
      <c r="A2136" s="62">
        <v>29</v>
      </c>
      <c r="B2136" s="61">
        <v>1</v>
      </c>
      <c r="C2136" s="61">
        <v>1</v>
      </c>
      <c r="D2136" s="61">
        <v>54.69</v>
      </c>
      <c r="E2136" s="61">
        <v>4</v>
      </c>
      <c r="F2136" s="61">
        <v>31488</v>
      </c>
      <c r="G2136" s="61" t="s">
        <v>783</v>
      </c>
      <c r="H2136" s="66" t="s">
        <v>277</v>
      </c>
      <c r="I2136" s="61" t="s">
        <v>40</v>
      </c>
      <c r="J2136" s="61" t="s">
        <v>969</v>
      </c>
      <c r="K2136" s="67" t="s">
        <v>303</v>
      </c>
      <c r="L2136" s="67">
        <v>54.69</v>
      </c>
      <c r="M2136" s="67">
        <v>1</v>
      </c>
      <c r="N2136" s="67">
        <v>497.58929999999998</v>
      </c>
      <c r="O2136" s="67">
        <v>3</v>
      </c>
      <c r="P2136" s="67">
        <v>26.24</v>
      </c>
      <c r="Q2136" s="74">
        <v>8820200</v>
      </c>
      <c r="R2136" s="65">
        <f>Q2137/B2136</f>
        <v>8820200</v>
      </c>
      <c r="S2136" s="64"/>
      <c r="T2136" s="44">
        <f>R2136/$S$2007*100</f>
        <v>0.35796331739309989</v>
      </c>
      <c r="U2136" s="70"/>
      <c r="V2136" s="44">
        <f>T2136*U$2007/100</f>
        <v>8.6811372005431171E-3</v>
      </c>
      <c r="W2136" s="44"/>
    </row>
    <row r="2137" spans="1:23" s="63" customFormat="1" ht="14.4">
      <c r="A2137" s="62"/>
      <c r="B2137" s="61"/>
      <c r="C2137" s="61"/>
      <c r="D2137" s="61"/>
      <c r="E2137" s="61"/>
      <c r="F2137" s="61"/>
      <c r="G2137" s="61"/>
      <c r="H2137" s="66"/>
      <c r="I2137" s="61"/>
      <c r="J2137" s="61"/>
      <c r="K2137" s="67"/>
      <c r="L2137" s="67"/>
      <c r="M2137" s="67"/>
      <c r="N2137" s="67"/>
      <c r="O2137" s="67"/>
      <c r="P2137" s="67"/>
      <c r="Q2137" s="46">
        <f>SUM(Q2136)</f>
        <v>8820200</v>
      </c>
      <c r="R2137" s="65"/>
      <c r="S2137" s="64"/>
      <c r="T2137" s="36"/>
      <c r="U2137" s="70"/>
      <c r="V2137" s="36"/>
      <c r="W2137" s="36"/>
    </row>
    <row r="2138" spans="1:23" s="63" customFormat="1" ht="15.6">
      <c r="A2138" s="62">
        <v>29</v>
      </c>
      <c r="B2138" s="61">
        <v>1</v>
      </c>
      <c r="C2138" s="61">
        <v>1</v>
      </c>
      <c r="D2138" s="61">
        <v>47.81</v>
      </c>
      <c r="E2138" s="61">
        <v>9</v>
      </c>
      <c r="F2138" s="61">
        <v>9832</v>
      </c>
      <c r="G2138" s="61" t="s">
        <v>835</v>
      </c>
      <c r="H2138" s="66" t="s">
        <v>649</v>
      </c>
      <c r="I2138" s="61" t="s">
        <v>669</v>
      </c>
      <c r="J2138" s="61" t="s">
        <v>659</v>
      </c>
      <c r="K2138" s="67" t="s">
        <v>94</v>
      </c>
      <c r="L2138" s="67">
        <v>47.81</v>
      </c>
      <c r="M2138" s="67">
        <v>0.2</v>
      </c>
      <c r="N2138" s="67">
        <v>482.75299999999999</v>
      </c>
      <c r="O2138" s="67">
        <v>2</v>
      </c>
      <c r="P2138" s="67">
        <v>27.51</v>
      </c>
      <c r="Q2138" s="74">
        <v>30496000</v>
      </c>
      <c r="R2138" s="65">
        <f>Q2139/B2138</f>
        <v>30496000</v>
      </c>
      <c r="S2138" s="52"/>
      <c r="T2138" s="44">
        <f>R2138/$S$2007*100</f>
        <v>1.2376646025282843</v>
      </c>
      <c r="U2138" s="70"/>
      <c r="V2138" s="44">
        <f>T2138*U$2007/100</f>
        <v>3.0015187871903451E-2</v>
      </c>
      <c r="W2138" s="44"/>
    </row>
    <row r="2139" spans="1:23" s="63" customFormat="1" ht="14.4">
      <c r="A2139" s="62"/>
      <c r="B2139" s="61"/>
      <c r="C2139" s="61"/>
      <c r="D2139" s="61"/>
      <c r="E2139" s="61"/>
      <c r="F2139" s="61"/>
      <c r="G2139" s="61"/>
      <c r="H2139" s="66"/>
      <c r="I2139" s="61"/>
      <c r="J2139" s="61"/>
      <c r="K2139" s="67"/>
      <c r="L2139" s="67"/>
      <c r="M2139" s="67"/>
      <c r="N2139" s="67"/>
      <c r="O2139" s="67"/>
      <c r="P2139" s="67"/>
      <c r="Q2139" s="46">
        <f>SUM(Q2138)</f>
        <v>30496000</v>
      </c>
      <c r="R2139" s="65"/>
      <c r="S2139" s="52"/>
      <c r="T2139" s="44"/>
      <c r="U2139" s="72"/>
      <c r="V2139" s="44"/>
      <c r="W2139" s="44"/>
    </row>
    <row r="2140" spans="1:23" ht="14.4">
      <c r="A2140" s="11" t="s">
        <v>718</v>
      </c>
      <c r="B2140" s="2"/>
      <c r="C2140" s="2"/>
      <c r="D2140" s="2"/>
      <c r="E2140" s="2"/>
      <c r="F2140" s="2"/>
      <c r="G2140" s="8"/>
      <c r="H2140" s="27"/>
      <c r="I2140" s="2"/>
      <c r="J2140" s="2"/>
      <c r="K2140" s="3"/>
      <c r="L2140" s="3"/>
      <c r="M2140" s="5"/>
      <c r="N2140" s="4"/>
      <c r="O2140" s="2"/>
      <c r="P2140" s="3"/>
      <c r="Q2140" s="47"/>
      <c r="R2140" s="42"/>
      <c r="S2140" s="75">
        <v>285682921.84848487</v>
      </c>
      <c r="T2140" s="26"/>
      <c r="U2140" s="53">
        <v>0.84449286999999995</v>
      </c>
      <c r="V2140" s="54">
        <f>SUM(V2141:V2213)</f>
        <v>0.83556623593684975</v>
      </c>
      <c r="W2140" s="53">
        <f>V2140/U2140*100</f>
        <v>98.942959214901336</v>
      </c>
    </row>
    <row r="2141" spans="1:23" s="63" customFormat="1" ht="14.4">
      <c r="A2141" s="62">
        <v>30</v>
      </c>
      <c r="B2141" s="61">
        <v>15</v>
      </c>
      <c r="C2141" s="61">
        <v>15</v>
      </c>
      <c r="D2141" s="61">
        <v>194.11</v>
      </c>
      <c r="E2141" s="61">
        <v>19</v>
      </c>
      <c r="F2141" s="61">
        <v>64133</v>
      </c>
      <c r="G2141" s="61" t="s">
        <v>851</v>
      </c>
      <c r="H2141" s="66" t="s">
        <v>55</v>
      </c>
      <c r="I2141" s="61" t="s">
        <v>210</v>
      </c>
      <c r="J2141" s="61" t="s">
        <v>1004</v>
      </c>
      <c r="K2141" s="67" t="s">
        <v>220</v>
      </c>
      <c r="L2141" s="67">
        <v>79.62</v>
      </c>
      <c r="M2141" s="67">
        <v>-0.6</v>
      </c>
      <c r="N2141" s="67">
        <v>703.86890000000005</v>
      </c>
      <c r="O2141" s="67">
        <v>2</v>
      </c>
      <c r="P2141" s="67">
        <v>28.91</v>
      </c>
      <c r="Q2141" s="68">
        <v>3228000</v>
      </c>
      <c r="R2141" s="65">
        <f>Q2156/B2141</f>
        <v>7358385.333333333</v>
      </c>
      <c r="S2141" s="64"/>
      <c r="T2141" s="44">
        <f>R2141/$S$2140*100</f>
        <v>2.5757176122820304</v>
      </c>
      <c r="U2141" s="70"/>
      <c r="V2141" s="44">
        <f>T2141*U$2140/100</f>
        <v>2.175175158705599E-2</v>
      </c>
      <c r="W2141" s="44"/>
    </row>
    <row r="2142" spans="1:23" s="63" customFormat="1" ht="14.4">
      <c r="A2142" s="62"/>
      <c r="B2142" s="61"/>
      <c r="C2142" s="61"/>
      <c r="D2142" s="61"/>
      <c r="E2142" s="61"/>
      <c r="F2142" s="61"/>
      <c r="G2142" s="61"/>
      <c r="H2142" s="66"/>
      <c r="I2142" s="61"/>
      <c r="J2142" s="61"/>
      <c r="K2142" s="67" t="s">
        <v>218</v>
      </c>
      <c r="L2142" s="67">
        <v>76.11</v>
      </c>
      <c r="M2142" s="67">
        <v>-0.7</v>
      </c>
      <c r="N2142" s="67">
        <v>945.92989999999998</v>
      </c>
      <c r="O2142" s="67">
        <v>2</v>
      </c>
      <c r="P2142" s="67">
        <v>30.63</v>
      </c>
      <c r="Q2142" s="68">
        <v>20226000</v>
      </c>
      <c r="R2142" s="65"/>
      <c r="S2142" s="64"/>
      <c r="T2142" s="36"/>
      <c r="U2142" s="70"/>
      <c r="V2142" s="36"/>
      <c r="W2142" s="36"/>
    </row>
    <row r="2143" spans="1:23" s="63" customFormat="1" ht="14.4">
      <c r="A2143" s="62"/>
      <c r="B2143" s="61"/>
      <c r="C2143" s="61"/>
      <c r="D2143" s="61"/>
      <c r="E2143" s="61"/>
      <c r="F2143" s="61"/>
      <c r="G2143" s="61"/>
      <c r="H2143" s="66"/>
      <c r="I2143" s="61"/>
      <c r="J2143" s="61"/>
      <c r="K2143" s="67" t="s">
        <v>217</v>
      </c>
      <c r="L2143" s="67">
        <v>74.09</v>
      </c>
      <c r="M2143" s="67">
        <v>-0.4</v>
      </c>
      <c r="N2143" s="67">
        <v>597.77639999999997</v>
      </c>
      <c r="O2143" s="67">
        <v>2</v>
      </c>
      <c r="P2143" s="67">
        <v>21.2</v>
      </c>
      <c r="Q2143" s="68">
        <v>8405800</v>
      </c>
      <c r="R2143" s="65"/>
      <c r="S2143" s="64"/>
      <c r="T2143" s="36"/>
      <c r="U2143" s="70"/>
      <c r="V2143" s="36"/>
      <c r="W2143" s="36"/>
    </row>
    <row r="2144" spans="1:23" s="63" customFormat="1" ht="14.4">
      <c r="A2144" s="62"/>
      <c r="B2144" s="61"/>
      <c r="C2144" s="61"/>
      <c r="D2144" s="61"/>
      <c r="E2144" s="61"/>
      <c r="F2144" s="61"/>
      <c r="G2144" s="61"/>
      <c r="H2144" s="66"/>
      <c r="I2144" s="61"/>
      <c r="J2144" s="61"/>
      <c r="K2144" s="67" t="s">
        <v>265</v>
      </c>
      <c r="L2144" s="67">
        <v>63.89</v>
      </c>
      <c r="M2144" s="67">
        <v>0</v>
      </c>
      <c r="N2144" s="67">
        <v>479.5591</v>
      </c>
      <c r="O2144" s="67">
        <v>3</v>
      </c>
      <c r="P2144" s="67">
        <v>29.44</v>
      </c>
      <c r="Q2144" s="68">
        <v>2264700</v>
      </c>
      <c r="R2144" s="65"/>
      <c r="S2144" s="64"/>
      <c r="T2144" s="36"/>
      <c r="U2144" s="70"/>
      <c r="V2144" s="36"/>
      <c r="W2144" s="36"/>
    </row>
    <row r="2145" spans="1:23" s="63" customFormat="1" ht="14.4">
      <c r="A2145" s="62"/>
      <c r="B2145" s="61"/>
      <c r="C2145" s="61"/>
      <c r="D2145" s="61"/>
      <c r="E2145" s="61"/>
      <c r="F2145" s="61"/>
      <c r="G2145" s="61"/>
      <c r="H2145" s="66"/>
      <c r="I2145" s="61"/>
      <c r="J2145" s="61"/>
      <c r="K2145" s="67" t="s">
        <v>219</v>
      </c>
      <c r="L2145" s="67">
        <v>62.86</v>
      </c>
      <c r="M2145" s="67">
        <v>0</v>
      </c>
      <c r="N2145" s="67">
        <v>527.23879999999997</v>
      </c>
      <c r="O2145" s="67">
        <v>2</v>
      </c>
      <c r="P2145" s="67">
        <v>20.25</v>
      </c>
      <c r="Q2145" s="68">
        <v>4621500</v>
      </c>
      <c r="R2145" s="65"/>
      <c r="S2145" s="64"/>
      <c r="T2145" s="36"/>
      <c r="U2145" s="70"/>
      <c r="V2145" s="36"/>
      <c r="W2145" s="36"/>
    </row>
    <row r="2146" spans="1:23" s="63" customFormat="1" ht="14.4">
      <c r="A2146" s="62"/>
      <c r="B2146" s="61"/>
      <c r="C2146" s="61"/>
      <c r="D2146" s="61"/>
      <c r="E2146" s="61"/>
      <c r="F2146" s="61"/>
      <c r="G2146" s="61"/>
      <c r="H2146" s="66"/>
      <c r="I2146" s="61"/>
      <c r="J2146" s="61"/>
      <c r="K2146" s="67" t="s">
        <v>266</v>
      </c>
      <c r="L2146" s="67">
        <v>59.78</v>
      </c>
      <c r="M2146" s="67">
        <v>-0.1</v>
      </c>
      <c r="N2146" s="67">
        <v>953.92790000000002</v>
      </c>
      <c r="O2146" s="67">
        <v>2</v>
      </c>
      <c r="P2146" s="67">
        <v>28.39</v>
      </c>
      <c r="Q2146" s="68">
        <v>6727800</v>
      </c>
      <c r="R2146" s="65"/>
      <c r="S2146" s="64"/>
      <c r="T2146" s="36"/>
      <c r="U2146" s="70"/>
      <c r="V2146" s="36"/>
      <c r="W2146" s="36"/>
    </row>
    <row r="2147" spans="1:23" s="63" customFormat="1" ht="14.4">
      <c r="A2147" s="62"/>
      <c r="B2147" s="61"/>
      <c r="C2147" s="61"/>
      <c r="D2147" s="61"/>
      <c r="E2147" s="61"/>
      <c r="F2147" s="61"/>
      <c r="G2147" s="61"/>
      <c r="H2147" s="66"/>
      <c r="I2147" s="61"/>
      <c r="J2147" s="61"/>
      <c r="K2147" s="67" t="s">
        <v>222</v>
      </c>
      <c r="L2147" s="67">
        <v>59.26</v>
      </c>
      <c r="M2147" s="67">
        <v>0</v>
      </c>
      <c r="N2147" s="67">
        <v>527.23879999999997</v>
      </c>
      <c r="O2147" s="67">
        <v>2</v>
      </c>
      <c r="P2147" s="67">
        <v>19.690000000000001</v>
      </c>
      <c r="Q2147" s="68">
        <v>4621500</v>
      </c>
      <c r="R2147" s="65"/>
      <c r="S2147" s="64"/>
      <c r="T2147" s="36"/>
      <c r="U2147" s="70"/>
      <c r="V2147" s="36"/>
      <c r="W2147" s="36"/>
    </row>
    <row r="2148" spans="1:23" s="63" customFormat="1" ht="14.4">
      <c r="A2148" s="62"/>
      <c r="B2148" s="61"/>
      <c r="C2148" s="61"/>
      <c r="D2148" s="61"/>
      <c r="E2148" s="61"/>
      <c r="F2148" s="61"/>
      <c r="G2148" s="61"/>
      <c r="H2148" s="66"/>
      <c r="I2148" s="61"/>
      <c r="J2148" s="61"/>
      <c r="K2148" s="67" t="s">
        <v>267</v>
      </c>
      <c r="L2148" s="67">
        <v>54.8</v>
      </c>
      <c r="M2148" s="67">
        <v>0.4</v>
      </c>
      <c r="N2148" s="67">
        <v>484.89089999999999</v>
      </c>
      <c r="O2148" s="67">
        <v>3</v>
      </c>
      <c r="P2148" s="67">
        <v>26.4</v>
      </c>
      <c r="Q2148" s="68">
        <v>1538500</v>
      </c>
      <c r="R2148" s="65"/>
      <c r="S2148" s="64"/>
      <c r="T2148" s="36"/>
      <c r="U2148" s="70"/>
      <c r="V2148" s="36"/>
      <c r="W2148" s="36"/>
    </row>
    <row r="2149" spans="1:23" s="63" customFormat="1" ht="14.4">
      <c r="A2149" s="62"/>
      <c r="B2149" s="61"/>
      <c r="C2149" s="61"/>
      <c r="D2149" s="61"/>
      <c r="E2149" s="61"/>
      <c r="F2149" s="61"/>
      <c r="G2149" s="61"/>
      <c r="H2149" s="66"/>
      <c r="I2149" s="61"/>
      <c r="J2149" s="61"/>
      <c r="K2149" s="67" t="s">
        <v>268</v>
      </c>
      <c r="L2149" s="67">
        <v>45.85</v>
      </c>
      <c r="M2149" s="67">
        <v>-0.1</v>
      </c>
      <c r="N2149" s="67">
        <v>461.23910000000001</v>
      </c>
      <c r="O2149" s="67">
        <v>2</v>
      </c>
      <c r="P2149" s="67">
        <v>21.72</v>
      </c>
      <c r="Q2149" s="68">
        <v>21429000</v>
      </c>
      <c r="R2149" s="65"/>
      <c r="S2149" s="64"/>
      <c r="T2149" s="36"/>
      <c r="U2149" s="70"/>
      <c r="V2149" s="36"/>
      <c r="W2149" s="36"/>
    </row>
    <row r="2150" spans="1:23" s="63" customFormat="1" ht="14.4">
      <c r="A2150" s="62"/>
      <c r="B2150" s="61"/>
      <c r="C2150" s="61"/>
      <c r="D2150" s="61"/>
      <c r="E2150" s="61"/>
      <c r="F2150" s="61"/>
      <c r="G2150" s="61"/>
      <c r="H2150" s="66"/>
      <c r="I2150" s="61"/>
      <c r="J2150" s="61"/>
      <c r="K2150" s="67" t="s">
        <v>223</v>
      </c>
      <c r="L2150" s="67">
        <v>44.62</v>
      </c>
      <c r="M2150" s="67">
        <v>0</v>
      </c>
      <c r="N2150" s="67">
        <v>469.23660000000001</v>
      </c>
      <c r="O2150" s="67">
        <v>2</v>
      </c>
      <c r="P2150" s="67">
        <v>18.28</v>
      </c>
      <c r="Q2150" s="68">
        <v>8531900</v>
      </c>
      <c r="R2150" s="65"/>
      <c r="S2150" s="64"/>
      <c r="T2150" s="36"/>
      <c r="U2150" s="70"/>
      <c r="V2150" s="36"/>
      <c r="W2150" s="36"/>
    </row>
    <row r="2151" spans="1:23" s="63" customFormat="1" ht="14.4">
      <c r="A2151" s="62"/>
      <c r="B2151" s="61"/>
      <c r="C2151" s="61"/>
      <c r="D2151" s="61"/>
      <c r="E2151" s="61"/>
      <c r="F2151" s="61"/>
      <c r="G2151" s="61"/>
      <c r="H2151" s="66"/>
      <c r="I2151" s="61"/>
      <c r="J2151" s="61"/>
      <c r="K2151" s="67" t="s">
        <v>235</v>
      </c>
      <c r="L2151" s="67">
        <v>42.93</v>
      </c>
      <c r="M2151" s="67">
        <v>0.6</v>
      </c>
      <c r="N2151" s="67">
        <v>506.24299999999999</v>
      </c>
      <c r="O2151" s="67">
        <v>2</v>
      </c>
      <c r="P2151" s="67">
        <v>27.1</v>
      </c>
      <c r="Q2151" s="68">
        <v>8098400</v>
      </c>
      <c r="R2151" s="65"/>
      <c r="S2151" s="64"/>
      <c r="T2151" s="36"/>
      <c r="U2151" s="70"/>
      <c r="V2151" s="36"/>
      <c r="W2151" s="36"/>
    </row>
    <row r="2152" spans="1:23" s="63" customFormat="1" ht="14.4">
      <c r="A2152" s="62"/>
      <c r="B2152" s="61"/>
      <c r="C2152" s="61"/>
      <c r="D2152" s="61"/>
      <c r="E2152" s="61"/>
      <c r="F2152" s="61"/>
      <c r="G2152" s="61"/>
      <c r="H2152" s="66"/>
      <c r="I2152" s="61"/>
      <c r="J2152" s="61"/>
      <c r="K2152" s="67" t="s">
        <v>224</v>
      </c>
      <c r="L2152" s="67">
        <v>40.340000000000003</v>
      </c>
      <c r="M2152" s="67">
        <v>0.2</v>
      </c>
      <c r="N2152" s="67">
        <v>470.70940000000002</v>
      </c>
      <c r="O2152" s="67">
        <v>2</v>
      </c>
      <c r="P2152" s="67">
        <v>20.37</v>
      </c>
      <c r="Q2152" s="68">
        <v>2144800</v>
      </c>
      <c r="R2152" s="65"/>
      <c r="S2152" s="64"/>
      <c r="T2152" s="36"/>
      <c r="U2152" s="70"/>
      <c r="V2152" s="36"/>
      <c r="W2152" s="36"/>
    </row>
    <row r="2153" spans="1:23" s="63" customFormat="1" ht="14.4">
      <c r="A2153" s="62"/>
      <c r="B2153" s="61"/>
      <c r="C2153" s="61"/>
      <c r="D2153" s="61"/>
      <c r="E2153" s="61"/>
      <c r="F2153" s="61"/>
      <c r="G2153" s="61"/>
      <c r="H2153" s="66"/>
      <c r="I2153" s="61"/>
      <c r="J2153" s="61"/>
      <c r="K2153" s="67" t="s">
        <v>221</v>
      </c>
      <c r="L2153" s="67">
        <v>39.770000000000003</v>
      </c>
      <c r="M2153" s="67">
        <v>0.9</v>
      </c>
      <c r="N2153" s="67">
        <v>519.24180000000001</v>
      </c>
      <c r="O2153" s="67">
        <v>2</v>
      </c>
      <c r="P2153" s="67">
        <v>21.69</v>
      </c>
      <c r="Q2153" s="68">
        <v>17392000</v>
      </c>
      <c r="R2153" s="65"/>
      <c r="S2153" s="64"/>
      <c r="T2153" s="36"/>
      <c r="U2153" s="70"/>
      <c r="V2153" s="36"/>
      <c r="W2153" s="36"/>
    </row>
    <row r="2154" spans="1:23" s="63" customFormat="1" ht="14.4">
      <c r="A2154" s="62"/>
      <c r="B2154" s="61"/>
      <c r="C2154" s="61"/>
      <c r="D2154" s="61"/>
      <c r="E2154" s="61"/>
      <c r="F2154" s="61"/>
      <c r="G2154" s="61"/>
      <c r="H2154" s="66"/>
      <c r="I2154" s="61"/>
      <c r="J2154" s="61"/>
      <c r="K2154" s="67" t="s">
        <v>269</v>
      </c>
      <c r="L2154" s="67">
        <v>39.28</v>
      </c>
      <c r="M2154" s="67">
        <v>-1.7</v>
      </c>
      <c r="N2154" s="67">
        <v>597.74329999999998</v>
      </c>
      <c r="O2154" s="67">
        <v>2</v>
      </c>
      <c r="P2154" s="67">
        <v>19.350000000000001</v>
      </c>
      <c r="Q2154" s="68">
        <v>135480</v>
      </c>
      <c r="R2154" s="65"/>
      <c r="S2154" s="64"/>
      <c r="T2154" s="36"/>
      <c r="U2154" s="70"/>
      <c r="V2154" s="36"/>
      <c r="W2154" s="36"/>
    </row>
    <row r="2155" spans="1:23" s="63" customFormat="1" ht="14.4">
      <c r="A2155" s="62"/>
      <c r="B2155" s="61"/>
      <c r="C2155" s="61"/>
      <c r="D2155" s="61"/>
      <c r="E2155" s="61"/>
      <c r="F2155" s="61"/>
      <c r="G2155" s="61"/>
      <c r="H2155" s="66"/>
      <c r="I2155" s="61"/>
      <c r="J2155" s="61"/>
      <c r="K2155" s="67" t="s">
        <v>236</v>
      </c>
      <c r="L2155" s="67">
        <v>22.67</v>
      </c>
      <c r="M2155" s="67">
        <v>-0.6</v>
      </c>
      <c r="N2155" s="67">
        <v>468.88560000000001</v>
      </c>
      <c r="O2155" s="67">
        <v>3</v>
      </c>
      <c r="P2155" s="67">
        <v>19.809999999999999</v>
      </c>
      <c r="Q2155" s="68">
        <v>1010400</v>
      </c>
      <c r="R2155" s="65"/>
      <c r="S2155" s="64"/>
      <c r="T2155" s="36"/>
      <c r="U2155" s="70"/>
      <c r="V2155" s="36"/>
      <c r="W2155" s="36"/>
    </row>
    <row r="2156" spans="1:23" s="63" customFormat="1" ht="14.4">
      <c r="A2156" s="62"/>
      <c r="B2156" s="61"/>
      <c r="C2156" s="61"/>
      <c r="D2156" s="61"/>
      <c r="E2156" s="61"/>
      <c r="F2156" s="61"/>
      <c r="G2156" s="61"/>
      <c r="H2156" s="66"/>
      <c r="I2156" s="61"/>
      <c r="J2156" s="61"/>
      <c r="K2156" s="14"/>
      <c r="L2156" s="14"/>
      <c r="M2156" s="13"/>
      <c r="N2156" s="15"/>
      <c r="O2156" s="12"/>
      <c r="P2156" s="14"/>
      <c r="Q2156" s="48">
        <f>SUM(Q2141:Q2155)</f>
        <v>110375780</v>
      </c>
      <c r="R2156" s="65"/>
      <c r="S2156" s="64"/>
      <c r="T2156" s="36"/>
      <c r="U2156" s="70"/>
      <c r="V2156" s="36"/>
      <c r="W2156" s="36"/>
    </row>
    <row r="2157" spans="1:23" s="63" customFormat="1" ht="14.4">
      <c r="A2157" s="62">
        <v>30</v>
      </c>
      <c r="B2157" s="61">
        <v>11</v>
      </c>
      <c r="C2157" s="61">
        <v>6</v>
      </c>
      <c r="D2157" s="61">
        <v>192.4</v>
      </c>
      <c r="E2157" s="61">
        <v>24</v>
      </c>
      <c r="F2157" s="61">
        <v>58087</v>
      </c>
      <c r="G2157" s="61" t="s">
        <v>792</v>
      </c>
      <c r="H2157" s="66" t="s">
        <v>55</v>
      </c>
      <c r="I2157" s="61" t="s">
        <v>38</v>
      </c>
      <c r="J2157" s="61" t="s">
        <v>558</v>
      </c>
      <c r="K2157" s="67" t="s">
        <v>71</v>
      </c>
      <c r="L2157" s="67">
        <v>74.849999999999994</v>
      </c>
      <c r="M2157" s="67">
        <v>0.1</v>
      </c>
      <c r="N2157" s="67">
        <v>641.31970000000001</v>
      </c>
      <c r="O2157" s="67">
        <v>2</v>
      </c>
      <c r="P2157" s="67">
        <v>25.96</v>
      </c>
      <c r="Q2157" s="68">
        <v>69428000</v>
      </c>
      <c r="R2157" s="65">
        <f>Q2168/B2157</f>
        <v>20281538.181818184</v>
      </c>
      <c r="S2157" s="64"/>
      <c r="T2157" s="44">
        <f>R2157/$S$2140*100</f>
        <v>7.0993176808009277</v>
      </c>
      <c r="U2157" s="70"/>
      <c r="V2157" s="44">
        <f>T2157*U$2140/100</f>
        <v>5.9953231633013193E-2</v>
      </c>
      <c r="W2157" s="44"/>
    </row>
    <row r="2158" spans="1:23" s="63" customFormat="1" ht="14.4">
      <c r="A2158" s="62"/>
      <c r="B2158" s="61"/>
      <c r="C2158" s="61"/>
      <c r="D2158" s="61"/>
      <c r="E2158" s="61"/>
      <c r="F2158" s="61"/>
      <c r="G2158" s="61"/>
      <c r="H2158" s="66"/>
      <c r="I2158" s="61"/>
      <c r="J2158" s="61"/>
      <c r="K2158" s="67" t="s">
        <v>73</v>
      </c>
      <c r="L2158" s="67">
        <v>67.989999999999995</v>
      </c>
      <c r="M2158" s="67">
        <v>-0.6</v>
      </c>
      <c r="N2158" s="67">
        <v>757.85360000000003</v>
      </c>
      <c r="O2158" s="67">
        <v>2</v>
      </c>
      <c r="P2158" s="67">
        <v>37.82</v>
      </c>
      <c r="Q2158" s="68">
        <v>57593000</v>
      </c>
      <c r="R2158" s="65"/>
      <c r="S2158" s="64"/>
      <c r="T2158" s="36"/>
      <c r="U2158" s="70"/>
      <c r="V2158" s="36"/>
      <c r="W2158" s="36"/>
    </row>
    <row r="2159" spans="1:23" s="63" customFormat="1" ht="14.4">
      <c r="A2159" s="62"/>
      <c r="B2159" s="61"/>
      <c r="C2159" s="61"/>
      <c r="D2159" s="61"/>
      <c r="E2159" s="61"/>
      <c r="F2159" s="61"/>
      <c r="G2159" s="61"/>
      <c r="H2159" s="66"/>
      <c r="I2159" s="61"/>
      <c r="J2159" s="61"/>
      <c r="K2159" s="67" t="s">
        <v>270</v>
      </c>
      <c r="L2159" s="67">
        <v>65.239999999999995</v>
      </c>
      <c r="M2159" s="67">
        <v>-2.2000000000000002</v>
      </c>
      <c r="N2159" s="67">
        <v>747.70230000000004</v>
      </c>
      <c r="O2159" s="67">
        <v>3</v>
      </c>
      <c r="P2159" s="67">
        <v>36.18</v>
      </c>
      <c r="Q2159" s="68">
        <v>2329500</v>
      </c>
      <c r="R2159" s="65"/>
      <c r="S2159" s="64"/>
      <c r="T2159" s="36"/>
      <c r="U2159" s="70"/>
      <c r="V2159" s="36"/>
      <c r="W2159" s="36"/>
    </row>
    <row r="2160" spans="1:23" s="63" customFormat="1" ht="14.4">
      <c r="A2160" s="62"/>
      <c r="B2160" s="61"/>
      <c r="C2160" s="61"/>
      <c r="D2160" s="61"/>
      <c r="E2160" s="61"/>
      <c r="F2160" s="61"/>
      <c r="G2160" s="61"/>
      <c r="H2160" s="66"/>
      <c r="I2160" s="61"/>
      <c r="J2160" s="61"/>
      <c r="K2160" s="67" t="s">
        <v>107</v>
      </c>
      <c r="L2160" s="67">
        <v>65.19</v>
      </c>
      <c r="M2160" s="67">
        <v>0.8</v>
      </c>
      <c r="N2160" s="67">
        <v>569.26459999999997</v>
      </c>
      <c r="O2160" s="67">
        <v>2</v>
      </c>
      <c r="P2160" s="67">
        <v>25.46</v>
      </c>
      <c r="Q2160" s="68">
        <v>7945700</v>
      </c>
      <c r="R2160" s="65"/>
      <c r="S2160" s="64"/>
      <c r="T2160" s="36"/>
      <c r="U2160" s="70"/>
      <c r="V2160" s="36"/>
      <c r="W2160" s="36"/>
    </row>
    <row r="2161" spans="1:23" s="63" customFormat="1" ht="14.4">
      <c r="A2161" s="62"/>
      <c r="B2161" s="61"/>
      <c r="C2161" s="61"/>
      <c r="D2161" s="61"/>
      <c r="E2161" s="61"/>
      <c r="F2161" s="61"/>
      <c r="G2161" s="61"/>
      <c r="H2161" s="66"/>
      <c r="I2161" s="61"/>
      <c r="J2161" s="61"/>
      <c r="K2161" s="67" t="s">
        <v>271</v>
      </c>
      <c r="L2161" s="67">
        <v>64.87</v>
      </c>
      <c r="M2161" s="67">
        <v>0.6</v>
      </c>
      <c r="N2161" s="67">
        <v>950.97019999999998</v>
      </c>
      <c r="O2161" s="67">
        <v>2</v>
      </c>
      <c r="P2161" s="67">
        <v>36.85</v>
      </c>
      <c r="Q2161" s="68">
        <v>3894300</v>
      </c>
      <c r="R2161" s="65"/>
      <c r="S2161" s="64"/>
      <c r="T2161" s="36"/>
      <c r="U2161" s="70"/>
      <c r="V2161" s="36"/>
      <c r="W2161" s="36"/>
    </row>
    <row r="2162" spans="1:23" s="63" customFormat="1" ht="14.4">
      <c r="A2162" s="62"/>
      <c r="B2162" s="61"/>
      <c r="C2162" s="61"/>
      <c r="D2162" s="61"/>
      <c r="E2162" s="61"/>
      <c r="F2162" s="61"/>
      <c r="G2162" s="61"/>
      <c r="H2162" s="66"/>
      <c r="I2162" s="61"/>
      <c r="J2162" s="61"/>
      <c r="K2162" s="67" t="s">
        <v>74</v>
      </c>
      <c r="L2162" s="67">
        <v>62.93</v>
      </c>
      <c r="M2162" s="67">
        <v>0.6</v>
      </c>
      <c r="N2162" s="67">
        <v>634.86440000000005</v>
      </c>
      <c r="O2162" s="67">
        <v>2</v>
      </c>
      <c r="P2162" s="67">
        <v>22.47</v>
      </c>
      <c r="Q2162" s="68">
        <v>42985000</v>
      </c>
      <c r="R2162" s="65"/>
      <c r="S2162" s="64"/>
      <c r="T2162" s="36"/>
      <c r="U2162" s="70"/>
      <c r="V2162" s="36"/>
      <c r="W2162" s="36"/>
    </row>
    <row r="2163" spans="1:23" s="63" customFormat="1" ht="14.4">
      <c r="A2163" s="62"/>
      <c r="B2163" s="61"/>
      <c r="C2163" s="61"/>
      <c r="D2163" s="61"/>
      <c r="E2163" s="61"/>
      <c r="F2163" s="61"/>
      <c r="G2163" s="61"/>
      <c r="H2163" s="66"/>
      <c r="I2163" s="61"/>
      <c r="J2163" s="61"/>
      <c r="K2163" s="67" t="s">
        <v>72</v>
      </c>
      <c r="L2163" s="67">
        <v>60.15</v>
      </c>
      <c r="M2163" s="67">
        <v>0</v>
      </c>
      <c r="N2163" s="67">
        <v>532.74509999999998</v>
      </c>
      <c r="O2163" s="67">
        <v>2</v>
      </c>
      <c r="P2163" s="67">
        <v>26.59</v>
      </c>
      <c r="Q2163" s="68">
        <v>7913200</v>
      </c>
      <c r="R2163" s="65"/>
      <c r="S2163" s="64"/>
      <c r="T2163" s="36"/>
      <c r="U2163" s="70"/>
      <c r="V2163" s="36"/>
      <c r="W2163" s="36"/>
    </row>
    <row r="2164" spans="1:23" s="63" customFormat="1" ht="14.4">
      <c r="A2164" s="62"/>
      <c r="B2164" s="61"/>
      <c r="C2164" s="61"/>
      <c r="D2164" s="61"/>
      <c r="E2164" s="61"/>
      <c r="F2164" s="61"/>
      <c r="G2164" s="61"/>
      <c r="H2164" s="66"/>
      <c r="I2164" s="61"/>
      <c r="J2164" s="61"/>
      <c r="K2164" s="67" t="s">
        <v>75</v>
      </c>
      <c r="L2164" s="67">
        <v>50.31</v>
      </c>
      <c r="M2164" s="67">
        <v>0.5</v>
      </c>
      <c r="N2164" s="67">
        <v>438.72489999999999</v>
      </c>
      <c r="O2164" s="67">
        <v>2</v>
      </c>
      <c r="P2164" s="67">
        <v>19.149999999999999</v>
      </c>
      <c r="Q2164" s="68">
        <v>12072000</v>
      </c>
      <c r="R2164" s="65"/>
      <c r="S2164" s="64"/>
      <c r="T2164" s="36"/>
      <c r="U2164" s="70"/>
      <c r="V2164" s="36"/>
      <c r="W2164" s="36"/>
    </row>
    <row r="2165" spans="1:23" s="63" customFormat="1" ht="14.4">
      <c r="A2165" s="62"/>
      <c r="B2165" s="61"/>
      <c r="C2165" s="61"/>
      <c r="D2165" s="61"/>
      <c r="E2165" s="61"/>
      <c r="F2165" s="61"/>
      <c r="G2165" s="61"/>
      <c r="H2165" s="66"/>
      <c r="I2165" s="61"/>
      <c r="J2165" s="61"/>
      <c r="K2165" s="67" t="s">
        <v>272</v>
      </c>
      <c r="L2165" s="67">
        <v>36.17</v>
      </c>
      <c r="M2165" s="67">
        <v>0.7</v>
      </c>
      <c r="N2165" s="67">
        <v>554.30629999999996</v>
      </c>
      <c r="O2165" s="67">
        <v>2</v>
      </c>
      <c r="P2165" s="67">
        <v>22.03</v>
      </c>
      <c r="Q2165" s="68">
        <v>685120</v>
      </c>
      <c r="R2165" s="65"/>
      <c r="S2165" s="64"/>
      <c r="T2165" s="36"/>
      <c r="U2165" s="70"/>
      <c r="V2165" s="36"/>
      <c r="W2165" s="36"/>
    </row>
    <row r="2166" spans="1:23" s="63" customFormat="1" ht="14.4">
      <c r="A2166" s="62"/>
      <c r="B2166" s="61"/>
      <c r="C2166" s="61"/>
      <c r="D2166" s="61"/>
      <c r="E2166" s="61"/>
      <c r="F2166" s="61"/>
      <c r="G2166" s="61"/>
      <c r="H2166" s="66"/>
      <c r="I2166" s="61"/>
      <c r="J2166" s="61"/>
      <c r="K2166" s="67" t="s">
        <v>76</v>
      </c>
      <c r="L2166" s="67">
        <v>31.38</v>
      </c>
      <c r="M2166" s="67">
        <v>0.3</v>
      </c>
      <c r="N2166" s="67">
        <v>436.76369999999997</v>
      </c>
      <c r="O2166" s="67">
        <v>2</v>
      </c>
      <c r="P2166" s="67">
        <v>17.72</v>
      </c>
      <c r="Q2166" s="68">
        <v>11437000</v>
      </c>
      <c r="R2166" s="65"/>
      <c r="S2166" s="64"/>
      <c r="T2166" s="36"/>
      <c r="U2166" s="70"/>
      <c r="V2166" s="36"/>
      <c r="W2166" s="36"/>
    </row>
    <row r="2167" spans="1:23" s="63" customFormat="1" ht="14.4">
      <c r="A2167" s="62"/>
      <c r="B2167" s="61"/>
      <c r="C2167" s="61"/>
      <c r="D2167" s="61"/>
      <c r="E2167" s="61"/>
      <c r="F2167" s="61"/>
      <c r="G2167" s="61"/>
      <c r="H2167" s="66"/>
      <c r="I2167" s="61"/>
      <c r="J2167" s="61"/>
      <c r="K2167" s="67" t="s">
        <v>273</v>
      </c>
      <c r="L2167" s="67">
        <v>17.77</v>
      </c>
      <c r="M2167" s="67">
        <v>-0.2</v>
      </c>
      <c r="N2167" s="67">
        <v>462.76299999999998</v>
      </c>
      <c r="O2167" s="67">
        <v>2</v>
      </c>
      <c r="P2167" s="67">
        <v>26.9</v>
      </c>
      <c r="Q2167" s="68">
        <v>6814100</v>
      </c>
      <c r="R2167" s="65"/>
      <c r="S2167" s="64"/>
      <c r="T2167" s="36"/>
      <c r="U2167" s="70"/>
      <c r="V2167" s="36"/>
      <c r="W2167" s="36"/>
    </row>
    <row r="2168" spans="1:23" s="63" customFormat="1" ht="14.4">
      <c r="A2168" s="62"/>
      <c r="B2168" s="61"/>
      <c r="C2168" s="61"/>
      <c r="D2168" s="61"/>
      <c r="E2168" s="61"/>
      <c r="F2168" s="61"/>
      <c r="G2168" s="61"/>
      <c r="H2168" s="66"/>
      <c r="I2168" s="61"/>
      <c r="J2168" s="61"/>
      <c r="K2168" s="14"/>
      <c r="L2168" s="14"/>
      <c r="M2168" s="13"/>
      <c r="N2168" s="15"/>
      <c r="O2168" s="12"/>
      <c r="P2168" s="14"/>
      <c r="Q2168" s="48">
        <f>SUM(Q2157:Q2167)</f>
        <v>223096920</v>
      </c>
      <c r="R2168" s="65"/>
      <c r="S2168" s="64"/>
      <c r="T2168" s="36"/>
      <c r="U2168" s="70"/>
      <c r="V2168" s="36"/>
      <c r="W2168" s="36"/>
    </row>
    <row r="2169" spans="1:23" s="63" customFormat="1" ht="14.4">
      <c r="A2169" s="62">
        <v>30</v>
      </c>
      <c r="B2169" s="61">
        <v>5</v>
      </c>
      <c r="C2169" s="61">
        <v>1</v>
      </c>
      <c r="D2169" s="61">
        <v>183.98</v>
      </c>
      <c r="E2169" s="61">
        <v>12</v>
      </c>
      <c r="F2169" s="61">
        <v>60312</v>
      </c>
      <c r="G2169" s="61" t="s">
        <v>786</v>
      </c>
      <c r="H2169" s="66" t="s">
        <v>650</v>
      </c>
      <c r="I2169" s="67" t="s">
        <v>13</v>
      </c>
      <c r="J2169" s="61" t="s">
        <v>970</v>
      </c>
      <c r="K2169" s="67" t="s">
        <v>64</v>
      </c>
      <c r="L2169" s="67">
        <v>105.2</v>
      </c>
      <c r="M2169" s="67">
        <v>-1.1000000000000001</v>
      </c>
      <c r="N2169" s="67">
        <v>959.08860000000004</v>
      </c>
      <c r="O2169" s="67">
        <v>3</v>
      </c>
      <c r="P2169" s="67">
        <v>36.42</v>
      </c>
      <c r="Q2169" s="68">
        <v>54220000</v>
      </c>
      <c r="R2169" s="65">
        <f>Q2174/B2169</f>
        <v>83627400</v>
      </c>
      <c r="S2169" s="64"/>
      <c r="T2169" s="44">
        <f>R2169/$S$2140*100</f>
        <v>29.272803378968774</v>
      </c>
      <c r="U2169" s="70"/>
      <c r="V2169" s="44">
        <f>T2169*U$2140/100</f>
        <v>0.24720673738451038</v>
      </c>
      <c r="W2169" s="44"/>
    </row>
    <row r="2170" spans="1:23" s="63" customFormat="1" ht="14.4">
      <c r="A2170" s="62"/>
      <c r="B2170" s="61"/>
      <c r="C2170" s="61"/>
      <c r="D2170" s="61"/>
      <c r="E2170" s="61"/>
      <c r="F2170" s="61"/>
      <c r="G2170" s="61"/>
      <c r="H2170" s="66"/>
      <c r="I2170" s="61"/>
      <c r="J2170" s="61"/>
      <c r="K2170" s="67" t="s">
        <v>65</v>
      </c>
      <c r="L2170" s="67">
        <v>91.91</v>
      </c>
      <c r="M2170" s="67">
        <v>-0.2</v>
      </c>
      <c r="N2170" s="67">
        <v>865.37220000000002</v>
      </c>
      <c r="O2170" s="67">
        <v>2</v>
      </c>
      <c r="P2170" s="67">
        <v>26.65</v>
      </c>
      <c r="Q2170" s="68">
        <v>216700000</v>
      </c>
      <c r="R2170" s="65"/>
      <c r="S2170" s="64"/>
      <c r="T2170" s="36"/>
      <c r="U2170" s="70"/>
      <c r="V2170" s="36"/>
      <c r="W2170" s="36"/>
    </row>
    <row r="2171" spans="1:23" s="63" customFormat="1" ht="14.4">
      <c r="A2171" s="62"/>
      <c r="B2171" s="61"/>
      <c r="C2171" s="61"/>
      <c r="D2171" s="61"/>
      <c r="E2171" s="61"/>
      <c r="F2171" s="61"/>
      <c r="G2171" s="61"/>
      <c r="H2171" s="66"/>
      <c r="I2171" s="61"/>
      <c r="J2171" s="61"/>
      <c r="K2171" s="67" t="s">
        <v>66</v>
      </c>
      <c r="L2171" s="67">
        <v>77.05</v>
      </c>
      <c r="M2171" s="67">
        <v>-0.2</v>
      </c>
      <c r="N2171" s="67">
        <v>873.36959999999999</v>
      </c>
      <c r="O2171" s="67">
        <v>2</v>
      </c>
      <c r="P2171" s="67">
        <v>24.11</v>
      </c>
      <c r="Q2171" s="68">
        <v>68103000</v>
      </c>
      <c r="R2171" s="65"/>
      <c r="S2171" s="64"/>
      <c r="T2171" s="36"/>
      <c r="U2171" s="70"/>
      <c r="V2171" s="36"/>
      <c r="W2171" s="36"/>
    </row>
    <row r="2172" spans="1:23" s="63" customFormat="1" ht="14.4">
      <c r="A2172" s="62"/>
      <c r="B2172" s="61"/>
      <c r="C2172" s="61"/>
      <c r="D2172" s="61"/>
      <c r="E2172" s="61"/>
      <c r="F2172" s="61"/>
      <c r="G2172" s="61"/>
      <c r="H2172" s="66"/>
      <c r="I2172" s="61"/>
      <c r="J2172" s="61"/>
      <c r="K2172" s="67" t="s">
        <v>67</v>
      </c>
      <c r="L2172" s="67">
        <v>69.510000000000005</v>
      </c>
      <c r="M2172" s="67">
        <v>-0.5</v>
      </c>
      <c r="N2172" s="67">
        <v>742.62</v>
      </c>
      <c r="O2172" s="67">
        <v>3</v>
      </c>
      <c r="P2172" s="67">
        <v>24.17</v>
      </c>
      <c r="Q2172" s="68">
        <v>15135000</v>
      </c>
      <c r="R2172" s="65"/>
      <c r="S2172" s="64"/>
      <c r="T2172" s="36"/>
      <c r="U2172" s="70"/>
      <c r="V2172" s="36"/>
      <c r="W2172" s="36"/>
    </row>
    <row r="2173" spans="1:23" s="63" customFormat="1" ht="14.4">
      <c r="A2173" s="62"/>
      <c r="B2173" s="61"/>
      <c r="C2173" s="61"/>
      <c r="D2173" s="61"/>
      <c r="E2173" s="61"/>
      <c r="F2173" s="61"/>
      <c r="G2173" s="61"/>
      <c r="H2173" s="66"/>
      <c r="I2173" s="61"/>
      <c r="J2173" s="61"/>
      <c r="K2173" s="67" t="s">
        <v>69</v>
      </c>
      <c r="L2173" s="67">
        <v>38.619999999999997</v>
      </c>
      <c r="M2173" s="67">
        <v>0.5</v>
      </c>
      <c r="N2173" s="67">
        <v>422.7482</v>
      </c>
      <c r="O2173" s="67">
        <v>2</v>
      </c>
      <c r="P2173" s="67">
        <v>22.84</v>
      </c>
      <c r="Q2173" s="68">
        <v>63979000</v>
      </c>
      <c r="R2173" s="65"/>
      <c r="S2173" s="64"/>
      <c r="T2173" s="36"/>
      <c r="U2173" s="70"/>
      <c r="V2173" s="36"/>
      <c r="W2173" s="36"/>
    </row>
    <row r="2174" spans="1:23" s="63" customFormat="1" ht="14.4">
      <c r="A2174" s="62"/>
      <c r="B2174" s="61"/>
      <c r="C2174" s="61"/>
      <c r="D2174" s="61"/>
      <c r="E2174" s="61"/>
      <c r="F2174" s="61"/>
      <c r="G2174" s="61"/>
      <c r="H2174" s="66"/>
      <c r="I2174" s="61"/>
      <c r="J2174" s="61"/>
      <c r="K2174" s="14"/>
      <c r="L2174" s="14"/>
      <c r="M2174" s="13"/>
      <c r="N2174" s="15"/>
      <c r="O2174" s="12"/>
      <c r="P2174" s="14"/>
      <c r="Q2174" s="48">
        <f>SUM(Q2169:Q2173)</f>
        <v>418137000</v>
      </c>
      <c r="R2174" s="65"/>
      <c r="S2174" s="64"/>
      <c r="T2174" s="36"/>
      <c r="U2174" s="70"/>
      <c r="V2174" s="36"/>
      <c r="W2174" s="36"/>
    </row>
    <row r="2175" spans="1:23" s="63" customFormat="1" ht="14.4">
      <c r="A2175" s="62">
        <v>30</v>
      </c>
      <c r="B2175" s="61">
        <v>4</v>
      </c>
      <c r="C2175" s="61">
        <v>4</v>
      </c>
      <c r="D2175" s="61">
        <v>127.93</v>
      </c>
      <c r="E2175" s="61">
        <v>8</v>
      </c>
      <c r="F2175" s="61">
        <v>68328</v>
      </c>
      <c r="G2175" s="61" t="s">
        <v>728</v>
      </c>
      <c r="H2175" s="66" t="s">
        <v>648</v>
      </c>
      <c r="I2175" s="61" t="s">
        <v>13</v>
      </c>
      <c r="J2175" s="61" t="s">
        <v>929</v>
      </c>
      <c r="K2175" s="67" t="s">
        <v>211</v>
      </c>
      <c r="L2175" s="67">
        <v>69.22</v>
      </c>
      <c r="M2175" s="67">
        <v>-0.8</v>
      </c>
      <c r="N2175" s="67">
        <v>814.04849999999999</v>
      </c>
      <c r="O2175" s="67">
        <v>3</v>
      </c>
      <c r="P2175" s="67">
        <v>27.78</v>
      </c>
      <c r="Q2175" s="68">
        <v>2347700</v>
      </c>
      <c r="R2175" s="65">
        <f>Q2179/B2175</f>
        <v>2522762.5</v>
      </c>
      <c r="S2175" s="64"/>
      <c r="T2175" s="44">
        <f>R2175/$S$2140*100</f>
        <v>0.88306381203212947</v>
      </c>
      <c r="U2175" s="70"/>
      <c r="V2175" s="44">
        <f>T2175*U$2140/100</f>
        <v>7.4574109301615357E-3</v>
      </c>
      <c r="W2175" s="44"/>
    </row>
    <row r="2176" spans="1:23" s="63" customFormat="1" ht="14.4">
      <c r="A2176" s="62"/>
      <c r="B2176" s="61"/>
      <c r="C2176" s="61"/>
      <c r="D2176" s="61"/>
      <c r="E2176" s="61"/>
      <c r="F2176" s="61"/>
      <c r="G2176" s="61"/>
      <c r="H2176" s="66"/>
      <c r="I2176" s="61"/>
      <c r="J2176" s="61"/>
      <c r="K2176" s="67" t="s">
        <v>212</v>
      </c>
      <c r="L2176" s="67">
        <v>62.56</v>
      </c>
      <c r="M2176" s="67">
        <v>-1.2</v>
      </c>
      <c r="N2176" s="67">
        <v>771.35</v>
      </c>
      <c r="O2176" s="67">
        <v>3</v>
      </c>
      <c r="P2176" s="67">
        <v>30.87</v>
      </c>
      <c r="Q2176" s="68">
        <v>4672600</v>
      </c>
      <c r="R2176" s="65"/>
      <c r="S2176" s="64"/>
      <c r="T2176" s="36"/>
      <c r="U2176" s="70"/>
      <c r="V2176" s="36"/>
      <c r="W2176" s="36"/>
    </row>
    <row r="2177" spans="1:23" s="63" customFormat="1" ht="14.4">
      <c r="A2177" s="62"/>
      <c r="B2177" s="61"/>
      <c r="C2177" s="61"/>
      <c r="D2177" s="61"/>
      <c r="E2177" s="61"/>
      <c r="F2177" s="61"/>
      <c r="G2177" s="61"/>
      <c r="H2177" s="66"/>
      <c r="I2177" s="61"/>
      <c r="J2177" s="61"/>
      <c r="K2177" s="67" t="s">
        <v>122</v>
      </c>
      <c r="L2177" s="67">
        <v>51.52</v>
      </c>
      <c r="M2177" s="67">
        <v>-0.1</v>
      </c>
      <c r="N2177" s="67">
        <v>1056.4159999999999</v>
      </c>
      <c r="O2177" s="67">
        <v>2</v>
      </c>
      <c r="P2177" s="67">
        <v>23.9</v>
      </c>
      <c r="Q2177" s="68">
        <v>630650</v>
      </c>
      <c r="R2177" s="65"/>
      <c r="S2177" s="64"/>
      <c r="T2177" s="36"/>
      <c r="U2177" s="70"/>
      <c r="V2177" s="36"/>
      <c r="W2177" s="36"/>
    </row>
    <row r="2178" spans="1:23" s="63" customFormat="1" ht="14.4">
      <c r="A2178" s="62"/>
      <c r="B2178" s="61"/>
      <c r="C2178" s="61"/>
      <c r="D2178" s="61"/>
      <c r="E2178" s="61"/>
      <c r="F2178" s="61"/>
      <c r="G2178" s="61"/>
      <c r="H2178" s="66"/>
      <c r="I2178" s="61"/>
      <c r="J2178" s="61"/>
      <c r="K2178" s="67" t="s">
        <v>215</v>
      </c>
      <c r="L2178" s="67">
        <v>41.04</v>
      </c>
      <c r="M2178" s="67">
        <v>-1</v>
      </c>
      <c r="N2178" s="67">
        <v>594.80709999999999</v>
      </c>
      <c r="O2178" s="67">
        <v>2</v>
      </c>
      <c r="P2178" s="67">
        <v>27.78</v>
      </c>
      <c r="Q2178" s="68">
        <v>2440100</v>
      </c>
      <c r="R2178" s="65"/>
      <c r="S2178" s="64"/>
      <c r="T2178" s="36"/>
      <c r="U2178" s="70"/>
      <c r="V2178" s="36"/>
      <c r="W2178" s="36"/>
    </row>
    <row r="2179" spans="1:23" s="63" customFormat="1" ht="14.4">
      <c r="A2179" s="62"/>
      <c r="B2179" s="61"/>
      <c r="C2179" s="61"/>
      <c r="D2179" s="61"/>
      <c r="E2179" s="61"/>
      <c r="F2179" s="61"/>
      <c r="G2179" s="61"/>
      <c r="H2179" s="66"/>
      <c r="I2179" s="61"/>
      <c r="J2179" s="61"/>
      <c r="K2179" s="14"/>
      <c r="L2179" s="14"/>
      <c r="M2179" s="13"/>
      <c r="N2179" s="15"/>
      <c r="O2179" s="12"/>
      <c r="P2179" s="14"/>
      <c r="Q2179" s="48">
        <f>SUM(Q2175:Q2178)</f>
        <v>10091050</v>
      </c>
      <c r="R2179" s="65"/>
      <c r="S2179" s="64"/>
      <c r="T2179" s="36"/>
      <c r="U2179" s="70"/>
      <c r="V2179" s="36"/>
      <c r="W2179" s="36"/>
    </row>
    <row r="2180" spans="1:23" s="63" customFormat="1" ht="14.4">
      <c r="A2180" s="62">
        <v>30</v>
      </c>
      <c r="B2180" s="61">
        <v>5</v>
      </c>
      <c r="C2180" s="61">
        <v>1</v>
      </c>
      <c r="D2180" s="61">
        <v>90.45</v>
      </c>
      <c r="E2180" s="61">
        <v>12</v>
      </c>
      <c r="F2180" s="24" t="s">
        <v>911</v>
      </c>
      <c r="G2180" s="59" t="s">
        <v>910</v>
      </c>
      <c r="H2180" s="66" t="s">
        <v>14</v>
      </c>
      <c r="I2180" s="67" t="s">
        <v>40</v>
      </c>
      <c r="J2180" s="67" t="s">
        <v>954</v>
      </c>
      <c r="K2180" s="67" t="s">
        <v>152</v>
      </c>
      <c r="L2180" s="67">
        <v>45.59</v>
      </c>
      <c r="M2180" s="67">
        <v>-0.4</v>
      </c>
      <c r="N2180" s="67">
        <v>559.27760000000001</v>
      </c>
      <c r="O2180" s="67">
        <v>2</v>
      </c>
      <c r="P2180" s="67">
        <v>19.670000000000002</v>
      </c>
      <c r="Q2180" s="68">
        <v>1224900</v>
      </c>
      <c r="R2180" s="65">
        <f>Q2185/B2180</f>
        <v>2270930</v>
      </c>
      <c r="S2180" s="64"/>
      <c r="T2180" s="44">
        <f>R2180/$S$2140*100</f>
        <v>0.7949127603799897</v>
      </c>
      <c r="U2180" s="70"/>
      <c r="V2180" s="44">
        <f>T2180*U$2140/100</f>
        <v>6.7129815841291971E-3</v>
      </c>
      <c r="W2180" s="44"/>
    </row>
    <row r="2181" spans="1:23" s="63" customFormat="1" ht="14.4">
      <c r="A2181" s="62"/>
      <c r="B2181" s="61"/>
      <c r="C2181" s="61"/>
      <c r="D2181" s="61"/>
      <c r="E2181" s="61"/>
      <c r="F2181" s="61"/>
      <c r="G2181" s="61"/>
      <c r="H2181" s="66"/>
      <c r="I2181" s="61"/>
      <c r="J2181" s="61"/>
      <c r="K2181" s="67" t="s">
        <v>116</v>
      </c>
      <c r="L2181" s="67">
        <v>43.68</v>
      </c>
      <c r="M2181" s="67">
        <v>0.9</v>
      </c>
      <c r="N2181" s="67">
        <v>502.28429999999997</v>
      </c>
      <c r="O2181" s="67">
        <v>2</v>
      </c>
      <c r="P2181" s="67">
        <v>26.07</v>
      </c>
      <c r="Q2181" s="68">
        <v>7331100</v>
      </c>
      <c r="R2181" s="65"/>
      <c r="S2181" s="64"/>
      <c r="T2181" s="36"/>
      <c r="U2181" s="70"/>
      <c r="V2181" s="36"/>
      <c r="W2181" s="36"/>
    </row>
    <row r="2182" spans="1:23" s="63" customFormat="1" ht="14.4">
      <c r="A2182" s="62"/>
      <c r="B2182" s="61"/>
      <c r="C2182" s="61"/>
      <c r="D2182" s="61"/>
      <c r="E2182" s="61"/>
      <c r="F2182" s="61"/>
      <c r="G2182" s="61"/>
      <c r="H2182" s="66"/>
      <c r="I2182" s="61"/>
      <c r="J2182" s="61"/>
      <c r="K2182" s="67" t="s">
        <v>244</v>
      </c>
      <c r="L2182" s="67">
        <v>43.42</v>
      </c>
      <c r="M2182" s="67">
        <v>0.2</v>
      </c>
      <c r="N2182" s="67">
        <v>415.17559999999997</v>
      </c>
      <c r="O2182" s="67">
        <v>3</v>
      </c>
      <c r="P2182" s="67">
        <v>16.510000000000002</v>
      </c>
      <c r="Q2182" s="68">
        <v>859930</v>
      </c>
      <c r="R2182" s="65"/>
      <c r="S2182" s="64"/>
      <c r="T2182" s="36"/>
      <c r="U2182" s="70"/>
      <c r="V2182" s="36"/>
      <c r="W2182" s="36"/>
    </row>
    <row r="2183" spans="1:23" s="63" customFormat="1" ht="14.4">
      <c r="A2183" s="62"/>
      <c r="B2183" s="61"/>
      <c r="C2183" s="61"/>
      <c r="D2183" s="61"/>
      <c r="E2183" s="61"/>
      <c r="F2183" s="61"/>
      <c r="G2183" s="61"/>
      <c r="H2183" s="66"/>
      <c r="I2183" s="61"/>
      <c r="J2183" s="61"/>
      <c r="K2183" s="67" t="s">
        <v>151</v>
      </c>
      <c r="L2183" s="67">
        <v>34.159999999999997</v>
      </c>
      <c r="M2183" s="67">
        <v>-0.3</v>
      </c>
      <c r="N2183" s="67">
        <v>415.88580000000002</v>
      </c>
      <c r="O2183" s="67">
        <v>3</v>
      </c>
      <c r="P2183" s="67">
        <v>18.37</v>
      </c>
      <c r="Q2183" s="68">
        <v>401820</v>
      </c>
      <c r="R2183" s="65"/>
      <c r="S2183" s="64"/>
      <c r="T2183" s="36"/>
      <c r="U2183" s="70"/>
      <c r="V2183" s="36"/>
      <c r="W2183" s="36"/>
    </row>
    <row r="2184" spans="1:23" s="63" customFormat="1" ht="14.4">
      <c r="A2184" s="62"/>
      <c r="B2184" s="61"/>
      <c r="C2184" s="61"/>
      <c r="D2184" s="61"/>
      <c r="E2184" s="61"/>
      <c r="F2184" s="61"/>
      <c r="G2184" s="61"/>
      <c r="H2184" s="66"/>
      <c r="I2184" s="61"/>
      <c r="J2184" s="61"/>
      <c r="K2184" s="67" t="s">
        <v>144</v>
      </c>
      <c r="L2184" s="67">
        <v>27.65</v>
      </c>
      <c r="M2184" s="67">
        <v>0.5</v>
      </c>
      <c r="N2184" s="67">
        <v>510.28160000000003</v>
      </c>
      <c r="O2184" s="67">
        <v>2</v>
      </c>
      <c r="P2184" s="67">
        <v>23.4</v>
      </c>
      <c r="Q2184" s="68">
        <v>1536900</v>
      </c>
      <c r="R2184" s="65"/>
      <c r="S2184" s="64"/>
      <c r="T2184" s="36"/>
      <c r="U2184" s="70"/>
      <c r="V2184" s="36"/>
      <c r="W2184" s="36"/>
    </row>
    <row r="2185" spans="1:23" s="63" customFormat="1" ht="14.4">
      <c r="A2185" s="62"/>
      <c r="B2185" s="61"/>
      <c r="C2185" s="61"/>
      <c r="D2185" s="61"/>
      <c r="E2185" s="61"/>
      <c r="F2185" s="61"/>
      <c r="G2185" s="61"/>
      <c r="H2185" s="66"/>
      <c r="I2185" s="61"/>
      <c r="J2185" s="61"/>
      <c r="K2185" s="67"/>
      <c r="L2185" s="67"/>
      <c r="M2185" s="67"/>
      <c r="N2185" s="67"/>
      <c r="O2185" s="67"/>
      <c r="P2185" s="67"/>
      <c r="Q2185" s="46">
        <f>SUM(Q2180:Q2184)</f>
        <v>11354650</v>
      </c>
      <c r="R2185" s="65"/>
      <c r="S2185" s="64"/>
      <c r="T2185" s="36"/>
      <c r="U2185" s="70"/>
      <c r="V2185" s="36"/>
      <c r="W2185" s="36"/>
    </row>
    <row r="2186" spans="1:23" s="63" customFormat="1" ht="14.4">
      <c r="A2186" s="62">
        <v>30</v>
      </c>
      <c r="B2186" s="61">
        <v>4</v>
      </c>
      <c r="C2186" s="61">
        <v>1</v>
      </c>
      <c r="D2186" s="61">
        <v>82.07</v>
      </c>
      <c r="E2186" s="61">
        <v>12</v>
      </c>
      <c r="F2186" s="61">
        <v>27800</v>
      </c>
      <c r="G2186" s="61" t="s">
        <v>806</v>
      </c>
      <c r="H2186" s="66" t="s">
        <v>58</v>
      </c>
      <c r="I2186" s="61" t="s">
        <v>40</v>
      </c>
      <c r="J2186" s="61" t="s">
        <v>552</v>
      </c>
      <c r="K2186" s="67" t="s">
        <v>254</v>
      </c>
      <c r="L2186" s="67">
        <v>45.9</v>
      </c>
      <c r="M2186" s="67">
        <v>0</v>
      </c>
      <c r="N2186" s="67">
        <v>563.79610000000002</v>
      </c>
      <c r="O2186" s="67">
        <v>2</v>
      </c>
      <c r="P2186" s="67">
        <v>21.61</v>
      </c>
      <c r="Q2186" s="68">
        <v>947360</v>
      </c>
      <c r="R2186" s="65">
        <f>Q2190/B2186</f>
        <v>2517867.5</v>
      </c>
      <c r="S2186" s="64"/>
      <c r="T2186" s="44">
        <f>R2186/$S$2140*100</f>
        <v>0.88135037394198135</v>
      </c>
      <c r="U2186" s="70"/>
      <c r="V2186" s="44">
        <f>T2186*U$2140/100</f>
        <v>7.44294106765837E-3</v>
      </c>
      <c r="W2186" s="44"/>
    </row>
    <row r="2187" spans="1:23" s="63" customFormat="1" ht="14.4">
      <c r="A2187" s="62"/>
      <c r="B2187" s="61"/>
      <c r="C2187" s="61"/>
      <c r="D2187" s="61"/>
      <c r="E2187" s="61"/>
      <c r="F2187" s="61"/>
      <c r="G2187" s="61"/>
      <c r="H2187" s="66"/>
      <c r="I2187" s="61"/>
      <c r="J2187" s="61"/>
      <c r="K2187" s="67" t="s">
        <v>255</v>
      </c>
      <c r="L2187" s="67">
        <v>43.68</v>
      </c>
      <c r="M2187" s="67">
        <v>0.9</v>
      </c>
      <c r="N2187" s="67">
        <v>502.28429999999997</v>
      </c>
      <c r="O2187" s="67">
        <v>2</v>
      </c>
      <c r="P2187" s="67">
        <v>26.07</v>
      </c>
      <c r="Q2187" s="68">
        <v>7331100</v>
      </c>
      <c r="R2187" s="65"/>
      <c r="S2187" s="64"/>
      <c r="T2187" s="36"/>
      <c r="U2187" s="70"/>
      <c r="V2187" s="36"/>
      <c r="W2187" s="36"/>
    </row>
    <row r="2188" spans="1:23" s="63" customFormat="1" ht="14.4">
      <c r="A2188" s="62"/>
      <c r="B2188" s="61"/>
      <c r="C2188" s="61"/>
      <c r="D2188" s="61"/>
      <c r="E2188" s="61"/>
      <c r="F2188" s="61"/>
      <c r="G2188" s="61"/>
      <c r="H2188" s="66"/>
      <c r="I2188" s="61"/>
      <c r="J2188" s="61"/>
      <c r="K2188" s="67" t="s">
        <v>274</v>
      </c>
      <c r="L2188" s="67">
        <v>42.98</v>
      </c>
      <c r="M2188" s="67">
        <v>-2</v>
      </c>
      <c r="N2188" s="67">
        <v>559.7962</v>
      </c>
      <c r="O2188" s="67">
        <v>2</v>
      </c>
      <c r="P2188" s="67">
        <v>27.37</v>
      </c>
      <c r="Q2188" s="68">
        <v>256110</v>
      </c>
      <c r="R2188" s="65"/>
      <c r="S2188" s="64"/>
      <c r="T2188" s="36"/>
      <c r="U2188" s="70"/>
      <c r="V2188" s="36"/>
      <c r="W2188" s="36"/>
    </row>
    <row r="2189" spans="1:23" s="63" customFormat="1" ht="14.4">
      <c r="A2189" s="62"/>
      <c r="B2189" s="61"/>
      <c r="C2189" s="61"/>
      <c r="D2189" s="61"/>
      <c r="E2189" s="61"/>
      <c r="F2189" s="61"/>
      <c r="G2189" s="61"/>
      <c r="H2189" s="66"/>
      <c r="I2189" s="61"/>
      <c r="J2189" s="61"/>
      <c r="K2189" s="67" t="s">
        <v>256</v>
      </c>
      <c r="L2189" s="67">
        <v>27.65</v>
      </c>
      <c r="M2189" s="67">
        <v>0.5</v>
      </c>
      <c r="N2189" s="67">
        <v>510.28160000000003</v>
      </c>
      <c r="O2189" s="67">
        <v>2</v>
      </c>
      <c r="P2189" s="67">
        <v>23.4</v>
      </c>
      <c r="Q2189" s="68">
        <v>1536900</v>
      </c>
      <c r="R2189" s="65"/>
      <c r="S2189" s="64"/>
      <c r="T2189" s="36"/>
      <c r="U2189" s="70"/>
      <c r="V2189" s="36"/>
      <c r="W2189" s="36"/>
    </row>
    <row r="2190" spans="1:23" s="63" customFormat="1" ht="14.4">
      <c r="A2190" s="62"/>
      <c r="B2190" s="61"/>
      <c r="C2190" s="61"/>
      <c r="D2190" s="61"/>
      <c r="E2190" s="61"/>
      <c r="F2190" s="61"/>
      <c r="G2190" s="61"/>
      <c r="H2190" s="66"/>
      <c r="I2190" s="61"/>
      <c r="J2190" s="61"/>
      <c r="K2190" s="67"/>
      <c r="L2190" s="67"/>
      <c r="M2190" s="67"/>
      <c r="N2190" s="67"/>
      <c r="O2190" s="67"/>
      <c r="P2190" s="67"/>
      <c r="Q2190" s="46">
        <f>SUM(Q2186:Q2189)</f>
        <v>10071470</v>
      </c>
      <c r="R2190" s="65"/>
      <c r="S2190" s="64"/>
      <c r="T2190" s="36"/>
      <c r="U2190" s="70"/>
      <c r="V2190" s="36"/>
      <c r="W2190" s="36"/>
    </row>
    <row r="2191" spans="1:23" s="63" customFormat="1" ht="14.4">
      <c r="A2191" s="62">
        <v>30</v>
      </c>
      <c r="B2191" s="61">
        <v>2</v>
      </c>
      <c r="C2191" s="61">
        <v>1</v>
      </c>
      <c r="D2191" s="61">
        <v>79.150000000000006</v>
      </c>
      <c r="E2191" s="61">
        <v>9</v>
      </c>
      <c r="F2191" s="61">
        <v>25409</v>
      </c>
      <c r="G2191" s="61" t="s">
        <v>794</v>
      </c>
      <c r="H2191" s="66" t="s">
        <v>648</v>
      </c>
      <c r="I2191" s="61" t="s">
        <v>40</v>
      </c>
      <c r="J2191" s="61" t="s">
        <v>975</v>
      </c>
      <c r="K2191" s="67" t="s">
        <v>90</v>
      </c>
      <c r="L2191" s="67">
        <v>61.1</v>
      </c>
      <c r="M2191" s="67">
        <v>0.1</v>
      </c>
      <c r="N2191" s="67">
        <v>480.26350000000002</v>
      </c>
      <c r="O2191" s="67">
        <v>2</v>
      </c>
      <c r="P2191" s="67">
        <v>24.58</v>
      </c>
      <c r="Q2191" s="68">
        <v>32959000</v>
      </c>
      <c r="R2191" s="65">
        <f>Q2193/B2191</f>
        <v>16634000</v>
      </c>
      <c r="S2191" s="64"/>
      <c r="T2191" s="44">
        <f>R2191/$S$2140*100</f>
        <v>5.8225391606789945</v>
      </c>
      <c r="U2191" s="70"/>
      <c r="V2191" s="44">
        <f>T2191*U$2140/100</f>
        <v>4.9170928064891949E-2</v>
      </c>
      <c r="W2191" s="44"/>
    </row>
    <row r="2192" spans="1:23" s="63" customFormat="1" ht="14.4">
      <c r="A2192" s="62"/>
      <c r="B2192" s="61"/>
      <c r="C2192" s="61"/>
      <c r="D2192" s="61"/>
      <c r="E2192" s="61"/>
      <c r="F2192" s="61"/>
      <c r="G2192" s="61"/>
      <c r="H2192" s="66"/>
      <c r="I2192" s="61"/>
      <c r="J2192" s="61"/>
      <c r="K2192" s="67" t="s">
        <v>148</v>
      </c>
      <c r="L2192" s="67">
        <v>36.090000000000003</v>
      </c>
      <c r="M2192" s="67">
        <v>0.4</v>
      </c>
      <c r="N2192" s="67">
        <v>505.56009999999998</v>
      </c>
      <c r="O2192" s="67">
        <v>3</v>
      </c>
      <c r="P2192" s="67">
        <v>18.239999999999998</v>
      </c>
      <c r="Q2192" s="68">
        <v>309000</v>
      </c>
      <c r="R2192" s="65"/>
      <c r="S2192" s="64"/>
      <c r="T2192" s="36"/>
      <c r="U2192" s="70"/>
      <c r="V2192" s="36"/>
      <c r="W2192" s="36"/>
    </row>
    <row r="2193" spans="1:23" s="63" customFormat="1" ht="14.4">
      <c r="A2193" s="62"/>
      <c r="B2193" s="61"/>
      <c r="C2193" s="61"/>
      <c r="D2193" s="61"/>
      <c r="E2193" s="61"/>
      <c r="F2193" s="61"/>
      <c r="G2193" s="61"/>
      <c r="H2193" s="66"/>
      <c r="I2193" s="61"/>
      <c r="J2193" s="61"/>
      <c r="K2193" s="67"/>
      <c r="L2193" s="67"/>
      <c r="M2193" s="67"/>
      <c r="N2193" s="67"/>
      <c r="O2193" s="67"/>
      <c r="P2193" s="67"/>
      <c r="Q2193" s="46">
        <f>SUM(Q2191:Q2192)</f>
        <v>33268000</v>
      </c>
      <c r="R2193" s="65"/>
      <c r="S2193" s="64"/>
      <c r="T2193" s="36"/>
      <c r="U2193" s="70"/>
      <c r="V2193" s="36"/>
      <c r="W2193" s="36"/>
    </row>
    <row r="2194" spans="1:23" s="63" customFormat="1" ht="14.4">
      <c r="A2194" s="62">
        <v>30</v>
      </c>
      <c r="B2194" s="61">
        <v>2</v>
      </c>
      <c r="C2194" s="61">
        <v>2</v>
      </c>
      <c r="D2194" s="61">
        <v>76.84</v>
      </c>
      <c r="E2194" s="61">
        <v>14</v>
      </c>
      <c r="F2194" s="61">
        <v>18492</v>
      </c>
      <c r="G2194" s="61" t="s">
        <v>790</v>
      </c>
      <c r="H2194" s="66" t="s">
        <v>55</v>
      </c>
      <c r="I2194" s="61" t="s">
        <v>669</v>
      </c>
      <c r="J2194" s="61" t="s">
        <v>973</v>
      </c>
      <c r="K2194" s="67" t="s">
        <v>275</v>
      </c>
      <c r="L2194" s="67">
        <v>56.84</v>
      </c>
      <c r="M2194" s="67">
        <v>-0.2</v>
      </c>
      <c r="N2194" s="67">
        <v>672.35119999999995</v>
      </c>
      <c r="O2194" s="67">
        <v>2</v>
      </c>
      <c r="P2194" s="67">
        <v>31.61</v>
      </c>
      <c r="Q2194" s="68">
        <v>1127800</v>
      </c>
      <c r="R2194" s="65">
        <f>Q2196/B2194</f>
        <v>1038600</v>
      </c>
      <c r="S2194" s="64"/>
      <c r="T2194" s="44">
        <f>R2194/$S$2140*100</f>
        <v>0.36354990815685967</v>
      </c>
      <c r="U2194" s="70"/>
      <c r="V2194" s="44">
        <f>T2194*U$2140/100</f>
        <v>3.0701530532762284E-3</v>
      </c>
      <c r="W2194" s="44"/>
    </row>
    <row r="2195" spans="1:23" s="63" customFormat="1" ht="14.4">
      <c r="A2195" s="62"/>
      <c r="B2195" s="61"/>
      <c r="C2195" s="61"/>
      <c r="D2195" s="61"/>
      <c r="E2195" s="61"/>
      <c r="F2195" s="61"/>
      <c r="G2195" s="61"/>
      <c r="H2195" s="66"/>
      <c r="I2195" s="61"/>
      <c r="J2195" s="61"/>
      <c r="K2195" s="67" t="s">
        <v>149</v>
      </c>
      <c r="L2195" s="67">
        <v>40</v>
      </c>
      <c r="M2195" s="67">
        <v>-0.3</v>
      </c>
      <c r="N2195" s="67">
        <v>644.77919999999995</v>
      </c>
      <c r="O2195" s="67">
        <v>2</v>
      </c>
      <c r="P2195" s="67">
        <v>30.45</v>
      </c>
      <c r="Q2195" s="68">
        <v>949400</v>
      </c>
      <c r="R2195" s="65"/>
      <c r="S2195" s="64"/>
      <c r="T2195" s="36"/>
      <c r="U2195" s="70"/>
      <c r="V2195" s="36"/>
      <c r="W2195" s="36"/>
    </row>
    <row r="2196" spans="1:23" s="63" customFormat="1" ht="14.4">
      <c r="A2196" s="62"/>
      <c r="B2196" s="61"/>
      <c r="C2196" s="61"/>
      <c r="D2196" s="61"/>
      <c r="E2196" s="61"/>
      <c r="F2196" s="61"/>
      <c r="G2196" s="61"/>
      <c r="H2196" s="66"/>
      <c r="I2196" s="61"/>
      <c r="J2196" s="61"/>
      <c r="K2196" s="67"/>
      <c r="L2196" s="67"/>
      <c r="M2196" s="67"/>
      <c r="N2196" s="67"/>
      <c r="O2196" s="67"/>
      <c r="P2196" s="67"/>
      <c r="Q2196" s="46">
        <f>SUM(Q2194:Q2195)</f>
        <v>2077200</v>
      </c>
      <c r="R2196" s="65"/>
      <c r="S2196" s="64"/>
      <c r="T2196" s="36"/>
      <c r="U2196" s="70"/>
      <c r="V2196" s="36"/>
      <c r="W2196" s="36"/>
    </row>
    <row r="2197" spans="1:23" s="63" customFormat="1" ht="14.4">
      <c r="A2197" s="62">
        <v>30</v>
      </c>
      <c r="B2197" s="61">
        <v>3</v>
      </c>
      <c r="C2197" s="61">
        <v>1</v>
      </c>
      <c r="D2197" s="61">
        <v>74.010000000000005</v>
      </c>
      <c r="E2197" s="61">
        <v>7</v>
      </c>
      <c r="F2197" s="61">
        <v>67910</v>
      </c>
      <c r="G2197" s="61" t="s">
        <v>852</v>
      </c>
      <c r="H2197" s="66" t="s">
        <v>651</v>
      </c>
      <c r="I2197" s="61" t="s">
        <v>13</v>
      </c>
      <c r="J2197" s="61" t="s">
        <v>560</v>
      </c>
      <c r="K2197" s="67" t="s">
        <v>113</v>
      </c>
      <c r="L2197" s="67">
        <v>54.7</v>
      </c>
      <c r="M2197" s="67">
        <v>-0.1</v>
      </c>
      <c r="N2197" s="67">
        <v>528.73689999999999</v>
      </c>
      <c r="O2197" s="67">
        <v>2</v>
      </c>
      <c r="P2197" s="67">
        <v>28.06</v>
      </c>
      <c r="Q2197" s="68">
        <v>44129000</v>
      </c>
      <c r="R2197" s="65">
        <f>Q2200/B2197</f>
        <v>36283970</v>
      </c>
      <c r="S2197" s="64"/>
      <c r="T2197" s="44">
        <f>R2197/$S$2140*100</f>
        <v>12.700783709865446</v>
      </c>
      <c r="U2197" s="70"/>
      <c r="V2197" s="44">
        <f>T2197*U$2140/100</f>
        <v>0.10725721286393516</v>
      </c>
      <c r="W2197" s="44"/>
    </row>
    <row r="2198" spans="1:23" s="63" customFormat="1" ht="14.4">
      <c r="A2198" s="62"/>
      <c r="B2198" s="61"/>
      <c r="C2198" s="61"/>
      <c r="D2198" s="61"/>
      <c r="E2198" s="61"/>
      <c r="F2198" s="61"/>
      <c r="G2198" s="61"/>
      <c r="H2198" s="66"/>
      <c r="I2198" s="61"/>
      <c r="J2198" s="61"/>
      <c r="K2198" s="67" t="s">
        <v>165</v>
      </c>
      <c r="L2198" s="67">
        <v>38.619999999999997</v>
      </c>
      <c r="M2198" s="67">
        <v>0.5</v>
      </c>
      <c r="N2198" s="67">
        <v>422.7482</v>
      </c>
      <c r="O2198" s="67">
        <v>2</v>
      </c>
      <c r="P2198" s="67">
        <v>22.84</v>
      </c>
      <c r="Q2198" s="68">
        <v>63979000</v>
      </c>
      <c r="R2198" s="65"/>
      <c r="S2198" s="64"/>
      <c r="T2198" s="36"/>
      <c r="U2198" s="70"/>
      <c r="V2198" s="36"/>
      <c r="W2198" s="36"/>
    </row>
    <row r="2199" spans="1:23" s="63" customFormat="1" ht="14.4">
      <c r="A2199" s="62"/>
      <c r="B2199" s="61"/>
      <c r="C2199" s="61"/>
      <c r="D2199" s="61"/>
      <c r="E2199" s="61"/>
      <c r="F2199" s="61"/>
      <c r="G2199" s="61"/>
      <c r="H2199" s="66"/>
      <c r="I2199" s="61"/>
      <c r="J2199" s="61"/>
      <c r="K2199" s="67" t="s">
        <v>263</v>
      </c>
      <c r="L2199" s="67">
        <v>20.11</v>
      </c>
      <c r="M2199" s="67">
        <v>-1.1000000000000001</v>
      </c>
      <c r="N2199" s="67">
        <v>973.43589999999995</v>
      </c>
      <c r="O2199" s="67">
        <v>3</v>
      </c>
      <c r="P2199" s="67">
        <v>39.58</v>
      </c>
      <c r="Q2199" s="68">
        <v>743910</v>
      </c>
      <c r="R2199" s="65"/>
      <c r="S2199" s="64"/>
      <c r="T2199" s="36"/>
      <c r="U2199" s="70"/>
      <c r="V2199" s="36"/>
      <c r="W2199" s="36"/>
    </row>
    <row r="2200" spans="1:23" s="63" customFormat="1" ht="14.4">
      <c r="A2200" s="62"/>
      <c r="B2200" s="61"/>
      <c r="C2200" s="61"/>
      <c r="D2200" s="61"/>
      <c r="E2200" s="61"/>
      <c r="F2200" s="61"/>
      <c r="G2200" s="61"/>
      <c r="H2200" s="66"/>
      <c r="I2200" s="61"/>
      <c r="J2200" s="61"/>
      <c r="K2200" s="67"/>
      <c r="L2200" s="67"/>
      <c r="M2200" s="67"/>
      <c r="N2200" s="67"/>
      <c r="O2200" s="67"/>
      <c r="P2200" s="67"/>
      <c r="Q2200" s="46">
        <f>SUM(Q2197:Q2199)</f>
        <v>108851910</v>
      </c>
      <c r="R2200" s="65"/>
      <c r="S2200" s="64"/>
      <c r="T2200" s="36"/>
      <c r="U2200" s="70"/>
      <c r="V2200" s="36"/>
      <c r="W2200" s="36"/>
    </row>
    <row r="2201" spans="1:23" s="63" customFormat="1" ht="14.4">
      <c r="A2201" s="62">
        <v>30</v>
      </c>
      <c r="B2201" s="1">
        <v>3</v>
      </c>
      <c r="C2201" s="1">
        <v>3</v>
      </c>
      <c r="D2201" s="1">
        <v>68.569999999999993</v>
      </c>
      <c r="E2201" s="1">
        <v>5</v>
      </c>
      <c r="F2201" s="1">
        <v>49636</v>
      </c>
      <c r="G2201" s="1" t="s">
        <v>853</v>
      </c>
      <c r="H2201" s="66" t="s">
        <v>55</v>
      </c>
      <c r="I2201" s="1" t="s">
        <v>900</v>
      </c>
      <c r="J2201" s="1" t="s">
        <v>1005</v>
      </c>
      <c r="K2201" s="67" t="s">
        <v>239</v>
      </c>
      <c r="L2201" s="67">
        <v>49.34</v>
      </c>
      <c r="M2201" s="67">
        <v>0.5</v>
      </c>
      <c r="N2201" s="67">
        <v>512.23209999999995</v>
      </c>
      <c r="O2201" s="67">
        <v>2</v>
      </c>
      <c r="P2201" s="67">
        <v>29.08</v>
      </c>
      <c r="Q2201" s="68">
        <v>251100</v>
      </c>
      <c r="R2201" s="65">
        <f>Q2204/B2201</f>
        <v>519133.33333333331</v>
      </c>
      <c r="S2201" s="64"/>
      <c r="T2201" s="44">
        <f>R2201/$S$2140*100</f>
        <v>0.18171661434093755</v>
      </c>
      <c r="U2201" s="70"/>
      <c r="V2201" s="44">
        <f>T2201*U$2140/100</f>
        <v>1.5345838517146152E-3</v>
      </c>
      <c r="W2201" s="44"/>
    </row>
    <row r="2202" spans="1:23" s="63" customFormat="1" ht="14.4">
      <c r="A2202" s="62"/>
      <c r="B2202" s="1"/>
      <c r="C2202" s="1"/>
      <c r="D2202" s="1"/>
      <c r="E2202" s="1"/>
      <c r="F2202" s="1"/>
      <c r="G2202" s="1"/>
      <c r="H2202" s="66"/>
      <c r="I2202" s="1"/>
      <c r="J2202" s="1"/>
      <c r="K2202" s="67" t="s">
        <v>240</v>
      </c>
      <c r="L2202" s="67">
        <v>38.450000000000003</v>
      </c>
      <c r="M2202" s="67">
        <v>-0.2</v>
      </c>
      <c r="N2202" s="67">
        <v>591.78530000000001</v>
      </c>
      <c r="O2202" s="67">
        <v>2</v>
      </c>
      <c r="P2202" s="67">
        <v>21.89</v>
      </c>
      <c r="Q2202" s="68">
        <v>1129300</v>
      </c>
      <c r="R2202" s="65"/>
      <c r="S2202" s="64"/>
      <c r="T2202" s="36"/>
      <c r="U2202" s="70"/>
      <c r="V2202" s="36"/>
      <c r="W2202" s="36"/>
    </row>
    <row r="2203" spans="1:23" s="63" customFormat="1" ht="14.4">
      <c r="A2203" s="62"/>
      <c r="B2203" s="1"/>
      <c r="C2203" s="1"/>
      <c r="D2203" s="1"/>
      <c r="E2203" s="1"/>
      <c r="F2203" s="1"/>
      <c r="G2203" s="1"/>
      <c r="H2203" s="66"/>
      <c r="I2203" s="1"/>
      <c r="J2203" s="1"/>
      <c r="K2203" s="67" t="s">
        <v>241</v>
      </c>
      <c r="L2203" s="67">
        <v>21.7</v>
      </c>
      <c r="M2203" s="67">
        <v>-0.4</v>
      </c>
      <c r="N2203" s="67">
        <v>422.87630000000001</v>
      </c>
      <c r="O2203" s="67">
        <v>3</v>
      </c>
      <c r="P2203" s="67">
        <v>21.56</v>
      </c>
      <c r="Q2203" s="68">
        <v>177000</v>
      </c>
      <c r="R2203" s="65"/>
      <c r="S2203" s="64"/>
      <c r="T2203" s="36"/>
      <c r="U2203" s="70"/>
      <c r="V2203" s="36"/>
      <c r="W2203" s="36"/>
    </row>
    <row r="2204" spans="1:23" s="63" customFormat="1" ht="14.4">
      <c r="A2204" s="62"/>
      <c r="B2204" s="1"/>
      <c r="C2204" s="1"/>
      <c r="D2204" s="1"/>
      <c r="E2204" s="1"/>
      <c r="F2204" s="1"/>
      <c r="G2204" s="1"/>
      <c r="H2204" s="66"/>
      <c r="I2204" s="1"/>
      <c r="J2204" s="1"/>
      <c r="K2204" s="67"/>
      <c r="L2204" s="67"/>
      <c r="M2204" s="67"/>
      <c r="N2204" s="67"/>
      <c r="O2204" s="67"/>
      <c r="P2204" s="67"/>
      <c r="Q2204" s="46">
        <f>SUM(Q2201:Q2203)</f>
        <v>1557400</v>
      </c>
      <c r="R2204" s="65"/>
      <c r="S2204" s="64"/>
      <c r="T2204" s="36"/>
      <c r="U2204" s="70"/>
      <c r="V2204" s="36"/>
      <c r="W2204" s="36"/>
    </row>
    <row r="2205" spans="1:23" s="63" customFormat="1" ht="14.4">
      <c r="A2205" s="62">
        <v>30</v>
      </c>
      <c r="B2205" s="1">
        <v>1</v>
      </c>
      <c r="C2205" s="1">
        <v>1</v>
      </c>
      <c r="D2205" s="1">
        <v>54.8</v>
      </c>
      <c r="E2205" s="1">
        <v>7</v>
      </c>
      <c r="F2205" s="1">
        <v>17697</v>
      </c>
      <c r="G2205" s="1" t="s">
        <v>818</v>
      </c>
      <c r="H2205" s="66" t="s">
        <v>55</v>
      </c>
      <c r="I2205" s="1" t="s">
        <v>669</v>
      </c>
      <c r="J2205" s="1" t="s">
        <v>555</v>
      </c>
      <c r="K2205" s="67" t="s">
        <v>120</v>
      </c>
      <c r="L2205" s="67">
        <v>54.8</v>
      </c>
      <c r="M2205" s="67">
        <v>0.8</v>
      </c>
      <c r="N2205" s="67">
        <v>549.30150000000003</v>
      </c>
      <c r="O2205" s="67">
        <v>2</v>
      </c>
      <c r="P2205" s="67">
        <v>20.88</v>
      </c>
      <c r="Q2205" s="68">
        <v>2219500</v>
      </c>
      <c r="R2205" s="65">
        <v>2219500</v>
      </c>
      <c r="S2205" s="64"/>
      <c r="T2205" s="44">
        <f>R2205/$S$2140*100</f>
        <v>0.7769102841846236</v>
      </c>
      <c r="U2205" s="70"/>
      <c r="V2205" s="44">
        <f>T2205*U$2140/100</f>
        <v>6.5609519562358828E-3</v>
      </c>
      <c r="W2205" s="44"/>
    </row>
    <row r="2206" spans="1:23" s="63" customFormat="1" ht="14.4">
      <c r="A2206" s="62"/>
      <c r="B2206" s="1"/>
      <c r="C2206" s="1"/>
      <c r="D2206" s="1"/>
      <c r="E2206" s="1"/>
      <c r="F2206" s="1"/>
      <c r="G2206" s="1"/>
      <c r="H2206" s="66"/>
      <c r="I2206" s="1"/>
      <c r="J2206" s="1"/>
      <c r="K2206" s="67"/>
      <c r="L2206" s="67"/>
      <c r="M2206" s="67"/>
      <c r="N2206" s="67"/>
      <c r="O2206" s="67"/>
      <c r="P2206" s="67"/>
      <c r="Q2206" s="46">
        <f>SUM(Q2205)</f>
        <v>2219500</v>
      </c>
      <c r="R2206" s="65"/>
      <c r="S2206" s="64"/>
      <c r="T2206" s="36"/>
      <c r="U2206" s="70"/>
      <c r="V2206" s="36"/>
      <c r="W2206" s="36"/>
    </row>
    <row r="2207" spans="1:23" s="63" customFormat="1" ht="14.4">
      <c r="A2207" s="62">
        <v>30</v>
      </c>
      <c r="B2207" s="61">
        <v>2</v>
      </c>
      <c r="C2207" s="61">
        <v>2</v>
      </c>
      <c r="D2207" s="61">
        <v>50.52</v>
      </c>
      <c r="E2207" s="61">
        <v>5</v>
      </c>
      <c r="F2207" s="61">
        <v>35935</v>
      </c>
      <c r="G2207" s="61" t="s">
        <v>854</v>
      </c>
      <c r="H2207" s="66" t="s">
        <v>124</v>
      </c>
      <c r="I2207" s="67" t="s">
        <v>13</v>
      </c>
      <c r="J2207" s="61" t="s">
        <v>1006</v>
      </c>
      <c r="K2207" s="67" t="s">
        <v>132</v>
      </c>
      <c r="L2207" s="67">
        <v>35.49</v>
      </c>
      <c r="M2207" s="67">
        <v>0.1</v>
      </c>
      <c r="N2207" s="67">
        <v>857.42750000000001</v>
      </c>
      <c r="O2207" s="67">
        <v>2</v>
      </c>
      <c r="P2207" s="67">
        <v>24.86</v>
      </c>
      <c r="Q2207" s="68">
        <v>62497000</v>
      </c>
      <c r="R2207" s="65">
        <f>Q2209/B2207</f>
        <v>105078500</v>
      </c>
      <c r="S2207" s="64"/>
      <c r="T2207" s="44">
        <f>R2207/$S$2140*100</f>
        <v>36.781512636491989</v>
      </c>
      <c r="U2207" s="70"/>
      <c r="V2207" s="44">
        <f>T2207*U$2140/100</f>
        <v>0.31061725169332383</v>
      </c>
      <c r="W2207" s="44"/>
    </row>
    <row r="2208" spans="1:23" s="63" customFormat="1" ht="14.4">
      <c r="A2208" s="62"/>
      <c r="B2208" s="61"/>
      <c r="C2208" s="61"/>
      <c r="D2208" s="61"/>
      <c r="E2208" s="61"/>
      <c r="F2208" s="61"/>
      <c r="G2208" s="61"/>
      <c r="H2208" s="66"/>
      <c r="I2208" s="61"/>
      <c r="J2208" s="61"/>
      <c r="K2208" s="67" t="s">
        <v>131</v>
      </c>
      <c r="L2208" s="67">
        <v>30.06</v>
      </c>
      <c r="M2208" s="67">
        <v>0.1</v>
      </c>
      <c r="N2208" s="67">
        <v>793.38009999999997</v>
      </c>
      <c r="O2208" s="67">
        <v>2</v>
      </c>
      <c r="P2208" s="67">
        <v>30.06</v>
      </c>
      <c r="Q2208" s="68">
        <v>147660000</v>
      </c>
      <c r="R2208" s="65"/>
      <c r="S2208" s="64"/>
      <c r="T2208" s="36"/>
      <c r="U2208" s="70"/>
      <c r="V2208" s="36"/>
      <c r="W2208" s="36"/>
    </row>
    <row r="2209" spans="1:23" s="63" customFormat="1" ht="14.4">
      <c r="A2209" s="62"/>
      <c r="B2209" s="61"/>
      <c r="C2209" s="61"/>
      <c r="D2209" s="61"/>
      <c r="E2209" s="61"/>
      <c r="F2209" s="61"/>
      <c r="G2209" s="61"/>
      <c r="H2209" s="66"/>
      <c r="I2209" s="61"/>
      <c r="J2209" s="61"/>
      <c r="K2209" s="67"/>
      <c r="L2209" s="67"/>
      <c r="M2209" s="67"/>
      <c r="N2209" s="67"/>
      <c r="O2209" s="67"/>
      <c r="P2209" s="67"/>
      <c r="Q2209" s="46">
        <f>SUM(Q2207:Q2208)</f>
        <v>210157000</v>
      </c>
      <c r="R2209" s="65"/>
      <c r="S2209" s="64"/>
      <c r="T2209" s="36"/>
      <c r="U2209" s="70"/>
      <c r="V2209" s="36"/>
      <c r="W2209" s="36"/>
    </row>
    <row r="2210" spans="1:23" s="63" customFormat="1" ht="14.4">
      <c r="A2210" s="62">
        <v>30</v>
      </c>
      <c r="B2210" s="61">
        <v>1</v>
      </c>
      <c r="C2210" s="61">
        <v>1</v>
      </c>
      <c r="D2210" s="61">
        <v>44.59</v>
      </c>
      <c r="E2210" s="61">
        <v>9</v>
      </c>
      <c r="F2210" s="61">
        <v>9832</v>
      </c>
      <c r="G2210" s="61" t="s">
        <v>835</v>
      </c>
      <c r="H2210" s="66" t="s">
        <v>55</v>
      </c>
      <c r="I2210" s="61" t="s">
        <v>669</v>
      </c>
      <c r="J2210" s="61" t="s">
        <v>659</v>
      </c>
      <c r="K2210" s="67" t="s">
        <v>94</v>
      </c>
      <c r="L2210" s="67">
        <v>44.59</v>
      </c>
      <c r="M2210" s="67">
        <v>-1.2</v>
      </c>
      <c r="N2210" s="67">
        <v>482.75229999999999</v>
      </c>
      <c r="O2210" s="67">
        <v>2</v>
      </c>
      <c r="P2210" s="67">
        <v>27.53</v>
      </c>
      <c r="Q2210" s="68">
        <v>1808700</v>
      </c>
      <c r="R2210" s="65">
        <v>1808700</v>
      </c>
      <c r="S2210" s="64"/>
      <c r="T2210" s="44">
        <f>R2210/$S$2140*100</f>
        <v>0.63311449921366469</v>
      </c>
      <c r="U2210" s="70"/>
      <c r="V2210" s="44">
        <f>T2210*U$2140/100</f>
        <v>5.3466068047956037E-3</v>
      </c>
      <c r="W2210" s="44"/>
    </row>
    <row r="2211" spans="1:23" s="63" customFormat="1" ht="14.4">
      <c r="A2211" s="62"/>
      <c r="B2211" s="61"/>
      <c r="C2211" s="61"/>
      <c r="D2211" s="61"/>
      <c r="E2211" s="61"/>
      <c r="F2211" s="61"/>
      <c r="G2211" s="61"/>
      <c r="H2211" s="66"/>
      <c r="I2211" s="61"/>
      <c r="J2211" s="61"/>
      <c r="K2211" s="67"/>
      <c r="L2211" s="67"/>
      <c r="M2211" s="67"/>
      <c r="N2211" s="67"/>
      <c r="O2211" s="67"/>
      <c r="P2211" s="67"/>
      <c r="Q2211" s="46">
        <f>SUM(Q2210)</f>
        <v>1808700</v>
      </c>
      <c r="R2211" s="65"/>
      <c r="S2211" s="64"/>
      <c r="T2211" s="36"/>
      <c r="U2211" s="70"/>
      <c r="V2211" s="36"/>
      <c r="W2211" s="36"/>
    </row>
    <row r="2212" spans="1:23" s="63" customFormat="1" ht="14.4">
      <c r="A2212" s="62">
        <v>30</v>
      </c>
      <c r="B2212" s="61">
        <v>1</v>
      </c>
      <c r="C2212" s="61">
        <v>1</v>
      </c>
      <c r="D2212" s="61">
        <v>41.44</v>
      </c>
      <c r="E2212" s="61">
        <v>9</v>
      </c>
      <c r="F2212" s="61">
        <v>13787</v>
      </c>
      <c r="G2212" s="61" t="s">
        <v>576</v>
      </c>
      <c r="H2212" s="66" t="s">
        <v>648</v>
      </c>
      <c r="I2212" s="61" t="s">
        <v>11</v>
      </c>
      <c r="J2212" s="61" t="s">
        <v>665</v>
      </c>
      <c r="K2212" s="67" t="s">
        <v>260</v>
      </c>
      <c r="L2212" s="67">
        <v>41.44</v>
      </c>
      <c r="M2212" s="67">
        <v>0</v>
      </c>
      <c r="N2212" s="67">
        <v>699.83090000000004</v>
      </c>
      <c r="O2212" s="67">
        <v>2</v>
      </c>
      <c r="P2212" s="67">
        <v>49.04</v>
      </c>
      <c r="Q2212" s="68">
        <v>501850</v>
      </c>
      <c r="R2212" s="65">
        <v>501850</v>
      </c>
      <c r="S2212" s="64"/>
      <c r="T2212" s="44">
        <f>R2212/$S$2140*100</f>
        <v>0.17566678356298868</v>
      </c>
      <c r="U2212" s="70"/>
      <c r="V2212" s="44">
        <f>T2212*U$2140/100</f>
        <v>1.4834934621477712E-3</v>
      </c>
      <c r="W2212" s="44"/>
    </row>
    <row r="2213" spans="1:23" s="63" customFormat="1" ht="14.4">
      <c r="A2213" s="62"/>
      <c r="B2213" s="12"/>
      <c r="C2213" s="12"/>
      <c r="D2213" s="12"/>
      <c r="E2213" s="12"/>
      <c r="F2213" s="12"/>
      <c r="G2213" s="31"/>
      <c r="H2213" s="66"/>
      <c r="I2213" s="12"/>
      <c r="J2213" s="12"/>
      <c r="K2213" s="14"/>
      <c r="L2213" s="14"/>
      <c r="M2213" s="13"/>
      <c r="N2213" s="15"/>
      <c r="O2213" s="12"/>
      <c r="P2213" s="14"/>
      <c r="Q2213" s="48">
        <f>SUM(Q2212)</f>
        <v>501850</v>
      </c>
      <c r="R2213" s="48"/>
      <c r="S2213" s="52"/>
      <c r="T2213" s="36"/>
      <c r="U2213" s="72"/>
      <c r="V2213" s="36"/>
      <c r="W2213" s="36"/>
    </row>
    <row r="2214" spans="1:23" ht="14.4">
      <c r="A2214" s="11" t="s">
        <v>719</v>
      </c>
      <c r="B2214" s="2"/>
      <c r="C2214" s="2"/>
      <c r="D2214" s="2"/>
      <c r="E2214" s="2"/>
      <c r="F2214" s="2"/>
      <c r="G2214" s="8"/>
      <c r="H2214" s="27"/>
      <c r="I2214" s="2"/>
      <c r="J2214" s="2"/>
      <c r="K2214" s="3"/>
      <c r="L2214" s="3"/>
      <c r="M2214" s="5"/>
      <c r="N2214" s="4"/>
      <c r="O2214" s="2"/>
      <c r="P2214" s="3"/>
      <c r="Q2214" s="47"/>
      <c r="R2214" s="42"/>
      <c r="S2214" s="51">
        <v>1516014196.0598292</v>
      </c>
      <c r="T2214" s="26"/>
      <c r="U2214" s="53">
        <v>1.318852916</v>
      </c>
      <c r="V2214" s="54">
        <f>SUM(V2215:V2326)</f>
        <v>1.3160100142281046</v>
      </c>
      <c r="W2214" s="53">
        <f>V2214/U2214*100</f>
        <v>99.784441332509033</v>
      </c>
    </row>
    <row r="2215" spans="1:23" s="63" customFormat="1" ht="14.4">
      <c r="A2215" s="62">
        <v>31</v>
      </c>
      <c r="B2215" s="61">
        <v>13</v>
      </c>
      <c r="C2215" s="61">
        <v>11</v>
      </c>
      <c r="D2215" s="61">
        <v>307.13</v>
      </c>
      <c r="E2215" s="61">
        <v>19</v>
      </c>
      <c r="F2215" s="61">
        <v>68328</v>
      </c>
      <c r="G2215" s="61" t="s">
        <v>728</v>
      </c>
      <c r="H2215" s="66" t="s">
        <v>648</v>
      </c>
      <c r="I2215" s="61" t="s">
        <v>13</v>
      </c>
      <c r="J2215" s="61" t="s">
        <v>929</v>
      </c>
      <c r="K2215" s="67" t="s">
        <v>211</v>
      </c>
      <c r="L2215" s="67">
        <v>155.15</v>
      </c>
      <c r="M2215" s="67">
        <v>-0.1</v>
      </c>
      <c r="N2215" s="67">
        <v>1220.5700999999999</v>
      </c>
      <c r="O2215" s="67">
        <v>2</v>
      </c>
      <c r="P2215" s="67">
        <v>27.73</v>
      </c>
      <c r="Q2215" s="68">
        <v>1687500000</v>
      </c>
      <c r="R2215" s="65">
        <f>Q2228/B2215</f>
        <v>527618934.61538464</v>
      </c>
      <c r="S2215" s="64"/>
      <c r="T2215" s="44">
        <f>R2215/$S$2214*100</f>
        <v>34.803033902102207</v>
      </c>
      <c r="U2215" s="70"/>
      <c r="V2215" s="44">
        <f>T2215*U$2214/100</f>
        <v>0.45900082747434356</v>
      </c>
      <c r="W2215" s="44"/>
    </row>
    <row r="2216" spans="1:23" s="63" customFormat="1" ht="14.4">
      <c r="A2216" s="62"/>
      <c r="B2216" s="61"/>
      <c r="C2216" s="61"/>
      <c r="D2216" s="61"/>
      <c r="E2216" s="61"/>
      <c r="F2216" s="61"/>
      <c r="G2216" s="61"/>
      <c r="H2216" s="66"/>
      <c r="I2216" s="61"/>
      <c r="J2216" s="61"/>
      <c r="K2216" s="67" t="s">
        <v>212</v>
      </c>
      <c r="L2216" s="67">
        <v>122.47</v>
      </c>
      <c r="M2216" s="67">
        <v>0.5</v>
      </c>
      <c r="N2216" s="67">
        <v>1156.5232000000001</v>
      </c>
      <c r="O2216" s="67">
        <v>2</v>
      </c>
      <c r="P2216" s="67">
        <v>30.67</v>
      </c>
      <c r="Q2216" s="68">
        <v>2133900000</v>
      </c>
      <c r="R2216" s="65"/>
      <c r="S2216" s="64"/>
      <c r="T2216" s="36"/>
      <c r="U2216" s="70"/>
      <c r="V2216" s="36"/>
      <c r="W2216" s="36"/>
    </row>
    <row r="2217" spans="1:23" s="63" customFormat="1" ht="14.4">
      <c r="A2217" s="62"/>
      <c r="B2217" s="61"/>
      <c r="C2217" s="61"/>
      <c r="D2217" s="61"/>
      <c r="E2217" s="61"/>
      <c r="F2217" s="61"/>
      <c r="G2217" s="61"/>
      <c r="H2217" s="66"/>
      <c r="I2217" s="61"/>
      <c r="J2217" s="61"/>
      <c r="K2217" s="67" t="s">
        <v>214</v>
      </c>
      <c r="L2217" s="67">
        <v>112.5</v>
      </c>
      <c r="M2217" s="67">
        <v>0.4</v>
      </c>
      <c r="N2217" s="67">
        <v>1228.5681</v>
      </c>
      <c r="O2217" s="67">
        <v>2</v>
      </c>
      <c r="P2217" s="67">
        <v>25.26</v>
      </c>
      <c r="Q2217" s="68">
        <v>402460000</v>
      </c>
      <c r="R2217" s="65"/>
      <c r="S2217" s="64"/>
      <c r="T2217" s="36"/>
      <c r="U2217" s="70"/>
      <c r="V2217" s="36"/>
      <c r="W2217" s="36"/>
    </row>
    <row r="2218" spans="1:23" s="63" customFormat="1" ht="14.4">
      <c r="A2218" s="62"/>
      <c r="B2218" s="61"/>
      <c r="C2218" s="61"/>
      <c r="D2218" s="61"/>
      <c r="E2218" s="61"/>
      <c r="F2218" s="61"/>
      <c r="G2218" s="61"/>
      <c r="H2218" s="66"/>
      <c r="I2218" s="61"/>
      <c r="J2218" s="61"/>
      <c r="K2218" s="67" t="s">
        <v>213</v>
      </c>
      <c r="L2218" s="67">
        <v>106.46</v>
      </c>
      <c r="M2218" s="67">
        <v>0.8</v>
      </c>
      <c r="N2218" s="67">
        <v>1164.521</v>
      </c>
      <c r="O2218" s="67">
        <v>2</v>
      </c>
      <c r="P2218" s="67">
        <v>28.11</v>
      </c>
      <c r="Q2218" s="68">
        <v>452450000</v>
      </c>
      <c r="R2218" s="65"/>
      <c r="S2218" s="64"/>
      <c r="T2218" s="36"/>
      <c r="U2218" s="70"/>
      <c r="V2218" s="36"/>
      <c r="W2218" s="36"/>
    </row>
    <row r="2219" spans="1:23" s="63" customFormat="1" ht="14.4">
      <c r="A2219" s="62"/>
      <c r="B2219" s="61"/>
      <c r="C2219" s="61"/>
      <c r="D2219" s="61"/>
      <c r="E2219" s="61"/>
      <c r="F2219" s="61"/>
      <c r="G2219" s="61"/>
      <c r="H2219" s="66"/>
      <c r="I2219" s="61"/>
      <c r="J2219" s="61"/>
      <c r="K2219" s="67" t="s">
        <v>122</v>
      </c>
      <c r="L2219" s="67">
        <v>84.6</v>
      </c>
      <c r="M2219" s="67">
        <v>-0.5</v>
      </c>
      <c r="N2219" s="67">
        <v>1056.4155000000001</v>
      </c>
      <c r="O2219" s="67">
        <v>2</v>
      </c>
      <c r="P2219" s="67">
        <v>25.92</v>
      </c>
      <c r="Q2219" s="68">
        <v>915480000</v>
      </c>
      <c r="R2219" s="65"/>
      <c r="S2219" s="64"/>
      <c r="T2219" s="36"/>
      <c r="U2219" s="70"/>
      <c r="V2219" s="36"/>
      <c r="W2219" s="36"/>
    </row>
    <row r="2220" spans="1:23" s="63" customFormat="1" ht="14.4">
      <c r="A2220" s="62"/>
      <c r="B2220" s="61"/>
      <c r="C2220" s="61"/>
      <c r="D2220" s="61"/>
      <c r="E2220" s="61"/>
      <c r="F2220" s="61"/>
      <c r="G2220" s="61"/>
      <c r="H2220" s="66"/>
      <c r="I2220" s="61"/>
      <c r="J2220" s="61"/>
      <c r="K2220" s="67" t="s">
        <v>227</v>
      </c>
      <c r="L2220" s="67">
        <v>69.790000000000006</v>
      </c>
      <c r="M2220" s="67">
        <v>0.3</v>
      </c>
      <c r="N2220" s="67">
        <v>678.85969999999998</v>
      </c>
      <c r="O2220" s="67">
        <v>2</v>
      </c>
      <c r="P2220" s="67">
        <v>24.07</v>
      </c>
      <c r="Q2220" s="68">
        <v>827240</v>
      </c>
      <c r="R2220" s="65"/>
      <c r="S2220" s="64"/>
      <c r="T2220" s="36"/>
      <c r="U2220" s="70"/>
      <c r="V2220" s="36"/>
      <c r="W2220" s="36"/>
    </row>
    <row r="2221" spans="1:23" s="63" customFormat="1" ht="14.4">
      <c r="A2221" s="62"/>
      <c r="B2221" s="61"/>
      <c r="C2221" s="61"/>
      <c r="D2221" s="61"/>
      <c r="E2221" s="61"/>
      <c r="F2221" s="61"/>
      <c r="G2221" s="61"/>
      <c r="H2221" s="66"/>
      <c r="I2221" s="61"/>
      <c r="J2221" s="61"/>
      <c r="K2221" s="67" t="s">
        <v>228</v>
      </c>
      <c r="L2221" s="67">
        <v>67.5</v>
      </c>
      <c r="M2221" s="67">
        <v>0.2</v>
      </c>
      <c r="N2221" s="67">
        <v>1190.624</v>
      </c>
      <c r="O2221" s="67">
        <v>1</v>
      </c>
      <c r="P2221" s="67">
        <v>28.88</v>
      </c>
      <c r="Q2221" s="68">
        <v>229870000</v>
      </c>
      <c r="R2221" s="65"/>
      <c r="S2221" s="64"/>
      <c r="T2221" s="36"/>
      <c r="U2221" s="70"/>
      <c r="V2221" s="36"/>
      <c r="W2221" s="36"/>
    </row>
    <row r="2222" spans="1:23" s="63" customFormat="1" ht="14.4">
      <c r="A2222" s="62"/>
      <c r="B2222" s="61"/>
      <c r="C2222" s="61"/>
      <c r="D2222" s="61"/>
      <c r="E2222" s="61"/>
      <c r="F2222" s="61"/>
      <c r="G2222" s="61"/>
      <c r="H2222" s="66"/>
      <c r="I2222" s="61"/>
      <c r="J2222" s="61"/>
      <c r="K2222" s="67" t="s">
        <v>215</v>
      </c>
      <c r="L2222" s="67">
        <v>60.66</v>
      </c>
      <c r="M2222" s="67">
        <v>0.8</v>
      </c>
      <c r="N2222" s="67">
        <v>1188.6089999999999</v>
      </c>
      <c r="O2222" s="67">
        <v>1</v>
      </c>
      <c r="P2222" s="67">
        <v>27.86</v>
      </c>
      <c r="Q2222" s="68">
        <v>838010000</v>
      </c>
      <c r="R2222" s="65"/>
      <c r="S2222" s="64"/>
      <c r="T2222" s="36"/>
      <c r="U2222" s="70"/>
      <c r="V2222" s="36"/>
      <c r="W2222" s="36"/>
    </row>
    <row r="2223" spans="1:23" s="63" customFormat="1" ht="14.4">
      <c r="A2223" s="62"/>
      <c r="B2223" s="61"/>
      <c r="C2223" s="61"/>
      <c r="D2223" s="61"/>
      <c r="E2223" s="61"/>
      <c r="F2223" s="61"/>
      <c r="G2223" s="61"/>
      <c r="H2223" s="66"/>
      <c r="I2223" s="61"/>
      <c r="J2223" s="61"/>
      <c r="K2223" s="67" t="s">
        <v>229</v>
      </c>
      <c r="L2223" s="67">
        <v>53.55</v>
      </c>
      <c r="M2223" s="67">
        <v>1.2</v>
      </c>
      <c r="N2223" s="67">
        <v>535.23519999999996</v>
      </c>
      <c r="O2223" s="67">
        <v>2</v>
      </c>
      <c r="P2223" s="67">
        <v>26.77</v>
      </c>
      <c r="Q2223" s="68">
        <v>186730000</v>
      </c>
      <c r="R2223" s="65"/>
      <c r="S2223" s="64"/>
      <c r="T2223" s="36"/>
      <c r="U2223" s="70"/>
      <c r="V2223" s="36"/>
      <c r="W2223" s="36"/>
    </row>
    <row r="2224" spans="1:23" s="63" customFormat="1" ht="14.4">
      <c r="A2224" s="62"/>
      <c r="B2224" s="61"/>
      <c r="C2224" s="61"/>
      <c r="D2224" s="61"/>
      <c r="E2224" s="61"/>
      <c r="F2224" s="61"/>
      <c r="G2224" s="61"/>
      <c r="H2224" s="66"/>
      <c r="I2224" s="61"/>
      <c r="J2224" s="61"/>
      <c r="K2224" s="67" t="s">
        <v>216</v>
      </c>
      <c r="L2224" s="67">
        <v>52.06</v>
      </c>
      <c r="M2224" s="67">
        <v>0.4</v>
      </c>
      <c r="N2224" s="67">
        <v>442.75119999999998</v>
      </c>
      <c r="O2224" s="67">
        <v>2</v>
      </c>
      <c r="P2224" s="67">
        <v>19.510000000000002</v>
      </c>
      <c r="Q2224" s="68">
        <v>2173200</v>
      </c>
      <c r="R2224" s="65"/>
      <c r="S2224" s="64"/>
      <c r="T2224" s="36"/>
      <c r="U2224" s="70"/>
      <c r="V2224" s="36"/>
      <c r="W2224" s="36"/>
    </row>
    <row r="2225" spans="1:23" s="63" customFormat="1" ht="14.4">
      <c r="A2225" s="62"/>
      <c r="B2225" s="61"/>
      <c r="C2225" s="61"/>
      <c r="D2225" s="61"/>
      <c r="E2225" s="61"/>
      <c r="F2225" s="61"/>
      <c r="G2225" s="61"/>
      <c r="H2225" s="66"/>
      <c r="I2225" s="61"/>
      <c r="J2225" s="61"/>
      <c r="K2225" s="67" t="s">
        <v>230</v>
      </c>
      <c r="L2225" s="67">
        <v>35.04</v>
      </c>
      <c r="M2225" s="67">
        <v>0</v>
      </c>
      <c r="N2225" s="67">
        <v>489.5421</v>
      </c>
      <c r="O2225" s="67">
        <v>3</v>
      </c>
      <c r="P2225" s="67">
        <v>20.5</v>
      </c>
      <c r="Q2225" s="68">
        <v>8678700</v>
      </c>
      <c r="R2225" s="65"/>
      <c r="S2225" s="64"/>
      <c r="T2225" s="36"/>
      <c r="U2225" s="70"/>
      <c r="V2225" s="36"/>
      <c r="W2225" s="36"/>
    </row>
    <row r="2226" spans="1:23" s="63" customFormat="1" ht="14.4">
      <c r="A2226" s="62"/>
      <c r="B2226" s="61"/>
      <c r="C2226" s="61"/>
      <c r="D2226" s="61"/>
      <c r="E2226" s="61"/>
      <c r="F2226" s="61"/>
      <c r="G2226" s="61"/>
      <c r="H2226" s="66"/>
      <c r="I2226" s="61"/>
      <c r="J2226" s="61"/>
      <c r="K2226" s="67" t="s">
        <v>231</v>
      </c>
      <c r="L2226" s="67">
        <v>34.22</v>
      </c>
      <c r="M2226" s="67">
        <v>2</v>
      </c>
      <c r="N2226" s="67">
        <v>366.85680000000002</v>
      </c>
      <c r="O2226" s="67">
        <v>3</v>
      </c>
      <c r="P2226" s="67">
        <v>15.72</v>
      </c>
      <c r="Q2226" s="68">
        <v>378530</v>
      </c>
      <c r="R2226" s="65"/>
      <c r="S2226" s="64"/>
      <c r="T2226" s="36"/>
      <c r="U2226" s="70"/>
      <c r="V2226" s="36"/>
      <c r="W2226" s="36"/>
    </row>
    <row r="2227" spans="1:23" s="63" customFormat="1" ht="14.4">
      <c r="A2227" s="62"/>
      <c r="B2227" s="61"/>
      <c r="C2227" s="61"/>
      <c r="D2227" s="61"/>
      <c r="E2227" s="61"/>
      <c r="F2227" s="61"/>
      <c r="G2227" s="61"/>
      <c r="H2227" s="66"/>
      <c r="I2227" s="61"/>
      <c r="J2227" s="61"/>
      <c r="K2227" s="67" t="s">
        <v>232</v>
      </c>
      <c r="L2227" s="67">
        <v>29.08</v>
      </c>
      <c r="M2227" s="67">
        <v>-0.8</v>
      </c>
      <c r="N2227" s="67">
        <v>501.21609999999998</v>
      </c>
      <c r="O2227" s="67">
        <v>2</v>
      </c>
      <c r="P2227" s="67">
        <v>20.440000000000001</v>
      </c>
      <c r="Q2227" s="68">
        <v>588480</v>
      </c>
      <c r="R2227" s="65"/>
      <c r="S2227" s="64"/>
      <c r="T2227" s="36"/>
      <c r="U2227" s="70"/>
      <c r="V2227" s="36"/>
      <c r="W2227" s="36"/>
    </row>
    <row r="2228" spans="1:23" s="63" customFormat="1" ht="14.4">
      <c r="A2228" s="62"/>
      <c r="B2228" s="61"/>
      <c r="C2228" s="61"/>
      <c r="D2228" s="61"/>
      <c r="E2228" s="61"/>
      <c r="F2228" s="61"/>
      <c r="G2228" s="61"/>
      <c r="H2228" s="66"/>
      <c r="I2228" s="61"/>
      <c r="J2228" s="61"/>
      <c r="K2228" s="14"/>
      <c r="L2228" s="14"/>
      <c r="M2228" s="13"/>
      <c r="N2228" s="15"/>
      <c r="O2228" s="12"/>
      <c r="P2228" s="14"/>
      <c r="Q2228" s="48">
        <f>SUM(Q2215:Q2227)</f>
        <v>6859046150</v>
      </c>
      <c r="R2228" s="65"/>
      <c r="S2228" s="64"/>
      <c r="T2228" s="36"/>
      <c r="U2228" s="70"/>
      <c r="V2228" s="36"/>
      <c r="W2228" s="36"/>
    </row>
    <row r="2229" spans="1:23" s="63" customFormat="1" ht="14.4">
      <c r="A2229" s="62">
        <v>31</v>
      </c>
      <c r="B2229" s="61">
        <v>5</v>
      </c>
      <c r="C2229" s="61">
        <v>1</v>
      </c>
      <c r="D2229" s="61">
        <v>236.99</v>
      </c>
      <c r="E2229" s="61">
        <v>15</v>
      </c>
      <c r="F2229" s="61">
        <v>60312</v>
      </c>
      <c r="G2229" s="61" t="s">
        <v>786</v>
      </c>
      <c r="H2229" s="66" t="s">
        <v>650</v>
      </c>
      <c r="I2229" s="67" t="s">
        <v>13</v>
      </c>
      <c r="J2229" s="61" t="s">
        <v>970</v>
      </c>
      <c r="K2229" s="67" t="s">
        <v>64</v>
      </c>
      <c r="L2229" s="67">
        <v>124.75</v>
      </c>
      <c r="M2229" s="67">
        <v>1.6</v>
      </c>
      <c r="N2229" s="67">
        <v>959.09109999999998</v>
      </c>
      <c r="O2229" s="67">
        <v>3</v>
      </c>
      <c r="P2229" s="67">
        <v>36.49</v>
      </c>
      <c r="Q2229" s="68">
        <v>320120000</v>
      </c>
      <c r="R2229" s="65">
        <f>Q2234/B2229</f>
        <v>454260200</v>
      </c>
      <c r="S2229" s="64"/>
      <c r="T2229" s="44">
        <f>R2229/$S$2214*100</f>
        <v>29.964112551230539</v>
      </c>
      <c r="U2229" s="70"/>
      <c r="V2229" s="44">
        <f>T2229*U$2214/100</f>
        <v>0.39518257213542596</v>
      </c>
      <c r="W2229" s="44"/>
    </row>
    <row r="2230" spans="1:23" s="63" customFormat="1" ht="14.4">
      <c r="A2230" s="62"/>
      <c r="B2230" s="61"/>
      <c r="C2230" s="61"/>
      <c r="D2230" s="61"/>
      <c r="E2230" s="61"/>
      <c r="F2230" s="61"/>
      <c r="G2230" s="61"/>
      <c r="H2230" s="66"/>
      <c r="I2230" s="61"/>
      <c r="J2230" s="61"/>
      <c r="K2230" s="67" t="s">
        <v>65</v>
      </c>
      <c r="L2230" s="67">
        <v>116.02</v>
      </c>
      <c r="M2230" s="67">
        <v>-0.2</v>
      </c>
      <c r="N2230" s="67">
        <v>865.37220000000002</v>
      </c>
      <c r="O2230" s="67">
        <v>2</v>
      </c>
      <c r="P2230" s="67">
        <v>26.69</v>
      </c>
      <c r="Q2230" s="68">
        <v>1495300000</v>
      </c>
      <c r="R2230" s="65"/>
      <c r="S2230" s="64"/>
      <c r="T2230" s="36"/>
      <c r="U2230" s="70"/>
      <c r="V2230" s="36"/>
      <c r="W2230" s="36"/>
    </row>
    <row r="2231" spans="1:23" s="63" customFormat="1" ht="14.4">
      <c r="A2231" s="62"/>
      <c r="B2231" s="61"/>
      <c r="C2231" s="61"/>
      <c r="D2231" s="61"/>
      <c r="E2231" s="61"/>
      <c r="F2231" s="61"/>
      <c r="G2231" s="61"/>
      <c r="H2231" s="66"/>
      <c r="I2231" s="61"/>
      <c r="J2231" s="61"/>
      <c r="K2231" s="67" t="s">
        <v>66</v>
      </c>
      <c r="L2231" s="67">
        <v>102.41</v>
      </c>
      <c r="M2231" s="67">
        <v>-0.3</v>
      </c>
      <c r="N2231" s="67">
        <v>873.36950000000002</v>
      </c>
      <c r="O2231" s="67">
        <v>2</v>
      </c>
      <c r="P2231" s="67">
        <v>24.07</v>
      </c>
      <c r="Q2231" s="68">
        <v>315600000</v>
      </c>
      <c r="R2231" s="65"/>
      <c r="S2231" s="64"/>
      <c r="T2231" s="36"/>
      <c r="U2231" s="70"/>
      <c r="V2231" s="36"/>
      <c r="W2231" s="36"/>
    </row>
    <row r="2232" spans="1:23" s="63" customFormat="1" ht="14.4">
      <c r="A2232" s="62"/>
      <c r="B2232" s="61"/>
      <c r="C2232" s="61"/>
      <c r="D2232" s="61"/>
      <c r="E2232" s="61"/>
      <c r="F2232" s="61"/>
      <c r="G2232" s="61"/>
      <c r="H2232" s="66"/>
      <c r="I2232" s="61"/>
      <c r="J2232" s="61"/>
      <c r="K2232" s="67" t="s">
        <v>67</v>
      </c>
      <c r="L2232" s="67">
        <v>96.37</v>
      </c>
      <c r="M2232" s="67">
        <v>-1.2</v>
      </c>
      <c r="N2232" s="67">
        <v>742.61950000000002</v>
      </c>
      <c r="O2232" s="67">
        <v>3</v>
      </c>
      <c r="P2232" s="67">
        <v>23.9</v>
      </c>
      <c r="Q2232" s="68">
        <v>124070000</v>
      </c>
      <c r="R2232" s="65"/>
      <c r="S2232" s="64"/>
      <c r="T2232" s="36"/>
      <c r="U2232" s="70"/>
      <c r="V2232" s="36"/>
      <c r="W2232" s="36"/>
    </row>
    <row r="2233" spans="1:23" s="63" customFormat="1" ht="14.4">
      <c r="A2233" s="62"/>
      <c r="B2233" s="61"/>
      <c r="C2233" s="61"/>
      <c r="D2233" s="61"/>
      <c r="E2233" s="61"/>
      <c r="F2233" s="61"/>
      <c r="G2233" s="61"/>
      <c r="H2233" s="66"/>
      <c r="I2233" s="61"/>
      <c r="J2233" s="61"/>
      <c r="K2233" s="67" t="s">
        <v>69</v>
      </c>
      <c r="L2233" s="67">
        <v>36.64</v>
      </c>
      <c r="M2233" s="67">
        <v>-0.2</v>
      </c>
      <c r="N2233" s="67">
        <v>844.48850000000004</v>
      </c>
      <c r="O2233" s="67">
        <v>1</v>
      </c>
      <c r="P2233" s="67">
        <v>22.76</v>
      </c>
      <c r="Q2233" s="68">
        <v>16211000</v>
      </c>
      <c r="R2233" s="65"/>
      <c r="S2233" s="64"/>
      <c r="T2233" s="36"/>
      <c r="U2233" s="70"/>
      <c r="V2233" s="36"/>
      <c r="W2233" s="36"/>
    </row>
    <row r="2234" spans="1:23" s="63" customFormat="1" ht="14.4">
      <c r="A2234" s="62"/>
      <c r="B2234" s="61"/>
      <c r="C2234" s="61"/>
      <c r="D2234" s="61"/>
      <c r="E2234" s="61"/>
      <c r="F2234" s="61"/>
      <c r="G2234" s="61"/>
      <c r="H2234" s="66"/>
      <c r="I2234" s="61"/>
      <c r="J2234" s="61"/>
      <c r="K2234" s="14"/>
      <c r="L2234" s="14"/>
      <c r="M2234" s="13"/>
      <c r="N2234" s="15"/>
      <c r="O2234" s="12"/>
      <c r="P2234" s="14"/>
      <c r="Q2234" s="48">
        <f>SUM(Q2229:Q2233)</f>
        <v>2271301000</v>
      </c>
      <c r="R2234" s="65"/>
      <c r="S2234" s="64"/>
      <c r="T2234" s="36"/>
      <c r="U2234" s="70"/>
      <c r="V2234" s="36"/>
      <c r="W2234" s="36"/>
    </row>
    <row r="2235" spans="1:23" s="63" customFormat="1" ht="14.4">
      <c r="A2235" s="62">
        <v>31</v>
      </c>
      <c r="B2235" s="61">
        <v>9</v>
      </c>
      <c r="C2235" s="61">
        <v>1</v>
      </c>
      <c r="D2235" s="61">
        <v>217.05</v>
      </c>
      <c r="E2235" s="61">
        <v>18</v>
      </c>
      <c r="F2235" s="61">
        <v>54748</v>
      </c>
      <c r="G2235" s="61" t="s">
        <v>847</v>
      </c>
      <c r="H2235" s="66" t="s">
        <v>61</v>
      </c>
      <c r="I2235" s="61" t="s">
        <v>38</v>
      </c>
      <c r="J2235" s="61" t="s">
        <v>646</v>
      </c>
      <c r="K2235" s="67" t="s">
        <v>73</v>
      </c>
      <c r="L2235" s="67">
        <v>87.22</v>
      </c>
      <c r="M2235" s="67">
        <v>2.1</v>
      </c>
      <c r="N2235" s="67">
        <v>757.85569999999996</v>
      </c>
      <c r="O2235" s="67">
        <v>2</v>
      </c>
      <c r="P2235" s="67">
        <v>37.9</v>
      </c>
      <c r="Q2235" s="68">
        <v>416160000</v>
      </c>
      <c r="R2235" s="65">
        <f>Q2244/B2235</f>
        <v>105276211.1111111</v>
      </c>
      <c r="S2235" s="64"/>
      <c r="T2235" s="44">
        <f>R2235/$S$2214*100</f>
        <v>6.9442760750346171</v>
      </c>
      <c r="U2235" s="70"/>
      <c r="V2235" s="44">
        <f>T2235*U$2214/100</f>
        <v>9.1584787510684398E-2</v>
      </c>
      <c r="W2235" s="44"/>
    </row>
    <row r="2236" spans="1:23" s="63" customFormat="1" ht="14.4">
      <c r="A2236" s="62"/>
      <c r="B2236" s="61"/>
      <c r="C2236" s="61"/>
      <c r="D2236" s="61"/>
      <c r="E2236" s="61"/>
      <c r="F2236" s="61"/>
      <c r="G2236" s="61"/>
      <c r="H2236" s="66"/>
      <c r="I2236" s="61"/>
      <c r="J2236" s="61"/>
      <c r="K2236" s="67" t="s">
        <v>74</v>
      </c>
      <c r="L2236" s="67">
        <v>81.489999999999995</v>
      </c>
      <c r="M2236" s="67">
        <v>0.2</v>
      </c>
      <c r="N2236" s="67">
        <v>634.86410000000001</v>
      </c>
      <c r="O2236" s="67">
        <v>2</v>
      </c>
      <c r="P2236" s="67">
        <v>22.3</v>
      </c>
      <c r="Q2236" s="68">
        <v>323910000</v>
      </c>
      <c r="R2236" s="65"/>
      <c r="S2236" s="64"/>
      <c r="T2236" s="36"/>
      <c r="U2236" s="70"/>
      <c r="V2236" s="36"/>
      <c r="W2236" s="36"/>
    </row>
    <row r="2237" spans="1:23" s="63" customFormat="1" ht="14.4">
      <c r="A2237" s="62"/>
      <c r="B2237" s="61"/>
      <c r="C2237" s="61"/>
      <c r="D2237" s="61"/>
      <c r="E2237" s="61"/>
      <c r="F2237" s="61"/>
      <c r="G2237" s="61"/>
      <c r="H2237" s="66"/>
      <c r="I2237" s="61"/>
      <c r="J2237" s="61"/>
      <c r="K2237" s="67" t="s">
        <v>107</v>
      </c>
      <c r="L2237" s="67">
        <v>80.53</v>
      </c>
      <c r="M2237" s="67">
        <v>0.8</v>
      </c>
      <c r="N2237" s="67">
        <v>569.26459999999997</v>
      </c>
      <c r="O2237" s="67">
        <v>2</v>
      </c>
      <c r="P2237" s="67">
        <v>25.92</v>
      </c>
      <c r="Q2237" s="68">
        <v>107930000</v>
      </c>
      <c r="R2237" s="65"/>
      <c r="S2237" s="64"/>
      <c r="T2237" s="36"/>
      <c r="U2237" s="70"/>
      <c r="V2237" s="36"/>
      <c r="W2237" s="36"/>
    </row>
    <row r="2238" spans="1:23" s="63" customFormat="1" ht="14.4">
      <c r="A2238" s="62"/>
      <c r="B2238" s="61"/>
      <c r="C2238" s="61"/>
      <c r="D2238" s="61"/>
      <c r="E2238" s="61"/>
      <c r="F2238" s="61"/>
      <c r="G2238" s="61"/>
      <c r="H2238" s="66"/>
      <c r="I2238" s="61"/>
      <c r="J2238" s="61"/>
      <c r="K2238" s="67" t="s">
        <v>72</v>
      </c>
      <c r="L2238" s="67">
        <v>75.75</v>
      </c>
      <c r="M2238" s="67">
        <v>1.6</v>
      </c>
      <c r="N2238" s="67">
        <v>532.74599999999998</v>
      </c>
      <c r="O2238" s="67">
        <v>2</v>
      </c>
      <c r="P2238" s="67">
        <v>26.69</v>
      </c>
      <c r="Q2238" s="68">
        <v>24380000</v>
      </c>
      <c r="R2238" s="65"/>
      <c r="S2238" s="64"/>
      <c r="T2238" s="36"/>
      <c r="U2238" s="70"/>
      <c r="V2238" s="36"/>
      <c r="W2238" s="36"/>
    </row>
    <row r="2239" spans="1:23" s="63" customFormat="1" ht="14.4">
      <c r="A2239" s="62"/>
      <c r="B2239" s="61"/>
      <c r="C2239" s="61"/>
      <c r="D2239" s="61"/>
      <c r="E2239" s="61"/>
      <c r="F2239" s="61"/>
      <c r="G2239" s="61"/>
      <c r="H2239" s="66"/>
      <c r="I2239" s="61"/>
      <c r="J2239" s="61"/>
      <c r="K2239" s="67" t="s">
        <v>233</v>
      </c>
      <c r="L2239" s="67">
        <v>67.44</v>
      </c>
      <c r="M2239" s="67">
        <v>-0.1</v>
      </c>
      <c r="N2239" s="67">
        <v>431.87880000000001</v>
      </c>
      <c r="O2239" s="67">
        <v>3</v>
      </c>
      <c r="P2239" s="67">
        <v>23.76</v>
      </c>
      <c r="Q2239" s="68">
        <v>1583100</v>
      </c>
      <c r="R2239" s="65"/>
      <c r="S2239" s="64"/>
      <c r="T2239" s="36"/>
      <c r="U2239" s="70"/>
      <c r="V2239" s="36"/>
      <c r="W2239" s="36"/>
    </row>
    <row r="2240" spans="1:23" s="63" customFormat="1" ht="14.4">
      <c r="A2240" s="62"/>
      <c r="B2240" s="61"/>
      <c r="C2240" s="61"/>
      <c r="D2240" s="61"/>
      <c r="E2240" s="61"/>
      <c r="F2240" s="61"/>
      <c r="G2240" s="61"/>
      <c r="H2240" s="66"/>
      <c r="I2240" s="61"/>
      <c r="J2240" s="61"/>
      <c r="K2240" s="67" t="s">
        <v>138</v>
      </c>
      <c r="L2240" s="67">
        <v>60.65</v>
      </c>
      <c r="M2240" s="67">
        <v>-0.6</v>
      </c>
      <c r="N2240" s="67">
        <v>630.78539999999998</v>
      </c>
      <c r="O2240" s="67">
        <v>2</v>
      </c>
      <c r="P2240" s="67">
        <v>24.21</v>
      </c>
      <c r="Q2240" s="68">
        <v>6832200</v>
      </c>
      <c r="R2240" s="65"/>
      <c r="S2240" s="64"/>
      <c r="T2240" s="36"/>
      <c r="U2240" s="70"/>
      <c r="V2240" s="36"/>
      <c r="W2240" s="36"/>
    </row>
    <row r="2241" spans="1:23" s="63" customFormat="1" ht="14.4">
      <c r="A2241" s="62"/>
      <c r="B2241" s="61"/>
      <c r="C2241" s="61"/>
      <c r="D2241" s="61"/>
      <c r="E2241" s="61"/>
      <c r="F2241" s="61"/>
      <c r="G2241" s="61"/>
      <c r="H2241" s="66"/>
      <c r="I2241" s="61"/>
      <c r="J2241" s="61"/>
      <c r="K2241" s="67" t="s">
        <v>234</v>
      </c>
      <c r="L2241" s="67">
        <v>60.2</v>
      </c>
      <c r="M2241" s="67">
        <v>0.5</v>
      </c>
      <c r="N2241" s="67">
        <v>647.30619999999999</v>
      </c>
      <c r="O2241" s="67">
        <v>2</v>
      </c>
      <c r="P2241" s="67">
        <v>32.799999999999997</v>
      </c>
      <c r="Q2241" s="68">
        <v>2527300</v>
      </c>
      <c r="R2241" s="65"/>
      <c r="S2241" s="64"/>
      <c r="T2241" s="36"/>
      <c r="U2241" s="70"/>
      <c r="V2241" s="36"/>
      <c r="W2241" s="36"/>
    </row>
    <row r="2242" spans="1:23" s="63" customFormat="1" ht="14.4">
      <c r="A2242" s="62"/>
      <c r="B2242" s="61"/>
      <c r="C2242" s="61"/>
      <c r="D2242" s="61"/>
      <c r="E2242" s="61"/>
      <c r="F2242" s="61"/>
      <c r="G2242" s="61"/>
      <c r="H2242" s="66"/>
      <c r="I2242" s="61"/>
      <c r="J2242" s="61"/>
      <c r="K2242" s="67" t="s">
        <v>75</v>
      </c>
      <c r="L2242" s="67">
        <v>57.88</v>
      </c>
      <c r="M2242" s="67">
        <v>1.4</v>
      </c>
      <c r="N2242" s="67">
        <v>438.7253</v>
      </c>
      <c r="O2242" s="67">
        <v>2</v>
      </c>
      <c r="P2242" s="67">
        <v>19.05</v>
      </c>
      <c r="Q2242" s="68">
        <v>58591000</v>
      </c>
      <c r="R2242" s="65"/>
      <c r="S2242" s="64"/>
      <c r="T2242" s="36"/>
      <c r="U2242" s="70"/>
      <c r="V2242" s="36"/>
      <c r="W2242" s="36"/>
    </row>
    <row r="2243" spans="1:23" s="63" customFormat="1" ht="14.4">
      <c r="A2243" s="62"/>
      <c r="B2243" s="61"/>
      <c r="C2243" s="61"/>
      <c r="D2243" s="61"/>
      <c r="E2243" s="61"/>
      <c r="F2243" s="61"/>
      <c r="G2243" s="61"/>
      <c r="H2243" s="66"/>
      <c r="I2243" s="61"/>
      <c r="J2243" s="61"/>
      <c r="K2243" s="67" t="s">
        <v>77</v>
      </c>
      <c r="L2243" s="67">
        <v>34.75</v>
      </c>
      <c r="M2243" s="67">
        <v>-0.5</v>
      </c>
      <c r="N2243" s="67">
        <v>880.40470000000005</v>
      </c>
      <c r="O2243" s="67">
        <v>2</v>
      </c>
      <c r="P2243" s="67">
        <v>31.04</v>
      </c>
      <c r="Q2243" s="68">
        <v>5572300</v>
      </c>
      <c r="R2243" s="65"/>
      <c r="S2243" s="64"/>
      <c r="T2243" s="36"/>
      <c r="U2243" s="70"/>
      <c r="V2243" s="36"/>
      <c r="W2243" s="36"/>
    </row>
    <row r="2244" spans="1:23" s="63" customFormat="1" ht="14.4">
      <c r="A2244" s="62"/>
      <c r="B2244" s="61"/>
      <c r="C2244" s="61"/>
      <c r="D2244" s="61"/>
      <c r="E2244" s="61"/>
      <c r="F2244" s="61"/>
      <c r="G2244" s="61"/>
      <c r="H2244" s="66"/>
      <c r="I2244" s="61"/>
      <c r="J2244" s="61"/>
      <c r="K2244" s="14"/>
      <c r="L2244" s="14"/>
      <c r="M2244" s="13"/>
      <c r="N2244" s="15"/>
      <c r="O2244" s="12"/>
      <c r="P2244" s="14"/>
      <c r="Q2244" s="48">
        <f>SUM(Q2235:Q2243)</f>
        <v>947485900</v>
      </c>
      <c r="R2244" s="65"/>
      <c r="S2244" s="64"/>
      <c r="T2244" s="36"/>
      <c r="U2244" s="70"/>
      <c r="V2244" s="36"/>
      <c r="W2244" s="36"/>
    </row>
    <row r="2245" spans="1:23" s="63" customFormat="1" ht="14.4">
      <c r="A2245" s="62">
        <v>31</v>
      </c>
      <c r="B2245" s="61">
        <v>10</v>
      </c>
      <c r="C2245" s="61">
        <v>10</v>
      </c>
      <c r="D2245" s="61">
        <v>197.61</v>
      </c>
      <c r="E2245" s="61">
        <v>16</v>
      </c>
      <c r="F2245" s="61">
        <v>64133</v>
      </c>
      <c r="G2245" s="61" t="s">
        <v>851</v>
      </c>
      <c r="H2245" s="66" t="s">
        <v>55</v>
      </c>
      <c r="I2245" s="61" t="s">
        <v>210</v>
      </c>
      <c r="J2245" s="61" t="s">
        <v>1004</v>
      </c>
      <c r="K2245" s="67" t="s">
        <v>217</v>
      </c>
      <c r="L2245" s="67">
        <v>92.74</v>
      </c>
      <c r="M2245" s="67">
        <v>0.1</v>
      </c>
      <c r="N2245" s="67">
        <v>597.77670000000001</v>
      </c>
      <c r="O2245" s="67">
        <v>2</v>
      </c>
      <c r="P2245" s="67">
        <v>21.11</v>
      </c>
      <c r="Q2245" s="68">
        <v>4372300</v>
      </c>
      <c r="R2245" s="65">
        <f>Q2255/B2245</f>
        <v>6054470</v>
      </c>
      <c r="S2245" s="64"/>
      <c r="T2245" s="44">
        <f>R2245/$S$2214*100</f>
        <v>0.39936763229102784</v>
      </c>
      <c r="U2245" s="70"/>
      <c r="V2245" s="44">
        <f>T2245*U$2214/100</f>
        <v>5.2670716640303783E-3</v>
      </c>
      <c r="W2245" s="44"/>
    </row>
    <row r="2246" spans="1:23" s="63" customFormat="1" ht="14.4">
      <c r="A2246" s="62"/>
      <c r="B2246" s="61"/>
      <c r="C2246" s="61"/>
      <c r="D2246" s="61"/>
      <c r="E2246" s="61"/>
      <c r="F2246" s="61"/>
      <c r="G2246" s="61"/>
      <c r="H2246" s="66"/>
      <c r="I2246" s="61"/>
      <c r="J2246" s="61"/>
      <c r="K2246" s="67" t="s">
        <v>218</v>
      </c>
      <c r="L2246" s="67">
        <v>86.98</v>
      </c>
      <c r="M2246" s="67">
        <v>-0.8</v>
      </c>
      <c r="N2246" s="67">
        <v>945.9298</v>
      </c>
      <c r="O2246" s="67">
        <v>2</v>
      </c>
      <c r="P2246" s="67">
        <v>30.5</v>
      </c>
      <c r="Q2246" s="68">
        <v>13615000</v>
      </c>
      <c r="R2246" s="65"/>
      <c r="S2246" s="64"/>
      <c r="T2246" s="36"/>
      <c r="U2246" s="70"/>
      <c r="V2246" s="36"/>
      <c r="W2246" s="36"/>
    </row>
    <row r="2247" spans="1:23" s="63" customFormat="1" ht="14.4">
      <c r="A2247" s="62"/>
      <c r="B2247" s="61"/>
      <c r="C2247" s="61"/>
      <c r="D2247" s="61"/>
      <c r="E2247" s="61"/>
      <c r="F2247" s="61"/>
      <c r="G2247" s="61"/>
      <c r="H2247" s="66"/>
      <c r="I2247" s="61"/>
      <c r="J2247" s="61"/>
      <c r="K2247" s="67" t="s">
        <v>220</v>
      </c>
      <c r="L2247" s="67">
        <v>66.8</v>
      </c>
      <c r="M2247" s="67">
        <v>0</v>
      </c>
      <c r="N2247" s="67">
        <v>703.86929999999995</v>
      </c>
      <c r="O2247" s="67">
        <v>2</v>
      </c>
      <c r="P2247" s="67">
        <v>28.88</v>
      </c>
      <c r="Q2247" s="68">
        <v>2789900</v>
      </c>
      <c r="R2247" s="65"/>
      <c r="S2247" s="64"/>
      <c r="T2247" s="36"/>
      <c r="U2247" s="70"/>
      <c r="V2247" s="36"/>
      <c r="W2247" s="36"/>
    </row>
    <row r="2248" spans="1:23" s="63" customFormat="1" ht="14.4">
      <c r="A2248" s="62"/>
      <c r="B2248" s="61"/>
      <c r="C2248" s="61"/>
      <c r="D2248" s="61"/>
      <c r="E2248" s="61"/>
      <c r="F2248" s="61"/>
      <c r="G2248" s="61"/>
      <c r="H2248" s="66"/>
      <c r="I2248" s="61"/>
      <c r="J2248" s="61"/>
      <c r="K2248" s="67" t="s">
        <v>219</v>
      </c>
      <c r="L2248" s="67">
        <v>62.9</v>
      </c>
      <c r="M2248" s="67">
        <v>1</v>
      </c>
      <c r="N2248" s="67">
        <v>527.23929999999996</v>
      </c>
      <c r="O2248" s="67">
        <v>2</v>
      </c>
      <c r="P2248" s="67">
        <v>17.649999999999999</v>
      </c>
      <c r="Q2248" s="68">
        <v>10420000</v>
      </c>
      <c r="R2248" s="65"/>
      <c r="S2248" s="64"/>
      <c r="T2248" s="36"/>
      <c r="U2248" s="70"/>
      <c r="V2248" s="36"/>
      <c r="W2248" s="36"/>
    </row>
    <row r="2249" spans="1:23" s="63" customFormat="1" ht="14.4">
      <c r="A2249" s="62"/>
      <c r="B2249" s="61"/>
      <c r="C2249" s="61"/>
      <c r="D2249" s="61"/>
      <c r="E2249" s="61"/>
      <c r="F2249" s="61"/>
      <c r="G2249" s="61"/>
      <c r="H2249" s="66"/>
      <c r="I2249" s="61"/>
      <c r="J2249" s="61"/>
      <c r="K2249" s="67" t="s">
        <v>222</v>
      </c>
      <c r="L2249" s="67">
        <v>58.99</v>
      </c>
      <c r="M2249" s="67">
        <v>1</v>
      </c>
      <c r="N2249" s="67">
        <v>527.23929999999996</v>
      </c>
      <c r="O2249" s="67">
        <v>2</v>
      </c>
      <c r="P2249" s="67">
        <v>17.649999999999999</v>
      </c>
      <c r="Q2249" s="68">
        <v>10420000</v>
      </c>
      <c r="R2249" s="65"/>
      <c r="S2249" s="64"/>
      <c r="T2249" s="36"/>
      <c r="U2249" s="70"/>
      <c r="V2249" s="36"/>
      <c r="W2249" s="36"/>
    </row>
    <row r="2250" spans="1:23" s="63" customFormat="1" ht="14.4">
      <c r="A2250" s="62"/>
      <c r="B2250" s="61"/>
      <c r="C2250" s="61"/>
      <c r="D2250" s="61"/>
      <c r="E2250" s="61"/>
      <c r="F2250" s="61"/>
      <c r="G2250" s="61"/>
      <c r="H2250" s="66"/>
      <c r="I2250" s="61"/>
      <c r="J2250" s="61"/>
      <c r="K2250" s="67" t="s">
        <v>223</v>
      </c>
      <c r="L2250" s="67">
        <v>51.19</v>
      </c>
      <c r="M2250" s="67">
        <v>0.2</v>
      </c>
      <c r="N2250" s="67">
        <v>469.23669999999998</v>
      </c>
      <c r="O2250" s="67">
        <v>2</v>
      </c>
      <c r="P2250" s="67">
        <v>18.16</v>
      </c>
      <c r="Q2250" s="68">
        <v>3479300</v>
      </c>
      <c r="R2250" s="65"/>
      <c r="S2250" s="64"/>
      <c r="T2250" s="36"/>
      <c r="U2250" s="70"/>
      <c r="V2250" s="36"/>
      <c r="W2250" s="36"/>
    </row>
    <row r="2251" spans="1:23" s="63" customFormat="1" ht="14.4">
      <c r="A2251" s="62"/>
      <c r="B2251" s="61"/>
      <c r="C2251" s="61"/>
      <c r="D2251" s="61"/>
      <c r="E2251" s="61"/>
      <c r="F2251" s="61"/>
      <c r="G2251" s="61"/>
      <c r="H2251" s="66"/>
      <c r="I2251" s="61"/>
      <c r="J2251" s="61"/>
      <c r="K2251" s="67" t="s">
        <v>235</v>
      </c>
      <c r="L2251" s="67">
        <v>44.86</v>
      </c>
      <c r="M2251" s="67">
        <v>1.2</v>
      </c>
      <c r="N2251" s="67">
        <v>506.24329999999998</v>
      </c>
      <c r="O2251" s="67">
        <v>2</v>
      </c>
      <c r="P2251" s="67">
        <v>27.19</v>
      </c>
      <c r="Q2251" s="68">
        <v>5900400</v>
      </c>
      <c r="R2251" s="65"/>
      <c r="S2251" s="64"/>
      <c r="T2251" s="36"/>
      <c r="U2251" s="70"/>
      <c r="V2251" s="36"/>
      <c r="W2251" s="36"/>
    </row>
    <row r="2252" spans="1:23" s="63" customFormat="1" ht="14.4">
      <c r="A2252" s="62"/>
      <c r="B2252" s="61"/>
      <c r="C2252" s="61"/>
      <c r="D2252" s="61"/>
      <c r="E2252" s="61"/>
      <c r="F2252" s="61"/>
      <c r="G2252" s="61"/>
      <c r="H2252" s="66"/>
      <c r="I2252" s="61"/>
      <c r="J2252" s="61"/>
      <c r="K2252" s="67" t="s">
        <v>221</v>
      </c>
      <c r="L2252" s="67">
        <v>40.15</v>
      </c>
      <c r="M2252" s="67">
        <v>0.7</v>
      </c>
      <c r="N2252" s="67">
        <v>519.24170000000004</v>
      </c>
      <c r="O2252" s="67">
        <v>2</v>
      </c>
      <c r="P2252" s="67">
        <v>21.58</v>
      </c>
      <c r="Q2252" s="68">
        <v>8068500</v>
      </c>
      <c r="R2252" s="65"/>
      <c r="S2252" s="64"/>
      <c r="T2252" s="36"/>
      <c r="U2252" s="70"/>
      <c r="V2252" s="36"/>
      <c r="W2252" s="36"/>
    </row>
    <row r="2253" spans="1:23" s="63" customFormat="1" ht="14.4">
      <c r="A2253" s="62"/>
      <c r="B2253" s="61"/>
      <c r="C2253" s="61"/>
      <c r="D2253" s="61"/>
      <c r="E2253" s="61"/>
      <c r="F2253" s="61"/>
      <c r="G2253" s="61"/>
      <c r="H2253" s="66"/>
      <c r="I2253" s="61"/>
      <c r="J2253" s="61"/>
      <c r="K2253" s="67" t="s">
        <v>224</v>
      </c>
      <c r="L2253" s="67">
        <v>39.69</v>
      </c>
      <c r="M2253" s="67">
        <v>-2.5</v>
      </c>
      <c r="N2253" s="67">
        <v>470.70819999999998</v>
      </c>
      <c r="O2253" s="67">
        <v>2</v>
      </c>
      <c r="P2253" s="67">
        <v>20.239999999999998</v>
      </c>
      <c r="Q2253" s="68">
        <v>434500</v>
      </c>
      <c r="R2253" s="65"/>
      <c r="S2253" s="64"/>
      <c r="T2253" s="36"/>
      <c r="U2253" s="70"/>
      <c r="V2253" s="36"/>
      <c r="W2253" s="36"/>
    </row>
    <row r="2254" spans="1:23" s="63" customFormat="1" ht="14.4">
      <c r="A2254" s="62"/>
      <c r="B2254" s="61"/>
      <c r="C2254" s="61"/>
      <c r="D2254" s="61"/>
      <c r="E2254" s="61"/>
      <c r="F2254" s="61"/>
      <c r="G2254" s="61"/>
      <c r="H2254" s="66"/>
      <c r="I2254" s="61"/>
      <c r="J2254" s="61"/>
      <c r="K2254" s="67" t="s">
        <v>236</v>
      </c>
      <c r="L2254" s="67">
        <v>28.87</v>
      </c>
      <c r="M2254" s="67">
        <v>0.5</v>
      </c>
      <c r="N2254" s="67">
        <v>468.8861</v>
      </c>
      <c r="O2254" s="67">
        <v>3</v>
      </c>
      <c r="P2254" s="67">
        <v>19.66</v>
      </c>
      <c r="Q2254" s="68">
        <v>1044800</v>
      </c>
      <c r="R2254" s="65"/>
      <c r="S2254" s="64"/>
      <c r="T2254" s="36"/>
      <c r="U2254" s="70"/>
      <c r="V2254" s="36"/>
      <c r="W2254" s="36"/>
    </row>
    <row r="2255" spans="1:23" s="63" customFormat="1" ht="14.4">
      <c r="A2255" s="62"/>
      <c r="B2255" s="61"/>
      <c r="C2255" s="61"/>
      <c r="D2255" s="61"/>
      <c r="E2255" s="61"/>
      <c r="F2255" s="61"/>
      <c r="G2255" s="61"/>
      <c r="H2255" s="66"/>
      <c r="I2255" s="61"/>
      <c r="J2255" s="61"/>
      <c r="K2255" s="14"/>
      <c r="L2255" s="14"/>
      <c r="M2255" s="13"/>
      <c r="N2255" s="15"/>
      <c r="O2255" s="12"/>
      <c r="P2255" s="14"/>
      <c r="Q2255" s="48">
        <f>SUM(Q2245:Q2254)</f>
        <v>60544700</v>
      </c>
      <c r="R2255" s="65"/>
      <c r="S2255" s="64"/>
      <c r="T2255" s="36"/>
      <c r="U2255" s="70"/>
      <c r="V2255" s="36"/>
      <c r="W2255" s="36"/>
    </row>
    <row r="2256" spans="1:23" s="63" customFormat="1" ht="14.4">
      <c r="A2256" s="62">
        <v>31</v>
      </c>
      <c r="B2256" s="1">
        <v>6</v>
      </c>
      <c r="C2256" s="1">
        <v>6</v>
      </c>
      <c r="D2256" s="1">
        <v>179.87</v>
      </c>
      <c r="E2256" s="1">
        <v>5</v>
      </c>
      <c r="F2256" s="1">
        <v>49636</v>
      </c>
      <c r="G2256" s="1" t="s">
        <v>853</v>
      </c>
      <c r="H2256" s="66" t="s">
        <v>55</v>
      </c>
      <c r="I2256" s="1" t="s">
        <v>900</v>
      </c>
      <c r="J2256" s="1" t="s">
        <v>1005</v>
      </c>
      <c r="K2256" s="67" t="s">
        <v>237</v>
      </c>
      <c r="L2256" s="67">
        <v>100.1</v>
      </c>
      <c r="M2256" s="67">
        <v>0.7</v>
      </c>
      <c r="N2256" s="67">
        <v>475.2527</v>
      </c>
      <c r="O2256" s="67">
        <v>3</v>
      </c>
      <c r="P2256" s="67">
        <v>23.16</v>
      </c>
      <c r="Q2256" s="68">
        <v>21290000</v>
      </c>
      <c r="R2256" s="65">
        <f>Q2262/B2256</f>
        <v>10568666.666666666</v>
      </c>
      <c r="S2256" s="64"/>
      <c r="T2256" s="44">
        <f>R2256/$S$2214*100</f>
        <v>0.69713507262233942</v>
      </c>
      <c r="U2256" s="70"/>
      <c r="V2256" s="44">
        <f>T2256*U$2214/100</f>
        <v>9.1941862337384401E-3</v>
      </c>
      <c r="W2256" s="44"/>
    </row>
    <row r="2257" spans="1:23" s="63" customFormat="1" ht="14.4">
      <c r="A2257" s="62"/>
      <c r="B2257" s="1"/>
      <c r="C2257" s="1"/>
      <c r="D2257" s="1"/>
      <c r="E2257" s="1"/>
      <c r="F2257" s="1"/>
      <c r="G2257" s="1"/>
      <c r="H2257" s="66"/>
      <c r="I2257" s="1"/>
      <c r="J2257" s="1"/>
      <c r="K2257" s="67" t="s">
        <v>238</v>
      </c>
      <c r="L2257" s="67">
        <v>79.78</v>
      </c>
      <c r="M2257" s="67">
        <v>0</v>
      </c>
      <c r="N2257" s="67">
        <v>417.54469999999998</v>
      </c>
      <c r="O2257" s="67">
        <v>3</v>
      </c>
      <c r="P2257" s="67">
        <v>24.73</v>
      </c>
      <c r="Q2257" s="68">
        <v>15218000</v>
      </c>
      <c r="R2257" s="65"/>
      <c r="S2257" s="64"/>
      <c r="T2257" s="36"/>
      <c r="U2257" s="70"/>
      <c r="V2257" s="36"/>
      <c r="W2257" s="36"/>
    </row>
    <row r="2258" spans="1:23" s="63" customFormat="1" ht="14.4">
      <c r="A2258" s="62"/>
      <c r="B2258" s="1"/>
      <c r="C2258" s="1"/>
      <c r="D2258" s="1"/>
      <c r="E2258" s="1"/>
      <c r="F2258" s="1"/>
      <c r="G2258" s="1"/>
      <c r="H2258" s="66"/>
      <c r="I2258" s="1"/>
      <c r="J2258" s="1"/>
      <c r="K2258" s="67" t="s">
        <v>239</v>
      </c>
      <c r="L2258" s="67">
        <v>75.5</v>
      </c>
      <c r="M2258" s="67">
        <v>0.5</v>
      </c>
      <c r="N2258" s="67">
        <v>512.23209999999995</v>
      </c>
      <c r="O2258" s="67">
        <v>2</v>
      </c>
      <c r="P2258" s="67">
        <v>29.09</v>
      </c>
      <c r="Q2258" s="68">
        <v>14164000</v>
      </c>
      <c r="R2258" s="65"/>
      <c r="S2258" s="64"/>
      <c r="T2258" s="36"/>
      <c r="U2258" s="70"/>
      <c r="V2258" s="36"/>
      <c r="W2258" s="36"/>
    </row>
    <row r="2259" spans="1:23" s="63" customFormat="1" ht="14.4">
      <c r="A2259" s="62"/>
      <c r="B2259" s="1"/>
      <c r="C2259" s="1"/>
      <c r="D2259" s="1"/>
      <c r="E2259" s="1"/>
      <c r="F2259" s="1"/>
      <c r="G2259" s="1"/>
      <c r="H2259" s="66"/>
      <c r="I2259" s="1"/>
      <c r="J2259" s="1"/>
      <c r="K2259" s="67" t="s">
        <v>240</v>
      </c>
      <c r="L2259" s="67">
        <v>58.82</v>
      </c>
      <c r="M2259" s="67">
        <v>-0.4</v>
      </c>
      <c r="N2259" s="67">
        <v>591.78520000000003</v>
      </c>
      <c r="O2259" s="67">
        <v>2</v>
      </c>
      <c r="P2259" s="67">
        <v>21.75</v>
      </c>
      <c r="Q2259" s="68">
        <v>6457400</v>
      </c>
      <c r="R2259" s="65"/>
      <c r="S2259" s="64"/>
      <c r="T2259" s="36"/>
      <c r="U2259" s="70"/>
      <c r="V2259" s="36"/>
      <c r="W2259" s="36"/>
    </row>
    <row r="2260" spans="1:23" s="63" customFormat="1" ht="14.4">
      <c r="A2260" s="62"/>
      <c r="B2260" s="1"/>
      <c r="C2260" s="1"/>
      <c r="D2260" s="1"/>
      <c r="E2260" s="1"/>
      <c r="F2260" s="1"/>
      <c r="G2260" s="1"/>
      <c r="H2260" s="66"/>
      <c r="I2260" s="1"/>
      <c r="J2260" s="1"/>
      <c r="K2260" s="67" t="s">
        <v>241</v>
      </c>
      <c r="L2260" s="67">
        <v>57.32</v>
      </c>
      <c r="M2260" s="67">
        <v>-0.5</v>
      </c>
      <c r="N2260" s="67">
        <v>422.87619999999998</v>
      </c>
      <c r="O2260" s="67">
        <v>3</v>
      </c>
      <c r="P2260" s="67">
        <v>21.29</v>
      </c>
      <c r="Q2260" s="68">
        <v>2369400</v>
      </c>
      <c r="R2260" s="65"/>
      <c r="S2260" s="64"/>
      <c r="T2260" s="36"/>
      <c r="U2260" s="70"/>
      <c r="V2260" s="36"/>
      <c r="W2260" s="36"/>
    </row>
    <row r="2261" spans="1:23" s="63" customFormat="1" ht="14.4">
      <c r="A2261" s="62"/>
      <c r="B2261" s="1"/>
      <c r="C2261" s="1"/>
      <c r="D2261" s="1"/>
      <c r="E2261" s="1"/>
      <c r="F2261" s="1"/>
      <c r="G2261" s="1"/>
      <c r="H2261" s="66"/>
      <c r="I2261" s="1"/>
      <c r="J2261" s="1"/>
      <c r="K2261" s="67" t="s">
        <v>242</v>
      </c>
      <c r="L2261" s="67">
        <v>31.35</v>
      </c>
      <c r="M2261" s="67">
        <v>0.2</v>
      </c>
      <c r="N2261" s="67">
        <v>520.22940000000006</v>
      </c>
      <c r="O2261" s="67">
        <v>2</v>
      </c>
      <c r="P2261" s="67">
        <v>26.67</v>
      </c>
      <c r="Q2261" s="68">
        <v>3913200</v>
      </c>
      <c r="R2261" s="65"/>
      <c r="S2261" s="64"/>
      <c r="T2261" s="36"/>
      <c r="U2261" s="70"/>
      <c r="V2261" s="36"/>
      <c r="W2261" s="36"/>
    </row>
    <row r="2262" spans="1:23" s="63" customFormat="1" ht="14.4">
      <c r="A2262" s="62"/>
      <c r="B2262" s="1"/>
      <c r="C2262" s="1"/>
      <c r="D2262" s="1"/>
      <c r="E2262" s="1"/>
      <c r="F2262" s="1"/>
      <c r="G2262" s="1"/>
      <c r="H2262" s="66"/>
      <c r="I2262" s="1"/>
      <c r="J2262" s="1"/>
      <c r="K2262" s="14"/>
      <c r="L2262" s="14"/>
      <c r="M2262" s="13"/>
      <c r="N2262" s="15"/>
      <c r="O2262" s="12"/>
      <c r="P2262" s="14"/>
      <c r="Q2262" s="48">
        <f>SUM(Q2256:Q2261)</f>
        <v>63412000</v>
      </c>
      <c r="R2262" s="65"/>
      <c r="S2262" s="64"/>
      <c r="T2262" s="36"/>
      <c r="U2262" s="70"/>
      <c r="V2262" s="36"/>
      <c r="W2262" s="36"/>
    </row>
    <row r="2263" spans="1:23" s="63" customFormat="1" ht="14.4">
      <c r="A2263" s="62">
        <v>31</v>
      </c>
      <c r="B2263" s="1">
        <v>8</v>
      </c>
      <c r="C2263" s="1">
        <v>6</v>
      </c>
      <c r="D2263" s="1">
        <v>163.47</v>
      </c>
      <c r="E2263" s="1">
        <v>16</v>
      </c>
      <c r="F2263" s="24" t="s">
        <v>911</v>
      </c>
      <c r="G2263" s="59" t="s">
        <v>910</v>
      </c>
      <c r="H2263" s="66" t="s">
        <v>14</v>
      </c>
      <c r="I2263" s="67" t="s">
        <v>40</v>
      </c>
      <c r="J2263" s="67" t="s">
        <v>954</v>
      </c>
      <c r="K2263" s="67" t="s">
        <v>243</v>
      </c>
      <c r="L2263" s="67">
        <v>87.9</v>
      </c>
      <c r="M2263" s="67">
        <v>0</v>
      </c>
      <c r="N2263" s="67">
        <v>497.58879999999999</v>
      </c>
      <c r="O2263" s="67">
        <v>3</v>
      </c>
      <c r="P2263" s="67">
        <v>26.1</v>
      </c>
      <c r="Q2263" s="68">
        <v>8043500</v>
      </c>
      <c r="R2263" s="65">
        <f>Q2271/B2263</f>
        <v>4553985</v>
      </c>
      <c r="S2263" s="64"/>
      <c r="T2263" s="44">
        <f>R2263/$S$2214*100</f>
        <v>0.30039197600101347</v>
      </c>
      <c r="U2263" s="70"/>
      <c r="V2263" s="44">
        <f>T2263*U$2214/100</f>
        <v>3.9617283349193868E-3</v>
      </c>
      <c r="W2263" s="44"/>
    </row>
    <row r="2264" spans="1:23" s="63" customFormat="1" ht="14.4">
      <c r="A2264" s="62"/>
      <c r="B2264" s="1"/>
      <c r="C2264" s="1"/>
      <c r="D2264" s="1"/>
      <c r="E2264" s="1"/>
      <c r="F2264" s="1"/>
      <c r="G2264" s="1"/>
      <c r="H2264" s="66"/>
      <c r="I2264" s="1"/>
      <c r="J2264" s="1"/>
      <c r="K2264" s="67" t="s">
        <v>151</v>
      </c>
      <c r="L2264" s="67">
        <v>58.43</v>
      </c>
      <c r="M2264" s="67">
        <v>0.5</v>
      </c>
      <c r="N2264" s="67">
        <v>415.8861</v>
      </c>
      <c r="O2264" s="67">
        <v>3</v>
      </c>
      <c r="P2264" s="67">
        <v>18.649999999999999</v>
      </c>
      <c r="Q2264" s="68">
        <v>2063700</v>
      </c>
      <c r="R2264" s="65"/>
      <c r="S2264" s="64"/>
      <c r="T2264" s="36"/>
      <c r="U2264" s="70"/>
      <c r="V2264" s="36"/>
      <c r="W2264" s="36"/>
    </row>
    <row r="2265" spans="1:23" s="63" customFormat="1" ht="14.4">
      <c r="A2265" s="62"/>
      <c r="B2265" s="1"/>
      <c r="C2265" s="1"/>
      <c r="D2265" s="1"/>
      <c r="E2265" s="1"/>
      <c r="F2265" s="1"/>
      <c r="G2265" s="1"/>
      <c r="H2265" s="66"/>
      <c r="I2265" s="1"/>
      <c r="J2265" s="1"/>
      <c r="K2265" s="67" t="s">
        <v>116</v>
      </c>
      <c r="L2265" s="67">
        <v>54.24</v>
      </c>
      <c r="M2265" s="67">
        <v>0</v>
      </c>
      <c r="N2265" s="67">
        <v>502.28390000000002</v>
      </c>
      <c r="O2265" s="67">
        <v>2</v>
      </c>
      <c r="P2265" s="67">
        <v>26.1</v>
      </c>
      <c r="Q2265" s="68">
        <v>13318000</v>
      </c>
      <c r="R2265" s="65"/>
      <c r="S2265" s="64"/>
      <c r="T2265" s="36"/>
      <c r="U2265" s="70"/>
      <c r="V2265" s="36"/>
      <c r="W2265" s="36"/>
    </row>
    <row r="2266" spans="1:23" s="63" customFormat="1" ht="14.4">
      <c r="A2266" s="62"/>
      <c r="B2266" s="1"/>
      <c r="C2266" s="1"/>
      <c r="D2266" s="1"/>
      <c r="E2266" s="1"/>
      <c r="F2266" s="1"/>
      <c r="G2266" s="1"/>
      <c r="H2266" s="66"/>
      <c r="I2266" s="1"/>
      <c r="J2266" s="1"/>
      <c r="K2266" s="67" t="s">
        <v>152</v>
      </c>
      <c r="L2266" s="67">
        <v>47.73</v>
      </c>
      <c r="M2266" s="67">
        <v>0.9</v>
      </c>
      <c r="N2266" s="67">
        <v>559.27829999999994</v>
      </c>
      <c r="O2266" s="67">
        <v>2</v>
      </c>
      <c r="P2266" s="67">
        <v>19.510000000000002</v>
      </c>
      <c r="Q2266" s="68">
        <v>1890100</v>
      </c>
      <c r="R2266" s="65"/>
      <c r="S2266" s="64"/>
      <c r="T2266" s="36"/>
      <c r="U2266" s="70"/>
      <c r="V2266" s="36"/>
      <c r="W2266" s="36"/>
    </row>
    <row r="2267" spans="1:23" s="63" customFormat="1" ht="14.4">
      <c r="A2267" s="62"/>
      <c r="B2267" s="1"/>
      <c r="C2267" s="1"/>
      <c r="D2267" s="1"/>
      <c r="E2267" s="1"/>
      <c r="F2267" s="1"/>
      <c r="G2267" s="1"/>
      <c r="H2267" s="66"/>
      <c r="I2267" s="1"/>
      <c r="J2267" s="1"/>
      <c r="K2267" s="67" t="s">
        <v>244</v>
      </c>
      <c r="L2267" s="67">
        <v>46.06</v>
      </c>
      <c r="M2267" s="67">
        <v>0.6</v>
      </c>
      <c r="N2267" s="67">
        <v>415.17579999999998</v>
      </c>
      <c r="O2267" s="67">
        <v>3</v>
      </c>
      <c r="P2267" s="67">
        <v>16.38</v>
      </c>
      <c r="Q2267" s="68">
        <v>973000</v>
      </c>
      <c r="R2267" s="65"/>
      <c r="S2267" s="64"/>
      <c r="T2267" s="36"/>
      <c r="U2267" s="70"/>
      <c r="V2267" s="36"/>
      <c r="W2267" s="36"/>
    </row>
    <row r="2268" spans="1:23" s="63" customFormat="1" ht="14.4">
      <c r="A2268" s="62"/>
      <c r="B2268" s="1"/>
      <c r="C2268" s="1"/>
      <c r="D2268" s="1"/>
      <c r="E2268" s="1"/>
      <c r="F2268" s="1"/>
      <c r="G2268" s="1"/>
      <c r="H2268" s="66"/>
      <c r="I2268" s="1"/>
      <c r="J2268" s="1"/>
      <c r="K2268" s="67" t="s">
        <v>207</v>
      </c>
      <c r="L2268" s="67">
        <v>42.77</v>
      </c>
      <c r="M2268" s="67">
        <v>0.1</v>
      </c>
      <c r="N2268" s="67">
        <v>533.25490000000002</v>
      </c>
      <c r="O2268" s="67">
        <v>3</v>
      </c>
      <c r="P2268" s="67">
        <v>17.82</v>
      </c>
      <c r="Q2268" s="68">
        <v>550680</v>
      </c>
      <c r="R2268" s="65"/>
      <c r="S2268" s="64"/>
      <c r="T2268" s="36"/>
      <c r="U2268" s="70"/>
      <c r="V2268" s="36"/>
      <c r="W2268" s="36"/>
    </row>
    <row r="2269" spans="1:23" s="63" customFormat="1" ht="14.4">
      <c r="A2269" s="62"/>
      <c r="B2269" s="1"/>
      <c r="C2269" s="1"/>
      <c r="D2269" s="1"/>
      <c r="E2269" s="1"/>
      <c r="F2269" s="1"/>
      <c r="G2269" s="1"/>
      <c r="H2269" s="66"/>
      <c r="I2269" s="1"/>
      <c r="J2269" s="1"/>
      <c r="K2269" s="67" t="s">
        <v>144</v>
      </c>
      <c r="L2269" s="67">
        <v>37.630000000000003</v>
      </c>
      <c r="M2269" s="67">
        <v>0.5</v>
      </c>
      <c r="N2269" s="67">
        <v>510.28160000000003</v>
      </c>
      <c r="O2269" s="67">
        <v>2</v>
      </c>
      <c r="P2269" s="67">
        <v>23.22</v>
      </c>
      <c r="Q2269" s="68">
        <v>6466600</v>
      </c>
      <c r="R2269" s="65"/>
      <c r="S2269" s="64"/>
      <c r="T2269" s="36"/>
      <c r="U2269" s="70"/>
      <c r="V2269" s="36"/>
      <c r="W2269" s="36"/>
    </row>
    <row r="2270" spans="1:23" s="63" customFormat="1" ht="14.4">
      <c r="A2270" s="62"/>
      <c r="B2270" s="1"/>
      <c r="C2270" s="1"/>
      <c r="D2270" s="1"/>
      <c r="E2270" s="1"/>
      <c r="F2270" s="1"/>
      <c r="G2270" s="1"/>
      <c r="H2270" s="66"/>
      <c r="I2270" s="1"/>
      <c r="J2270" s="1"/>
      <c r="K2270" s="67" t="s">
        <v>245</v>
      </c>
      <c r="L2270" s="67">
        <v>16.66</v>
      </c>
      <c r="M2270" s="67">
        <v>0.9</v>
      </c>
      <c r="N2270" s="67">
        <v>529.27800000000002</v>
      </c>
      <c r="O2270" s="67">
        <v>3</v>
      </c>
      <c r="P2270" s="67">
        <v>18.93</v>
      </c>
      <c r="Q2270" s="68">
        <v>3126300</v>
      </c>
      <c r="R2270" s="65"/>
      <c r="S2270" s="64"/>
      <c r="T2270" s="36"/>
      <c r="U2270" s="70"/>
      <c r="V2270" s="36"/>
      <c r="W2270" s="36"/>
    </row>
    <row r="2271" spans="1:23" s="63" customFormat="1" ht="14.4">
      <c r="A2271" s="62"/>
      <c r="B2271" s="1"/>
      <c r="C2271" s="1"/>
      <c r="D2271" s="1"/>
      <c r="E2271" s="1"/>
      <c r="F2271" s="1"/>
      <c r="G2271" s="1"/>
      <c r="H2271" s="66"/>
      <c r="I2271" s="1"/>
      <c r="J2271" s="1"/>
      <c r="K2271" s="14"/>
      <c r="L2271" s="14"/>
      <c r="M2271" s="13"/>
      <c r="N2271" s="15"/>
      <c r="O2271" s="12"/>
      <c r="P2271" s="14"/>
      <c r="Q2271" s="48">
        <f>SUM(Q2263:Q2270)</f>
        <v>36431880</v>
      </c>
      <c r="R2271" s="65"/>
      <c r="S2271" s="64"/>
      <c r="T2271" s="36"/>
      <c r="U2271" s="70"/>
      <c r="V2271" s="36"/>
      <c r="W2271" s="36"/>
    </row>
    <row r="2272" spans="1:23" s="63" customFormat="1" ht="14.4">
      <c r="A2272" s="62">
        <v>31</v>
      </c>
      <c r="B2272" s="1">
        <v>2</v>
      </c>
      <c r="C2272" s="1">
        <v>2</v>
      </c>
      <c r="D2272" s="1">
        <v>151.38999999999999</v>
      </c>
      <c r="E2272" s="1">
        <v>8</v>
      </c>
      <c r="F2272" s="1">
        <v>43816</v>
      </c>
      <c r="G2272" s="1" t="s">
        <v>731</v>
      </c>
      <c r="H2272" s="66" t="s">
        <v>648</v>
      </c>
      <c r="I2272" s="1" t="s">
        <v>39</v>
      </c>
      <c r="J2272" s="1" t="s">
        <v>958</v>
      </c>
      <c r="K2272" s="67" t="s">
        <v>85</v>
      </c>
      <c r="L2272" s="67">
        <v>113.38</v>
      </c>
      <c r="M2272" s="67">
        <v>0.3</v>
      </c>
      <c r="N2272" s="67">
        <v>1103.9838999999999</v>
      </c>
      <c r="O2272" s="67">
        <v>2</v>
      </c>
      <c r="P2272" s="67">
        <v>31.28</v>
      </c>
      <c r="Q2272" s="68">
        <v>28363000</v>
      </c>
      <c r="R2272" s="65">
        <f>Q2274/B2272</f>
        <v>32381500</v>
      </c>
      <c r="S2272" s="64"/>
      <c r="T2272" s="44">
        <f>R2272/$S$2214*100</f>
        <v>2.1359628481158408</v>
      </c>
      <c r="U2272" s="70"/>
      <c r="V2272" s="44">
        <f>T2272*U$2214/100</f>
        <v>2.8170208307052417E-2</v>
      </c>
      <c r="W2272" s="44"/>
    </row>
    <row r="2273" spans="1:23" s="63" customFormat="1" ht="14.4">
      <c r="A2273" s="62"/>
      <c r="B2273" s="1"/>
      <c r="C2273" s="1"/>
      <c r="D2273" s="1"/>
      <c r="E2273" s="1"/>
      <c r="F2273" s="1"/>
      <c r="G2273" s="1"/>
      <c r="H2273" s="66"/>
      <c r="I2273" s="1"/>
      <c r="J2273" s="1"/>
      <c r="K2273" s="67" t="s">
        <v>84</v>
      </c>
      <c r="L2273" s="67">
        <v>76.010000000000005</v>
      </c>
      <c r="M2273" s="67">
        <v>0.2</v>
      </c>
      <c r="N2273" s="67">
        <v>724.85130000000004</v>
      </c>
      <c r="O2273" s="67">
        <v>2</v>
      </c>
      <c r="P2273" s="67">
        <v>26.69</v>
      </c>
      <c r="Q2273" s="68">
        <v>36400000</v>
      </c>
      <c r="R2273" s="65"/>
      <c r="S2273" s="64"/>
      <c r="T2273" s="36"/>
      <c r="U2273" s="70"/>
      <c r="V2273" s="36"/>
      <c r="W2273" s="36"/>
    </row>
    <row r="2274" spans="1:23" s="63" customFormat="1" ht="14.4">
      <c r="A2274" s="62"/>
      <c r="B2274" s="1"/>
      <c r="C2274" s="1"/>
      <c r="D2274" s="1"/>
      <c r="E2274" s="1"/>
      <c r="F2274" s="1"/>
      <c r="G2274" s="1"/>
      <c r="H2274" s="66"/>
      <c r="I2274" s="1"/>
      <c r="J2274" s="1"/>
      <c r="K2274" s="14"/>
      <c r="L2274" s="14"/>
      <c r="M2274" s="13"/>
      <c r="N2274" s="15"/>
      <c r="O2274" s="12"/>
      <c r="P2274" s="14"/>
      <c r="Q2274" s="48">
        <f>SUM(Q2272:Q2273)</f>
        <v>64763000</v>
      </c>
      <c r="R2274" s="65"/>
      <c r="S2274" s="64"/>
      <c r="T2274" s="36"/>
      <c r="U2274" s="70"/>
      <c r="V2274" s="36"/>
      <c r="W2274" s="36"/>
    </row>
    <row r="2275" spans="1:23" s="63" customFormat="1" ht="14.4">
      <c r="A2275" s="62">
        <v>31</v>
      </c>
      <c r="B2275" s="1">
        <v>5</v>
      </c>
      <c r="C2275" s="1">
        <v>3</v>
      </c>
      <c r="D2275" s="1">
        <v>150.62</v>
      </c>
      <c r="E2275" s="1">
        <v>11</v>
      </c>
      <c r="F2275" s="1">
        <v>24807</v>
      </c>
      <c r="G2275" s="1" t="s">
        <v>796</v>
      </c>
      <c r="H2275" s="66" t="s">
        <v>648</v>
      </c>
      <c r="I2275" s="1" t="s">
        <v>40</v>
      </c>
      <c r="J2275" s="1" t="s">
        <v>977</v>
      </c>
      <c r="K2275" s="67" t="s">
        <v>95</v>
      </c>
      <c r="L2275" s="67">
        <v>91.31</v>
      </c>
      <c r="M2275" s="67">
        <v>0</v>
      </c>
      <c r="N2275" s="67">
        <v>749.83870000000002</v>
      </c>
      <c r="O2275" s="67">
        <v>2</v>
      </c>
      <c r="P2275" s="67">
        <v>19.05</v>
      </c>
      <c r="Q2275" s="68">
        <v>58433000</v>
      </c>
      <c r="R2275" s="65">
        <f>Q2280/B2275</f>
        <v>63974320</v>
      </c>
      <c r="S2275" s="64"/>
      <c r="T2275" s="44">
        <f>R2275/$S$2214*100</f>
        <v>4.2199024366837303</v>
      </c>
      <c r="U2275" s="70"/>
      <c r="V2275" s="44">
        <f>T2275*U$2214/100</f>
        <v>5.5654306338558432E-2</v>
      </c>
      <c r="W2275" s="44"/>
    </row>
    <row r="2276" spans="1:23" s="63" customFormat="1" ht="14.4">
      <c r="A2276" s="62"/>
      <c r="B2276" s="1"/>
      <c r="C2276" s="1"/>
      <c r="D2276" s="1"/>
      <c r="E2276" s="1"/>
      <c r="F2276" s="1"/>
      <c r="G2276" s="1"/>
      <c r="H2276" s="66"/>
      <c r="I2276" s="1"/>
      <c r="J2276" s="1"/>
      <c r="K2276" s="67" t="s">
        <v>203</v>
      </c>
      <c r="L2276" s="67">
        <v>82.45</v>
      </c>
      <c r="M2276" s="67">
        <v>-0.2</v>
      </c>
      <c r="N2276" s="67">
        <v>802.90089999999998</v>
      </c>
      <c r="O2276" s="67">
        <v>2</v>
      </c>
      <c r="P2276" s="67">
        <v>25.02</v>
      </c>
      <c r="Q2276" s="68">
        <v>199260000</v>
      </c>
      <c r="R2276" s="65"/>
      <c r="S2276" s="64"/>
      <c r="T2276" s="36"/>
      <c r="U2276" s="70"/>
      <c r="V2276" s="36"/>
      <c r="W2276" s="36"/>
    </row>
    <row r="2277" spans="1:23" s="63" customFormat="1" ht="14.4">
      <c r="A2277" s="62"/>
      <c r="B2277" s="1"/>
      <c r="C2277" s="1"/>
      <c r="D2277" s="1"/>
      <c r="E2277" s="1"/>
      <c r="F2277" s="1"/>
      <c r="G2277" s="1"/>
      <c r="H2277" s="66"/>
      <c r="I2277" s="1"/>
      <c r="J2277" s="1"/>
      <c r="K2277" s="67" t="s">
        <v>145</v>
      </c>
      <c r="L2277" s="67">
        <v>74.33</v>
      </c>
      <c r="M2277" s="67">
        <v>1.2</v>
      </c>
      <c r="N2277" s="67">
        <v>540.93539999999996</v>
      </c>
      <c r="O2277" s="67">
        <v>3</v>
      </c>
      <c r="P2277" s="67">
        <v>23.04</v>
      </c>
      <c r="Q2277" s="68">
        <v>42394000</v>
      </c>
      <c r="R2277" s="65"/>
      <c r="S2277" s="64"/>
      <c r="T2277" s="36"/>
      <c r="U2277" s="70"/>
      <c r="V2277" s="36"/>
      <c r="W2277" s="36"/>
    </row>
    <row r="2278" spans="1:23" s="63" customFormat="1" ht="14.4">
      <c r="A2278" s="62"/>
      <c r="B2278" s="1"/>
      <c r="C2278" s="1"/>
      <c r="D2278" s="1"/>
      <c r="E2278" s="1"/>
      <c r="F2278" s="1"/>
      <c r="G2278" s="1"/>
      <c r="H2278" s="66"/>
      <c r="I2278" s="1"/>
      <c r="J2278" s="1"/>
      <c r="K2278" s="67" t="s">
        <v>116</v>
      </c>
      <c r="L2278" s="67">
        <v>54.24</v>
      </c>
      <c r="M2278" s="67">
        <v>0</v>
      </c>
      <c r="N2278" s="67">
        <v>502.28390000000002</v>
      </c>
      <c r="O2278" s="67">
        <v>2</v>
      </c>
      <c r="P2278" s="67">
        <v>26.1</v>
      </c>
      <c r="Q2278" s="68">
        <v>13318000</v>
      </c>
      <c r="R2278" s="65"/>
      <c r="S2278" s="64"/>
      <c r="T2278" s="36"/>
      <c r="U2278" s="70"/>
      <c r="V2278" s="36"/>
      <c r="W2278" s="36"/>
    </row>
    <row r="2279" spans="1:23" s="63" customFormat="1" ht="14.4">
      <c r="A2279" s="62"/>
      <c r="B2279" s="1"/>
      <c r="C2279" s="1"/>
      <c r="D2279" s="1"/>
      <c r="E2279" s="1"/>
      <c r="F2279" s="1"/>
      <c r="G2279" s="1"/>
      <c r="H2279" s="66"/>
      <c r="I2279" s="1"/>
      <c r="J2279" s="1"/>
      <c r="K2279" s="67" t="s">
        <v>144</v>
      </c>
      <c r="L2279" s="67">
        <v>37.630000000000003</v>
      </c>
      <c r="M2279" s="67">
        <v>0.5</v>
      </c>
      <c r="N2279" s="67">
        <v>510.28160000000003</v>
      </c>
      <c r="O2279" s="67">
        <v>2</v>
      </c>
      <c r="P2279" s="67">
        <v>23.22</v>
      </c>
      <c r="Q2279" s="68">
        <v>6466600</v>
      </c>
      <c r="R2279" s="65"/>
      <c r="S2279" s="64"/>
      <c r="T2279" s="36"/>
      <c r="U2279" s="70"/>
      <c r="V2279" s="36"/>
      <c r="W2279" s="36"/>
    </row>
    <row r="2280" spans="1:23" s="63" customFormat="1" ht="14.4">
      <c r="A2280" s="62"/>
      <c r="B2280" s="1"/>
      <c r="C2280" s="1"/>
      <c r="D2280" s="1"/>
      <c r="E2280" s="1"/>
      <c r="F2280" s="1"/>
      <c r="G2280" s="1"/>
      <c r="H2280" s="66"/>
      <c r="I2280" s="1"/>
      <c r="J2280" s="1"/>
      <c r="K2280" s="14"/>
      <c r="L2280" s="14"/>
      <c r="M2280" s="13"/>
      <c r="N2280" s="15"/>
      <c r="O2280" s="12"/>
      <c r="P2280" s="14"/>
      <c r="Q2280" s="48">
        <f>SUM(Q2275:Q2279)</f>
        <v>319871600</v>
      </c>
      <c r="R2280" s="65"/>
      <c r="S2280" s="64"/>
      <c r="T2280" s="36"/>
      <c r="U2280" s="70"/>
      <c r="V2280" s="36"/>
      <c r="W2280" s="36"/>
    </row>
    <row r="2281" spans="1:23" s="63" customFormat="1" ht="14.4">
      <c r="A2281" s="62">
        <v>31</v>
      </c>
      <c r="B2281" s="1">
        <v>5</v>
      </c>
      <c r="C2281" s="1">
        <v>5</v>
      </c>
      <c r="D2281" s="1">
        <v>131.97999999999999</v>
      </c>
      <c r="E2281" s="1">
        <v>33</v>
      </c>
      <c r="F2281" s="1">
        <v>16223</v>
      </c>
      <c r="G2281" s="1" t="s">
        <v>787</v>
      </c>
      <c r="H2281" s="66" t="s">
        <v>134</v>
      </c>
      <c r="I2281" s="1" t="s">
        <v>669</v>
      </c>
      <c r="J2281" s="1" t="s">
        <v>585</v>
      </c>
      <c r="K2281" s="67" t="s">
        <v>246</v>
      </c>
      <c r="L2281" s="67">
        <v>66.91</v>
      </c>
      <c r="M2281" s="67">
        <v>0.2</v>
      </c>
      <c r="N2281" s="67">
        <v>639.6354</v>
      </c>
      <c r="O2281" s="67">
        <v>3</v>
      </c>
      <c r="P2281" s="67">
        <v>35.1</v>
      </c>
      <c r="Q2281" s="68">
        <v>1393300</v>
      </c>
      <c r="R2281" s="65">
        <f>Q2286/B2281</f>
        <v>10888500</v>
      </c>
      <c r="S2281" s="64"/>
      <c r="T2281" s="44">
        <f>R2281/$S$2214*100</f>
        <v>0.71823206064293921</v>
      </c>
      <c r="U2281" s="70"/>
      <c r="V2281" s="44">
        <f>T2281*U$2214/100</f>
        <v>9.4724244754362912E-3</v>
      </c>
      <c r="W2281" s="44"/>
    </row>
    <row r="2282" spans="1:23" s="63" customFormat="1" ht="14.4">
      <c r="A2282" s="62"/>
      <c r="B2282" s="1"/>
      <c r="C2282" s="1"/>
      <c r="D2282" s="1"/>
      <c r="E2282" s="1"/>
      <c r="F2282" s="1"/>
      <c r="G2282" s="1"/>
      <c r="H2282" s="66"/>
      <c r="I2282" s="1"/>
      <c r="J2282" s="1"/>
      <c r="K2282" s="67" t="s">
        <v>149</v>
      </c>
      <c r="L2282" s="67">
        <v>64.400000000000006</v>
      </c>
      <c r="M2282" s="67">
        <v>0.8</v>
      </c>
      <c r="N2282" s="67">
        <v>644.7799</v>
      </c>
      <c r="O2282" s="67">
        <v>2</v>
      </c>
      <c r="P2282" s="67">
        <v>30.31</v>
      </c>
      <c r="Q2282" s="68">
        <v>20599000</v>
      </c>
      <c r="R2282" s="65"/>
      <c r="S2282" s="64"/>
      <c r="T2282" s="36"/>
      <c r="U2282" s="70"/>
      <c r="V2282" s="36"/>
      <c r="W2282" s="36"/>
    </row>
    <row r="2283" spans="1:23" s="63" customFormat="1" ht="14.4">
      <c r="A2283" s="62"/>
      <c r="B2283" s="1"/>
      <c r="C2283" s="1"/>
      <c r="D2283" s="1"/>
      <c r="E2283" s="1"/>
      <c r="F2283" s="1"/>
      <c r="G2283" s="1"/>
      <c r="H2283" s="66"/>
      <c r="I2283" s="1"/>
      <c r="J2283" s="1"/>
      <c r="K2283" s="67" t="s">
        <v>247</v>
      </c>
      <c r="L2283" s="67">
        <v>56.47</v>
      </c>
      <c r="M2283" s="67">
        <v>0.3</v>
      </c>
      <c r="N2283" s="67">
        <v>621.26490000000001</v>
      </c>
      <c r="O2283" s="67">
        <v>2</v>
      </c>
      <c r="P2283" s="67">
        <v>36.880000000000003</v>
      </c>
      <c r="Q2283" s="68">
        <v>11123000</v>
      </c>
      <c r="R2283" s="65"/>
      <c r="S2283" s="64"/>
      <c r="T2283" s="36"/>
      <c r="U2283" s="70"/>
      <c r="V2283" s="36"/>
      <c r="W2283" s="36"/>
    </row>
    <row r="2284" spans="1:23" s="63" customFormat="1" ht="14.4">
      <c r="A2284" s="62"/>
      <c r="B2284" s="1"/>
      <c r="C2284" s="1"/>
      <c r="D2284" s="1"/>
      <c r="E2284" s="1"/>
      <c r="F2284" s="1"/>
      <c r="G2284" s="1"/>
      <c r="H2284" s="66"/>
      <c r="I2284" s="1"/>
      <c r="J2284" s="1"/>
      <c r="K2284" s="67" t="s">
        <v>150</v>
      </c>
      <c r="L2284" s="67">
        <v>56.16</v>
      </c>
      <c r="M2284" s="67">
        <v>0.1</v>
      </c>
      <c r="N2284" s="67">
        <v>657.76570000000004</v>
      </c>
      <c r="O2284" s="67">
        <v>2</v>
      </c>
      <c r="P2284" s="67">
        <v>31.74</v>
      </c>
      <c r="Q2284" s="68">
        <v>15027000</v>
      </c>
      <c r="R2284" s="65"/>
      <c r="S2284" s="64"/>
      <c r="T2284" s="36"/>
      <c r="U2284" s="70"/>
      <c r="V2284" s="36"/>
      <c r="W2284" s="36"/>
    </row>
    <row r="2285" spans="1:23" s="63" customFormat="1" ht="14.4">
      <c r="A2285" s="62"/>
      <c r="B2285" s="1"/>
      <c r="C2285" s="1"/>
      <c r="D2285" s="1"/>
      <c r="E2285" s="1"/>
      <c r="F2285" s="1"/>
      <c r="G2285" s="1"/>
      <c r="H2285" s="66"/>
      <c r="I2285" s="1"/>
      <c r="J2285" s="1"/>
      <c r="K2285" s="67" t="s">
        <v>248</v>
      </c>
      <c r="L2285" s="67">
        <v>42.2</v>
      </c>
      <c r="M2285" s="67">
        <v>-0.2</v>
      </c>
      <c r="N2285" s="67">
        <v>665.76310000000001</v>
      </c>
      <c r="O2285" s="67">
        <v>2</v>
      </c>
      <c r="P2285" s="67">
        <v>28.42</v>
      </c>
      <c r="Q2285" s="68">
        <v>6300200</v>
      </c>
      <c r="R2285" s="65"/>
      <c r="S2285" s="64"/>
      <c r="T2285" s="36"/>
      <c r="U2285" s="70"/>
      <c r="V2285" s="36"/>
      <c r="W2285" s="36"/>
    </row>
    <row r="2286" spans="1:23" s="63" customFormat="1" ht="14.4">
      <c r="A2286" s="62"/>
      <c r="B2286" s="1"/>
      <c r="C2286" s="1"/>
      <c r="D2286" s="1"/>
      <c r="E2286" s="1"/>
      <c r="F2286" s="1"/>
      <c r="G2286" s="1"/>
      <c r="H2286" s="66"/>
      <c r="I2286" s="1"/>
      <c r="J2286" s="1"/>
      <c r="K2286" s="14"/>
      <c r="L2286" s="14"/>
      <c r="M2286" s="13"/>
      <c r="N2286" s="15"/>
      <c r="O2286" s="12"/>
      <c r="P2286" s="14"/>
      <c r="Q2286" s="48">
        <f>SUM(Q2281:Q2285)</f>
        <v>54442500</v>
      </c>
      <c r="R2286" s="65"/>
      <c r="S2286" s="64"/>
      <c r="T2286" s="36"/>
      <c r="U2286" s="70"/>
      <c r="V2286" s="36"/>
      <c r="W2286" s="36"/>
    </row>
    <row r="2287" spans="1:23" s="63" customFormat="1" ht="14.4">
      <c r="A2287" s="62">
        <v>31</v>
      </c>
      <c r="B2287" s="1">
        <v>5</v>
      </c>
      <c r="C2287" s="1">
        <v>5</v>
      </c>
      <c r="D2287" s="1">
        <v>122.17</v>
      </c>
      <c r="E2287" s="1">
        <v>10</v>
      </c>
      <c r="F2287" s="1">
        <v>57091</v>
      </c>
      <c r="G2287" s="1" t="s">
        <v>855</v>
      </c>
      <c r="H2287" s="66" t="s">
        <v>16</v>
      </c>
      <c r="I2287" s="1" t="s">
        <v>225</v>
      </c>
      <c r="J2287" s="1" t="s">
        <v>660</v>
      </c>
      <c r="K2287" s="67" t="s">
        <v>249</v>
      </c>
      <c r="L2287" s="67">
        <v>72.63</v>
      </c>
      <c r="M2287" s="67">
        <v>0.9</v>
      </c>
      <c r="N2287" s="67">
        <v>523.30050000000006</v>
      </c>
      <c r="O2287" s="67">
        <v>2</v>
      </c>
      <c r="P2287" s="67">
        <v>26.95</v>
      </c>
      <c r="Q2287" s="68">
        <v>4312800</v>
      </c>
      <c r="R2287" s="65">
        <f>Q2292/B2287</f>
        <v>2316342</v>
      </c>
      <c r="S2287" s="64"/>
      <c r="T2287" s="44">
        <f>R2287/$S$2214*100</f>
        <v>0.15279157715147054</v>
      </c>
      <c r="U2287" s="70"/>
      <c r="V2287" s="44">
        <f>T2287*U$2214/100</f>
        <v>2.0150961706645589E-3</v>
      </c>
      <c r="W2287" s="44"/>
    </row>
    <row r="2288" spans="1:23" s="63" customFormat="1" ht="14.4">
      <c r="A2288" s="62"/>
      <c r="B2288" s="1"/>
      <c r="C2288" s="1"/>
      <c r="D2288" s="1"/>
      <c r="E2288" s="1"/>
      <c r="F2288" s="1"/>
      <c r="G2288" s="1"/>
      <c r="H2288" s="66"/>
      <c r="I2288" s="1"/>
      <c r="J2288" s="1"/>
      <c r="K2288" s="67" t="s">
        <v>250</v>
      </c>
      <c r="L2288" s="67">
        <v>48.6</v>
      </c>
      <c r="M2288" s="67">
        <v>-0.1</v>
      </c>
      <c r="N2288" s="67">
        <v>475.89159999999998</v>
      </c>
      <c r="O2288" s="67">
        <v>3</v>
      </c>
      <c r="P2288" s="67">
        <v>21.58</v>
      </c>
      <c r="Q2288" s="68">
        <v>711240</v>
      </c>
      <c r="R2288" s="65"/>
      <c r="S2288" s="64"/>
      <c r="T2288" s="36"/>
      <c r="U2288" s="70"/>
      <c r="V2288" s="36"/>
      <c r="W2288" s="36"/>
    </row>
    <row r="2289" spans="1:23" s="63" customFormat="1" ht="14.4">
      <c r="A2289" s="62"/>
      <c r="B2289" s="1"/>
      <c r="C2289" s="1"/>
      <c r="D2289" s="1"/>
      <c r="E2289" s="1"/>
      <c r="F2289" s="1"/>
      <c r="G2289" s="1"/>
      <c r="H2289" s="66"/>
      <c r="I2289" s="1"/>
      <c r="J2289" s="1"/>
      <c r="K2289" s="67" t="s">
        <v>251</v>
      </c>
      <c r="L2289" s="67">
        <v>45.71</v>
      </c>
      <c r="M2289" s="67">
        <v>0.5</v>
      </c>
      <c r="N2289" s="67">
        <v>430.24799999999999</v>
      </c>
      <c r="O2289" s="67">
        <v>2</v>
      </c>
      <c r="P2289" s="67">
        <v>19.98</v>
      </c>
      <c r="Q2289" s="68">
        <v>4824500</v>
      </c>
      <c r="R2289" s="65"/>
      <c r="S2289" s="64"/>
      <c r="T2289" s="36"/>
      <c r="U2289" s="70"/>
      <c r="V2289" s="36"/>
      <c r="W2289" s="36"/>
    </row>
    <row r="2290" spans="1:23" s="63" customFormat="1" ht="14.4">
      <c r="A2290" s="62"/>
      <c r="B2290" s="1"/>
      <c r="C2290" s="1"/>
      <c r="D2290" s="1"/>
      <c r="E2290" s="1"/>
      <c r="F2290" s="1"/>
      <c r="G2290" s="1"/>
      <c r="H2290" s="66"/>
      <c r="I2290" s="1"/>
      <c r="J2290" s="1"/>
      <c r="K2290" s="67" t="s">
        <v>252</v>
      </c>
      <c r="L2290" s="67">
        <v>40</v>
      </c>
      <c r="M2290" s="67">
        <v>-1.1000000000000001</v>
      </c>
      <c r="N2290" s="67">
        <v>426.23419999999999</v>
      </c>
      <c r="O2290" s="67">
        <v>2</v>
      </c>
      <c r="P2290" s="67">
        <v>23.71</v>
      </c>
      <c r="Q2290" s="68">
        <v>1543400</v>
      </c>
      <c r="R2290" s="65"/>
      <c r="S2290" s="64"/>
      <c r="T2290" s="36"/>
      <c r="U2290" s="70"/>
      <c r="V2290" s="36"/>
      <c r="W2290" s="36"/>
    </row>
    <row r="2291" spans="1:23" s="63" customFormat="1" ht="14.4">
      <c r="A2291" s="62"/>
      <c r="B2291" s="1"/>
      <c r="C2291" s="1"/>
      <c r="D2291" s="1"/>
      <c r="E2291" s="1"/>
      <c r="F2291" s="1"/>
      <c r="G2291" s="1"/>
      <c r="H2291" s="66"/>
      <c r="I2291" s="1"/>
      <c r="J2291" s="1"/>
      <c r="K2291" s="67" t="s">
        <v>253</v>
      </c>
      <c r="L2291" s="67">
        <v>18.48</v>
      </c>
      <c r="M2291" s="67">
        <v>-0.5</v>
      </c>
      <c r="N2291" s="67">
        <v>859.94060000000002</v>
      </c>
      <c r="O2291" s="67">
        <v>2</v>
      </c>
      <c r="P2291" s="67">
        <v>35.57</v>
      </c>
      <c r="Q2291" s="68">
        <v>189770</v>
      </c>
      <c r="R2291" s="65"/>
      <c r="S2291" s="64"/>
      <c r="T2291" s="36"/>
      <c r="U2291" s="70"/>
      <c r="V2291" s="36"/>
      <c r="W2291" s="36"/>
    </row>
    <row r="2292" spans="1:23" s="63" customFormat="1" ht="14.4">
      <c r="A2292" s="62"/>
      <c r="B2292" s="1"/>
      <c r="C2292" s="1"/>
      <c r="D2292" s="1"/>
      <c r="E2292" s="1"/>
      <c r="F2292" s="1"/>
      <c r="G2292" s="1"/>
      <c r="H2292" s="66"/>
      <c r="I2292" s="1"/>
      <c r="J2292" s="1"/>
      <c r="K2292" s="14"/>
      <c r="L2292" s="14"/>
      <c r="M2292" s="13"/>
      <c r="N2292" s="15"/>
      <c r="O2292" s="12"/>
      <c r="P2292" s="14"/>
      <c r="Q2292" s="48">
        <f>SUM(Q2287:Q2291)</f>
        <v>11581710</v>
      </c>
      <c r="R2292" s="65"/>
      <c r="S2292" s="64"/>
      <c r="T2292" s="36"/>
      <c r="U2292" s="70"/>
      <c r="V2292" s="36"/>
      <c r="W2292" s="36"/>
    </row>
    <row r="2293" spans="1:23" s="63" customFormat="1" ht="14.4">
      <c r="A2293" s="62">
        <v>31</v>
      </c>
      <c r="B2293" s="1">
        <v>2</v>
      </c>
      <c r="C2293" s="1">
        <v>1</v>
      </c>
      <c r="D2293" s="1">
        <v>116.59</v>
      </c>
      <c r="E2293" s="1">
        <v>9</v>
      </c>
      <c r="F2293" s="1">
        <v>25409</v>
      </c>
      <c r="G2293" s="1" t="s">
        <v>794</v>
      </c>
      <c r="H2293" s="66" t="s">
        <v>648</v>
      </c>
      <c r="I2293" s="1" t="s">
        <v>40</v>
      </c>
      <c r="J2293" s="1" t="s">
        <v>975</v>
      </c>
      <c r="K2293" s="67" t="s">
        <v>148</v>
      </c>
      <c r="L2293" s="67">
        <v>79.739999999999995</v>
      </c>
      <c r="M2293" s="67">
        <v>0.1</v>
      </c>
      <c r="N2293" s="67">
        <v>505.56</v>
      </c>
      <c r="O2293" s="67">
        <v>3</v>
      </c>
      <c r="P2293" s="67">
        <v>18.079999999999998</v>
      </c>
      <c r="Q2293" s="68">
        <v>4783000</v>
      </c>
      <c r="R2293" s="65">
        <f>Q2295/B2293</f>
        <v>100026500</v>
      </c>
      <c r="S2293" s="64"/>
      <c r="T2293" s="44">
        <f>R2293/$S$2214*100</f>
        <v>6.5979923050834337</v>
      </c>
      <c r="U2293" s="70"/>
      <c r="V2293" s="44">
        <f>T2293*U$2214/100</f>
        <v>8.7017813913048483E-2</v>
      </c>
      <c r="W2293" s="44"/>
    </row>
    <row r="2294" spans="1:23" s="63" customFormat="1" ht="14.4">
      <c r="A2294" s="62"/>
      <c r="B2294" s="1"/>
      <c r="C2294" s="1"/>
      <c r="D2294" s="1"/>
      <c r="E2294" s="1"/>
      <c r="F2294" s="1"/>
      <c r="G2294" s="1"/>
      <c r="H2294" s="66"/>
      <c r="I2294" s="1"/>
      <c r="J2294" s="1"/>
      <c r="K2294" s="67" t="s">
        <v>90</v>
      </c>
      <c r="L2294" s="67">
        <v>73.7</v>
      </c>
      <c r="M2294" s="67">
        <v>2</v>
      </c>
      <c r="N2294" s="67">
        <v>480.26440000000002</v>
      </c>
      <c r="O2294" s="67">
        <v>2</v>
      </c>
      <c r="P2294" s="67">
        <v>24.57</v>
      </c>
      <c r="Q2294" s="68">
        <v>195270000</v>
      </c>
      <c r="R2294" s="65"/>
      <c r="S2294" s="64"/>
      <c r="T2294" s="36"/>
      <c r="U2294" s="70"/>
      <c r="V2294" s="36"/>
      <c r="W2294" s="36"/>
    </row>
    <row r="2295" spans="1:23" s="63" customFormat="1" ht="14.4">
      <c r="A2295" s="62"/>
      <c r="B2295" s="1"/>
      <c r="C2295" s="1"/>
      <c r="D2295" s="1"/>
      <c r="E2295" s="1"/>
      <c r="F2295" s="1"/>
      <c r="G2295" s="1"/>
      <c r="H2295" s="66"/>
      <c r="I2295" s="1"/>
      <c r="J2295" s="1"/>
      <c r="K2295" s="14"/>
      <c r="L2295" s="14"/>
      <c r="M2295" s="13"/>
      <c r="N2295" s="15"/>
      <c r="O2295" s="12"/>
      <c r="P2295" s="14"/>
      <c r="Q2295" s="48">
        <f>SUM(Q2293:Q2294)</f>
        <v>200053000</v>
      </c>
      <c r="R2295" s="65"/>
      <c r="S2295" s="64"/>
      <c r="T2295" s="36"/>
      <c r="U2295" s="70"/>
      <c r="V2295" s="36"/>
      <c r="W2295" s="36"/>
    </row>
    <row r="2296" spans="1:23" s="63" customFormat="1" ht="14.4">
      <c r="A2296" s="62">
        <v>31</v>
      </c>
      <c r="B2296" s="1">
        <v>2</v>
      </c>
      <c r="C2296" s="1">
        <v>2</v>
      </c>
      <c r="D2296" s="1">
        <v>113.59</v>
      </c>
      <c r="E2296" s="1">
        <v>14</v>
      </c>
      <c r="F2296" s="1">
        <v>17697</v>
      </c>
      <c r="G2296" s="1" t="s">
        <v>818</v>
      </c>
      <c r="H2296" s="66" t="s">
        <v>55</v>
      </c>
      <c r="I2296" s="1" t="s">
        <v>669</v>
      </c>
      <c r="J2296" s="1" t="s">
        <v>555</v>
      </c>
      <c r="K2296" s="67" t="s">
        <v>120</v>
      </c>
      <c r="L2296" s="67">
        <v>78.39</v>
      </c>
      <c r="M2296" s="67">
        <v>0.6</v>
      </c>
      <c r="N2296" s="67">
        <v>549.30150000000003</v>
      </c>
      <c r="O2296" s="67">
        <v>2</v>
      </c>
      <c r="P2296" s="67">
        <v>20.56</v>
      </c>
      <c r="Q2296" s="68">
        <v>2350700</v>
      </c>
      <c r="R2296" s="65">
        <f>Q2298/B2296</f>
        <v>3337950</v>
      </c>
      <c r="S2296" s="64"/>
      <c r="T2296" s="44">
        <f>R2296/$S$2214*100</f>
        <v>0.22017933662332725</v>
      </c>
      <c r="U2296" s="70"/>
      <c r="V2296" s="44">
        <f>T2296*U$2214/100</f>
        <v>2.9038416014862071E-3</v>
      </c>
      <c r="W2296" s="44"/>
    </row>
    <row r="2297" spans="1:23" s="63" customFormat="1" ht="14.4">
      <c r="A2297" s="62"/>
      <c r="B2297" s="1"/>
      <c r="C2297" s="1"/>
      <c r="D2297" s="1"/>
      <c r="E2297" s="1"/>
      <c r="F2297" s="1"/>
      <c r="G2297" s="1"/>
      <c r="H2297" s="66"/>
      <c r="I2297" s="1"/>
      <c r="J2297" s="1"/>
      <c r="K2297" s="67" t="s">
        <v>97</v>
      </c>
      <c r="L2297" s="67">
        <v>70.39</v>
      </c>
      <c r="M2297" s="67">
        <v>0.1</v>
      </c>
      <c r="N2297" s="67">
        <v>721.80589999999995</v>
      </c>
      <c r="O2297" s="67">
        <v>2</v>
      </c>
      <c r="P2297" s="67">
        <v>34.96</v>
      </c>
      <c r="Q2297" s="68">
        <v>4325200</v>
      </c>
      <c r="R2297" s="65"/>
      <c r="S2297" s="64"/>
      <c r="T2297" s="36"/>
      <c r="U2297" s="70"/>
      <c r="V2297" s="36"/>
      <c r="W2297" s="36"/>
    </row>
    <row r="2298" spans="1:23" s="63" customFormat="1" ht="14.4">
      <c r="A2298" s="62"/>
      <c r="B2298" s="1"/>
      <c r="C2298" s="1"/>
      <c r="D2298" s="1"/>
      <c r="E2298" s="1"/>
      <c r="F2298" s="1"/>
      <c r="G2298" s="1"/>
      <c r="H2298" s="66"/>
      <c r="I2298" s="1"/>
      <c r="J2298" s="1"/>
      <c r="K2298" s="14"/>
      <c r="L2298" s="14"/>
      <c r="M2298" s="13"/>
      <c r="N2298" s="15"/>
      <c r="O2298" s="12"/>
      <c r="P2298" s="14"/>
      <c r="Q2298" s="48">
        <f>SUM(Q2296:Q2297)</f>
        <v>6675900</v>
      </c>
      <c r="R2298" s="65"/>
      <c r="S2298" s="64"/>
      <c r="T2298" s="36"/>
      <c r="U2298" s="70"/>
      <c r="V2298" s="36"/>
      <c r="W2298" s="36"/>
    </row>
    <row r="2299" spans="1:23" s="63" customFormat="1" ht="14.4">
      <c r="A2299" s="62">
        <v>31</v>
      </c>
      <c r="B2299" s="1">
        <v>4</v>
      </c>
      <c r="C2299" s="1">
        <v>3</v>
      </c>
      <c r="D2299" s="1">
        <v>107.43</v>
      </c>
      <c r="E2299" s="1">
        <v>12</v>
      </c>
      <c r="F2299" s="1">
        <v>25342</v>
      </c>
      <c r="G2299" s="1" t="s">
        <v>768</v>
      </c>
      <c r="H2299" s="66" t="s">
        <v>648</v>
      </c>
      <c r="I2299" s="1" t="s">
        <v>40</v>
      </c>
      <c r="J2299" s="67" t="s">
        <v>963</v>
      </c>
      <c r="K2299" s="67" t="s">
        <v>90</v>
      </c>
      <c r="L2299" s="67">
        <v>73.7</v>
      </c>
      <c r="M2299" s="67">
        <v>2</v>
      </c>
      <c r="N2299" s="67">
        <v>480.26440000000002</v>
      </c>
      <c r="O2299" s="67">
        <v>2</v>
      </c>
      <c r="P2299" s="67">
        <v>24.57</v>
      </c>
      <c r="Q2299" s="68">
        <v>195270000</v>
      </c>
      <c r="R2299" s="65">
        <f>Q2303/B2299</f>
        <v>63096650</v>
      </c>
      <c r="S2299" s="64"/>
      <c r="T2299" s="44">
        <f>R2299/$S$2214*100</f>
        <v>4.1620091793329026</v>
      </c>
      <c r="U2299" s="70"/>
      <c r="V2299" s="44">
        <f>T2299*U$2214/100</f>
        <v>5.4890779425819651E-2</v>
      </c>
      <c r="W2299" s="44"/>
    </row>
    <row r="2300" spans="1:23" s="63" customFormat="1" ht="14.4">
      <c r="A2300" s="62"/>
      <c r="B2300" s="1"/>
      <c r="C2300" s="1"/>
      <c r="D2300" s="1"/>
      <c r="E2300" s="1"/>
      <c r="F2300" s="1"/>
      <c r="G2300" s="1"/>
      <c r="H2300" s="66"/>
      <c r="I2300" s="1"/>
      <c r="J2300" s="1"/>
      <c r="K2300" s="67" t="s">
        <v>91</v>
      </c>
      <c r="L2300" s="67">
        <v>67.47</v>
      </c>
      <c r="M2300" s="67">
        <v>-0.6</v>
      </c>
      <c r="N2300" s="67">
        <v>604.80219999999997</v>
      </c>
      <c r="O2300" s="67">
        <v>2</v>
      </c>
      <c r="P2300" s="67">
        <v>30.88</v>
      </c>
      <c r="Q2300" s="68">
        <v>22276000</v>
      </c>
      <c r="R2300" s="65"/>
      <c r="S2300" s="64"/>
      <c r="T2300" s="36"/>
      <c r="U2300" s="70"/>
      <c r="V2300" s="36"/>
      <c r="W2300" s="36"/>
    </row>
    <row r="2301" spans="1:23" s="63" customFormat="1" ht="14.4">
      <c r="A2301" s="62"/>
      <c r="B2301" s="1"/>
      <c r="C2301" s="1"/>
      <c r="D2301" s="1"/>
      <c r="E2301" s="1"/>
      <c r="F2301" s="1"/>
      <c r="G2301" s="1"/>
      <c r="H2301" s="66"/>
      <c r="I2301" s="1"/>
      <c r="J2301" s="1"/>
      <c r="K2301" s="67" t="s">
        <v>115</v>
      </c>
      <c r="L2301" s="67">
        <v>58.62</v>
      </c>
      <c r="M2301" s="67">
        <v>-0.6</v>
      </c>
      <c r="N2301" s="67">
        <v>612.79970000000003</v>
      </c>
      <c r="O2301" s="67">
        <v>2</v>
      </c>
      <c r="P2301" s="67">
        <v>27.57</v>
      </c>
      <c r="Q2301" s="68">
        <v>8771600</v>
      </c>
      <c r="R2301" s="65"/>
      <c r="S2301" s="64"/>
      <c r="T2301" s="36"/>
      <c r="U2301" s="70"/>
      <c r="V2301" s="36"/>
      <c r="W2301" s="36"/>
    </row>
    <row r="2302" spans="1:23" s="63" customFormat="1" ht="14.4">
      <c r="A2302" s="62"/>
      <c r="B2302" s="1"/>
      <c r="C2302" s="1"/>
      <c r="D2302" s="1"/>
      <c r="E2302" s="1"/>
      <c r="F2302" s="1"/>
      <c r="G2302" s="1"/>
      <c r="H2302" s="66"/>
      <c r="I2302" s="1"/>
      <c r="J2302" s="1"/>
      <c r="K2302" s="67" t="s">
        <v>92</v>
      </c>
      <c r="L2302" s="67">
        <v>22.55</v>
      </c>
      <c r="M2302" s="67">
        <v>0.4</v>
      </c>
      <c r="N2302" s="67">
        <v>461.78980000000001</v>
      </c>
      <c r="O2302" s="67">
        <v>2</v>
      </c>
      <c r="P2302" s="67">
        <v>30.9</v>
      </c>
      <c r="Q2302" s="68">
        <v>26069000</v>
      </c>
      <c r="R2302" s="65"/>
      <c r="S2302" s="64"/>
      <c r="T2302" s="36"/>
      <c r="U2302" s="70"/>
      <c r="V2302" s="36"/>
      <c r="W2302" s="36"/>
    </row>
    <row r="2303" spans="1:23" s="63" customFormat="1" ht="14.4">
      <c r="A2303" s="62"/>
      <c r="B2303" s="1"/>
      <c r="C2303" s="1"/>
      <c r="D2303" s="1"/>
      <c r="E2303" s="1"/>
      <c r="F2303" s="1"/>
      <c r="G2303" s="1"/>
      <c r="H2303" s="66"/>
      <c r="I2303" s="1"/>
      <c r="J2303" s="1"/>
      <c r="K2303" s="14"/>
      <c r="L2303" s="14"/>
      <c r="M2303" s="13"/>
      <c r="N2303" s="15"/>
      <c r="O2303" s="12"/>
      <c r="P2303" s="14"/>
      <c r="Q2303" s="48">
        <f>SUM(Q2299:Q2302)</f>
        <v>252386600</v>
      </c>
      <c r="R2303" s="65"/>
      <c r="S2303" s="64"/>
      <c r="T2303" s="36"/>
      <c r="U2303" s="70"/>
      <c r="V2303" s="36"/>
      <c r="W2303" s="36"/>
    </row>
    <row r="2304" spans="1:23" s="63" customFormat="1" ht="14.4">
      <c r="A2304" s="62">
        <v>31</v>
      </c>
      <c r="B2304" s="1">
        <v>3</v>
      </c>
      <c r="C2304" s="1">
        <v>1</v>
      </c>
      <c r="D2304" s="1">
        <v>106.42</v>
      </c>
      <c r="E2304" s="1">
        <v>7</v>
      </c>
      <c r="F2304" s="1">
        <v>27800</v>
      </c>
      <c r="G2304" s="1" t="s">
        <v>806</v>
      </c>
      <c r="H2304" s="66" t="s">
        <v>58</v>
      </c>
      <c r="I2304" s="1" t="s">
        <v>40</v>
      </c>
      <c r="J2304" s="1" t="s">
        <v>552</v>
      </c>
      <c r="K2304" s="67" t="s">
        <v>254</v>
      </c>
      <c r="L2304" s="67">
        <v>79.3</v>
      </c>
      <c r="M2304" s="67">
        <v>0.1</v>
      </c>
      <c r="N2304" s="67">
        <v>563.7962</v>
      </c>
      <c r="O2304" s="67">
        <v>2</v>
      </c>
      <c r="P2304" s="67">
        <v>21.49</v>
      </c>
      <c r="Q2304" s="68">
        <v>3635100</v>
      </c>
      <c r="R2304" s="65">
        <f>Q2307/B2304</f>
        <v>7806566.666666667</v>
      </c>
      <c r="S2304" s="64"/>
      <c r="T2304" s="44">
        <f>R2304/$S$2214*100</f>
        <v>0.51494020880254232</v>
      </c>
      <c r="U2304" s="70"/>
      <c r="V2304" s="44">
        <f>T2304*U$2214/100</f>
        <v>6.7913039594488175E-3</v>
      </c>
      <c r="W2304" s="44"/>
    </row>
    <row r="2305" spans="1:23" s="63" customFormat="1" ht="14.4">
      <c r="A2305" s="62"/>
      <c r="B2305" s="1"/>
      <c r="C2305" s="1"/>
      <c r="D2305" s="1"/>
      <c r="E2305" s="1"/>
      <c r="F2305" s="1"/>
      <c r="G2305" s="1"/>
      <c r="H2305" s="66"/>
      <c r="I2305" s="1"/>
      <c r="J2305" s="1"/>
      <c r="K2305" s="67" t="s">
        <v>255</v>
      </c>
      <c r="L2305" s="67">
        <v>54.24</v>
      </c>
      <c r="M2305" s="67">
        <v>0</v>
      </c>
      <c r="N2305" s="67">
        <v>502.28390000000002</v>
      </c>
      <c r="O2305" s="67">
        <v>2</v>
      </c>
      <c r="P2305" s="67">
        <v>26.1</v>
      </c>
      <c r="Q2305" s="68">
        <v>13318000</v>
      </c>
      <c r="R2305" s="65"/>
      <c r="S2305" s="64"/>
      <c r="T2305" s="36"/>
      <c r="U2305" s="70"/>
      <c r="V2305" s="36"/>
      <c r="W2305" s="36"/>
    </row>
    <row r="2306" spans="1:23" s="63" customFormat="1" ht="14.4">
      <c r="A2306" s="62"/>
      <c r="B2306" s="1"/>
      <c r="C2306" s="1"/>
      <c r="D2306" s="1"/>
      <c r="E2306" s="1"/>
      <c r="F2306" s="1"/>
      <c r="G2306" s="1"/>
      <c r="H2306" s="66"/>
      <c r="I2306" s="1"/>
      <c r="J2306" s="1"/>
      <c r="K2306" s="67" t="s">
        <v>256</v>
      </c>
      <c r="L2306" s="67">
        <v>37.630000000000003</v>
      </c>
      <c r="M2306" s="67">
        <v>0.5</v>
      </c>
      <c r="N2306" s="67">
        <v>510.28160000000003</v>
      </c>
      <c r="O2306" s="67">
        <v>2</v>
      </c>
      <c r="P2306" s="67">
        <v>23.22</v>
      </c>
      <c r="Q2306" s="68">
        <v>6466600</v>
      </c>
      <c r="R2306" s="65"/>
      <c r="S2306" s="64"/>
      <c r="T2306" s="36"/>
      <c r="U2306" s="70"/>
      <c r="V2306" s="36"/>
      <c r="W2306" s="36"/>
    </row>
    <row r="2307" spans="1:23" s="63" customFormat="1" ht="14.4">
      <c r="A2307" s="62"/>
      <c r="B2307" s="1"/>
      <c r="C2307" s="1"/>
      <c r="D2307" s="1"/>
      <c r="E2307" s="1"/>
      <c r="F2307" s="1"/>
      <c r="G2307" s="1"/>
      <c r="H2307" s="66"/>
      <c r="I2307" s="1"/>
      <c r="J2307" s="1"/>
      <c r="K2307" s="14"/>
      <c r="L2307" s="14"/>
      <c r="M2307" s="13"/>
      <c r="N2307" s="15"/>
      <c r="O2307" s="12"/>
      <c r="P2307" s="14"/>
      <c r="Q2307" s="48">
        <f>SUM(Q2304:Q2306)</f>
        <v>23419700</v>
      </c>
      <c r="R2307" s="65"/>
      <c r="S2307" s="64"/>
      <c r="T2307" s="36"/>
      <c r="U2307" s="70"/>
      <c r="V2307" s="36"/>
      <c r="W2307" s="36"/>
    </row>
    <row r="2308" spans="1:23" s="63" customFormat="1" ht="14.4">
      <c r="A2308" s="62">
        <v>31</v>
      </c>
      <c r="B2308" s="1">
        <v>1</v>
      </c>
      <c r="C2308" s="1">
        <v>1</v>
      </c>
      <c r="D2308" s="1">
        <v>84.31</v>
      </c>
      <c r="E2308" s="1">
        <v>17</v>
      </c>
      <c r="F2308" s="1">
        <v>8543</v>
      </c>
      <c r="G2308" s="1" t="s">
        <v>836</v>
      </c>
      <c r="H2308" s="66" t="s">
        <v>55</v>
      </c>
      <c r="I2308" s="1" t="s">
        <v>669</v>
      </c>
      <c r="J2308" s="1" t="s">
        <v>657</v>
      </c>
      <c r="K2308" s="67" t="s">
        <v>129</v>
      </c>
      <c r="L2308" s="67">
        <v>84.31</v>
      </c>
      <c r="M2308" s="67">
        <v>0.2</v>
      </c>
      <c r="N2308" s="67">
        <v>531.23689999999999</v>
      </c>
      <c r="O2308" s="67">
        <v>3</v>
      </c>
      <c r="P2308" s="67">
        <v>28.54</v>
      </c>
      <c r="Q2308" s="68">
        <v>20673000</v>
      </c>
      <c r="R2308" s="65">
        <f>Q2309</f>
        <v>20673000</v>
      </c>
      <c r="S2308" s="64"/>
      <c r="T2308" s="44">
        <f>R2308/$S$2214*100</f>
        <v>1.3636415842100824</v>
      </c>
      <c r="U2308" s="70"/>
      <c r="V2308" s="44">
        <f>T2308*U$2214/100</f>
        <v>1.7984426797143266E-2</v>
      </c>
      <c r="W2308" s="44"/>
    </row>
    <row r="2309" spans="1:23" s="63" customFormat="1" ht="14.4">
      <c r="A2309" s="62"/>
      <c r="B2309" s="1"/>
      <c r="C2309" s="1"/>
      <c r="D2309" s="1"/>
      <c r="E2309" s="1"/>
      <c r="F2309" s="1"/>
      <c r="G2309" s="1"/>
      <c r="H2309" s="66"/>
      <c r="I2309" s="1"/>
      <c r="J2309" s="1"/>
      <c r="K2309" s="67"/>
      <c r="L2309" s="67"/>
      <c r="M2309" s="67"/>
      <c r="N2309" s="67"/>
      <c r="O2309" s="67"/>
      <c r="P2309" s="67"/>
      <c r="Q2309" s="46">
        <f>SUM(Q2308)</f>
        <v>20673000</v>
      </c>
      <c r="R2309" s="65"/>
      <c r="S2309" s="64"/>
      <c r="T2309" s="36"/>
      <c r="U2309" s="70"/>
      <c r="V2309" s="36"/>
      <c r="W2309" s="36"/>
    </row>
    <row r="2310" spans="1:23" s="63" customFormat="1" ht="14.4">
      <c r="A2310" s="62">
        <v>31</v>
      </c>
      <c r="B2310" s="1">
        <v>2</v>
      </c>
      <c r="C2310" s="1">
        <v>1</v>
      </c>
      <c r="D2310" s="1">
        <v>77.5</v>
      </c>
      <c r="E2310" s="1">
        <v>4</v>
      </c>
      <c r="F2310" s="1">
        <v>58544</v>
      </c>
      <c r="G2310" s="1" t="s">
        <v>850</v>
      </c>
      <c r="H2310" s="66" t="s">
        <v>226</v>
      </c>
      <c r="I2310" s="1" t="s">
        <v>38</v>
      </c>
      <c r="J2310" s="1" t="s">
        <v>558</v>
      </c>
      <c r="K2310" s="67" t="s">
        <v>75</v>
      </c>
      <c r="L2310" s="67">
        <v>57.88</v>
      </c>
      <c r="M2310" s="67">
        <v>1.4</v>
      </c>
      <c r="N2310" s="67">
        <v>438.7253</v>
      </c>
      <c r="O2310" s="67">
        <v>2</v>
      </c>
      <c r="P2310" s="67">
        <v>19.05</v>
      </c>
      <c r="Q2310" s="68">
        <v>58591000</v>
      </c>
      <c r="R2310" s="65">
        <f>Q2312/B2310</f>
        <v>30485300</v>
      </c>
      <c r="S2310" s="64"/>
      <c r="T2310" s="44">
        <f>R2310/$S$2214*100</f>
        <v>2.0108848636927212</v>
      </c>
      <c r="U2310" s="70"/>
      <c r="V2310" s="44">
        <f>T2310*U$2214/100</f>
        <v>2.6520613662214081E-2</v>
      </c>
      <c r="W2310" s="44"/>
    </row>
    <row r="2311" spans="1:23" s="63" customFormat="1" ht="14.4">
      <c r="A2311" s="62"/>
      <c r="B2311" s="1"/>
      <c r="C2311" s="1"/>
      <c r="D2311" s="1"/>
      <c r="E2311" s="1"/>
      <c r="F2311" s="1"/>
      <c r="G2311" s="1"/>
      <c r="H2311" s="66"/>
      <c r="I2311" s="1"/>
      <c r="J2311" s="1"/>
      <c r="K2311" s="67" t="s">
        <v>257</v>
      </c>
      <c r="L2311" s="67">
        <v>39.229999999999997</v>
      </c>
      <c r="M2311" s="67">
        <v>-1.5</v>
      </c>
      <c r="N2311" s="67">
        <v>764.84249999999997</v>
      </c>
      <c r="O2311" s="67">
        <v>2</v>
      </c>
      <c r="P2311" s="67">
        <v>37.92</v>
      </c>
      <c r="Q2311" s="68">
        <v>2379600</v>
      </c>
      <c r="R2311" s="65"/>
      <c r="S2311" s="64"/>
      <c r="T2311" s="36"/>
      <c r="U2311" s="70"/>
      <c r="V2311" s="36"/>
      <c r="W2311" s="36"/>
    </row>
    <row r="2312" spans="1:23" s="63" customFormat="1" ht="14.4">
      <c r="A2312" s="62"/>
      <c r="B2312" s="1"/>
      <c r="C2312" s="1"/>
      <c r="D2312" s="1"/>
      <c r="E2312" s="1"/>
      <c r="F2312" s="1"/>
      <c r="G2312" s="1"/>
      <c r="H2312" s="66"/>
      <c r="I2312" s="1"/>
      <c r="J2312" s="1"/>
      <c r="K2312" s="14"/>
      <c r="L2312" s="14"/>
      <c r="M2312" s="13"/>
      <c r="N2312" s="15"/>
      <c r="O2312" s="12"/>
      <c r="P2312" s="14"/>
      <c r="Q2312" s="48">
        <f>SUM(Q2310:Q2311)</f>
        <v>60970600</v>
      </c>
      <c r="R2312" s="65"/>
      <c r="S2312" s="64"/>
      <c r="T2312" s="36"/>
      <c r="U2312" s="70"/>
      <c r="V2312" s="36"/>
      <c r="W2312" s="36"/>
    </row>
    <row r="2313" spans="1:23" s="63" customFormat="1" ht="14.4">
      <c r="A2313" s="62">
        <v>31</v>
      </c>
      <c r="B2313" s="61">
        <v>2</v>
      </c>
      <c r="C2313" s="61">
        <v>2</v>
      </c>
      <c r="D2313" s="61">
        <v>63.94</v>
      </c>
      <c r="E2313" s="61">
        <v>7</v>
      </c>
      <c r="F2313" s="61">
        <v>18055</v>
      </c>
      <c r="G2313" s="61" t="s">
        <v>772</v>
      </c>
      <c r="H2313" s="66" t="s">
        <v>667</v>
      </c>
      <c r="I2313" s="61" t="s">
        <v>669</v>
      </c>
      <c r="J2313" s="61" t="s">
        <v>966</v>
      </c>
      <c r="K2313" s="67" t="s">
        <v>130</v>
      </c>
      <c r="L2313" s="67">
        <v>63.94</v>
      </c>
      <c r="M2313" s="67">
        <v>-0.5</v>
      </c>
      <c r="N2313" s="67">
        <v>612.77070000000003</v>
      </c>
      <c r="O2313" s="67">
        <v>2</v>
      </c>
      <c r="P2313" s="67">
        <v>20.010000000000002</v>
      </c>
      <c r="Q2313" s="68">
        <v>20313000</v>
      </c>
      <c r="R2313" s="65">
        <f>Q2315/B2313</f>
        <v>11649150</v>
      </c>
      <c r="S2313" s="64"/>
      <c r="T2313" s="44">
        <f>R2313/$S$2214*100</f>
        <v>0.76840639291350465</v>
      </c>
      <c r="U2313" s="70"/>
      <c r="V2313" s="44">
        <f>T2313*U$2214/100</f>
        <v>1.0134150119670173E-2</v>
      </c>
      <c r="W2313" s="44"/>
    </row>
    <row r="2314" spans="1:23" s="63" customFormat="1" ht="14.4">
      <c r="A2314" s="62"/>
      <c r="B2314" s="61"/>
      <c r="C2314" s="61"/>
      <c r="D2314" s="61"/>
      <c r="E2314" s="61"/>
      <c r="F2314" s="61"/>
      <c r="G2314" s="61"/>
      <c r="H2314" s="66"/>
      <c r="I2314" s="61"/>
      <c r="J2314" s="61"/>
      <c r="K2314" s="67" t="s">
        <v>259</v>
      </c>
      <c r="L2314" s="67">
        <v>47.58</v>
      </c>
      <c r="M2314" s="67">
        <v>0.3</v>
      </c>
      <c r="N2314" s="67">
        <v>620.76859999999999</v>
      </c>
      <c r="O2314" s="67">
        <v>2</v>
      </c>
      <c r="P2314" s="67">
        <v>18.22</v>
      </c>
      <c r="Q2314" s="68">
        <v>2985300</v>
      </c>
      <c r="R2314" s="65"/>
      <c r="S2314" s="64"/>
      <c r="T2314" s="36"/>
      <c r="U2314" s="70"/>
      <c r="V2314" s="36"/>
      <c r="W2314" s="36"/>
    </row>
    <row r="2315" spans="1:23" s="63" customFormat="1" ht="14.4">
      <c r="A2315" s="62"/>
      <c r="B2315" s="61"/>
      <c r="C2315" s="61"/>
      <c r="D2315" s="61"/>
      <c r="E2315" s="61"/>
      <c r="F2315" s="61"/>
      <c r="G2315" s="61"/>
      <c r="H2315" s="66"/>
      <c r="I2315" s="61"/>
      <c r="J2315" s="61"/>
      <c r="K2315" s="14"/>
      <c r="L2315" s="14"/>
      <c r="M2315" s="13"/>
      <c r="N2315" s="15"/>
      <c r="O2315" s="12"/>
      <c r="P2315" s="14"/>
      <c r="Q2315" s="48">
        <f>SUM(Q2313:Q2314)</f>
        <v>23298300</v>
      </c>
      <c r="R2315" s="65"/>
      <c r="S2315" s="64"/>
      <c r="T2315" s="36"/>
      <c r="U2315" s="70"/>
      <c r="V2315" s="36"/>
      <c r="W2315" s="36"/>
    </row>
    <row r="2316" spans="1:23" s="63" customFormat="1" ht="14.4">
      <c r="A2316" s="62">
        <v>31</v>
      </c>
      <c r="B2316" s="61">
        <v>2</v>
      </c>
      <c r="C2316" s="61">
        <v>2</v>
      </c>
      <c r="D2316" s="61">
        <v>51.88</v>
      </c>
      <c r="E2316" s="61">
        <v>9</v>
      </c>
      <c r="F2316" s="61">
        <v>13787</v>
      </c>
      <c r="G2316" s="61" t="s">
        <v>576</v>
      </c>
      <c r="H2316" s="66" t="s">
        <v>648</v>
      </c>
      <c r="I2316" s="61" t="s">
        <v>11</v>
      </c>
      <c r="J2316" s="61" t="s">
        <v>665</v>
      </c>
      <c r="K2316" s="67" t="s">
        <v>260</v>
      </c>
      <c r="L2316" s="67">
        <v>51.88</v>
      </c>
      <c r="M2316" s="67">
        <v>-0.1</v>
      </c>
      <c r="N2316" s="67">
        <v>699.83079999999995</v>
      </c>
      <c r="O2316" s="67">
        <v>2</v>
      </c>
      <c r="P2316" s="67">
        <v>49.07</v>
      </c>
      <c r="Q2316" s="68">
        <v>2502600</v>
      </c>
      <c r="R2316" s="65">
        <f>Q2318/B2316</f>
        <v>2008050</v>
      </c>
      <c r="S2316" s="64"/>
      <c r="T2316" s="44">
        <f>R2316/$S$2214*100</f>
        <v>0.1324558836730545</v>
      </c>
      <c r="U2316" s="70"/>
      <c r="V2316" s="44">
        <f>T2316*U$2214/100</f>
        <v>1.7468982842356469E-3</v>
      </c>
      <c r="W2316" s="44"/>
    </row>
    <row r="2317" spans="1:23" s="63" customFormat="1" ht="14.4">
      <c r="A2317" s="62"/>
      <c r="B2317" s="61"/>
      <c r="C2317" s="61"/>
      <c r="D2317" s="61"/>
      <c r="E2317" s="61"/>
      <c r="F2317" s="61"/>
      <c r="G2317" s="61"/>
      <c r="H2317" s="66"/>
      <c r="I2317" s="61"/>
      <c r="J2317" s="61"/>
      <c r="K2317" s="67" t="s">
        <v>261</v>
      </c>
      <c r="L2317" s="67">
        <v>42.05</v>
      </c>
      <c r="M2317" s="67">
        <v>0</v>
      </c>
      <c r="N2317" s="67">
        <v>707.82830000000001</v>
      </c>
      <c r="O2317" s="67">
        <v>2</v>
      </c>
      <c r="P2317" s="67">
        <v>44.11</v>
      </c>
      <c r="Q2317" s="68">
        <v>1513500</v>
      </c>
      <c r="R2317" s="65"/>
      <c r="S2317" s="64"/>
      <c r="T2317" s="36"/>
      <c r="U2317" s="70"/>
      <c r="V2317" s="36"/>
      <c r="W2317" s="36"/>
    </row>
    <row r="2318" spans="1:23" s="63" customFormat="1" ht="14.4">
      <c r="A2318" s="62"/>
      <c r="B2318" s="61"/>
      <c r="C2318" s="61"/>
      <c r="D2318" s="61"/>
      <c r="E2318" s="61"/>
      <c r="F2318" s="61"/>
      <c r="G2318" s="61"/>
      <c r="H2318" s="66"/>
      <c r="I2318" s="61"/>
      <c r="J2318" s="61"/>
      <c r="K2318" s="14"/>
      <c r="L2318" s="14"/>
      <c r="M2318" s="13"/>
      <c r="N2318" s="15"/>
      <c r="O2318" s="12"/>
      <c r="P2318" s="14"/>
      <c r="Q2318" s="48">
        <f>SUM(Q2316:Q2317)</f>
        <v>4016100</v>
      </c>
      <c r="R2318" s="65"/>
      <c r="S2318" s="64"/>
      <c r="T2318" s="36"/>
      <c r="U2318" s="70"/>
      <c r="V2318" s="36"/>
      <c r="W2318" s="36"/>
    </row>
    <row r="2319" spans="1:23" s="63" customFormat="1" ht="14.4">
      <c r="A2319" s="62">
        <v>31</v>
      </c>
      <c r="B2319" s="61">
        <v>1</v>
      </c>
      <c r="C2319" s="61">
        <v>1</v>
      </c>
      <c r="D2319" s="61">
        <v>50.95</v>
      </c>
      <c r="E2319" s="61">
        <v>9</v>
      </c>
      <c r="F2319" s="61">
        <v>9832</v>
      </c>
      <c r="G2319" s="61" t="s">
        <v>835</v>
      </c>
      <c r="H2319" s="66" t="s">
        <v>55</v>
      </c>
      <c r="I2319" s="61" t="s">
        <v>669</v>
      </c>
      <c r="J2319" s="61" t="s">
        <v>659</v>
      </c>
      <c r="K2319" s="67" t="s">
        <v>94</v>
      </c>
      <c r="L2319" s="67">
        <v>50.95</v>
      </c>
      <c r="M2319" s="67">
        <v>0</v>
      </c>
      <c r="N2319" s="67">
        <v>482.75290000000001</v>
      </c>
      <c r="O2319" s="67">
        <v>2</v>
      </c>
      <c r="P2319" s="67">
        <v>27.57</v>
      </c>
      <c r="Q2319" s="68">
        <v>32195000</v>
      </c>
      <c r="R2319" s="65">
        <v>32200000</v>
      </c>
      <c r="S2319" s="64"/>
      <c r="T2319" s="44">
        <f>R2319/$S$2214*100</f>
        <v>2.1239906647107167</v>
      </c>
      <c r="U2319" s="70"/>
      <c r="V2319" s="44">
        <f>T2319*U$2214/100</f>
        <v>2.8012312817105069E-2</v>
      </c>
      <c r="W2319" s="44"/>
    </row>
    <row r="2320" spans="1:23" s="63" customFormat="1" ht="14.4">
      <c r="A2320" s="62"/>
      <c r="B2320" s="61"/>
      <c r="C2320" s="61"/>
      <c r="D2320" s="61"/>
      <c r="E2320" s="61"/>
      <c r="F2320" s="61"/>
      <c r="G2320" s="61"/>
      <c r="H2320" s="66"/>
      <c r="I2320" s="61"/>
      <c r="J2320" s="61"/>
      <c r="K2320" s="67"/>
      <c r="L2320" s="67"/>
      <c r="M2320" s="67"/>
      <c r="N2320" s="67"/>
      <c r="O2320" s="67"/>
      <c r="P2320" s="67"/>
      <c r="Q2320" s="46">
        <f>SUM(Q2319)</f>
        <v>32195000</v>
      </c>
      <c r="R2320" s="65"/>
      <c r="S2320" s="64"/>
      <c r="T2320" s="36"/>
      <c r="U2320" s="70"/>
      <c r="V2320" s="36"/>
      <c r="W2320" s="36"/>
    </row>
    <row r="2321" spans="1:23" s="63" customFormat="1" ht="14.4">
      <c r="A2321" s="62">
        <v>31</v>
      </c>
      <c r="B2321" s="61">
        <v>1</v>
      </c>
      <c r="C2321" s="61">
        <v>1</v>
      </c>
      <c r="D2321" s="61">
        <v>46.84</v>
      </c>
      <c r="E2321" s="61">
        <v>9</v>
      </c>
      <c r="F2321" s="61">
        <v>17308</v>
      </c>
      <c r="G2321" s="61" t="s">
        <v>856</v>
      </c>
      <c r="H2321" s="66" t="s">
        <v>58</v>
      </c>
      <c r="I2321" s="61" t="s">
        <v>669</v>
      </c>
      <c r="J2321" s="61" t="s">
        <v>561</v>
      </c>
      <c r="K2321" s="67" t="s">
        <v>262</v>
      </c>
      <c r="L2321" s="67">
        <v>46.84</v>
      </c>
      <c r="M2321" s="67">
        <v>3.6</v>
      </c>
      <c r="N2321" s="67">
        <v>610.2518</v>
      </c>
      <c r="O2321" s="67">
        <v>3</v>
      </c>
      <c r="P2321" s="67">
        <v>28.04</v>
      </c>
      <c r="Q2321" s="68">
        <v>12396000</v>
      </c>
      <c r="R2321" s="65">
        <v>12400000</v>
      </c>
      <c r="S2321" s="64"/>
      <c r="T2321" s="44">
        <f>R2321/$S$2214*100</f>
        <v>0.81793429324263645</v>
      </c>
      <c r="U2321" s="70"/>
      <c r="V2321" s="44">
        <f>T2321*U$2214/100</f>
        <v>1.0787350277394501E-2</v>
      </c>
      <c r="W2321" s="44"/>
    </row>
    <row r="2322" spans="1:23" s="63" customFormat="1" ht="14.4">
      <c r="A2322" s="62"/>
      <c r="B2322" s="61"/>
      <c r="C2322" s="61"/>
      <c r="D2322" s="61"/>
      <c r="E2322" s="61"/>
      <c r="F2322" s="61"/>
      <c r="G2322" s="61"/>
      <c r="H2322" s="66"/>
      <c r="I2322" s="61"/>
      <c r="J2322" s="61"/>
      <c r="K2322" s="67"/>
      <c r="L2322" s="67"/>
      <c r="M2322" s="67"/>
      <c r="N2322" s="67"/>
      <c r="O2322" s="67"/>
      <c r="P2322" s="67"/>
      <c r="Q2322" s="46">
        <f>SUM(Q2321)</f>
        <v>12396000</v>
      </c>
      <c r="R2322" s="65"/>
      <c r="S2322" s="64"/>
      <c r="T2322" s="36"/>
      <c r="U2322" s="70"/>
      <c r="V2322" s="36"/>
      <c r="W2322" s="36"/>
    </row>
    <row r="2323" spans="1:23" s="63" customFormat="1" ht="14.4">
      <c r="A2323" s="62">
        <v>31</v>
      </c>
      <c r="B2323" s="61">
        <v>1</v>
      </c>
      <c r="C2323" s="61">
        <v>1</v>
      </c>
      <c r="D2323" s="61">
        <v>46.83</v>
      </c>
      <c r="E2323" s="61">
        <v>4</v>
      </c>
      <c r="F2323" s="61">
        <v>68031</v>
      </c>
      <c r="G2323" s="61" t="s">
        <v>857</v>
      </c>
      <c r="H2323" s="66" t="s">
        <v>60</v>
      </c>
      <c r="I2323" s="61" t="s">
        <v>13</v>
      </c>
      <c r="J2323" s="61" t="s">
        <v>562</v>
      </c>
      <c r="K2323" s="67" t="s">
        <v>263</v>
      </c>
      <c r="L2323" s="67">
        <v>46.83</v>
      </c>
      <c r="M2323" s="67">
        <v>-0.1</v>
      </c>
      <c r="N2323" s="67">
        <v>973.43690000000004</v>
      </c>
      <c r="O2323" s="67">
        <v>3</v>
      </c>
      <c r="P2323" s="67">
        <v>39.659999999999997</v>
      </c>
      <c r="Q2323" s="68">
        <v>7186500</v>
      </c>
      <c r="R2323" s="65">
        <v>7190000</v>
      </c>
      <c r="S2323" s="64"/>
      <c r="T2323" s="44">
        <f>R2323/$S$2214*100</f>
        <v>0.47426996519472225</v>
      </c>
      <c r="U2323" s="70"/>
      <c r="V2323" s="44">
        <f>T2323*U$2214/100</f>
        <v>6.2549232656827795E-3</v>
      </c>
      <c r="W2323" s="44"/>
    </row>
    <row r="2324" spans="1:23" s="63" customFormat="1" ht="14.4">
      <c r="A2324" s="62"/>
      <c r="B2324" s="61"/>
      <c r="C2324" s="61"/>
      <c r="D2324" s="61"/>
      <c r="E2324" s="61"/>
      <c r="F2324" s="61"/>
      <c r="G2324" s="61"/>
      <c r="H2324" s="66"/>
      <c r="I2324" s="61"/>
      <c r="J2324" s="61"/>
      <c r="K2324" s="67"/>
      <c r="L2324" s="67"/>
      <c r="M2324" s="67"/>
      <c r="N2324" s="67"/>
      <c r="O2324" s="67"/>
      <c r="P2324" s="67"/>
      <c r="Q2324" s="46">
        <f>SUM(Q2323)</f>
        <v>7186500</v>
      </c>
      <c r="R2324" s="65"/>
      <c r="S2324" s="64"/>
      <c r="T2324" s="36"/>
      <c r="U2324" s="70"/>
      <c r="V2324" s="36"/>
      <c r="W2324" s="36"/>
    </row>
    <row r="2325" spans="1:23" s="63" customFormat="1" ht="14.4">
      <c r="A2325" s="62">
        <v>31</v>
      </c>
      <c r="B2325" s="61">
        <v>1</v>
      </c>
      <c r="C2325" s="61">
        <v>1</v>
      </c>
      <c r="D2325" s="61">
        <v>45.55</v>
      </c>
      <c r="E2325" s="61">
        <v>6</v>
      </c>
      <c r="F2325" s="61">
        <v>16685</v>
      </c>
      <c r="G2325" s="61" t="s">
        <v>858</v>
      </c>
      <c r="H2325" s="66" t="s">
        <v>60</v>
      </c>
      <c r="I2325" s="61" t="s">
        <v>669</v>
      </c>
      <c r="J2325" s="61" t="s">
        <v>670</v>
      </c>
      <c r="K2325" s="67" t="s">
        <v>264</v>
      </c>
      <c r="L2325" s="67">
        <v>45.55</v>
      </c>
      <c r="M2325" s="67">
        <v>0.6</v>
      </c>
      <c r="N2325" s="67">
        <v>453.22199999999998</v>
      </c>
      <c r="O2325" s="67">
        <v>2</v>
      </c>
      <c r="P2325" s="67">
        <v>23.9</v>
      </c>
      <c r="Q2325" s="68">
        <v>3984600</v>
      </c>
      <c r="R2325" s="65">
        <v>3980000</v>
      </c>
      <c r="S2325" s="64"/>
      <c r="T2325" s="44">
        <f>R2325/$S$2214*100</f>
        <v>0.26253052315368486</v>
      </c>
      <c r="U2325" s="70"/>
      <c r="V2325" s="44">
        <f>T2325*U$2214/100</f>
        <v>3.4623914600024281E-3</v>
      </c>
      <c r="W2325" s="44"/>
    </row>
    <row r="2326" spans="1:23" s="63" customFormat="1" ht="14.4">
      <c r="A2326" s="62"/>
      <c r="B2326" s="12"/>
      <c r="C2326" s="12"/>
      <c r="D2326" s="12"/>
      <c r="E2326" s="12"/>
      <c r="F2326" s="12"/>
      <c r="G2326" s="31"/>
      <c r="H2326" s="66"/>
      <c r="I2326" s="12"/>
      <c r="J2326" s="12"/>
      <c r="K2326" s="14"/>
      <c r="L2326" s="14"/>
      <c r="M2326" s="13"/>
      <c r="N2326" s="15"/>
      <c r="O2326" s="12"/>
      <c r="P2326" s="14"/>
      <c r="Q2326" s="48">
        <f>SUM(Q2325)</f>
        <v>3984600</v>
      </c>
      <c r="R2326" s="48"/>
      <c r="S2326" s="52"/>
      <c r="T2326" s="36"/>
      <c r="U2326" s="72"/>
      <c r="V2326" s="36"/>
      <c r="W2326" s="36"/>
    </row>
    <row r="2327" spans="1:23" ht="14.4">
      <c r="A2327" s="11" t="s">
        <v>727</v>
      </c>
      <c r="B2327" s="2"/>
      <c r="C2327" s="2"/>
      <c r="D2327" s="2"/>
      <c r="E2327" s="2"/>
      <c r="F2327" s="2"/>
      <c r="G2327" s="8"/>
      <c r="H2327" s="27"/>
      <c r="I2327" s="2"/>
      <c r="J2327" s="2"/>
      <c r="K2327" s="3"/>
      <c r="L2327" s="3"/>
      <c r="M2327" s="5"/>
      <c r="N2327" s="4"/>
      <c r="O2327" s="2"/>
      <c r="P2327" s="3"/>
      <c r="Q2327" s="47"/>
      <c r="R2327" s="42"/>
      <c r="S2327" s="51">
        <v>42171272.803571433</v>
      </c>
      <c r="T2327" s="26"/>
      <c r="U2327" s="53">
        <v>0.74028543400000002</v>
      </c>
      <c r="V2327" s="54">
        <f>SUM(V2328:V2362)</f>
        <v>0.7366787360002004</v>
      </c>
      <c r="W2327" s="53">
        <f>V2327/U2327*100</f>
        <v>99.512796303405366</v>
      </c>
    </row>
    <row r="2328" spans="1:23" s="63" customFormat="1" ht="14.4">
      <c r="A2328" s="62">
        <v>32</v>
      </c>
      <c r="B2328" s="61">
        <v>7</v>
      </c>
      <c r="C2328" s="61">
        <v>7</v>
      </c>
      <c r="D2328" s="61">
        <v>202.57</v>
      </c>
      <c r="E2328" s="61">
        <v>9</v>
      </c>
      <c r="F2328" s="61">
        <v>68328</v>
      </c>
      <c r="G2328" s="61" t="s">
        <v>728</v>
      </c>
      <c r="H2328" s="66" t="s">
        <v>648</v>
      </c>
      <c r="I2328" s="61" t="s">
        <v>13</v>
      </c>
      <c r="J2328" s="61" t="s">
        <v>929</v>
      </c>
      <c r="K2328" s="67" t="s">
        <v>211</v>
      </c>
      <c r="L2328" s="67">
        <v>107.87</v>
      </c>
      <c r="M2328" s="67">
        <v>-1.2</v>
      </c>
      <c r="N2328" s="67">
        <v>814.04819999999995</v>
      </c>
      <c r="O2328" s="67">
        <v>3</v>
      </c>
      <c r="P2328" s="67">
        <v>27.98</v>
      </c>
      <c r="Q2328" s="68">
        <v>10609000</v>
      </c>
      <c r="R2328" s="65">
        <f>Q2335/B2328</f>
        <v>20960421.428571429</v>
      </c>
      <c r="S2328" s="64"/>
      <c r="T2328" s="44">
        <f>R2328/$S$2327*100</f>
        <v>49.70307992884748</v>
      </c>
      <c r="U2328" s="70"/>
      <c r="V2328" s="44">
        <f>T2328*U$2327/100</f>
        <v>0.36794466096263551</v>
      </c>
      <c r="W2328" s="44"/>
    </row>
    <row r="2329" spans="1:23" s="63" customFormat="1" ht="14.4">
      <c r="A2329" s="62"/>
      <c r="B2329" s="61"/>
      <c r="C2329" s="61"/>
      <c r="D2329" s="61"/>
      <c r="E2329" s="61"/>
      <c r="F2329" s="61"/>
      <c r="G2329" s="61"/>
      <c r="H2329" s="66"/>
      <c r="I2329" s="61"/>
      <c r="J2329" s="61"/>
      <c r="K2329" s="67" t="s">
        <v>212</v>
      </c>
      <c r="L2329" s="67">
        <v>104.66</v>
      </c>
      <c r="M2329" s="67">
        <v>1.3</v>
      </c>
      <c r="N2329" s="67">
        <v>1156.5242000000001</v>
      </c>
      <c r="O2329" s="67">
        <v>2</v>
      </c>
      <c r="P2329" s="67">
        <v>30.63</v>
      </c>
      <c r="Q2329" s="68">
        <v>46147000</v>
      </c>
      <c r="R2329" s="65"/>
      <c r="S2329" s="64"/>
      <c r="T2329" s="36"/>
      <c r="U2329" s="70"/>
      <c r="V2329" s="36"/>
      <c r="W2329" s="36"/>
    </row>
    <row r="2330" spans="1:23" s="63" customFormat="1" ht="14.4">
      <c r="A2330" s="62"/>
      <c r="B2330" s="61"/>
      <c r="C2330" s="61"/>
      <c r="D2330" s="61"/>
      <c r="E2330" s="61"/>
      <c r="F2330" s="61"/>
      <c r="G2330" s="61"/>
      <c r="H2330" s="66"/>
      <c r="I2330" s="61"/>
      <c r="J2330" s="61"/>
      <c r="K2330" s="67" t="s">
        <v>213</v>
      </c>
      <c r="L2330" s="67">
        <v>98.58</v>
      </c>
      <c r="M2330" s="67">
        <v>-1.1000000000000001</v>
      </c>
      <c r="N2330" s="67">
        <v>1164.5188000000001</v>
      </c>
      <c r="O2330" s="67">
        <v>2</v>
      </c>
      <c r="P2330" s="67">
        <v>28.12</v>
      </c>
      <c r="Q2330" s="68">
        <v>11112000</v>
      </c>
      <c r="R2330" s="65"/>
      <c r="S2330" s="64"/>
      <c r="T2330" s="36"/>
      <c r="U2330" s="70"/>
      <c r="V2330" s="36"/>
      <c r="W2330" s="36"/>
    </row>
    <row r="2331" spans="1:23" s="63" customFormat="1" ht="14.4">
      <c r="A2331" s="62"/>
      <c r="B2331" s="61"/>
      <c r="C2331" s="61"/>
      <c r="D2331" s="61"/>
      <c r="E2331" s="61"/>
      <c r="F2331" s="61"/>
      <c r="G2331" s="61"/>
      <c r="H2331" s="66"/>
      <c r="I2331" s="61"/>
      <c r="J2331" s="61"/>
      <c r="K2331" s="67" t="s">
        <v>122</v>
      </c>
      <c r="L2331" s="67">
        <v>87.84</v>
      </c>
      <c r="M2331" s="67">
        <v>0.9</v>
      </c>
      <c r="N2331" s="67">
        <v>1056.4169999999999</v>
      </c>
      <c r="O2331" s="67">
        <v>2</v>
      </c>
      <c r="P2331" s="67">
        <v>24.06</v>
      </c>
      <c r="Q2331" s="68">
        <v>37406000</v>
      </c>
      <c r="R2331" s="65"/>
      <c r="S2331" s="64"/>
      <c r="T2331" s="36"/>
      <c r="U2331" s="70"/>
      <c r="V2331" s="36"/>
      <c r="W2331" s="36"/>
    </row>
    <row r="2332" spans="1:23" s="63" customFormat="1" ht="14.4">
      <c r="A2332" s="62"/>
      <c r="B2332" s="61"/>
      <c r="C2332" s="61"/>
      <c r="D2332" s="61"/>
      <c r="E2332" s="61"/>
      <c r="F2332" s="61"/>
      <c r="G2332" s="61"/>
      <c r="H2332" s="66"/>
      <c r="I2332" s="61"/>
      <c r="J2332" s="61"/>
      <c r="K2332" s="67" t="s">
        <v>214</v>
      </c>
      <c r="L2332" s="67">
        <v>83.16</v>
      </c>
      <c r="M2332" s="67">
        <v>0.8</v>
      </c>
      <c r="N2332" s="67">
        <v>819.38149999999996</v>
      </c>
      <c r="O2332" s="67">
        <v>3</v>
      </c>
      <c r="P2332" s="67">
        <v>25.49</v>
      </c>
      <c r="Q2332" s="68">
        <v>2888800</v>
      </c>
      <c r="R2332" s="65"/>
      <c r="S2332" s="64"/>
      <c r="T2332" s="36"/>
      <c r="U2332" s="70"/>
      <c r="V2332" s="36"/>
      <c r="W2332" s="36"/>
    </row>
    <row r="2333" spans="1:23" s="63" customFormat="1" ht="14.4">
      <c r="A2333" s="62"/>
      <c r="B2333" s="61"/>
      <c r="C2333" s="61"/>
      <c r="D2333" s="61"/>
      <c r="E2333" s="61"/>
      <c r="F2333" s="61"/>
      <c r="G2333" s="61"/>
      <c r="H2333" s="66"/>
      <c r="I2333" s="61"/>
      <c r="J2333" s="61"/>
      <c r="K2333" s="67" t="s">
        <v>215</v>
      </c>
      <c r="L2333" s="67">
        <v>52.34</v>
      </c>
      <c r="M2333" s="67">
        <v>-1.4</v>
      </c>
      <c r="N2333" s="67">
        <v>594.80690000000004</v>
      </c>
      <c r="O2333" s="67">
        <v>2</v>
      </c>
      <c r="P2333" s="67">
        <v>27.93</v>
      </c>
      <c r="Q2333" s="68">
        <v>38430000</v>
      </c>
      <c r="R2333" s="65"/>
      <c r="S2333" s="64"/>
      <c r="T2333" s="36"/>
      <c r="U2333" s="70"/>
      <c r="V2333" s="36"/>
      <c r="W2333" s="36"/>
    </row>
    <row r="2334" spans="1:23" s="63" customFormat="1" ht="14.4">
      <c r="A2334" s="62"/>
      <c r="B2334" s="61"/>
      <c r="C2334" s="61"/>
      <c r="D2334" s="61"/>
      <c r="E2334" s="61"/>
      <c r="F2334" s="61"/>
      <c r="G2334" s="61"/>
      <c r="H2334" s="66"/>
      <c r="I2334" s="61"/>
      <c r="J2334" s="61"/>
      <c r="K2334" s="67" t="s">
        <v>216</v>
      </c>
      <c r="L2334" s="67">
        <v>19.28</v>
      </c>
      <c r="M2334" s="67">
        <v>0.9</v>
      </c>
      <c r="N2334" s="67">
        <v>442.75139999999999</v>
      </c>
      <c r="O2334" s="67">
        <v>2</v>
      </c>
      <c r="P2334" s="67">
        <v>19.5</v>
      </c>
      <c r="Q2334" s="68">
        <v>130150</v>
      </c>
      <c r="R2334" s="65"/>
      <c r="S2334" s="64"/>
      <c r="T2334" s="36"/>
      <c r="U2334" s="70"/>
      <c r="V2334" s="36"/>
      <c r="W2334" s="36"/>
    </row>
    <row r="2335" spans="1:23" s="63" customFormat="1" ht="14.4">
      <c r="A2335" s="62"/>
      <c r="B2335" s="61"/>
      <c r="C2335" s="61"/>
      <c r="D2335" s="61"/>
      <c r="E2335" s="61"/>
      <c r="F2335" s="61"/>
      <c r="G2335" s="61"/>
      <c r="H2335" s="66"/>
      <c r="I2335" s="61"/>
      <c r="J2335" s="61"/>
      <c r="K2335" s="14"/>
      <c r="L2335" s="14"/>
      <c r="M2335" s="13"/>
      <c r="N2335" s="15"/>
      <c r="O2335" s="12"/>
      <c r="P2335" s="14"/>
      <c r="Q2335" s="48">
        <f>SUM(Q2328:Q2334)</f>
        <v>146722950</v>
      </c>
      <c r="R2335" s="65"/>
      <c r="S2335" s="64"/>
      <c r="T2335" s="36"/>
      <c r="U2335" s="70"/>
      <c r="V2335" s="36"/>
      <c r="W2335" s="36"/>
    </row>
    <row r="2336" spans="1:23" s="63" customFormat="1" ht="14.4">
      <c r="A2336" s="62">
        <v>32</v>
      </c>
      <c r="B2336" s="61">
        <v>6</v>
      </c>
      <c r="C2336" s="61">
        <v>3</v>
      </c>
      <c r="D2336" s="61">
        <v>181.72</v>
      </c>
      <c r="E2336" s="61">
        <v>12</v>
      </c>
      <c r="F2336" s="61">
        <v>58087</v>
      </c>
      <c r="G2336" s="61" t="s">
        <v>792</v>
      </c>
      <c r="H2336" s="66" t="s">
        <v>55</v>
      </c>
      <c r="I2336" s="61" t="s">
        <v>38</v>
      </c>
      <c r="J2336" s="61" t="s">
        <v>558</v>
      </c>
      <c r="K2336" s="67" t="s">
        <v>71</v>
      </c>
      <c r="L2336" s="67">
        <v>89.84</v>
      </c>
      <c r="M2336" s="67">
        <v>-0.1</v>
      </c>
      <c r="N2336" s="67">
        <v>641.31960000000004</v>
      </c>
      <c r="O2336" s="67">
        <v>2</v>
      </c>
      <c r="P2336" s="67">
        <v>26.02</v>
      </c>
      <c r="Q2336" s="68">
        <v>12710000</v>
      </c>
      <c r="R2336" s="65">
        <f>Q2342/B2336</f>
        <v>6531100</v>
      </c>
      <c r="S2336" s="64"/>
      <c r="T2336" s="44">
        <f>R2336/$S$2327*100</f>
        <v>15.487082949620836</v>
      </c>
      <c r="U2336" s="70"/>
      <c r="V2336" s="44">
        <f>T2336*U$2327/100</f>
        <v>0.1146486192275406</v>
      </c>
      <c r="W2336" s="44"/>
    </row>
    <row r="2337" spans="1:23" s="63" customFormat="1" ht="14.4">
      <c r="A2337" s="62"/>
      <c r="B2337" s="61"/>
      <c r="C2337" s="61"/>
      <c r="D2337" s="61"/>
      <c r="E2337" s="61"/>
      <c r="F2337" s="61"/>
      <c r="G2337" s="61"/>
      <c r="H2337" s="66"/>
      <c r="I2337" s="61"/>
      <c r="J2337" s="61"/>
      <c r="K2337" s="67" t="s">
        <v>73</v>
      </c>
      <c r="L2337" s="67">
        <v>81.66</v>
      </c>
      <c r="M2337" s="67">
        <v>-0.6</v>
      </c>
      <c r="N2337" s="67">
        <v>757.85360000000003</v>
      </c>
      <c r="O2337" s="67">
        <v>2</v>
      </c>
      <c r="P2337" s="67">
        <v>37.79</v>
      </c>
      <c r="Q2337" s="68">
        <v>9631400</v>
      </c>
      <c r="R2337" s="65"/>
      <c r="S2337" s="64"/>
      <c r="T2337" s="36"/>
      <c r="U2337" s="70"/>
      <c r="V2337" s="36"/>
      <c r="W2337" s="36"/>
    </row>
    <row r="2338" spans="1:23" s="63" customFormat="1" ht="14.4">
      <c r="A2338" s="62"/>
      <c r="B2338" s="61"/>
      <c r="C2338" s="61"/>
      <c r="D2338" s="61"/>
      <c r="E2338" s="61"/>
      <c r="F2338" s="61"/>
      <c r="G2338" s="61"/>
      <c r="H2338" s="66"/>
      <c r="I2338" s="61"/>
      <c r="J2338" s="61"/>
      <c r="K2338" s="67" t="s">
        <v>107</v>
      </c>
      <c r="L2338" s="67">
        <v>72.34</v>
      </c>
      <c r="M2338" s="67">
        <v>0.4</v>
      </c>
      <c r="N2338" s="67">
        <v>569.26440000000002</v>
      </c>
      <c r="O2338" s="67">
        <v>2</v>
      </c>
      <c r="P2338" s="67">
        <v>25.46</v>
      </c>
      <c r="Q2338" s="68">
        <v>1990800</v>
      </c>
      <c r="R2338" s="65"/>
      <c r="S2338" s="64"/>
      <c r="T2338" s="36"/>
      <c r="U2338" s="70"/>
      <c r="V2338" s="36"/>
      <c r="W2338" s="36"/>
    </row>
    <row r="2339" spans="1:23" s="63" customFormat="1" ht="14.4">
      <c r="A2339" s="62"/>
      <c r="B2339" s="61"/>
      <c r="C2339" s="61"/>
      <c r="D2339" s="61"/>
      <c r="E2339" s="61"/>
      <c r="F2339" s="61"/>
      <c r="G2339" s="61"/>
      <c r="H2339" s="66"/>
      <c r="I2339" s="61"/>
      <c r="J2339" s="61"/>
      <c r="K2339" s="67" t="s">
        <v>72</v>
      </c>
      <c r="L2339" s="67">
        <v>61.89</v>
      </c>
      <c r="M2339" s="67">
        <v>0.4</v>
      </c>
      <c r="N2339" s="67">
        <v>532.74540000000002</v>
      </c>
      <c r="O2339" s="67">
        <v>2</v>
      </c>
      <c r="P2339" s="67">
        <v>26.69</v>
      </c>
      <c r="Q2339" s="68">
        <v>3149100</v>
      </c>
      <c r="R2339" s="65"/>
      <c r="S2339" s="64"/>
      <c r="T2339" s="36"/>
      <c r="U2339" s="70"/>
      <c r="V2339" s="36"/>
      <c r="W2339" s="36"/>
    </row>
    <row r="2340" spans="1:23" s="63" customFormat="1" ht="14.4">
      <c r="A2340" s="62"/>
      <c r="B2340" s="61"/>
      <c r="C2340" s="61"/>
      <c r="D2340" s="61"/>
      <c r="E2340" s="61"/>
      <c r="F2340" s="61"/>
      <c r="G2340" s="61"/>
      <c r="H2340" s="66"/>
      <c r="I2340" s="61"/>
      <c r="J2340" s="61"/>
      <c r="K2340" s="67" t="s">
        <v>74</v>
      </c>
      <c r="L2340" s="67">
        <v>57.32</v>
      </c>
      <c r="M2340" s="67">
        <v>0.6</v>
      </c>
      <c r="N2340" s="67">
        <v>634.86440000000005</v>
      </c>
      <c r="O2340" s="67">
        <v>2</v>
      </c>
      <c r="P2340" s="67">
        <v>22.53</v>
      </c>
      <c r="Q2340" s="68">
        <v>6780400</v>
      </c>
      <c r="R2340" s="65"/>
      <c r="S2340" s="64"/>
      <c r="T2340" s="36"/>
      <c r="U2340" s="70"/>
      <c r="V2340" s="36"/>
      <c r="W2340" s="36"/>
    </row>
    <row r="2341" spans="1:23" s="63" customFormat="1" ht="14.4">
      <c r="A2341" s="62"/>
      <c r="B2341" s="61"/>
      <c r="C2341" s="61"/>
      <c r="D2341" s="61"/>
      <c r="E2341" s="61"/>
      <c r="F2341" s="61"/>
      <c r="G2341" s="61"/>
      <c r="H2341" s="66"/>
      <c r="I2341" s="61"/>
      <c r="J2341" s="61"/>
      <c r="K2341" s="67" t="s">
        <v>76</v>
      </c>
      <c r="L2341" s="67">
        <v>27.01</v>
      </c>
      <c r="M2341" s="67">
        <v>-0.3</v>
      </c>
      <c r="N2341" s="67">
        <v>436.76350000000002</v>
      </c>
      <c r="O2341" s="67">
        <v>2</v>
      </c>
      <c r="P2341" s="67">
        <v>17.63</v>
      </c>
      <c r="Q2341" s="68">
        <v>4924900</v>
      </c>
      <c r="R2341" s="65"/>
      <c r="S2341" s="64"/>
      <c r="T2341" s="36"/>
      <c r="U2341" s="70"/>
      <c r="V2341" s="36"/>
      <c r="W2341" s="36"/>
    </row>
    <row r="2342" spans="1:23" s="63" customFormat="1" ht="14.4">
      <c r="A2342" s="62"/>
      <c r="B2342" s="61"/>
      <c r="C2342" s="61"/>
      <c r="D2342" s="61"/>
      <c r="E2342" s="61"/>
      <c r="F2342" s="61"/>
      <c r="G2342" s="61"/>
      <c r="H2342" s="66"/>
      <c r="I2342" s="61"/>
      <c r="J2342" s="61"/>
      <c r="K2342" s="14"/>
      <c r="L2342" s="14"/>
      <c r="M2342" s="13"/>
      <c r="N2342" s="15"/>
      <c r="O2342" s="12"/>
      <c r="P2342" s="14"/>
      <c r="Q2342" s="48">
        <f>SUM(Q2336:Q2341)</f>
        <v>39186600</v>
      </c>
      <c r="R2342" s="65"/>
      <c r="S2342" s="64"/>
      <c r="T2342" s="36"/>
      <c r="U2342" s="70"/>
      <c r="V2342" s="36"/>
      <c r="W2342" s="36"/>
    </row>
    <row r="2343" spans="1:23" s="63" customFormat="1" ht="14.4">
      <c r="A2343" s="62">
        <v>32</v>
      </c>
      <c r="B2343" s="61">
        <v>5</v>
      </c>
      <c r="C2343" s="61">
        <v>1</v>
      </c>
      <c r="D2343" s="61">
        <v>162.6</v>
      </c>
      <c r="E2343" s="61">
        <v>12</v>
      </c>
      <c r="F2343" s="61">
        <v>60312</v>
      </c>
      <c r="G2343" s="61" t="s">
        <v>786</v>
      </c>
      <c r="H2343" s="66" t="s">
        <v>650</v>
      </c>
      <c r="I2343" s="67" t="s">
        <v>13</v>
      </c>
      <c r="J2343" s="61" t="s">
        <v>970</v>
      </c>
      <c r="K2343" s="67" t="s">
        <v>65</v>
      </c>
      <c r="L2343" s="67">
        <v>91.36</v>
      </c>
      <c r="M2343" s="67">
        <v>-0.3</v>
      </c>
      <c r="N2343" s="67">
        <v>577.25049999999999</v>
      </c>
      <c r="O2343" s="67">
        <v>3</v>
      </c>
      <c r="P2343" s="67">
        <v>27.02</v>
      </c>
      <c r="Q2343" s="68">
        <v>15731000</v>
      </c>
      <c r="R2343" s="65">
        <f>Q2348/B2343</f>
        <v>6849060</v>
      </c>
      <c r="S2343" s="64"/>
      <c r="T2343" s="44">
        <f>R2343/$S$2327*100</f>
        <v>16.241055924259324</v>
      </c>
      <c r="U2343" s="70"/>
      <c r="V2343" s="44">
        <f>T2343*U$2327/100</f>
        <v>0.12023017133508584</v>
      </c>
      <c r="W2343" s="44"/>
    </row>
    <row r="2344" spans="1:23" s="63" customFormat="1" ht="14.4">
      <c r="A2344" s="62"/>
      <c r="B2344" s="61"/>
      <c r="C2344" s="61"/>
      <c r="D2344" s="61"/>
      <c r="E2344" s="61"/>
      <c r="F2344" s="61"/>
      <c r="G2344" s="61"/>
      <c r="H2344" s="66"/>
      <c r="I2344" s="61"/>
      <c r="J2344" s="61"/>
      <c r="K2344" s="67" t="s">
        <v>64</v>
      </c>
      <c r="L2344" s="67">
        <v>80.930000000000007</v>
      </c>
      <c r="M2344" s="67">
        <v>-1.9</v>
      </c>
      <c r="N2344" s="67">
        <v>959.08780000000002</v>
      </c>
      <c r="O2344" s="67">
        <v>3</v>
      </c>
      <c r="P2344" s="67">
        <v>36.369999999999997</v>
      </c>
      <c r="Q2344" s="68">
        <v>2954000</v>
      </c>
      <c r="R2344" s="65"/>
      <c r="S2344" s="64"/>
      <c r="T2344" s="36"/>
      <c r="U2344" s="70"/>
      <c r="V2344" s="36"/>
      <c r="W2344" s="36"/>
    </row>
    <row r="2345" spans="1:23" s="63" customFormat="1" ht="14.4">
      <c r="A2345" s="62"/>
      <c r="B2345" s="61"/>
      <c r="C2345" s="61"/>
      <c r="D2345" s="61"/>
      <c r="E2345" s="61"/>
      <c r="F2345" s="61"/>
      <c r="G2345" s="61"/>
      <c r="H2345" s="66"/>
      <c r="I2345" s="61"/>
      <c r="J2345" s="61"/>
      <c r="K2345" s="67" t="s">
        <v>66</v>
      </c>
      <c r="L2345" s="67">
        <v>69.459999999999994</v>
      </c>
      <c r="M2345" s="67">
        <v>0</v>
      </c>
      <c r="N2345" s="67">
        <v>582.58230000000003</v>
      </c>
      <c r="O2345" s="67">
        <v>3</v>
      </c>
      <c r="P2345" s="67">
        <v>24.26</v>
      </c>
      <c r="Q2345" s="68">
        <v>4385000</v>
      </c>
      <c r="R2345" s="65"/>
      <c r="S2345" s="64"/>
      <c r="T2345" s="36"/>
      <c r="U2345" s="70"/>
      <c r="V2345" s="36"/>
      <c r="W2345" s="36"/>
    </row>
    <row r="2346" spans="1:23" s="63" customFormat="1" ht="14.4">
      <c r="A2346" s="62"/>
      <c r="B2346" s="61"/>
      <c r="C2346" s="61"/>
      <c r="D2346" s="61"/>
      <c r="E2346" s="61"/>
      <c r="F2346" s="61"/>
      <c r="G2346" s="61"/>
      <c r="H2346" s="66"/>
      <c r="I2346" s="61"/>
      <c r="J2346" s="61"/>
      <c r="K2346" s="67" t="s">
        <v>67</v>
      </c>
      <c r="L2346" s="67">
        <v>63.71</v>
      </c>
      <c r="M2346" s="67">
        <v>-0.5</v>
      </c>
      <c r="N2346" s="67">
        <v>742.62</v>
      </c>
      <c r="O2346" s="67">
        <v>3</v>
      </c>
      <c r="P2346" s="67">
        <v>24.29</v>
      </c>
      <c r="Q2346" s="68">
        <v>3988300</v>
      </c>
      <c r="R2346" s="65"/>
      <c r="S2346" s="64"/>
      <c r="T2346" s="36"/>
      <c r="U2346" s="70"/>
      <c r="V2346" s="36"/>
      <c r="W2346" s="36"/>
    </row>
    <row r="2347" spans="1:23" s="63" customFormat="1" ht="14.4">
      <c r="A2347" s="62"/>
      <c r="B2347" s="61"/>
      <c r="C2347" s="61"/>
      <c r="D2347" s="61"/>
      <c r="E2347" s="61"/>
      <c r="F2347" s="61"/>
      <c r="G2347" s="61"/>
      <c r="H2347" s="66"/>
      <c r="I2347" s="61"/>
      <c r="J2347" s="61"/>
      <c r="K2347" s="67" t="s">
        <v>69</v>
      </c>
      <c r="L2347" s="67">
        <v>38.14</v>
      </c>
      <c r="M2347" s="67">
        <v>0.5</v>
      </c>
      <c r="N2347" s="67">
        <v>422.7482</v>
      </c>
      <c r="O2347" s="67">
        <v>2</v>
      </c>
      <c r="P2347" s="67">
        <v>22.91</v>
      </c>
      <c r="Q2347" s="68">
        <v>7187000</v>
      </c>
      <c r="R2347" s="65"/>
      <c r="S2347" s="64"/>
      <c r="T2347" s="36"/>
      <c r="U2347" s="70"/>
      <c r="V2347" s="36"/>
      <c r="W2347" s="36"/>
    </row>
    <row r="2348" spans="1:23" s="63" customFormat="1" ht="14.4">
      <c r="A2348" s="62"/>
      <c r="B2348" s="61"/>
      <c r="C2348" s="61"/>
      <c r="D2348" s="61"/>
      <c r="E2348" s="61"/>
      <c r="F2348" s="61"/>
      <c r="G2348" s="61"/>
      <c r="H2348" s="66"/>
      <c r="I2348" s="61"/>
      <c r="J2348" s="61"/>
      <c r="K2348" s="14"/>
      <c r="L2348" s="14"/>
      <c r="M2348" s="13"/>
      <c r="N2348" s="15"/>
      <c r="O2348" s="12"/>
      <c r="P2348" s="14"/>
      <c r="Q2348" s="48">
        <f>SUM(Q2343:Q2347)</f>
        <v>34245300</v>
      </c>
      <c r="R2348" s="65"/>
      <c r="S2348" s="64"/>
      <c r="T2348" s="36"/>
      <c r="U2348" s="70"/>
      <c r="V2348" s="36"/>
      <c r="W2348" s="36"/>
    </row>
    <row r="2349" spans="1:23" s="63" customFormat="1" ht="14.4">
      <c r="A2349" s="62">
        <v>32</v>
      </c>
      <c r="B2349" s="61">
        <v>8</v>
      </c>
      <c r="C2349" s="61">
        <v>8</v>
      </c>
      <c r="D2349" s="61">
        <v>157.63999999999999</v>
      </c>
      <c r="E2349" s="61">
        <v>12</v>
      </c>
      <c r="F2349" s="61">
        <v>64133</v>
      </c>
      <c r="G2349" s="61" t="s">
        <v>851</v>
      </c>
      <c r="H2349" s="66" t="s">
        <v>55</v>
      </c>
      <c r="I2349" s="61" t="s">
        <v>210</v>
      </c>
      <c r="J2349" s="61" t="s">
        <v>1004</v>
      </c>
      <c r="K2349" s="67" t="s">
        <v>217</v>
      </c>
      <c r="L2349" s="67">
        <v>83.52</v>
      </c>
      <c r="M2349" s="67">
        <v>0</v>
      </c>
      <c r="N2349" s="67">
        <v>597.77660000000003</v>
      </c>
      <c r="O2349" s="67">
        <v>2</v>
      </c>
      <c r="P2349" s="67">
        <v>21.22</v>
      </c>
      <c r="Q2349" s="68">
        <v>3447300</v>
      </c>
      <c r="R2349" s="65">
        <f>Q2357/B2349</f>
        <v>1931406.375</v>
      </c>
      <c r="S2349" s="64"/>
      <c r="T2349" s="44">
        <f>R2349/$S$2327*100</f>
        <v>4.5799100823829804</v>
      </c>
      <c r="U2349" s="70"/>
      <c r="V2349" s="44">
        <f>T2349*U$2327/100</f>
        <v>3.3904407230178603E-2</v>
      </c>
      <c r="W2349" s="44"/>
    </row>
    <row r="2350" spans="1:23" s="63" customFormat="1" ht="14.4">
      <c r="A2350" s="62"/>
      <c r="B2350" s="61"/>
      <c r="C2350" s="61"/>
      <c r="D2350" s="61"/>
      <c r="E2350" s="61"/>
      <c r="F2350" s="61"/>
      <c r="G2350" s="61"/>
      <c r="H2350" s="66"/>
      <c r="I2350" s="61"/>
      <c r="J2350" s="61"/>
      <c r="K2350" s="67" t="s">
        <v>218</v>
      </c>
      <c r="L2350" s="67">
        <v>63.17</v>
      </c>
      <c r="M2350" s="67">
        <v>-1.3</v>
      </c>
      <c r="N2350" s="67">
        <v>945.92930000000001</v>
      </c>
      <c r="O2350" s="67">
        <v>2</v>
      </c>
      <c r="P2350" s="67">
        <v>30.47</v>
      </c>
      <c r="Q2350" s="68">
        <v>3024000</v>
      </c>
      <c r="R2350" s="65"/>
      <c r="S2350" s="64"/>
      <c r="T2350" s="36"/>
      <c r="U2350" s="70"/>
      <c r="V2350" s="36"/>
      <c r="W2350" s="36"/>
    </row>
    <row r="2351" spans="1:23" s="63" customFormat="1" ht="14.4">
      <c r="A2351" s="62"/>
      <c r="B2351" s="61"/>
      <c r="C2351" s="61"/>
      <c r="D2351" s="61"/>
      <c r="E2351" s="61"/>
      <c r="F2351" s="61"/>
      <c r="G2351" s="61"/>
      <c r="H2351" s="66"/>
      <c r="I2351" s="61"/>
      <c r="J2351" s="61"/>
      <c r="K2351" s="67" t="s">
        <v>219</v>
      </c>
      <c r="L2351" s="67">
        <v>61.75</v>
      </c>
      <c r="M2351" s="67">
        <v>-0.3</v>
      </c>
      <c r="N2351" s="67">
        <v>527.23860000000002</v>
      </c>
      <c r="O2351" s="67">
        <v>2</v>
      </c>
      <c r="P2351" s="67">
        <v>17.63</v>
      </c>
      <c r="Q2351" s="68">
        <v>2216700</v>
      </c>
      <c r="R2351" s="65"/>
      <c r="S2351" s="64"/>
      <c r="T2351" s="36"/>
      <c r="U2351" s="70"/>
      <c r="V2351" s="36"/>
      <c r="W2351" s="36"/>
    </row>
    <row r="2352" spans="1:23" s="63" customFormat="1" ht="14.4">
      <c r="A2352" s="62"/>
      <c r="B2352" s="61"/>
      <c r="C2352" s="61"/>
      <c r="D2352" s="61"/>
      <c r="E2352" s="61"/>
      <c r="F2352" s="61"/>
      <c r="G2352" s="61"/>
      <c r="H2352" s="66"/>
      <c r="I2352" s="61"/>
      <c r="J2352" s="61"/>
      <c r="K2352" s="67" t="s">
        <v>220</v>
      </c>
      <c r="L2352" s="67">
        <v>56.23</v>
      </c>
      <c r="M2352" s="67">
        <v>-0.3</v>
      </c>
      <c r="N2352" s="67">
        <v>703.8691</v>
      </c>
      <c r="O2352" s="67">
        <v>2</v>
      </c>
      <c r="P2352" s="67">
        <v>28.97</v>
      </c>
      <c r="Q2352" s="68">
        <v>605200</v>
      </c>
      <c r="R2352" s="65"/>
      <c r="S2352" s="64"/>
      <c r="T2352" s="36"/>
      <c r="U2352" s="70"/>
      <c r="V2352" s="36"/>
      <c r="W2352" s="36"/>
    </row>
    <row r="2353" spans="1:23" s="63" customFormat="1" ht="14.4">
      <c r="A2353" s="62"/>
      <c r="B2353" s="61"/>
      <c r="C2353" s="61"/>
      <c r="D2353" s="61"/>
      <c r="E2353" s="61"/>
      <c r="F2353" s="61"/>
      <c r="G2353" s="61"/>
      <c r="H2353" s="66"/>
      <c r="I2353" s="61"/>
      <c r="J2353" s="61"/>
      <c r="K2353" s="67" t="s">
        <v>221</v>
      </c>
      <c r="L2353" s="67">
        <v>46.74</v>
      </c>
      <c r="M2353" s="67">
        <v>-0.3</v>
      </c>
      <c r="N2353" s="67">
        <v>519.24120000000005</v>
      </c>
      <c r="O2353" s="67">
        <v>2</v>
      </c>
      <c r="P2353" s="67">
        <v>21.69</v>
      </c>
      <c r="Q2353" s="68">
        <v>2289700</v>
      </c>
      <c r="R2353" s="65"/>
      <c r="S2353" s="64"/>
      <c r="T2353" s="36"/>
      <c r="U2353" s="70"/>
      <c r="V2353" s="36"/>
      <c r="W2353" s="36"/>
    </row>
    <row r="2354" spans="1:23" s="63" customFormat="1" ht="14.4">
      <c r="A2354" s="62"/>
      <c r="B2354" s="61"/>
      <c r="C2354" s="61"/>
      <c r="D2354" s="61"/>
      <c r="E2354" s="61"/>
      <c r="F2354" s="61"/>
      <c r="G2354" s="61"/>
      <c r="H2354" s="66"/>
      <c r="I2354" s="61"/>
      <c r="J2354" s="61"/>
      <c r="K2354" s="67" t="s">
        <v>222</v>
      </c>
      <c r="L2354" s="67">
        <v>44.85</v>
      </c>
      <c r="M2354" s="67">
        <v>-0.3</v>
      </c>
      <c r="N2354" s="67">
        <v>527.23860000000002</v>
      </c>
      <c r="O2354" s="67">
        <v>2</v>
      </c>
      <c r="P2354" s="67">
        <v>17.63</v>
      </c>
      <c r="Q2354" s="68">
        <v>2216700</v>
      </c>
      <c r="R2354" s="65"/>
      <c r="S2354" s="64"/>
      <c r="T2354" s="36"/>
      <c r="U2354" s="70"/>
      <c r="V2354" s="36"/>
      <c r="W2354" s="36"/>
    </row>
    <row r="2355" spans="1:23" s="63" customFormat="1" ht="14.4">
      <c r="A2355" s="62"/>
      <c r="B2355" s="61"/>
      <c r="C2355" s="61"/>
      <c r="D2355" s="61"/>
      <c r="E2355" s="61"/>
      <c r="F2355" s="61"/>
      <c r="G2355" s="61"/>
      <c r="H2355" s="66"/>
      <c r="I2355" s="61"/>
      <c r="J2355" s="61"/>
      <c r="K2355" s="67" t="s">
        <v>223</v>
      </c>
      <c r="L2355" s="67">
        <v>39.46</v>
      </c>
      <c r="M2355" s="67">
        <v>-0.1</v>
      </c>
      <c r="N2355" s="67">
        <v>469.23649999999998</v>
      </c>
      <c r="O2355" s="67">
        <v>2</v>
      </c>
      <c r="P2355" s="67">
        <v>18.16</v>
      </c>
      <c r="Q2355" s="68">
        <v>1563200</v>
      </c>
      <c r="R2355" s="65"/>
      <c r="S2355" s="64"/>
      <c r="T2355" s="36"/>
      <c r="U2355" s="70"/>
      <c r="V2355" s="36"/>
      <c r="W2355" s="36"/>
    </row>
    <row r="2356" spans="1:23" s="63" customFormat="1" ht="14.4">
      <c r="A2356" s="62"/>
      <c r="B2356" s="61"/>
      <c r="C2356" s="61"/>
      <c r="D2356" s="61"/>
      <c r="E2356" s="61"/>
      <c r="F2356" s="61"/>
      <c r="G2356" s="61"/>
      <c r="H2356" s="66"/>
      <c r="I2356" s="61"/>
      <c r="J2356" s="61"/>
      <c r="K2356" s="67" t="s">
        <v>224</v>
      </c>
      <c r="L2356" s="67">
        <v>15.52</v>
      </c>
      <c r="M2356" s="67">
        <v>-1</v>
      </c>
      <c r="N2356" s="67">
        <v>470.70890000000003</v>
      </c>
      <c r="O2356" s="67">
        <v>2</v>
      </c>
      <c r="P2356" s="67">
        <v>20.29</v>
      </c>
      <c r="Q2356" s="68">
        <v>88451</v>
      </c>
      <c r="R2356" s="65"/>
      <c r="S2356" s="64"/>
      <c r="T2356" s="36"/>
      <c r="U2356" s="70"/>
      <c r="V2356" s="36"/>
      <c r="W2356" s="36"/>
    </row>
    <row r="2357" spans="1:23" s="63" customFormat="1" ht="14.4">
      <c r="A2357" s="62"/>
      <c r="B2357" s="61"/>
      <c r="C2357" s="61"/>
      <c r="D2357" s="61"/>
      <c r="E2357" s="61"/>
      <c r="F2357" s="61"/>
      <c r="G2357" s="61"/>
      <c r="H2357" s="66"/>
      <c r="I2357" s="61"/>
      <c r="J2357" s="61"/>
      <c r="K2357" s="14"/>
      <c r="L2357" s="14"/>
      <c r="M2357" s="13"/>
      <c r="N2357" s="15"/>
      <c r="O2357" s="12"/>
      <c r="P2357" s="14"/>
      <c r="Q2357" s="48">
        <f>SUM(Q2349:Q2356)</f>
        <v>15451251</v>
      </c>
      <c r="R2357" s="65"/>
      <c r="S2357" s="64"/>
      <c r="T2357" s="36"/>
      <c r="U2357" s="70"/>
      <c r="V2357" s="36"/>
      <c r="W2357" s="36"/>
    </row>
    <row r="2358" spans="1:23" s="63" customFormat="1" ht="14.4">
      <c r="A2358" s="62">
        <v>32</v>
      </c>
      <c r="B2358" s="61">
        <v>2</v>
      </c>
      <c r="C2358" s="61">
        <v>2</v>
      </c>
      <c r="D2358" s="61">
        <v>100.03</v>
      </c>
      <c r="E2358" s="61">
        <v>9</v>
      </c>
      <c r="F2358" s="61">
        <v>25342</v>
      </c>
      <c r="G2358" s="61" t="s">
        <v>768</v>
      </c>
      <c r="H2358" s="66" t="s">
        <v>648</v>
      </c>
      <c r="I2358" s="61" t="s">
        <v>40</v>
      </c>
      <c r="J2358" s="67" t="s">
        <v>963</v>
      </c>
      <c r="K2358" s="67" t="s">
        <v>90</v>
      </c>
      <c r="L2358" s="67">
        <v>70.66</v>
      </c>
      <c r="M2358" s="67">
        <v>0.1</v>
      </c>
      <c r="N2358" s="67">
        <v>480.26350000000002</v>
      </c>
      <c r="O2358" s="67">
        <v>2</v>
      </c>
      <c r="P2358" s="67">
        <v>24.68</v>
      </c>
      <c r="Q2358" s="68">
        <v>7129800</v>
      </c>
      <c r="R2358" s="65">
        <f>Q2360/B2358</f>
        <v>3953325</v>
      </c>
      <c r="S2358" s="64"/>
      <c r="T2358" s="44">
        <f>R2358/$S$2327*100</f>
        <v>9.374450276647087</v>
      </c>
      <c r="U2358" s="70"/>
      <c r="V2358" s="44">
        <f>T2358*U$2327/100</f>
        <v>6.9397689915591088E-2</v>
      </c>
      <c r="W2358" s="44"/>
    </row>
    <row r="2359" spans="1:23" s="63" customFormat="1" ht="14.4">
      <c r="A2359" s="62"/>
      <c r="B2359" s="61"/>
      <c r="C2359" s="61"/>
      <c r="D2359" s="61"/>
      <c r="E2359" s="61"/>
      <c r="F2359" s="61"/>
      <c r="G2359" s="61"/>
      <c r="H2359" s="66"/>
      <c r="I2359" s="61"/>
      <c r="J2359" s="61"/>
      <c r="K2359" s="67" t="s">
        <v>91</v>
      </c>
      <c r="L2359" s="67">
        <v>58.74</v>
      </c>
      <c r="M2359" s="67">
        <v>-0.5</v>
      </c>
      <c r="N2359" s="67">
        <v>604.80229999999995</v>
      </c>
      <c r="O2359" s="67">
        <v>2</v>
      </c>
      <c r="P2359" s="67">
        <v>30.85</v>
      </c>
      <c r="Q2359" s="68">
        <v>776850</v>
      </c>
      <c r="R2359" s="65"/>
      <c r="S2359" s="64"/>
      <c r="T2359" s="36"/>
      <c r="U2359" s="70"/>
      <c r="V2359" s="36"/>
      <c r="W2359" s="36"/>
    </row>
    <row r="2360" spans="1:23" s="63" customFormat="1" ht="14.4">
      <c r="A2360" s="62"/>
      <c r="B2360" s="61"/>
      <c r="C2360" s="61"/>
      <c r="D2360" s="61"/>
      <c r="E2360" s="61"/>
      <c r="F2360" s="61"/>
      <c r="G2360" s="61"/>
      <c r="H2360" s="66"/>
      <c r="I2360" s="61"/>
      <c r="J2360" s="61"/>
      <c r="K2360" s="14"/>
      <c r="L2360" s="14"/>
      <c r="M2360" s="13"/>
      <c r="N2360" s="15"/>
      <c r="O2360" s="12"/>
      <c r="P2360" s="14"/>
      <c r="Q2360" s="48">
        <f>SUM(Q2358:Q2359)</f>
        <v>7906650</v>
      </c>
      <c r="R2360" s="65"/>
      <c r="S2360" s="64"/>
      <c r="T2360" s="36"/>
      <c r="U2360" s="70"/>
      <c r="V2360" s="36"/>
      <c r="W2360" s="36"/>
    </row>
    <row r="2361" spans="1:23" s="63" customFormat="1" ht="14.4">
      <c r="A2361" s="62">
        <v>32</v>
      </c>
      <c r="B2361" s="61">
        <v>1</v>
      </c>
      <c r="C2361" s="61">
        <v>1</v>
      </c>
      <c r="D2361" s="61">
        <v>75.23</v>
      </c>
      <c r="E2361" s="61">
        <v>6</v>
      </c>
      <c r="F2361" s="61">
        <v>25240</v>
      </c>
      <c r="G2361" s="61" t="s">
        <v>859</v>
      </c>
      <c r="H2361" s="66" t="s">
        <v>648</v>
      </c>
      <c r="I2361" s="61" t="s">
        <v>40</v>
      </c>
      <c r="J2361" s="61" t="s">
        <v>1007</v>
      </c>
      <c r="K2361" s="67" t="s">
        <v>95</v>
      </c>
      <c r="L2361" s="67">
        <v>75.23</v>
      </c>
      <c r="M2361" s="67">
        <v>-0.3</v>
      </c>
      <c r="N2361" s="67">
        <v>500.22809999999998</v>
      </c>
      <c r="O2361" s="67">
        <v>3</v>
      </c>
      <c r="P2361" s="67">
        <v>19.02</v>
      </c>
      <c r="Q2361" s="68">
        <v>1740500</v>
      </c>
      <c r="R2361" s="65">
        <v>1740500</v>
      </c>
      <c r="S2361" s="64"/>
      <c r="T2361" s="44">
        <f>R2361/$S$2327*100</f>
        <v>4.1272171416476651</v>
      </c>
      <c r="U2361" s="70"/>
      <c r="V2361" s="44">
        <f>T2361*U$2327/100</f>
        <v>3.0553187329168813E-2</v>
      </c>
      <c r="W2361" s="44"/>
    </row>
    <row r="2362" spans="1:23" s="63" customFormat="1" ht="14.4">
      <c r="A2362" s="62"/>
      <c r="B2362" s="61"/>
      <c r="C2362" s="61"/>
      <c r="D2362" s="61"/>
      <c r="E2362" s="61"/>
      <c r="F2362" s="61"/>
      <c r="G2362" s="61"/>
      <c r="H2362" s="66"/>
      <c r="I2362" s="61"/>
      <c r="J2362" s="61"/>
      <c r="K2362" s="67"/>
      <c r="L2362" s="67"/>
      <c r="M2362" s="67"/>
      <c r="N2362" s="67"/>
      <c r="O2362" s="67"/>
      <c r="P2362" s="67"/>
      <c r="Q2362" s="46">
        <f>SUM(Q2361)</f>
        <v>1740500</v>
      </c>
      <c r="R2362" s="65"/>
      <c r="S2362" s="52"/>
      <c r="T2362" s="36"/>
      <c r="U2362" s="72"/>
      <c r="V2362" s="36"/>
      <c r="W2362" s="36"/>
    </row>
    <row r="2363" spans="1:23" ht="14.4">
      <c r="A2363" s="11" t="s">
        <v>726</v>
      </c>
      <c r="B2363" s="2"/>
      <c r="C2363" s="2"/>
      <c r="D2363" s="2"/>
      <c r="E2363" s="2"/>
      <c r="F2363" s="2"/>
      <c r="G2363" s="8"/>
      <c r="H2363" s="27"/>
      <c r="I2363" s="2"/>
      <c r="J2363" s="2"/>
      <c r="K2363" s="3"/>
      <c r="L2363" s="3"/>
      <c r="M2363" s="5"/>
      <c r="N2363" s="4"/>
      <c r="O2363" s="2"/>
      <c r="P2363" s="3"/>
      <c r="Q2363" s="47"/>
      <c r="R2363" s="42"/>
      <c r="S2363" s="51">
        <v>4027605.833333333</v>
      </c>
      <c r="T2363" s="26"/>
      <c r="U2363" s="53">
        <v>0.287939477</v>
      </c>
      <c r="V2363" s="54">
        <f>SUM(V2364:V2379)</f>
        <v>0.26659748477721962</v>
      </c>
      <c r="W2363" s="53">
        <f>V2363/U2363*100</f>
        <v>92.588028413075023</v>
      </c>
    </row>
    <row r="2364" spans="1:23" s="63" customFormat="1" ht="14.4">
      <c r="A2364" s="62">
        <v>33</v>
      </c>
      <c r="B2364" s="61">
        <v>3</v>
      </c>
      <c r="C2364" s="61">
        <v>3</v>
      </c>
      <c r="D2364" s="61">
        <v>138.87</v>
      </c>
      <c r="E2364" s="61">
        <v>7</v>
      </c>
      <c r="F2364" s="61">
        <v>55131</v>
      </c>
      <c r="G2364" s="61" t="s">
        <v>860</v>
      </c>
      <c r="H2364" s="66" t="s">
        <v>209</v>
      </c>
      <c r="I2364" s="61" t="s">
        <v>38</v>
      </c>
      <c r="J2364" s="61" t="s">
        <v>1008</v>
      </c>
      <c r="K2364" s="67" t="s">
        <v>73</v>
      </c>
      <c r="L2364" s="67">
        <v>84.88</v>
      </c>
      <c r="M2364" s="67">
        <v>3.4</v>
      </c>
      <c r="N2364" s="67">
        <v>757.85410000000002</v>
      </c>
      <c r="O2364" s="67">
        <v>2</v>
      </c>
      <c r="P2364" s="67">
        <v>38.229999999999997</v>
      </c>
      <c r="Q2364" s="68">
        <v>1723700</v>
      </c>
      <c r="R2364" s="65">
        <f>Q2367/B2364</f>
        <v>1124473.3333333333</v>
      </c>
      <c r="S2364" s="64"/>
      <c r="T2364" s="44">
        <f>R2364/$S$2363*100</f>
        <v>27.91915047959634</v>
      </c>
      <c r="U2364" s="70"/>
      <c r="V2364" s="44">
        <f>T2364*U$2363/100</f>
        <v>8.0390255873792699E-2</v>
      </c>
      <c r="W2364" s="44"/>
    </row>
    <row r="2365" spans="1:23" s="63" customFormat="1" ht="14.4">
      <c r="A2365" s="62"/>
      <c r="B2365" s="61"/>
      <c r="C2365" s="61"/>
      <c r="D2365" s="61"/>
      <c r="E2365" s="61"/>
      <c r="F2365" s="61"/>
      <c r="G2365" s="61"/>
      <c r="H2365" s="66"/>
      <c r="I2365" s="61"/>
      <c r="J2365" s="61"/>
      <c r="K2365" s="67" t="s">
        <v>71</v>
      </c>
      <c r="L2365" s="67">
        <v>71.05</v>
      </c>
      <c r="M2365" s="67">
        <v>3.8</v>
      </c>
      <c r="N2365" s="67">
        <v>641.31989999999996</v>
      </c>
      <c r="O2365" s="67">
        <v>2</v>
      </c>
      <c r="P2365" s="67">
        <v>25.86</v>
      </c>
      <c r="Q2365" s="68">
        <v>1339000</v>
      </c>
      <c r="R2365" s="65"/>
      <c r="S2365" s="64"/>
      <c r="T2365" s="36"/>
      <c r="U2365" s="70"/>
      <c r="V2365" s="36"/>
      <c r="W2365" s="36"/>
    </row>
    <row r="2366" spans="1:23" s="63" customFormat="1" ht="14.4">
      <c r="A2366" s="62"/>
      <c r="B2366" s="61"/>
      <c r="C2366" s="61"/>
      <c r="D2366" s="61"/>
      <c r="E2366" s="61"/>
      <c r="F2366" s="61"/>
      <c r="G2366" s="61"/>
      <c r="H2366" s="66"/>
      <c r="I2366" s="61"/>
      <c r="J2366" s="61"/>
      <c r="K2366" s="67" t="s">
        <v>72</v>
      </c>
      <c r="L2366" s="67">
        <v>55.38</v>
      </c>
      <c r="M2366" s="67">
        <v>3.7</v>
      </c>
      <c r="N2366" s="67">
        <v>532.74530000000004</v>
      </c>
      <c r="O2366" s="67">
        <v>2</v>
      </c>
      <c r="P2366" s="67">
        <v>26.52</v>
      </c>
      <c r="Q2366" s="68">
        <v>310720</v>
      </c>
      <c r="R2366" s="65"/>
      <c r="S2366" s="64"/>
      <c r="T2366" s="36"/>
      <c r="U2366" s="70"/>
      <c r="V2366" s="36"/>
      <c r="W2366" s="36"/>
    </row>
    <row r="2367" spans="1:23" s="63" customFormat="1" ht="14.4">
      <c r="A2367" s="62"/>
      <c r="B2367" s="61"/>
      <c r="C2367" s="61"/>
      <c r="D2367" s="61"/>
      <c r="E2367" s="61"/>
      <c r="F2367" s="61"/>
      <c r="G2367" s="61"/>
      <c r="H2367" s="66"/>
      <c r="I2367" s="61"/>
      <c r="J2367" s="61"/>
      <c r="K2367" s="14"/>
      <c r="L2367" s="14"/>
      <c r="M2367" s="13"/>
      <c r="N2367" s="15"/>
      <c r="O2367" s="12"/>
      <c r="P2367" s="14"/>
      <c r="Q2367" s="48">
        <f>SUM(Q2364:Q2366)</f>
        <v>3373420</v>
      </c>
      <c r="R2367" s="65"/>
      <c r="S2367" s="64"/>
      <c r="T2367" s="36"/>
      <c r="U2367" s="70"/>
      <c r="V2367" s="36"/>
      <c r="W2367" s="36"/>
    </row>
    <row r="2368" spans="1:23" s="63" customFormat="1" ht="14.4">
      <c r="A2368" s="62">
        <v>33</v>
      </c>
      <c r="B2368" s="61">
        <v>4</v>
      </c>
      <c r="C2368" s="61">
        <v>1</v>
      </c>
      <c r="D2368" s="61">
        <v>120.37</v>
      </c>
      <c r="E2368" s="61">
        <v>11</v>
      </c>
      <c r="F2368" s="61">
        <v>60312</v>
      </c>
      <c r="G2368" s="61" t="s">
        <v>786</v>
      </c>
      <c r="H2368" s="66" t="s">
        <v>652</v>
      </c>
      <c r="I2368" s="67" t="s">
        <v>13</v>
      </c>
      <c r="J2368" s="61" t="s">
        <v>970</v>
      </c>
      <c r="K2368" s="67" t="s">
        <v>64</v>
      </c>
      <c r="L2368" s="67">
        <v>74.22</v>
      </c>
      <c r="M2368" s="67">
        <v>1.8</v>
      </c>
      <c r="N2368" s="67">
        <v>959.08810000000005</v>
      </c>
      <c r="O2368" s="67">
        <v>3</v>
      </c>
      <c r="P2368" s="67">
        <v>36.520000000000003</v>
      </c>
      <c r="Q2368" s="68">
        <v>1084500</v>
      </c>
      <c r="R2368" s="65">
        <f>Q2372/B2368</f>
        <v>897942.5</v>
      </c>
      <c r="S2368" s="64"/>
      <c r="T2368" s="44">
        <f>R2368/$S$2363*100</f>
        <v>22.294696580495405</v>
      </c>
      <c r="U2368" s="70"/>
      <c r="V2368" s="44">
        <f>T2368*U$2363/100</f>
        <v>6.4195232732615348E-2</v>
      </c>
      <c r="W2368" s="44"/>
    </row>
    <row r="2369" spans="1:23" s="63" customFormat="1" ht="14.4">
      <c r="A2369" s="62"/>
      <c r="B2369" s="61"/>
      <c r="C2369" s="61"/>
      <c r="D2369" s="61"/>
      <c r="E2369" s="61"/>
      <c r="F2369" s="61"/>
      <c r="G2369" s="61"/>
      <c r="H2369" s="66"/>
      <c r="I2369" s="61"/>
      <c r="J2369" s="61"/>
      <c r="K2369" s="67" t="s">
        <v>65</v>
      </c>
      <c r="L2369" s="67">
        <v>57.15</v>
      </c>
      <c r="M2369" s="67">
        <v>3.1</v>
      </c>
      <c r="N2369" s="67">
        <v>577.25049999999999</v>
      </c>
      <c r="O2369" s="67">
        <v>3</v>
      </c>
      <c r="P2369" s="67">
        <v>26.49</v>
      </c>
      <c r="Q2369" s="68">
        <v>1496000</v>
      </c>
      <c r="R2369" s="65"/>
      <c r="S2369" s="64"/>
      <c r="T2369" s="36"/>
      <c r="U2369" s="70"/>
      <c r="V2369" s="36"/>
      <c r="W2369" s="36"/>
    </row>
    <row r="2370" spans="1:23" s="63" customFormat="1" ht="14.4">
      <c r="A2370" s="62"/>
      <c r="B2370" s="61"/>
      <c r="C2370" s="61"/>
      <c r="D2370" s="61"/>
      <c r="E2370" s="61"/>
      <c r="F2370" s="61"/>
      <c r="G2370" s="61"/>
      <c r="H2370" s="66"/>
      <c r="I2370" s="61"/>
      <c r="J2370" s="61"/>
      <c r="K2370" s="67" t="s">
        <v>67</v>
      </c>
      <c r="L2370" s="67">
        <v>52.69</v>
      </c>
      <c r="M2370" s="67">
        <v>3.3</v>
      </c>
      <c r="N2370" s="67">
        <v>742.62040000000002</v>
      </c>
      <c r="O2370" s="67">
        <v>3</v>
      </c>
      <c r="P2370" s="67">
        <v>24.23</v>
      </c>
      <c r="Q2370" s="68">
        <v>644110</v>
      </c>
      <c r="R2370" s="65"/>
      <c r="S2370" s="64"/>
      <c r="T2370" s="36"/>
      <c r="U2370" s="70"/>
      <c r="V2370" s="36"/>
      <c r="W2370" s="36"/>
    </row>
    <row r="2371" spans="1:23" s="63" customFormat="1" ht="14.4">
      <c r="A2371" s="62"/>
      <c r="B2371" s="61"/>
      <c r="C2371" s="61"/>
      <c r="D2371" s="61"/>
      <c r="E2371" s="61"/>
      <c r="F2371" s="61"/>
      <c r="G2371" s="61"/>
      <c r="H2371" s="66"/>
      <c r="I2371" s="61"/>
      <c r="J2371" s="61"/>
      <c r="K2371" s="67" t="s">
        <v>66</v>
      </c>
      <c r="L2371" s="67">
        <v>39.450000000000003</v>
      </c>
      <c r="M2371" s="67">
        <v>4.5999999999999996</v>
      </c>
      <c r="N2371" s="67">
        <v>582.58299999999997</v>
      </c>
      <c r="O2371" s="67">
        <v>3</v>
      </c>
      <c r="P2371" s="67">
        <v>24.15</v>
      </c>
      <c r="Q2371" s="68">
        <v>367160</v>
      </c>
      <c r="R2371" s="65"/>
      <c r="S2371" s="64"/>
      <c r="T2371" s="36"/>
      <c r="U2371" s="70"/>
      <c r="V2371" s="36"/>
      <c r="W2371" s="36"/>
    </row>
    <row r="2372" spans="1:23" s="63" customFormat="1" ht="14.4">
      <c r="A2372" s="62"/>
      <c r="B2372" s="61"/>
      <c r="C2372" s="61"/>
      <c r="D2372" s="61"/>
      <c r="E2372" s="61"/>
      <c r="F2372" s="61"/>
      <c r="G2372" s="61"/>
      <c r="H2372" s="66"/>
      <c r="I2372" s="61"/>
      <c r="J2372" s="61"/>
      <c r="K2372" s="14"/>
      <c r="L2372" s="14"/>
      <c r="M2372" s="13"/>
      <c r="N2372" s="15"/>
      <c r="O2372" s="12"/>
      <c r="P2372" s="14"/>
      <c r="Q2372" s="48">
        <f>SUM(Q2368:Q2371)</f>
        <v>3591770</v>
      </c>
      <c r="R2372" s="65"/>
      <c r="S2372" s="64"/>
      <c r="T2372" s="36"/>
      <c r="U2372" s="70"/>
      <c r="V2372" s="36"/>
      <c r="W2372" s="36"/>
    </row>
    <row r="2373" spans="1:23" s="63" customFormat="1" ht="14.4">
      <c r="A2373" s="62">
        <v>33</v>
      </c>
      <c r="B2373" s="61">
        <v>4</v>
      </c>
      <c r="C2373" s="61">
        <v>1</v>
      </c>
      <c r="D2373" s="61">
        <v>92.99</v>
      </c>
      <c r="E2373" s="61">
        <v>7</v>
      </c>
      <c r="F2373" s="61">
        <v>67421</v>
      </c>
      <c r="G2373" s="61" t="s">
        <v>861</v>
      </c>
      <c r="H2373" s="66" t="s">
        <v>155</v>
      </c>
      <c r="I2373" s="67" t="s">
        <v>13</v>
      </c>
      <c r="J2373" s="61" t="s">
        <v>563</v>
      </c>
      <c r="K2373" s="67" t="s">
        <v>65</v>
      </c>
      <c r="L2373" s="67">
        <v>57.15</v>
      </c>
      <c r="M2373" s="67">
        <v>3.1</v>
      </c>
      <c r="N2373" s="67">
        <v>577.25049999999999</v>
      </c>
      <c r="O2373" s="67">
        <v>3</v>
      </c>
      <c r="P2373" s="67">
        <v>26.49</v>
      </c>
      <c r="Q2373" s="68">
        <v>1496000</v>
      </c>
      <c r="R2373" s="65">
        <f>Q2377/B2373</f>
        <v>743535</v>
      </c>
      <c r="S2373" s="64"/>
      <c r="T2373" s="44">
        <f>R2373/$S$2363*100</f>
        <v>18.460967402677397</v>
      </c>
      <c r="U2373" s="70"/>
      <c r="V2373" s="44">
        <f>T2373*U$2363/100</f>
        <v>5.3156412988409778E-2</v>
      </c>
      <c r="W2373" s="44"/>
    </row>
    <row r="2374" spans="1:23" s="63" customFormat="1" ht="14.4">
      <c r="A2374" s="62"/>
      <c r="B2374" s="61"/>
      <c r="C2374" s="61"/>
      <c r="D2374" s="61"/>
      <c r="E2374" s="61"/>
      <c r="F2374" s="61"/>
      <c r="G2374" s="61"/>
      <c r="H2374" s="66"/>
      <c r="I2374" s="61"/>
      <c r="J2374" s="61"/>
      <c r="K2374" s="67" t="s">
        <v>67</v>
      </c>
      <c r="L2374" s="67">
        <v>52.69</v>
      </c>
      <c r="M2374" s="67">
        <v>3.3</v>
      </c>
      <c r="N2374" s="67">
        <v>742.62040000000002</v>
      </c>
      <c r="O2374" s="67">
        <v>3</v>
      </c>
      <c r="P2374" s="67">
        <v>24.23</v>
      </c>
      <c r="Q2374" s="68">
        <v>644110</v>
      </c>
      <c r="R2374" s="65"/>
      <c r="S2374" s="64"/>
      <c r="T2374" s="36"/>
      <c r="U2374" s="70"/>
      <c r="V2374" s="36"/>
      <c r="W2374" s="36"/>
    </row>
    <row r="2375" spans="1:23" s="63" customFormat="1" ht="14.4">
      <c r="A2375" s="62"/>
      <c r="B2375" s="61"/>
      <c r="C2375" s="61"/>
      <c r="D2375" s="61"/>
      <c r="E2375" s="61"/>
      <c r="F2375" s="61"/>
      <c r="G2375" s="61"/>
      <c r="H2375" s="66"/>
      <c r="I2375" s="61"/>
      <c r="J2375" s="61"/>
      <c r="K2375" s="67" t="s">
        <v>66</v>
      </c>
      <c r="L2375" s="67">
        <v>39.450000000000003</v>
      </c>
      <c r="M2375" s="67">
        <v>4.5999999999999996</v>
      </c>
      <c r="N2375" s="67">
        <v>582.58299999999997</v>
      </c>
      <c r="O2375" s="67">
        <v>3</v>
      </c>
      <c r="P2375" s="67">
        <v>24.15</v>
      </c>
      <c r="Q2375" s="68">
        <v>367160</v>
      </c>
      <c r="R2375" s="65"/>
      <c r="S2375" s="64"/>
      <c r="T2375" s="36"/>
      <c r="U2375" s="70"/>
      <c r="V2375" s="36"/>
      <c r="W2375" s="36"/>
    </row>
    <row r="2376" spans="1:23" s="63" customFormat="1" ht="14.4">
      <c r="A2376" s="62"/>
      <c r="B2376" s="61"/>
      <c r="C2376" s="61"/>
      <c r="D2376" s="61"/>
      <c r="E2376" s="61"/>
      <c r="F2376" s="61"/>
      <c r="G2376" s="61"/>
      <c r="H2376" s="66"/>
      <c r="I2376" s="61"/>
      <c r="J2376" s="61"/>
      <c r="K2376" s="67" t="s">
        <v>113</v>
      </c>
      <c r="L2376" s="67">
        <v>28.47</v>
      </c>
      <c r="M2376" s="67">
        <v>3.1</v>
      </c>
      <c r="N2376" s="67">
        <v>528.73680000000002</v>
      </c>
      <c r="O2376" s="67">
        <v>2</v>
      </c>
      <c r="P2376" s="67">
        <v>28.24</v>
      </c>
      <c r="Q2376" s="68">
        <v>466870</v>
      </c>
      <c r="R2376" s="65"/>
      <c r="S2376" s="64"/>
      <c r="T2376" s="36"/>
      <c r="U2376" s="70"/>
      <c r="V2376" s="36"/>
      <c r="W2376" s="36"/>
    </row>
    <row r="2377" spans="1:23" s="63" customFormat="1" ht="14.4">
      <c r="A2377" s="62"/>
      <c r="B2377" s="61"/>
      <c r="C2377" s="61"/>
      <c r="D2377" s="61"/>
      <c r="E2377" s="61"/>
      <c r="F2377" s="61"/>
      <c r="G2377" s="61"/>
      <c r="H2377" s="66"/>
      <c r="I2377" s="61"/>
      <c r="J2377" s="61"/>
      <c r="K2377" s="14"/>
      <c r="L2377" s="14"/>
      <c r="M2377" s="13"/>
      <c r="N2377" s="15"/>
      <c r="O2377" s="12"/>
      <c r="P2377" s="14"/>
      <c r="Q2377" s="48">
        <f>SUM(Q2373:Q2376)</f>
        <v>2974140</v>
      </c>
      <c r="R2377" s="65"/>
      <c r="S2377" s="64"/>
      <c r="T2377" s="36"/>
      <c r="U2377" s="70"/>
      <c r="V2377" s="36"/>
      <c r="W2377" s="36"/>
    </row>
    <row r="2378" spans="1:23" s="63" customFormat="1" ht="14.4">
      <c r="A2378" s="62">
        <v>33</v>
      </c>
      <c r="B2378" s="61">
        <v>1</v>
      </c>
      <c r="C2378" s="61">
        <v>1</v>
      </c>
      <c r="D2378" s="61">
        <v>62.91</v>
      </c>
      <c r="E2378" s="61">
        <v>4</v>
      </c>
      <c r="F2378" s="61">
        <v>25342</v>
      </c>
      <c r="G2378" s="61" t="s">
        <v>768</v>
      </c>
      <c r="H2378" s="66" t="s">
        <v>653</v>
      </c>
      <c r="I2378" s="61" t="s">
        <v>40</v>
      </c>
      <c r="J2378" s="67" t="s">
        <v>963</v>
      </c>
      <c r="K2378" s="67" t="s">
        <v>90</v>
      </c>
      <c r="L2378" s="67">
        <v>62.91</v>
      </c>
      <c r="M2378" s="67">
        <v>3.2</v>
      </c>
      <c r="N2378" s="67">
        <v>480.26339999999999</v>
      </c>
      <c r="O2378" s="67">
        <v>2</v>
      </c>
      <c r="P2378" s="67">
        <v>24.6</v>
      </c>
      <c r="Q2378" s="68">
        <v>963130</v>
      </c>
      <c r="R2378" s="65">
        <v>963130</v>
      </c>
      <c r="S2378" s="64"/>
      <c r="T2378" s="44">
        <f>R2378/$S$2363*100</f>
        <v>23.913213950305881</v>
      </c>
      <c r="U2378" s="70"/>
      <c r="V2378" s="44">
        <f>T2378*U$2363/100</f>
        <v>6.88555831824018E-2</v>
      </c>
      <c r="W2378" s="44"/>
    </row>
    <row r="2379" spans="1:23" s="63" customFormat="1" ht="14.4">
      <c r="A2379" s="62"/>
      <c r="B2379" s="12"/>
      <c r="C2379" s="12"/>
      <c r="D2379" s="12"/>
      <c r="E2379" s="12"/>
      <c r="F2379" s="12"/>
      <c r="G2379" s="31"/>
      <c r="H2379" s="66"/>
      <c r="I2379" s="12"/>
      <c r="J2379" s="12"/>
      <c r="K2379" s="14"/>
      <c r="L2379" s="14"/>
      <c r="M2379" s="13"/>
      <c r="N2379" s="15"/>
      <c r="O2379" s="12"/>
      <c r="P2379" s="14"/>
      <c r="Q2379" s="48">
        <f>SUM(Q2378)</f>
        <v>963130</v>
      </c>
      <c r="R2379" s="48"/>
      <c r="S2379" s="52"/>
      <c r="T2379" s="36"/>
      <c r="U2379" s="72"/>
      <c r="V2379" s="36"/>
      <c r="W2379" s="36"/>
    </row>
    <row r="2380" spans="1:23" ht="14.4">
      <c r="A2380" s="11" t="s">
        <v>725</v>
      </c>
      <c r="B2380" s="2"/>
      <c r="C2380" s="2"/>
      <c r="D2380" s="2"/>
      <c r="E2380" s="2"/>
      <c r="F2380" s="2"/>
      <c r="G2380" s="8"/>
      <c r="H2380" s="27"/>
      <c r="I2380" s="2"/>
      <c r="J2380" s="2"/>
      <c r="K2380" s="3"/>
      <c r="L2380" s="3"/>
      <c r="M2380" s="5"/>
      <c r="N2380" s="4"/>
      <c r="O2380" s="2"/>
      <c r="P2380" s="3"/>
      <c r="Q2380" s="47"/>
      <c r="R2380" s="42"/>
      <c r="S2380" s="51">
        <v>1039732889.1285715</v>
      </c>
      <c r="T2380" s="26"/>
      <c r="U2380" s="53">
        <v>10.61576644</v>
      </c>
      <c r="V2380" s="54">
        <f>SUM(V2381:V2468)</f>
        <v>10.46800078392967</v>
      </c>
      <c r="W2380" s="53">
        <f>V2380/U2380*100</f>
        <v>98.608054756050848</v>
      </c>
    </row>
    <row r="2381" spans="1:23" s="63" customFormat="1" ht="14.4">
      <c r="A2381" s="62">
        <v>34</v>
      </c>
      <c r="B2381" s="61">
        <v>25</v>
      </c>
      <c r="C2381" s="61">
        <v>21</v>
      </c>
      <c r="D2381" s="61">
        <v>362.99</v>
      </c>
      <c r="E2381" s="61">
        <v>26</v>
      </c>
      <c r="F2381" s="61">
        <v>43816</v>
      </c>
      <c r="G2381" s="61" t="s">
        <v>731</v>
      </c>
      <c r="H2381" s="66" t="s">
        <v>648</v>
      </c>
      <c r="I2381" s="61" t="s">
        <v>39</v>
      </c>
      <c r="J2381" s="61" t="s">
        <v>958</v>
      </c>
      <c r="K2381" s="67" t="s">
        <v>85</v>
      </c>
      <c r="L2381" s="67">
        <v>122.21</v>
      </c>
      <c r="M2381" s="67">
        <v>3.4</v>
      </c>
      <c r="N2381" s="67">
        <v>1103.9848999999999</v>
      </c>
      <c r="O2381" s="67">
        <v>2</v>
      </c>
      <c r="P2381" s="67">
        <v>30.86</v>
      </c>
      <c r="Q2381" s="68">
        <v>2786800000</v>
      </c>
      <c r="R2381" s="65">
        <f>Q2406/B2381</f>
        <v>380227871.19999999</v>
      </c>
      <c r="S2381" s="64"/>
      <c r="T2381" s="44">
        <f>R2381/$S$2380*100</f>
        <v>36.569764713192768</v>
      </c>
      <c r="U2381" s="69"/>
      <c r="V2381" s="44">
        <f>T2381*U$2380/100</f>
        <v>3.8821608096100801</v>
      </c>
      <c r="W2381" s="44"/>
    </row>
    <row r="2382" spans="1:23" s="63" customFormat="1" ht="14.4">
      <c r="A2382" s="62"/>
      <c r="B2382" s="61"/>
      <c r="C2382" s="61"/>
      <c r="D2382" s="61"/>
      <c r="E2382" s="61"/>
      <c r="F2382" s="61"/>
      <c r="G2382" s="61"/>
      <c r="H2382" s="66"/>
      <c r="I2382" s="61"/>
      <c r="J2382" s="61"/>
      <c r="K2382" s="67" t="s">
        <v>168</v>
      </c>
      <c r="L2382" s="67">
        <v>120</v>
      </c>
      <c r="M2382" s="67">
        <v>4</v>
      </c>
      <c r="N2382" s="67">
        <v>1233.6190999999999</v>
      </c>
      <c r="O2382" s="67">
        <v>2</v>
      </c>
      <c r="P2382" s="67">
        <v>33.049999999999997</v>
      </c>
      <c r="Q2382" s="68">
        <v>141490000</v>
      </c>
      <c r="R2382" s="65"/>
      <c r="S2382" s="64"/>
      <c r="T2382" s="36"/>
      <c r="U2382" s="69"/>
      <c r="V2382" s="36"/>
      <c r="W2382" s="36"/>
    </row>
    <row r="2383" spans="1:23" s="63" customFormat="1" ht="14.4">
      <c r="A2383" s="62"/>
      <c r="B2383" s="61"/>
      <c r="C2383" s="61"/>
      <c r="D2383" s="61"/>
      <c r="E2383" s="61"/>
      <c r="F2383" s="61"/>
      <c r="G2383" s="61"/>
      <c r="H2383" s="66"/>
      <c r="I2383" s="61"/>
      <c r="J2383" s="61"/>
      <c r="K2383" s="67" t="s">
        <v>169</v>
      </c>
      <c r="L2383" s="67">
        <v>114.09</v>
      </c>
      <c r="M2383" s="67">
        <v>4.7</v>
      </c>
      <c r="N2383" s="67">
        <v>1297.6677</v>
      </c>
      <c r="O2383" s="67">
        <v>2</v>
      </c>
      <c r="P2383" s="67">
        <v>30.86</v>
      </c>
      <c r="Q2383" s="68">
        <v>455640000</v>
      </c>
      <c r="R2383" s="65"/>
      <c r="S2383" s="64"/>
      <c r="T2383" s="36"/>
      <c r="U2383" s="69"/>
      <c r="V2383" s="36"/>
      <c r="W2383" s="36"/>
    </row>
    <row r="2384" spans="1:23" s="63" customFormat="1" ht="14.4">
      <c r="A2384" s="62"/>
      <c r="B2384" s="61"/>
      <c r="C2384" s="61"/>
      <c r="D2384" s="61"/>
      <c r="E2384" s="61"/>
      <c r="F2384" s="61"/>
      <c r="G2384" s="61"/>
      <c r="H2384" s="66"/>
      <c r="I2384" s="61"/>
      <c r="J2384" s="61"/>
      <c r="K2384" s="67" t="s">
        <v>170</v>
      </c>
      <c r="L2384" s="67">
        <v>113.37</v>
      </c>
      <c r="M2384" s="67">
        <v>2.6</v>
      </c>
      <c r="N2384" s="67">
        <v>1020.4518</v>
      </c>
      <c r="O2384" s="67">
        <v>3</v>
      </c>
      <c r="P2384" s="67">
        <v>28.65</v>
      </c>
      <c r="Q2384" s="68">
        <v>135800000</v>
      </c>
      <c r="R2384" s="65"/>
      <c r="S2384" s="64"/>
      <c r="T2384" s="36"/>
      <c r="U2384" s="69"/>
      <c r="V2384" s="36"/>
      <c r="W2384" s="36"/>
    </row>
    <row r="2385" spans="1:23" s="63" customFormat="1" ht="14.4">
      <c r="A2385" s="62"/>
      <c r="B2385" s="61"/>
      <c r="C2385" s="61"/>
      <c r="D2385" s="61"/>
      <c r="E2385" s="61"/>
      <c r="F2385" s="61"/>
      <c r="G2385" s="61"/>
      <c r="H2385" s="66"/>
      <c r="I2385" s="61"/>
      <c r="J2385" s="61"/>
      <c r="K2385" s="67" t="s">
        <v>171</v>
      </c>
      <c r="L2385" s="67">
        <v>113.25</v>
      </c>
      <c r="M2385" s="67">
        <v>-3.6</v>
      </c>
      <c r="N2385" s="67">
        <v>977.74749999999995</v>
      </c>
      <c r="O2385" s="67">
        <v>3</v>
      </c>
      <c r="P2385" s="67">
        <v>31.73</v>
      </c>
      <c r="Q2385" s="68">
        <v>746280000</v>
      </c>
      <c r="R2385" s="65"/>
      <c r="S2385" s="64"/>
      <c r="T2385" s="36"/>
      <c r="U2385" s="69"/>
      <c r="V2385" s="36"/>
      <c r="W2385" s="36"/>
    </row>
    <row r="2386" spans="1:23" s="63" customFormat="1" ht="14.4">
      <c r="A2386" s="62"/>
      <c r="B2386" s="61"/>
      <c r="C2386" s="61"/>
      <c r="D2386" s="61"/>
      <c r="E2386" s="61"/>
      <c r="F2386" s="61"/>
      <c r="G2386" s="61"/>
      <c r="H2386" s="66"/>
      <c r="I2386" s="61"/>
      <c r="J2386" s="61"/>
      <c r="K2386" s="67" t="s">
        <v>172</v>
      </c>
      <c r="L2386" s="67">
        <v>112.62</v>
      </c>
      <c r="M2386" s="67">
        <v>2.6</v>
      </c>
      <c r="N2386" s="67">
        <v>1020.4518</v>
      </c>
      <c r="O2386" s="67">
        <v>3</v>
      </c>
      <c r="P2386" s="67">
        <v>28.65</v>
      </c>
      <c r="Q2386" s="68">
        <v>344460000</v>
      </c>
      <c r="R2386" s="65"/>
      <c r="S2386" s="64"/>
      <c r="T2386" s="36"/>
      <c r="U2386" s="69"/>
      <c r="V2386" s="36"/>
      <c r="W2386" s="36"/>
    </row>
    <row r="2387" spans="1:23" s="63" customFormat="1" ht="14.4">
      <c r="A2387" s="62"/>
      <c r="B2387" s="61"/>
      <c r="C2387" s="61"/>
      <c r="D2387" s="61"/>
      <c r="E2387" s="61"/>
      <c r="F2387" s="61"/>
      <c r="G2387" s="61"/>
      <c r="H2387" s="66"/>
      <c r="I2387" s="61"/>
      <c r="J2387" s="61"/>
      <c r="K2387" s="67" t="s">
        <v>173</v>
      </c>
      <c r="L2387" s="67">
        <v>109.4</v>
      </c>
      <c r="M2387" s="67">
        <v>2.4</v>
      </c>
      <c r="N2387" s="67">
        <v>1015.9915</v>
      </c>
      <c r="O2387" s="67">
        <v>2</v>
      </c>
      <c r="P2387" s="67">
        <v>26.75</v>
      </c>
      <c r="Q2387" s="68">
        <v>17397000</v>
      </c>
      <c r="R2387" s="65"/>
      <c r="S2387" s="64"/>
      <c r="T2387" s="36"/>
      <c r="U2387" s="69"/>
      <c r="V2387" s="36"/>
      <c r="W2387" s="36"/>
    </row>
    <row r="2388" spans="1:23" s="63" customFormat="1" ht="14.4">
      <c r="A2388" s="62"/>
      <c r="B2388" s="61"/>
      <c r="C2388" s="61"/>
      <c r="D2388" s="61"/>
      <c r="E2388" s="61"/>
      <c r="F2388" s="61"/>
      <c r="G2388" s="61"/>
      <c r="H2388" s="66"/>
      <c r="I2388" s="61"/>
      <c r="J2388" s="61"/>
      <c r="K2388" s="67" t="s">
        <v>160</v>
      </c>
      <c r="L2388" s="67">
        <v>105.68</v>
      </c>
      <c r="M2388" s="67">
        <v>-0.2</v>
      </c>
      <c r="N2388" s="67">
        <v>1346.7103999999999</v>
      </c>
      <c r="O2388" s="67">
        <v>1</v>
      </c>
      <c r="P2388" s="67">
        <v>26.11</v>
      </c>
      <c r="Q2388" s="68">
        <v>1255900000</v>
      </c>
      <c r="R2388" s="65"/>
      <c r="S2388" s="64"/>
      <c r="T2388" s="36"/>
      <c r="U2388" s="69"/>
      <c r="V2388" s="36"/>
      <c r="W2388" s="36"/>
    </row>
    <row r="2389" spans="1:23" s="63" customFormat="1" ht="14.4">
      <c r="A2389" s="62"/>
      <c r="B2389" s="61"/>
      <c r="C2389" s="61"/>
      <c r="D2389" s="61"/>
      <c r="E2389" s="61"/>
      <c r="F2389" s="61"/>
      <c r="G2389" s="61"/>
      <c r="H2389" s="66"/>
      <c r="I2389" s="61"/>
      <c r="J2389" s="61"/>
      <c r="K2389" s="67" t="s">
        <v>86</v>
      </c>
      <c r="L2389" s="67">
        <v>105.41</v>
      </c>
      <c r="M2389" s="67">
        <v>4.2</v>
      </c>
      <c r="N2389" s="67">
        <v>1111.9831999999999</v>
      </c>
      <c r="O2389" s="67">
        <v>2</v>
      </c>
      <c r="P2389" s="67">
        <v>27.95</v>
      </c>
      <c r="Q2389" s="68">
        <v>157490000</v>
      </c>
      <c r="R2389" s="65"/>
      <c r="S2389" s="64"/>
      <c r="T2389" s="36"/>
      <c r="U2389" s="69"/>
      <c r="V2389" s="36"/>
      <c r="W2389" s="36"/>
    </row>
    <row r="2390" spans="1:23" s="63" customFormat="1" ht="14.4">
      <c r="A2390" s="62"/>
      <c r="B2390" s="61"/>
      <c r="C2390" s="61"/>
      <c r="D2390" s="61"/>
      <c r="E2390" s="61"/>
      <c r="F2390" s="61"/>
      <c r="G2390" s="61"/>
      <c r="H2390" s="66"/>
      <c r="I2390" s="61"/>
      <c r="J2390" s="61"/>
      <c r="K2390" s="67" t="s">
        <v>126</v>
      </c>
      <c r="L2390" s="67">
        <v>103.45</v>
      </c>
      <c r="M2390" s="67">
        <v>1.4</v>
      </c>
      <c r="N2390" s="67">
        <v>667.34040000000005</v>
      </c>
      <c r="O2390" s="67">
        <v>2</v>
      </c>
      <c r="P2390" s="67">
        <v>21.44</v>
      </c>
      <c r="Q2390" s="68">
        <v>2421700000</v>
      </c>
      <c r="R2390" s="65"/>
      <c r="S2390" s="64"/>
      <c r="T2390" s="36"/>
      <c r="U2390" s="69"/>
      <c r="V2390" s="36"/>
      <c r="W2390" s="36"/>
    </row>
    <row r="2391" spans="1:23" s="63" customFormat="1" ht="14.4">
      <c r="A2391" s="62"/>
      <c r="B2391" s="61"/>
      <c r="C2391" s="61"/>
      <c r="D2391" s="61"/>
      <c r="E2391" s="61"/>
      <c r="F2391" s="61"/>
      <c r="G2391" s="61"/>
      <c r="H2391" s="66"/>
      <c r="I2391" s="61"/>
      <c r="J2391" s="61"/>
      <c r="K2391" s="67" t="s">
        <v>174</v>
      </c>
      <c r="L2391" s="67">
        <v>98.58</v>
      </c>
      <c r="M2391" s="67">
        <v>3.3</v>
      </c>
      <c r="N2391" s="67">
        <v>983.08579999999995</v>
      </c>
      <c r="O2391" s="67">
        <v>3</v>
      </c>
      <c r="P2391" s="67">
        <v>29.04</v>
      </c>
      <c r="Q2391" s="68">
        <v>37046000</v>
      </c>
      <c r="R2391" s="65"/>
      <c r="S2391" s="64"/>
      <c r="T2391" s="36"/>
      <c r="U2391" s="69"/>
      <c r="V2391" s="36"/>
      <c r="W2391" s="36"/>
    </row>
    <row r="2392" spans="1:23" s="63" customFormat="1" ht="14.4">
      <c r="A2392" s="62"/>
      <c r="B2392" s="61"/>
      <c r="C2392" s="61"/>
      <c r="D2392" s="61"/>
      <c r="E2392" s="61"/>
      <c r="F2392" s="61"/>
      <c r="G2392" s="61"/>
      <c r="H2392" s="66"/>
      <c r="I2392" s="61"/>
      <c r="J2392" s="61"/>
      <c r="K2392" s="67" t="s">
        <v>175</v>
      </c>
      <c r="L2392" s="67">
        <v>98.36</v>
      </c>
      <c r="M2392" s="67">
        <v>3.7</v>
      </c>
      <c r="N2392" s="67">
        <v>1025.7846999999999</v>
      </c>
      <c r="O2392" s="67">
        <v>3</v>
      </c>
      <c r="P2392" s="67">
        <v>26.85</v>
      </c>
      <c r="Q2392" s="68">
        <v>2335200</v>
      </c>
      <c r="R2392" s="65"/>
      <c r="S2392" s="64"/>
      <c r="T2392" s="36"/>
      <c r="U2392" s="69"/>
      <c r="V2392" s="36"/>
      <c r="W2392" s="36"/>
    </row>
    <row r="2393" spans="1:23" s="63" customFormat="1" ht="14.4">
      <c r="A2393" s="62"/>
      <c r="B2393" s="61"/>
      <c r="C2393" s="61"/>
      <c r="D2393" s="61"/>
      <c r="E2393" s="61"/>
      <c r="F2393" s="61"/>
      <c r="G2393" s="61"/>
      <c r="H2393" s="66"/>
      <c r="I2393" s="61"/>
      <c r="J2393" s="61"/>
      <c r="K2393" s="67" t="s">
        <v>137</v>
      </c>
      <c r="L2393" s="67">
        <v>97.43</v>
      </c>
      <c r="M2393" s="67">
        <v>3.4</v>
      </c>
      <c r="N2393" s="67">
        <v>1168.0325</v>
      </c>
      <c r="O2393" s="67">
        <v>2</v>
      </c>
      <c r="P2393" s="67">
        <v>27.32</v>
      </c>
      <c r="Q2393" s="68">
        <v>69335000</v>
      </c>
      <c r="R2393" s="65"/>
      <c r="S2393" s="64"/>
      <c r="T2393" s="36"/>
      <c r="U2393" s="69"/>
      <c r="V2393" s="36"/>
      <c r="W2393" s="36"/>
    </row>
    <row r="2394" spans="1:23" s="63" customFormat="1" ht="14.4">
      <c r="A2394" s="62"/>
      <c r="B2394" s="61"/>
      <c r="C2394" s="61"/>
      <c r="D2394" s="61"/>
      <c r="E2394" s="61"/>
      <c r="F2394" s="61"/>
      <c r="G2394" s="61"/>
      <c r="H2394" s="66"/>
      <c r="I2394" s="61"/>
      <c r="J2394" s="61"/>
      <c r="K2394" s="67" t="s">
        <v>176</v>
      </c>
      <c r="L2394" s="67">
        <v>94.58</v>
      </c>
      <c r="M2394" s="67">
        <v>2.5</v>
      </c>
      <c r="N2394" s="67">
        <v>870.77719999999999</v>
      </c>
      <c r="O2394" s="67">
        <v>3</v>
      </c>
      <c r="P2394" s="67">
        <v>29.18</v>
      </c>
      <c r="Q2394" s="68">
        <v>66517000</v>
      </c>
      <c r="R2394" s="65"/>
      <c r="S2394" s="64"/>
      <c r="T2394" s="36"/>
      <c r="U2394" s="69"/>
      <c r="V2394" s="36"/>
      <c r="W2394" s="36"/>
    </row>
    <row r="2395" spans="1:23" s="63" customFormat="1" ht="14.4">
      <c r="A2395" s="62"/>
      <c r="B2395" s="61"/>
      <c r="C2395" s="61"/>
      <c r="D2395" s="61"/>
      <c r="E2395" s="61"/>
      <c r="F2395" s="61"/>
      <c r="G2395" s="61"/>
      <c r="H2395" s="66"/>
      <c r="I2395" s="61"/>
      <c r="J2395" s="61"/>
      <c r="K2395" s="67" t="s">
        <v>177</v>
      </c>
      <c r="L2395" s="67">
        <v>89.27</v>
      </c>
      <c r="M2395" s="67">
        <v>1.5</v>
      </c>
      <c r="N2395" s="67">
        <v>870.77639999999997</v>
      </c>
      <c r="O2395" s="67">
        <v>3</v>
      </c>
      <c r="P2395" s="67">
        <v>26.56</v>
      </c>
      <c r="Q2395" s="68">
        <v>22905000</v>
      </c>
      <c r="R2395" s="65"/>
      <c r="S2395" s="64"/>
      <c r="T2395" s="36"/>
      <c r="U2395" s="69"/>
      <c r="V2395" s="36"/>
      <c r="W2395" s="36"/>
    </row>
    <row r="2396" spans="1:23" s="63" customFormat="1" ht="14.4">
      <c r="A2396" s="62"/>
      <c r="B2396" s="61"/>
      <c r="C2396" s="61"/>
      <c r="D2396" s="61"/>
      <c r="E2396" s="61"/>
      <c r="F2396" s="61"/>
      <c r="G2396" s="61"/>
      <c r="H2396" s="66"/>
      <c r="I2396" s="61"/>
      <c r="J2396" s="61"/>
      <c r="K2396" s="67" t="s">
        <v>163</v>
      </c>
      <c r="L2396" s="67">
        <v>86.96</v>
      </c>
      <c r="M2396" s="67">
        <v>1.9</v>
      </c>
      <c r="N2396" s="67">
        <v>681.85770000000002</v>
      </c>
      <c r="O2396" s="67">
        <v>2</v>
      </c>
      <c r="P2396" s="67">
        <v>23.81</v>
      </c>
      <c r="Q2396" s="68">
        <v>259330000</v>
      </c>
      <c r="R2396" s="65"/>
      <c r="S2396" s="64"/>
      <c r="T2396" s="36"/>
      <c r="U2396" s="69"/>
      <c r="V2396" s="36"/>
      <c r="W2396" s="36"/>
    </row>
    <row r="2397" spans="1:23" s="63" customFormat="1" ht="14.4">
      <c r="A2397" s="62"/>
      <c r="B2397" s="61"/>
      <c r="C2397" s="61"/>
      <c r="D2397" s="61"/>
      <c r="E2397" s="61"/>
      <c r="F2397" s="61"/>
      <c r="G2397" s="61"/>
      <c r="H2397" s="66"/>
      <c r="I2397" s="61"/>
      <c r="J2397" s="61"/>
      <c r="K2397" s="67" t="s">
        <v>161</v>
      </c>
      <c r="L2397" s="67">
        <v>85.01</v>
      </c>
      <c r="M2397" s="67">
        <v>1.6</v>
      </c>
      <c r="N2397" s="67">
        <v>670.34580000000005</v>
      </c>
      <c r="O2397" s="67">
        <v>2</v>
      </c>
      <c r="P2397" s="67">
        <v>22.92</v>
      </c>
      <c r="Q2397" s="68">
        <v>4848000</v>
      </c>
      <c r="R2397" s="65"/>
      <c r="S2397" s="64"/>
      <c r="T2397" s="36"/>
      <c r="U2397" s="69"/>
      <c r="V2397" s="36"/>
      <c r="W2397" s="36"/>
    </row>
    <row r="2398" spans="1:23" s="63" customFormat="1" ht="14.4">
      <c r="A2398" s="62"/>
      <c r="B2398" s="61"/>
      <c r="C2398" s="61"/>
      <c r="D2398" s="61"/>
      <c r="E2398" s="61"/>
      <c r="F2398" s="61"/>
      <c r="G2398" s="61"/>
      <c r="H2398" s="66"/>
      <c r="I2398" s="61"/>
      <c r="J2398" s="61"/>
      <c r="K2398" s="67" t="s">
        <v>178</v>
      </c>
      <c r="L2398" s="67">
        <v>84.89</v>
      </c>
      <c r="M2398" s="67">
        <v>1.8</v>
      </c>
      <c r="N2398" s="67">
        <v>828.07839999999999</v>
      </c>
      <c r="O2398" s="67">
        <v>3</v>
      </c>
      <c r="P2398" s="67">
        <v>28.39</v>
      </c>
      <c r="Q2398" s="68">
        <v>6471700</v>
      </c>
      <c r="R2398" s="65"/>
      <c r="S2398" s="64"/>
      <c r="T2398" s="36"/>
      <c r="U2398" s="69"/>
      <c r="V2398" s="36"/>
      <c r="W2398" s="36"/>
    </row>
    <row r="2399" spans="1:23" s="63" customFormat="1" ht="14.4">
      <c r="A2399" s="62"/>
      <c r="B2399" s="61"/>
      <c r="C2399" s="61"/>
      <c r="D2399" s="61"/>
      <c r="E2399" s="61"/>
      <c r="F2399" s="61"/>
      <c r="G2399" s="61"/>
      <c r="H2399" s="66"/>
      <c r="I2399" s="61"/>
      <c r="J2399" s="61"/>
      <c r="K2399" s="67" t="s">
        <v>162</v>
      </c>
      <c r="L2399" s="67">
        <v>75.89</v>
      </c>
      <c r="M2399" s="67">
        <v>-0.3</v>
      </c>
      <c r="N2399" s="67">
        <v>784.3528</v>
      </c>
      <c r="O2399" s="67">
        <v>3</v>
      </c>
      <c r="P2399" s="67">
        <v>24.86</v>
      </c>
      <c r="Q2399" s="68">
        <v>26888000</v>
      </c>
      <c r="R2399" s="65"/>
      <c r="S2399" s="64"/>
      <c r="T2399" s="36"/>
      <c r="U2399" s="69"/>
      <c r="V2399" s="36"/>
      <c r="W2399" s="36"/>
    </row>
    <row r="2400" spans="1:23" s="63" customFormat="1" ht="14.4">
      <c r="A2400" s="62"/>
      <c r="B2400" s="61"/>
      <c r="C2400" s="61"/>
      <c r="D2400" s="61"/>
      <c r="E2400" s="61"/>
      <c r="F2400" s="61"/>
      <c r="G2400" s="61"/>
      <c r="H2400" s="66"/>
      <c r="I2400" s="61"/>
      <c r="J2400" s="61"/>
      <c r="K2400" s="67" t="s">
        <v>84</v>
      </c>
      <c r="L2400" s="67">
        <v>73.75</v>
      </c>
      <c r="M2400" s="67">
        <v>-1.2</v>
      </c>
      <c r="N2400" s="67">
        <v>724.84860000000003</v>
      </c>
      <c r="O2400" s="67">
        <v>2</v>
      </c>
      <c r="P2400" s="67">
        <v>26.95</v>
      </c>
      <c r="Q2400" s="68">
        <v>527280000</v>
      </c>
      <c r="R2400" s="65"/>
      <c r="S2400" s="64"/>
      <c r="T2400" s="36"/>
      <c r="U2400" s="69"/>
      <c r="V2400" s="36"/>
      <c r="W2400" s="36"/>
    </row>
    <row r="2401" spans="1:23" s="63" customFormat="1" ht="14.4">
      <c r="A2401" s="62"/>
      <c r="B2401" s="61"/>
      <c r="C2401" s="61"/>
      <c r="D2401" s="61"/>
      <c r="E2401" s="61"/>
      <c r="F2401" s="61"/>
      <c r="G2401" s="61"/>
      <c r="H2401" s="66"/>
      <c r="I2401" s="61"/>
      <c r="J2401" s="61"/>
      <c r="K2401" s="67" t="s">
        <v>179</v>
      </c>
      <c r="L2401" s="67">
        <v>64.430000000000007</v>
      </c>
      <c r="M2401" s="67">
        <v>2.4</v>
      </c>
      <c r="N2401" s="67">
        <v>727.34270000000004</v>
      </c>
      <c r="O2401" s="67">
        <v>2</v>
      </c>
      <c r="P2401" s="67">
        <v>17.27</v>
      </c>
      <c r="Q2401" s="68">
        <v>11102000</v>
      </c>
      <c r="R2401" s="65"/>
      <c r="S2401" s="64"/>
      <c r="T2401" s="36"/>
      <c r="U2401" s="69"/>
      <c r="V2401" s="36"/>
      <c r="W2401" s="36"/>
    </row>
    <row r="2402" spans="1:23" s="63" customFormat="1" ht="14.4">
      <c r="A2402" s="62"/>
      <c r="B2402" s="61"/>
      <c r="C2402" s="61"/>
      <c r="D2402" s="61"/>
      <c r="E2402" s="61"/>
      <c r="F2402" s="61"/>
      <c r="G2402" s="61"/>
      <c r="H2402" s="66"/>
      <c r="I2402" s="61"/>
      <c r="J2402" s="61"/>
      <c r="K2402" s="67" t="s">
        <v>180</v>
      </c>
      <c r="L2402" s="67">
        <v>61.74</v>
      </c>
      <c r="M2402" s="67">
        <v>1.8</v>
      </c>
      <c r="N2402" s="67">
        <v>876.10829999999999</v>
      </c>
      <c r="O2402" s="67">
        <v>3</v>
      </c>
      <c r="P2402" s="67">
        <v>25.08</v>
      </c>
      <c r="Q2402" s="68">
        <v>1944800</v>
      </c>
      <c r="R2402" s="65"/>
      <c r="S2402" s="64"/>
      <c r="T2402" s="36"/>
      <c r="U2402" s="69"/>
      <c r="V2402" s="36"/>
      <c r="W2402" s="36"/>
    </row>
    <row r="2403" spans="1:23" s="63" customFormat="1" ht="14.4">
      <c r="A2403" s="62"/>
      <c r="B2403" s="61"/>
      <c r="C2403" s="61"/>
      <c r="D2403" s="61"/>
      <c r="E2403" s="61"/>
      <c r="F2403" s="61"/>
      <c r="G2403" s="61"/>
      <c r="H2403" s="66"/>
      <c r="I2403" s="61"/>
      <c r="J2403" s="61"/>
      <c r="K2403" s="67" t="s">
        <v>181</v>
      </c>
      <c r="L2403" s="67">
        <v>56.95</v>
      </c>
      <c r="M2403" s="67">
        <v>1.4</v>
      </c>
      <c r="N2403" s="67">
        <v>617.31619999999998</v>
      </c>
      <c r="O2403" s="67">
        <v>2</v>
      </c>
      <c r="P2403" s="67">
        <v>23.36</v>
      </c>
      <c r="Q2403" s="68">
        <v>509780</v>
      </c>
      <c r="R2403" s="65"/>
      <c r="S2403" s="64"/>
      <c r="T2403" s="36"/>
      <c r="U2403" s="69"/>
      <c r="V2403" s="36"/>
      <c r="W2403" s="36"/>
    </row>
    <row r="2404" spans="1:23" s="63" customFormat="1" ht="14.4">
      <c r="A2404" s="62"/>
      <c r="B2404" s="61"/>
      <c r="C2404" s="61"/>
      <c r="D2404" s="61"/>
      <c r="E2404" s="61"/>
      <c r="F2404" s="61"/>
      <c r="G2404" s="61"/>
      <c r="H2404" s="66"/>
      <c r="I2404" s="61"/>
      <c r="J2404" s="61"/>
      <c r="K2404" s="67" t="s">
        <v>157</v>
      </c>
      <c r="L2404" s="67">
        <v>33.92</v>
      </c>
      <c r="M2404" s="67">
        <v>0.5</v>
      </c>
      <c r="N2404" s="67">
        <v>732.70370000000003</v>
      </c>
      <c r="O2404" s="67">
        <v>3</v>
      </c>
      <c r="P2404" s="67">
        <v>28.07</v>
      </c>
      <c r="Q2404" s="68">
        <v>5196000</v>
      </c>
      <c r="R2404" s="65"/>
      <c r="S2404" s="64"/>
      <c r="T2404" s="36"/>
      <c r="U2404" s="69"/>
      <c r="V2404" s="36"/>
      <c r="W2404" s="36"/>
    </row>
    <row r="2405" spans="1:23" s="63" customFormat="1" ht="14.4">
      <c r="A2405" s="62"/>
      <c r="B2405" s="61"/>
      <c r="C2405" s="61"/>
      <c r="D2405" s="61"/>
      <c r="E2405" s="61"/>
      <c r="F2405" s="61"/>
      <c r="G2405" s="61"/>
      <c r="H2405" s="66"/>
      <c r="I2405" s="61"/>
      <c r="J2405" s="61"/>
      <c r="K2405" s="67" t="s">
        <v>182</v>
      </c>
      <c r="L2405" s="67">
        <v>30.52</v>
      </c>
      <c r="M2405" s="67">
        <v>1.1000000000000001</v>
      </c>
      <c r="N2405" s="67">
        <v>436.202</v>
      </c>
      <c r="O2405" s="67">
        <v>2</v>
      </c>
      <c r="P2405" s="67">
        <v>13.32</v>
      </c>
      <c r="Q2405" s="68">
        <v>1031300</v>
      </c>
      <c r="R2405" s="65"/>
      <c r="S2405" s="64"/>
      <c r="T2405" s="36"/>
      <c r="U2405" s="69"/>
      <c r="V2405" s="36"/>
      <c r="W2405" s="36"/>
    </row>
    <row r="2406" spans="1:23" s="63" customFormat="1" ht="14.4">
      <c r="A2406" s="62"/>
      <c r="B2406" s="61"/>
      <c r="C2406" s="61"/>
      <c r="D2406" s="61"/>
      <c r="E2406" s="61"/>
      <c r="F2406" s="61"/>
      <c r="G2406" s="61"/>
      <c r="H2406" s="66"/>
      <c r="I2406" s="61"/>
      <c r="J2406" s="61"/>
      <c r="K2406" s="14"/>
      <c r="L2406" s="14"/>
      <c r="M2406" s="13"/>
      <c r="N2406" s="15"/>
      <c r="O2406" s="12"/>
      <c r="P2406" s="14"/>
      <c r="Q2406" s="48">
        <f>SUM(Q2381:Q2405)</f>
        <v>9505696780</v>
      </c>
      <c r="R2406" s="65"/>
      <c r="S2406" s="64"/>
      <c r="T2406" s="36"/>
      <c r="U2406" s="70"/>
      <c r="V2406" s="36"/>
      <c r="W2406" s="36"/>
    </row>
    <row r="2407" spans="1:23" s="63" customFormat="1" ht="14.4">
      <c r="A2407" s="62">
        <v>34</v>
      </c>
      <c r="B2407" s="61">
        <v>7</v>
      </c>
      <c r="C2407" s="61">
        <v>2</v>
      </c>
      <c r="D2407" s="61">
        <v>217.81</v>
      </c>
      <c r="E2407" s="61">
        <v>26</v>
      </c>
      <c r="F2407" s="61">
        <v>43916</v>
      </c>
      <c r="G2407" s="61" t="s">
        <v>862</v>
      </c>
      <c r="H2407" s="66" t="s">
        <v>55</v>
      </c>
      <c r="I2407" s="61" t="s">
        <v>903</v>
      </c>
      <c r="J2407" s="61" t="s">
        <v>1017</v>
      </c>
      <c r="K2407" s="67" t="s">
        <v>183</v>
      </c>
      <c r="L2407" s="67">
        <v>106.43</v>
      </c>
      <c r="M2407" s="67">
        <v>3.1</v>
      </c>
      <c r="N2407" s="67">
        <v>1322.9641999999999</v>
      </c>
      <c r="O2407" s="67">
        <v>3</v>
      </c>
      <c r="P2407" s="67">
        <v>33.630000000000003</v>
      </c>
      <c r="Q2407" s="68">
        <v>30004000</v>
      </c>
      <c r="R2407" s="65">
        <f>Q2414/B2407</f>
        <v>566994981.42857146</v>
      </c>
      <c r="S2407" s="64"/>
      <c r="T2407" s="44">
        <f>R2407/$S$2380*100</f>
        <v>54.53275426381726</v>
      </c>
      <c r="U2407" s="69"/>
      <c r="V2407" s="44">
        <f>T2407*U$2380/100</f>
        <v>5.7890698259459814</v>
      </c>
      <c r="W2407" s="44"/>
    </row>
    <row r="2408" spans="1:23" s="63" customFormat="1" ht="14.4">
      <c r="A2408" s="62"/>
      <c r="B2408" s="61"/>
      <c r="C2408" s="61"/>
      <c r="D2408" s="61"/>
      <c r="E2408" s="61"/>
      <c r="F2408" s="61"/>
      <c r="G2408" s="61"/>
      <c r="H2408" s="66"/>
      <c r="I2408" s="61"/>
      <c r="J2408" s="61"/>
      <c r="K2408" s="67" t="s">
        <v>160</v>
      </c>
      <c r="L2408" s="67">
        <v>105.68</v>
      </c>
      <c r="M2408" s="67">
        <v>-0.2</v>
      </c>
      <c r="N2408" s="67">
        <v>1346.7103999999999</v>
      </c>
      <c r="O2408" s="67">
        <v>1</v>
      </c>
      <c r="P2408" s="67">
        <v>26.11</v>
      </c>
      <c r="Q2408" s="68">
        <v>1255900000</v>
      </c>
      <c r="R2408" s="65"/>
      <c r="S2408" s="64"/>
      <c r="T2408" s="36"/>
      <c r="U2408" s="69"/>
      <c r="V2408" s="36"/>
      <c r="W2408" s="36"/>
    </row>
    <row r="2409" spans="1:23" s="63" customFormat="1" ht="14.4">
      <c r="A2409" s="62"/>
      <c r="B2409" s="61"/>
      <c r="C2409" s="61"/>
      <c r="D2409" s="61"/>
      <c r="E2409" s="61"/>
      <c r="F2409" s="61"/>
      <c r="G2409" s="61"/>
      <c r="H2409" s="66"/>
      <c r="I2409" s="61"/>
      <c r="J2409" s="61"/>
      <c r="K2409" s="67" t="s">
        <v>126</v>
      </c>
      <c r="L2409" s="67">
        <v>103.45</v>
      </c>
      <c r="M2409" s="67">
        <v>1.4</v>
      </c>
      <c r="N2409" s="67">
        <v>667.34040000000005</v>
      </c>
      <c r="O2409" s="67">
        <v>2</v>
      </c>
      <c r="P2409" s="67">
        <v>21.44</v>
      </c>
      <c r="Q2409" s="68">
        <v>2421700000</v>
      </c>
      <c r="R2409" s="65"/>
      <c r="S2409" s="64"/>
      <c r="T2409" s="36"/>
      <c r="U2409" s="69"/>
      <c r="V2409" s="36"/>
      <c r="W2409" s="36"/>
    </row>
    <row r="2410" spans="1:23" s="63" customFormat="1" ht="14.4">
      <c r="A2410" s="62"/>
      <c r="B2410" s="61"/>
      <c r="C2410" s="61"/>
      <c r="D2410" s="61"/>
      <c r="E2410" s="61"/>
      <c r="F2410" s="61"/>
      <c r="G2410" s="61"/>
      <c r="H2410" s="66"/>
      <c r="I2410" s="61"/>
      <c r="J2410" s="61"/>
      <c r="K2410" s="67" t="s">
        <v>163</v>
      </c>
      <c r="L2410" s="67">
        <v>86.96</v>
      </c>
      <c r="M2410" s="67">
        <v>1.9</v>
      </c>
      <c r="N2410" s="67">
        <v>681.85770000000002</v>
      </c>
      <c r="O2410" s="67">
        <v>2</v>
      </c>
      <c r="P2410" s="67">
        <v>23.81</v>
      </c>
      <c r="Q2410" s="68">
        <v>259330000</v>
      </c>
      <c r="R2410" s="65"/>
      <c r="S2410" s="64"/>
      <c r="T2410" s="36"/>
      <c r="U2410" s="69"/>
      <c r="V2410" s="36"/>
      <c r="W2410" s="36"/>
    </row>
    <row r="2411" spans="1:23" s="63" customFormat="1" ht="14.4">
      <c r="A2411" s="62"/>
      <c r="B2411" s="61"/>
      <c r="C2411" s="61"/>
      <c r="D2411" s="61"/>
      <c r="E2411" s="61"/>
      <c r="F2411" s="61"/>
      <c r="G2411" s="61"/>
      <c r="H2411" s="66"/>
      <c r="I2411" s="61"/>
      <c r="J2411" s="61"/>
      <c r="K2411" s="67" t="s">
        <v>181</v>
      </c>
      <c r="L2411" s="67">
        <v>56.95</v>
      </c>
      <c r="M2411" s="67">
        <v>1.4</v>
      </c>
      <c r="N2411" s="67">
        <v>617.31619999999998</v>
      </c>
      <c r="O2411" s="67">
        <v>2</v>
      </c>
      <c r="P2411" s="67">
        <v>23.36</v>
      </c>
      <c r="Q2411" s="68">
        <v>509780</v>
      </c>
      <c r="R2411" s="65"/>
      <c r="S2411" s="64"/>
      <c r="T2411" s="36"/>
      <c r="U2411" s="69"/>
      <c r="V2411" s="36"/>
      <c r="W2411" s="36"/>
    </row>
    <row r="2412" spans="1:23" s="63" customFormat="1" ht="14.4">
      <c r="A2412" s="62"/>
      <c r="B2412" s="61"/>
      <c r="C2412" s="61"/>
      <c r="D2412" s="61"/>
      <c r="E2412" s="61"/>
      <c r="F2412" s="61"/>
      <c r="G2412" s="61"/>
      <c r="H2412" s="66"/>
      <c r="I2412" s="61"/>
      <c r="J2412" s="61"/>
      <c r="K2412" s="67" t="s">
        <v>184</v>
      </c>
      <c r="L2412" s="67">
        <v>49.05</v>
      </c>
      <c r="M2412" s="67">
        <v>2.4</v>
      </c>
      <c r="N2412" s="67">
        <v>488.27710000000002</v>
      </c>
      <c r="O2412" s="67">
        <v>2</v>
      </c>
      <c r="P2412" s="67">
        <v>20.07</v>
      </c>
      <c r="Q2412" s="68">
        <v>612890</v>
      </c>
      <c r="R2412" s="65"/>
      <c r="S2412" s="64"/>
      <c r="T2412" s="36"/>
      <c r="U2412" s="69"/>
      <c r="V2412" s="36"/>
      <c r="W2412" s="36"/>
    </row>
    <row r="2413" spans="1:23" s="63" customFormat="1" ht="14.4">
      <c r="A2413" s="62"/>
      <c r="B2413" s="61"/>
      <c r="C2413" s="61"/>
      <c r="D2413" s="61"/>
      <c r="E2413" s="61"/>
      <c r="F2413" s="61"/>
      <c r="G2413" s="61"/>
      <c r="H2413" s="66"/>
      <c r="I2413" s="61"/>
      <c r="J2413" s="61"/>
      <c r="K2413" s="67" t="s">
        <v>185</v>
      </c>
      <c r="L2413" s="67">
        <v>42.31</v>
      </c>
      <c r="M2413" s="67">
        <v>3</v>
      </c>
      <c r="N2413" s="67">
        <v>1015.7682</v>
      </c>
      <c r="O2413" s="67">
        <v>3</v>
      </c>
      <c r="P2413" s="67">
        <v>34.659999999999997</v>
      </c>
      <c r="Q2413" s="68">
        <v>908200</v>
      </c>
      <c r="R2413" s="65"/>
      <c r="S2413" s="64"/>
      <c r="T2413" s="36"/>
      <c r="U2413" s="69"/>
      <c r="V2413" s="36"/>
      <c r="W2413" s="36"/>
    </row>
    <row r="2414" spans="1:23" s="63" customFormat="1" ht="14.4">
      <c r="A2414" s="62"/>
      <c r="B2414" s="61"/>
      <c r="C2414" s="61"/>
      <c r="D2414" s="61"/>
      <c r="E2414" s="61"/>
      <c r="F2414" s="61"/>
      <c r="G2414" s="61"/>
      <c r="H2414" s="66"/>
      <c r="I2414" s="61"/>
      <c r="J2414" s="61"/>
      <c r="K2414" s="14"/>
      <c r="L2414" s="14"/>
      <c r="M2414" s="13"/>
      <c r="N2414" s="15"/>
      <c r="O2414" s="12"/>
      <c r="P2414" s="14"/>
      <c r="Q2414" s="48">
        <f>SUM(Q2407:Q2413)</f>
        <v>3968964870</v>
      </c>
      <c r="R2414" s="65"/>
      <c r="S2414" s="64"/>
      <c r="T2414" s="36"/>
      <c r="U2414" s="70"/>
      <c r="V2414" s="36"/>
      <c r="W2414" s="36"/>
    </row>
    <row r="2415" spans="1:23" s="63" customFormat="1" ht="14.4">
      <c r="A2415" s="62">
        <v>34</v>
      </c>
      <c r="B2415" s="61">
        <v>10</v>
      </c>
      <c r="C2415" s="61">
        <v>1</v>
      </c>
      <c r="D2415" s="61">
        <v>205.34</v>
      </c>
      <c r="E2415" s="61">
        <v>14</v>
      </c>
      <c r="F2415" s="61">
        <v>58087</v>
      </c>
      <c r="G2415" s="61" t="s">
        <v>792</v>
      </c>
      <c r="H2415" s="66" t="s">
        <v>55</v>
      </c>
      <c r="I2415" s="61" t="s">
        <v>38</v>
      </c>
      <c r="J2415" s="61" t="s">
        <v>558</v>
      </c>
      <c r="K2415" s="67" t="s">
        <v>186</v>
      </c>
      <c r="L2415" s="67">
        <v>98.82</v>
      </c>
      <c r="M2415" s="67">
        <v>2.6</v>
      </c>
      <c r="N2415" s="67">
        <v>712.38319999999999</v>
      </c>
      <c r="O2415" s="67">
        <v>3</v>
      </c>
      <c r="P2415" s="67">
        <v>34.200000000000003</v>
      </c>
      <c r="Q2415" s="68">
        <v>2517000</v>
      </c>
      <c r="R2415" s="65">
        <f>Q2425/B2415</f>
        <v>4329234</v>
      </c>
      <c r="S2415" s="64"/>
      <c r="T2415" s="44">
        <f>R2415/$S$2380*100</f>
        <v>0.41637944180340869</v>
      </c>
      <c r="U2415" s="69"/>
      <c r="V2415" s="44">
        <f>T2415*U$2380/100</f>
        <v>4.4201869046025591E-2</v>
      </c>
      <c r="W2415" s="44"/>
    </row>
    <row r="2416" spans="1:23" s="63" customFormat="1" ht="14.4">
      <c r="A2416" s="62"/>
      <c r="B2416" s="61"/>
      <c r="C2416" s="61"/>
      <c r="D2416" s="61"/>
      <c r="E2416" s="61"/>
      <c r="F2416" s="61"/>
      <c r="G2416" s="61"/>
      <c r="H2416" s="66"/>
      <c r="I2416" s="61"/>
      <c r="J2416" s="61"/>
      <c r="K2416" s="67" t="s">
        <v>71</v>
      </c>
      <c r="L2416" s="67">
        <v>83.63</v>
      </c>
      <c r="M2416" s="67">
        <v>0.2</v>
      </c>
      <c r="N2416" s="67">
        <v>641.3184</v>
      </c>
      <c r="O2416" s="67">
        <v>2</v>
      </c>
      <c r="P2416" s="67">
        <v>25.59</v>
      </c>
      <c r="Q2416" s="68">
        <v>18774000</v>
      </c>
      <c r="R2416" s="65"/>
      <c r="S2416" s="64"/>
      <c r="T2416" s="36"/>
      <c r="U2416" s="69"/>
      <c r="V2416" s="36"/>
      <c r="W2416" s="36"/>
    </row>
    <row r="2417" spans="1:23" s="63" customFormat="1" ht="14.4">
      <c r="A2417" s="62"/>
      <c r="B2417" s="61"/>
      <c r="C2417" s="61"/>
      <c r="D2417" s="61"/>
      <c r="E2417" s="61"/>
      <c r="F2417" s="61"/>
      <c r="G2417" s="61"/>
      <c r="H2417" s="66"/>
      <c r="I2417" s="61"/>
      <c r="J2417" s="61"/>
      <c r="K2417" s="67" t="s">
        <v>74</v>
      </c>
      <c r="L2417" s="67">
        <v>73.97</v>
      </c>
      <c r="M2417" s="67">
        <v>3</v>
      </c>
      <c r="N2417" s="67">
        <v>634.86450000000002</v>
      </c>
      <c r="O2417" s="67">
        <v>2</v>
      </c>
      <c r="P2417" s="67">
        <v>21.93</v>
      </c>
      <c r="Q2417" s="68">
        <v>2222100</v>
      </c>
      <c r="R2417" s="65"/>
      <c r="S2417" s="64"/>
      <c r="T2417" s="36"/>
      <c r="U2417" s="69"/>
      <c r="V2417" s="36"/>
      <c r="W2417" s="36"/>
    </row>
    <row r="2418" spans="1:23" s="63" customFormat="1" ht="14.4">
      <c r="A2418" s="62"/>
      <c r="B2418" s="61"/>
      <c r="C2418" s="61"/>
      <c r="D2418" s="61"/>
      <c r="E2418" s="61"/>
      <c r="F2418" s="61"/>
      <c r="G2418" s="61"/>
      <c r="H2418" s="66"/>
      <c r="I2418" s="61"/>
      <c r="J2418" s="61"/>
      <c r="K2418" s="67" t="s">
        <v>187</v>
      </c>
      <c r="L2418" s="67">
        <v>72.56</v>
      </c>
      <c r="M2418" s="67">
        <v>3</v>
      </c>
      <c r="N2418" s="67">
        <v>628.33979999999997</v>
      </c>
      <c r="O2418" s="67">
        <v>2</v>
      </c>
      <c r="P2418" s="67">
        <v>21.91</v>
      </c>
      <c r="Q2418" s="68">
        <v>597940</v>
      </c>
      <c r="R2418" s="65"/>
      <c r="S2418" s="64"/>
      <c r="T2418" s="36"/>
      <c r="U2418" s="69"/>
      <c r="V2418" s="36"/>
      <c r="W2418" s="36"/>
    </row>
    <row r="2419" spans="1:23" s="63" customFormat="1" ht="14.4">
      <c r="A2419" s="62"/>
      <c r="B2419" s="61"/>
      <c r="C2419" s="61"/>
      <c r="D2419" s="61"/>
      <c r="E2419" s="61"/>
      <c r="F2419" s="61"/>
      <c r="G2419" s="61"/>
      <c r="H2419" s="66"/>
      <c r="I2419" s="61"/>
      <c r="J2419" s="61"/>
      <c r="K2419" s="67" t="s">
        <v>188</v>
      </c>
      <c r="L2419" s="67">
        <v>63.72</v>
      </c>
      <c r="M2419" s="67">
        <v>1.3</v>
      </c>
      <c r="N2419" s="67">
        <v>412.57089999999999</v>
      </c>
      <c r="O2419" s="67">
        <v>3</v>
      </c>
      <c r="P2419" s="67">
        <v>18.940000000000001</v>
      </c>
      <c r="Q2419" s="68">
        <v>1702600</v>
      </c>
      <c r="R2419" s="65"/>
      <c r="S2419" s="64"/>
      <c r="T2419" s="36"/>
      <c r="U2419" s="69"/>
      <c r="V2419" s="36"/>
      <c r="W2419" s="36"/>
    </row>
    <row r="2420" spans="1:23" s="63" customFormat="1" ht="14.4">
      <c r="A2420" s="62"/>
      <c r="B2420" s="61"/>
      <c r="C2420" s="61"/>
      <c r="D2420" s="61"/>
      <c r="E2420" s="61"/>
      <c r="F2420" s="61"/>
      <c r="G2420" s="61"/>
      <c r="H2420" s="66"/>
      <c r="I2420" s="61"/>
      <c r="J2420" s="61"/>
      <c r="K2420" s="67" t="s">
        <v>75</v>
      </c>
      <c r="L2420" s="67">
        <v>54.92</v>
      </c>
      <c r="M2420" s="67">
        <v>2</v>
      </c>
      <c r="N2420" s="67">
        <v>438.72449999999998</v>
      </c>
      <c r="O2420" s="67">
        <v>2</v>
      </c>
      <c r="P2420" s="67">
        <v>18.66</v>
      </c>
      <c r="Q2420" s="68">
        <v>5348900</v>
      </c>
      <c r="R2420" s="65"/>
      <c r="S2420" s="64"/>
      <c r="T2420" s="36"/>
      <c r="U2420" s="69"/>
      <c r="V2420" s="36"/>
      <c r="W2420" s="36"/>
    </row>
    <row r="2421" spans="1:23" s="63" customFormat="1" ht="14.4">
      <c r="A2421" s="62"/>
      <c r="B2421" s="61"/>
      <c r="C2421" s="61"/>
      <c r="D2421" s="61"/>
      <c r="E2421" s="61"/>
      <c r="F2421" s="61"/>
      <c r="G2421" s="61"/>
      <c r="H2421" s="66"/>
      <c r="I2421" s="61"/>
      <c r="J2421" s="61"/>
      <c r="K2421" s="67" t="s">
        <v>189</v>
      </c>
      <c r="L2421" s="67">
        <v>37.619999999999997</v>
      </c>
      <c r="M2421" s="67">
        <v>1.1000000000000001</v>
      </c>
      <c r="N2421" s="67">
        <v>337.52789999999999</v>
      </c>
      <c r="O2421" s="67">
        <v>3</v>
      </c>
      <c r="P2421" s="67">
        <v>19.61</v>
      </c>
      <c r="Q2421" s="68">
        <v>1717900</v>
      </c>
      <c r="R2421" s="65"/>
      <c r="S2421" s="64"/>
      <c r="T2421" s="36"/>
      <c r="U2421" s="69"/>
      <c r="V2421" s="36"/>
      <c r="W2421" s="36"/>
    </row>
    <row r="2422" spans="1:23" s="63" customFormat="1" ht="14.4">
      <c r="A2422" s="62"/>
      <c r="B2422" s="61"/>
      <c r="C2422" s="61"/>
      <c r="D2422" s="61"/>
      <c r="E2422" s="61"/>
      <c r="F2422" s="61"/>
      <c r="G2422" s="61"/>
      <c r="H2422" s="66"/>
      <c r="I2422" s="61"/>
      <c r="J2422" s="61"/>
      <c r="K2422" s="67" t="s">
        <v>190</v>
      </c>
      <c r="L2422" s="67">
        <v>37.14</v>
      </c>
      <c r="M2422" s="67">
        <v>2.9</v>
      </c>
      <c r="N2422" s="67">
        <v>882.476</v>
      </c>
      <c r="O2422" s="67">
        <v>1</v>
      </c>
      <c r="P2422" s="67">
        <v>24.14</v>
      </c>
      <c r="Q2422" s="68">
        <v>3424300</v>
      </c>
      <c r="R2422" s="65"/>
      <c r="S2422" s="64"/>
      <c r="T2422" s="36"/>
      <c r="U2422" s="69"/>
      <c r="V2422" s="36"/>
      <c r="W2422" s="36"/>
    </row>
    <row r="2423" spans="1:23" s="63" customFormat="1" ht="14.4">
      <c r="A2423" s="62"/>
      <c r="B2423" s="61"/>
      <c r="C2423" s="61"/>
      <c r="D2423" s="61"/>
      <c r="E2423" s="61"/>
      <c r="F2423" s="61"/>
      <c r="G2423" s="61"/>
      <c r="H2423" s="66"/>
      <c r="I2423" s="61"/>
      <c r="J2423" s="61"/>
      <c r="K2423" s="67" t="s">
        <v>191</v>
      </c>
      <c r="L2423" s="67">
        <v>33.909999999999997</v>
      </c>
      <c r="M2423" s="67">
        <v>1.5</v>
      </c>
      <c r="N2423" s="67">
        <v>474.78449999999998</v>
      </c>
      <c r="O2423" s="67">
        <v>2</v>
      </c>
      <c r="P2423" s="67">
        <v>19.3</v>
      </c>
      <c r="Q2423" s="68">
        <v>5920100</v>
      </c>
      <c r="R2423" s="65"/>
      <c r="S2423" s="64"/>
      <c r="T2423" s="36"/>
      <c r="U2423" s="69"/>
      <c r="V2423" s="36"/>
      <c r="W2423" s="36"/>
    </row>
    <row r="2424" spans="1:23" s="63" customFormat="1" ht="14.4">
      <c r="A2424" s="62"/>
      <c r="B2424" s="61"/>
      <c r="C2424" s="61"/>
      <c r="D2424" s="61"/>
      <c r="E2424" s="61"/>
      <c r="F2424" s="61"/>
      <c r="G2424" s="61"/>
      <c r="H2424" s="66"/>
      <c r="I2424" s="61"/>
      <c r="J2424" s="61"/>
      <c r="K2424" s="67" t="s">
        <v>192</v>
      </c>
      <c r="L2424" s="67">
        <v>21.66</v>
      </c>
      <c r="M2424" s="67">
        <v>2.7</v>
      </c>
      <c r="N2424" s="67">
        <v>359.5575</v>
      </c>
      <c r="O2424" s="67">
        <v>3</v>
      </c>
      <c r="P2424" s="67">
        <v>17.149999999999999</v>
      </c>
      <c r="Q2424" s="68">
        <v>1067500</v>
      </c>
      <c r="R2424" s="65"/>
      <c r="S2424" s="64"/>
      <c r="T2424" s="36"/>
      <c r="U2424" s="69"/>
      <c r="V2424" s="36"/>
      <c r="W2424" s="36"/>
    </row>
    <row r="2425" spans="1:23" s="63" customFormat="1" ht="14.4">
      <c r="A2425" s="62"/>
      <c r="B2425" s="61"/>
      <c r="C2425" s="61"/>
      <c r="D2425" s="61"/>
      <c r="E2425" s="61"/>
      <c r="F2425" s="61"/>
      <c r="G2425" s="61"/>
      <c r="H2425" s="66"/>
      <c r="I2425" s="61"/>
      <c r="J2425" s="61"/>
      <c r="K2425" s="14"/>
      <c r="L2425" s="14"/>
      <c r="M2425" s="13"/>
      <c r="N2425" s="15"/>
      <c r="O2425" s="12"/>
      <c r="P2425" s="14"/>
      <c r="Q2425" s="48">
        <f>SUM(Q2415:Q2424)</f>
        <v>43292340</v>
      </c>
      <c r="R2425" s="65"/>
      <c r="S2425" s="64"/>
      <c r="T2425" s="36"/>
      <c r="U2425" s="70"/>
      <c r="V2425" s="36"/>
      <c r="W2425" s="36"/>
    </row>
    <row r="2426" spans="1:23" s="63" customFormat="1" ht="14.4">
      <c r="A2426" s="62">
        <v>34</v>
      </c>
      <c r="B2426" s="61">
        <v>5</v>
      </c>
      <c r="C2426" s="61">
        <v>2</v>
      </c>
      <c r="D2426" s="61">
        <v>189.92</v>
      </c>
      <c r="E2426" s="61">
        <v>89</v>
      </c>
      <c r="F2426" s="61">
        <v>6905</v>
      </c>
      <c r="G2426" s="61" t="s">
        <v>863</v>
      </c>
      <c r="H2426" s="66" t="s">
        <v>16</v>
      </c>
      <c r="I2426" s="61" t="s">
        <v>903</v>
      </c>
      <c r="J2426" s="61" t="s">
        <v>1018</v>
      </c>
      <c r="K2426" s="67" t="s">
        <v>193</v>
      </c>
      <c r="L2426" s="67">
        <v>117.6</v>
      </c>
      <c r="M2426" s="67">
        <v>2.2999999999999998</v>
      </c>
      <c r="N2426" s="67">
        <v>1068.5199</v>
      </c>
      <c r="O2426" s="67">
        <v>2</v>
      </c>
      <c r="P2426" s="67">
        <v>20.13</v>
      </c>
      <c r="Q2426" s="68">
        <v>59890000</v>
      </c>
      <c r="R2426" s="65">
        <f>Q2431/B2426</f>
        <v>19835596</v>
      </c>
      <c r="S2426" s="64"/>
      <c r="T2426" s="44">
        <f>R2426/$S$2380*100</f>
        <v>1.9077588299264778</v>
      </c>
      <c r="U2426" s="69"/>
      <c r="V2426" s="44">
        <f>T2426*U$2380/100</f>
        <v>0.20252322162347169</v>
      </c>
      <c r="W2426" s="44"/>
    </row>
    <row r="2427" spans="1:23" s="63" customFormat="1" ht="14.4">
      <c r="A2427" s="62"/>
      <c r="B2427" s="61"/>
      <c r="C2427" s="61"/>
      <c r="D2427" s="61"/>
      <c r="E2427" s="61"/>
      <c r="F2427" s="61"/>
      <c r="G2427" s="61"/>
      <c r="H2427" s="66"/>
      <c r="I2427" s="61"/>
      <c r="J2427" s="61"/>
      <c r="K2427" s="67" t="s">
        <v>194</v>
      </c>
      <c r="L2427" s="67">
        <v>106.66</v>
      </c>
      <c r="M2427" s="67">
        <v>2.2999999999999998</v>
      </c>
      <c r="N2427" s="67">
        <v>669.98400000000004</v>
      </c>
      <c r="O2427" s="67">
        <v>3</v>
      </c>
      <c r="P2427" s="67">
        <v>21.72</v>
      </c>
      <c r="Q2427" s="68">
        <v>18494000</v>
      </c>
      <c r="R2427" s="65"/>
      <c r="S2427" s="64"/>
      <c r="T2427" s="36"/>
      <c r="U2427" s="69"/>
      <c r="V2427" s="36"/>
      <c r="W2427" s="36"/>
    </row>
    <row r="2428" spans="1:23" s="63" customFormat="1" ht="14.4">
      <c r="A2428" s="62"/>
      <c r="B2428" s="61"/>
      <c r="C2428" s="61"/>
      <c r="D2428" s="61"/>
      <c r="E2428" s="61"/>
      <c r="F2428" s="61"/>
      <c r="G2428" s="61"/>
      <c r="H2428" s="66"/>
      <c r="I2428" s="61"/>
      <c r="J2428" s="61"/>
      <c r="K2428" s="67" t="s">
        <v>195</v>
      </c>
      <c r="L2428" s="67">
        <v>94.56</v>
      </c>
      <c r="M2428" s="67">
        <v>1.4</v>
      </c>
      <c r="N2428" s="67">
        <v>718.01340000000005</v>
      </c>
      <c r="O2428" s="67">
        <v>3</v>
      </c>
      <c r="P2428" s="67">
        <v>17.71</v>
      </c>
      <c r="Q2428" s="68">
        <v>19376000</v>
      </c>
      <c r="R2428" s="65"/>
      <c r="S2428" s="64"/>
      <c r="T2428" s="36"/>
      <c r="U2428" s="69"/>
      <c r="V2428" s="36"/>
      <c r="W2428" s="36"/>
    </row>
    <row r="2429" spans="1:23" s="63" customFormat="1" ht="14.4">
      <c r="A2429" s="62"/>
      <c r="B2429" s="61"/>
      <c r="C2429" s="61"/>
      <c r="D2429" s="61"/>
      <c r="E2429" s="61"/>
      <c r="F2429" s="61"/>
      <c r="G2429" s="61"/>
      <c r="H2429" s="66"/>
      <c r="I2429" s="61"/>
      <c r="J2429" s="61"/>
      <c r="K2429" s="67" t="s">
        <v>181</v>
      </c>
      <c r="L2429" s="67">
        <v>56.95</v>
      </c>
      <c r="M2429" s="67">
        <v>1.4</v>
      </c>
      <c r="N2429" s="67">
        <v>617.31619999999998</v>
      </c>
      <c r="O2429" s="67">
        <v>2</v>
      </c>
      <c r="P2429" s="67">
        <v>23.36</v>
      </c>
      <c r="Q2429" s="68">
        <v>509780</v>
      </c>
      <c r="R2429" s="65"/>
      <c r="S2429" s="64"/>
      <c r="T2429" s="36"/>
      <c r="U2429" s="69"/>
      <c r="V2429" s="36"/>
      <c r="W2429" s="36"/>
    </row>
    <row r="2430" spans="1:23" s="63" customFormat="1" ht="14.4">
      <c r="A2430" s="62"/>
      <c r="B2430" s="61"/>
      <c r="C2430" s="61"/>
      <c r="D2430" s="61"/>
      <c r="E2430" s="61"/>
      <c r="F2430" s="61"/>
      <c r="G2430" s="61"/>
      <c r="H2430" s="66"/>
      <c r="I2430" s="61"/>
      <c r="J2430" s="61"/>
      <c r="K2430" s="67" t="s">
        <v>185</v>
      </c>
      <c r="L2430" s="67">
        <v>42.31</v>
      </c>
      <c r="M2430" s="67">
        <v>3</v>
      </c>
      <c r="N2430" s="67">
        <v>1015.7682</v>
      </c>
      <c r="O2430" s="67">
        <v>3</v>
      </c>
      <c r="P2430" s="67">
        <v>34.659999999999997</v>
      </c>
      <c r="Q2430" s="68">
        <v>908200</v>
      </c>
      <c r="R2430" s="65"/>
      <c r="S2430" s="64"/>
      <c r="T2430" s="36"/>
      <c r="U2430" s="69"/>
      <c r="V2430" s="36"/>
      <c r="W2430" s="36"/>
    </row>
    <row r="2431" spans="1:23" s="63" customFormat="1" ht="14.4">
      <c r="A2431" s="62"/>
      <c r="B2431" s="61"/>
      <c r="C2431" s="61"/>
      <c r="D2431" s="61"/>
      <c r="E2431" s="61"/>
      <c r="F2431" s="61"/>
      <c r="G2431" s="61"/>
      <c r="H2431" s="66"/>
      <c r="I2431" s="61"/>
      <c r="J2431" s="61"/>
      <c r="K2431" s="14"/>
      <c r="L2431" s="14"/>
      <c r="M2431" s="13"/>
      <c r="N2431" s="15"/>
      <c r="O2431" s="12"/>
      <c r="P2431" s="14"/>
      <c r="Q2431" s="48">
        <f>SUM(Q2426:Q2430)</f>
        <v>99177980</v>
      </c>
      <c r="R2431" s="65"/>
      <c r="S2431" s="64"/>
      <c r="T2431" s="36"/>
      <c r="U2431" s="70"/>
      <c r="V2431" s="36"/>
      <c r="W2431" s="36"/>
    </row>
    <row r="2432" spans="1:23" s="63" customFormat="1" ht="14.4">
      <c r="A2432" s="62">
        <v>34</v>
      </c>
      <c r="B2432" s="61">
        <v>7</v>
      </c>
      <c r="C2432" s="61">
        <v>5</v>
      </c>
      <c r="D2432" s="61">
        <v>182.46</v>
      </c>
      <c r="E2432" s="61">
        <v>23</v>
      </c>
      <c r="F2432" s="61">
        <v>25342</v>
      </c>
      <c r="G2432" s="61" t="s">
        <v>768</v>
      </c>
      <c r="H2432" s="66" t="s">
        <v>648</v>
      </c>
      <c r="I2432" s="61" t="s">
        <v>40</v>
      </c>
      <c r="J2432" s="67" t="s">
        <v>963</v>
      </c>
      <c r="K2432" s="67" t="s">
        <v>196</v>
      </c>
      <c r="L2432" s="67">
        <v>94.1</v>
      </c>
      <c r="M2432" s="67">
        <v>1.9</v>
      </c>
      <c r="N2432" s="67">
        <v>704.72190000000001</v>
      </c>
      <c r="O2432" s="67">
        <v>3</v>
      </c>
      <c r="P2432" s="67">
        <v>38.28</v>
      </c>
      <c r="Q2432" s="68">
        <v>3435100</v>
      </c>
      <c r="R2432" s="65">
        <f>Q2439/B2432</f>
        <v>9281454</v>
      </c>
      <c r="S2432" s="64"/>
      <c r="T2432" s="44">
        <f>R2432/$S$2380*100</f>
        <v>0.89267677276026536</v>
      </c>
      <c r="U2432" s="69"/>
      <c r="V2432" s="44">
        <f>T2432*U$2380/100</f>
        <v>9.4764481260359315E-2</v>
      </c>
      <c r="W2432" s="44"/>
    </row>
    <row r="2433" spans="1:23" s="63" customFormat="1" ht="14.4">
      <c r="A2433" s="62"/>
      <c r="B2433" s="61"/>
      <c r="C2433" s="61"/>
      <c r="D2433" s="61"/>
      <c r="E2433" s="61"/>
      <c r="F2433" s="61"/>
      <c r="G2433" s="61"/>
      <c r="H2433" s="66"/>
      <c r="I2433" s="61"/>
      <c r="J2433" s="61"/>
      <c r="K2433" s="67" t="s">
        <v>91</v>
      </c>
      <c r="L2433" s="67">
        <v>75.78</v>
      </c>
      <c r="M2433" s="67">
        <v>5.0999999999999996</v>
      </c>
      <c r="N2433" s="67">
        <v>604.80430000000001</v>
      </c>
      <c r="O2433" s="67">
        <v>2</v>
      </c>
      <c r="P2433" s="67">
        <v>30.48</v>
      </c>
      <c r="Q2433" s="68">
        <v>5348300</v>
      </c>
      <c r="R2433" s="65"/>
      <c r="S2433" s="64"/>
      <c r="T2433" s="36"/>
      <c r="U2433" s="69"/>
      <c r="V2433" s="36"/>
      <c r="W2433" s="36"/>
    </row>
    <row r="2434" spans="1:23" s="63" customFormat="1" ht="14.4">
      <c r="A2434" s="62"/>
      <c r="B2434" s="61"/>
      <c r="C2434" s="61"/>
      <c r="D2434" s="61"/>
      <c r="E2434" s="61"/>
      <c r="F2434" s="61"/>
      <c r="G2434" s="61"/>
      <c r="H2434" s="66"/>
      <c r="I2434" s="61"/>
      <c r="J2434" s="61"/>
      <c r="K2434" s="67" t="s">
        <v>90</v>
      </c>
      <c r="L2434" s="67">
        <v>74.39</v>
      </c>
      <c r="M2434" s="67">
        <v>2.8</v>
      </c>
      <c r="N2434" s="67">
        <v>480.26369999999997</v>
      </c>
      <c r="O2434" s="67">
        <v>2</v>
      </c>
      <c r="P2434" s="67">
        <v>24.19</v>
      </c>
      <c r="Q2434" s="68">
        <v>33962000</v>
      </c>
      <c r="R2434" s="65"/>
      <c r="S2434" s="64"/>
      <c r="T2434" s="36"/>
      <c r="U2434" s="69"/>
      <c r="V2434" s="36"/>
      <c r="W2434" s="36"/>
    </row>
    <row r="2435" spans="1:23" s="63" customFormat="1" ht="14.4">
      <c r="A2435" s="62"/>
      <c r="B2435" s="61"/>
      <c r="C2435" s="61"/>
      <c r="D2435" s="61"/>
      <c r="E2435" s="61"/>
      <c r="F2435" s="61"/>
      <c r="G2435" s="61"/>
      <c r="H2435" s="66"/>
      <c r="I2435" s="61"/>
      <c r="J2435" s="61"/>
      <c r="K2435" s="67" t="s">
        <v>197</v>
      </c>
      <c r="L2435" s="67">
        <v>62.51</v>
      </c>
      <c r="M2435" s="67">
        <v>2</v>
      </c>
      <c r="N2435" s="67">
        <v>507.9282</v>
      </c>
      <c r="O2435" s="67">
        <v>3</v>
      </c>
      <c r="P2435" s="67">
        <v>17.239999999999998</v>
      </c>
      <c r="Q2435" s="68">
        <v>7379600</v>
      </c>
      <c r="R2435" s="65"/>
      <c r="S2435" s="64"/>
      <c r="T2435" s="36"/>
      <c r="U2435" s="69"/>
      <c r="V2435" s="36"/>
      <c r="W2435" s="36"/>
    </row>
    <row r="2436" spans="1:23" s="63" customFormat="1" ht="14.4">
      <c r="A2436" s="62"/>
      <c r="B2436" s="61"/>
      <c r="C2436" s="61"/>
      <c r="D2436" s="61"/>
      <c r="E2436" s="61"/>
      <c r="F2436" s="61"/>
      <c r="G2436" s="61"/>
      <c r="H2436" s="66"/>
      <c r="I2436" s="61"/>
      <c r="J2436" s="61"/>
      <c r="K2436" s="67" t="s">
        <v>198</v>
      </c>
      <c r="L2436" s="67">
        <v>50.21</v>
      </c>
      <c r="M2436" s="67">
        <v>1.1000000000000001</v>
      </c>
      <c r="N2436" s="67">
        <v>401.55529999999999</v>
      </c>
      <c r="O2436" s="67">
        <v>3</v>
      </c>
      <c r="P2436" s="67">
        <v>21.22</v>
      </c>
      <c r="Q2436" s="68">
        <v>661090</v>
      </c>
      <c r="R2436" s="65"/>
      <c r="S2436" s="64"/>
      <c r="T2436" s="36"/>
      <c r="U2436" s="69"/>
      <c r="V2436" s="36"/>
      <c r="W2436" s="36"/>
    </row>
    <row r="2437" spans="1:23" s="63" customFormat="1" ht="14.4">
      <c r="A2437" s="62"/>
      <c r="B2437" s="61"/>
      <c r="C2437" s="61"/>
      <c r="D2437" s="61"/>
      <c r="E2437" s="61"/>
      <c r="F2437" s="61"/>
      <c r="G2437" s="61"/>
      <c r="H2437" s="66"/>
      <c r="I2437" s="61"/>
      <c r="J2437" s="61"/>
      <c r="K2437" s="67" t="s">
        <v>199</v>
      </c>
      <c r="L2437" s="67">
        <v>33.86</v>
      </c>
      <c r="M2437" s="67">
        <v>2.1</v>
      </c>
      <c r="N2437" s="67">
        <v>560.80899999999997</v>
      </c>
      <c r="O2437" s="67">
        <v>2</v>
      </c>
      <c r="P2437" s="67">
        <v>17.66</v>
      </c>
      <c r="Q2437" s="68">
        <v>55088</v>
      </c>
      <c r="R2437" s="65"/>
      <c r="S2437" s="64"/>
      <c r="T2437" s="36"/>
      <c r="U2437" s="69"/>
      <c r="V2437" s="36"/>
      <c r="W2437" s="36"/>
    </row>
    <row r="2438" spans="1:23" s="63" customFormat="1" ht="14.4">
      <c r="A2438" s="62"/>
      <c r="B2438" s="61"/>
      <c r="C2438" s="61"/>
      <c r="D2438" s="61"/>
      <c r="E2438" s="61"/>
      <c r="F2438" s="61"/>
      <c r="G2438" s="61"/>
      <c r="H2438" s="66"/>
      <c r="I2438" s="61"/>
      <c r="J2438" s="61"/>
      <c r="K2438" s="67" t="s">
        <v>92</v>
      </c>
      <c r="L2438" s="67">
        <v>30.72</v>
      </c>
      <c r="M2438" s="67">
        <v>2.1</v>
      </c>
      <c r="N2438" s="67">
        <v>461.78960000000001</v>
      </c>
      <c r="O2438" s="67">
        <v>2</v>
      </c>
      <c r="P2438" s="67">
        <v>30.52</v>
      </c>
      <c r="Q2438" s="68">
        <v>14129000</v>
      </c>
      <c r="R2438" s="65"/>
      <c r="S2438" s="64"/>
      <c r="T2438" s="36"/>
      <c r="U2438" s="69"/>
      <c r="V2438" s="36"/>
      <c r="W2438" s="36"/>
    </row>
    <row r="2439" spans="1:23" s="63" customFormat="1" ht="14.4">
      <c r="A2439" s="62"/>
      <c r="B2439" s="61"/>
      <c r="C2439" s="61"/>
      <c r="D2439" s="61"/>
      <c r="E2439" s="61"/>
      <c r="F2439" s="61"/>
      <c r="G2439" s="61"/>
      <c r="H2439" s="66"/>
      <c r="I2439" s="61"/>
      <c r="J2439" s="61"/>
      <c r="K2439" s="14"/>
      <c r="L2439" s="14"/>
      <c r="M2439" s="13"/>
      <c r="N2439" s="15"/>
      <c r="O2439" s="12"/>
      <c r="P2439" s="14"/>
      <c r="Q2439" s="48">
        <f>SUM(Q2432:Q2438)</f>
        <v>64970178</v>
      </c>
      <c r="R2439" s="65"/>
      <c r="S2439" s="64"/>
      <c r="T2439" s="36"/>
      <c r="U2439" s="70"/>
      <c r="V2439" s="36"/>
      <c r="W2439" s="36"/>
    </row>
    <row r="2440" spans="1:23" s="63" customFormat="1" ht="14.4">
      <c r="A2440" s="62">
        <v>34</v>
      </c>
      <c r="B2440" s="61">
        <v>4</v>
      </c>
      <c r="C2440" s="61">
        <v>4</v>
      </c>
      <c r="D2440" s="61">
        <v>167.81</v>
      </c>
      <c r="E2440" s="61">
        <v>7</v>
      </c>
      <c r="F2440" s="61">
        <v>67421</v>
      </c>
      <c r="G2440" s="61" t="s">
        <v>861</v>
      </c>
      <c r="H2440" s="66" t="s">
        <v>155</v>
      </c>
      <c r="I2440" s="67" t="s">
        <v>13</v>
      </c>
      <c r="J2440" s="61" t="s">
        <v>563</v>
      </c>
      <c r="K2440" s="67" t="s">
        <v>65</v>
      </c>
      <c r="L2440" s="67">
        <v>98.31</v>
      </c>
      <c r="M2440" s="67">
        <v>2.1</v>
      </c>
      <c r="N2440" s="67">
        <v>865.37220000000002</v>
      </c>
      <c r="O2440" s="67">
        <v>2</v>
      </c>
      <c r="P2440" s="67">
        <v>26.28</v>
      </c>
      <c r="Q2440" s="68">
        <v>31241000</v>
      </c>
      <c r="R2440" s="65">
        <f>Q2444/B2440</f>
        <v>21438552.5</v>
      </c>
      <c r="S2440" s="64"/>
      <c r="T2440" s="44">
        <f>R2440/$S$2380*100</f>
        <v>2.061928859244631</v>
      </c>
      <c r="U2440" s="69"/>
      <c r="V2440" s="44">
        <f>T2440*U$2380/100</f>
        <v>0.21888955185636635</v>
      </c>
      <c r="W2440" s="44"/>
    </row>
    <row r="2441" spans="1:23" s="63" customFormat="1" ht="14.4">
      <c r="A2441" s="62"/>
      <c r="B2441" s="61"/>
      <c r="C2441" s="61"/>
      <c r="D2441" s="61"/>
      <c r="E2441" s="61"/>
      <c r="F2441" s="61"/>
      <c r="G2441" s="61"/>
      <c r="H2441" s="66"/>
      <c r="I2441" s="61"/>
      <c r="J2441" s="61"/>
      <c r="K2441" s="67" t="s">
        <v>68</v>
      </c>
      <c r="L2441" s="67">
        <v>87.4</v>
      </c>
      <c r="M2441" s="67">
        <v>1.5</v>
      </c>
      <c r="N2441" s="67">
        <v>883.88620000000003</v>
      </c>
      <c r="O2441" s="67">
        <v>2</v>
      </c>
      <c r="P2441" s="67">
        <v>33.549999999999997</v>
      </c>
      <c r="Q2441" s="68">
        <v>45878000</v>
      </c>
      <c r="R2441" s="65"/>
      <c r="S2441" s="64"/>
      <c r="T2441" s="36"/>
      <c r="U2441" s="69"/>
      <c r="V2441" s="36"/>
      <c r="W2441" s="36"/>
    </row>
    <row r="2442" spans="1:23" s="63" customFormat="1" ht="14.4">
      <c r="A2442" s="62"/>
      <c r="B2442" s="61"/>
      <c r="C2442" s="61"/>
      <c r="D2442" s="61"/>
      <c r="E2442" s="61"/>
      <c r="F2442" s="61"/>
      <c r="G2442" s="61"/>
      <c r="H2442" s="66"/>
      <c r="I2442" s="61"/>
      <c r="J2442" s="61"/>
      <c r="K2442" s="67" t="s">
        <v>67</v>
      </c>
      <c r="L2442" s="67">
        <v>77.37</v>
      </c>
      <c r="M2442" s="67">
        <v>2.5</v>
      </c>
      <c r="N2442" s="67">
        <v>1113.4272000000001</v>
      </c>
      <c r="O2442" s="67">
        <v>2</v>
      </c>
      <c r="P2442" s="67">
        <v>23.27</v>
      </c>
      <c r="Q2442" s="68">
        <v>7712900</v>
      </c>
      <c r="R2442" s="65"/>
      <c r="S2442" s="64"/>
      <c r="T2442" s="36"/>
      <c r="U2442" s="69"/>
      <c r="V2442" s="36"/>
      <c r="W2442" s="36"/>
    </row>
    <row r="2443" spans="1:23" s="63" customFormat="1" ht="14.4">
      <c r="A2443" s="62"/>
      <c r="B2443" s="61"/>
      <c r="C2443" s="61"/>
      <c r="D2443" s="61"/>
      <c r="E2443" s="61"/>
      <c r="F2443" s="61"/>
      <c r="G2443" s="61"/>
      <c r="H2443" s="66"/>
      <c r="I2443" s="61"/>
      <c r="J2443" s="61"/>
      <c r="K2443" s="67" t="s">
        <v>66</v>
      </c>
      <c r="L2443" s="67">
        <v>62.88</v>
      </c>
      <c r="M2443" s="67">
        <v>1.4</v>
      </c>
      <c r="N2443" s="67">
        <v>582.58180000000004</v>
      </c>
      <c r="O2443" s="67">
        <v>3</v>
      </c>
      <c r="P2443" s="67">
        <v>23.76</v>
      </c>
      <c r="Q2443" s="68">
        <v>922310</v>
      </c>
      <c r="R2443" s="65"/>
      <c r="S2443" s="64"/>
      <c r="T2443" s="36"/>
      <c r="U2443" s="69"/>
      <c r="V2443" s="36"/>
      <c r="W2443" s="36"/>
    </row>
    <row r="2444" spans="1:23" s="63" customFormat="1" ht="14.4">
      <c r="A2444" s="62"/>
      <c r="B2444" s="61"/>
      <c r="C2444" s="61"/>
      <c r="D2444" s="61"/>
      <c r="E2444" s="61"/>
      <c r="F2444" s="61"/>
      <c r="G2444" s="61"/>
      <c r="H2444" s="66"/>
      <c r="I2444" s="61"/>
      <c r="J2444" s="61"/>
      <c r="K2444" s="14"/>
      <c r="L2444" s="14"/>
      <c r="M2444" s="13"/>
      <c r="N2444" s="15"/>
      <c r="O2444" s="12"/>
      <c r="P2444" s="14"/>
      <c r="Q2444" s="48">
        <f>SUM(Q2440:Q2443)</f>
        <v>85754210</v>
      </c>
      <c r="R2444" s="65"/>
      <c r="S2444" s="64"/>
      <c r="T2444" s="36"/>
      <c r="U2444" s="70"/>
      <c r="V2444" s="36"/>
      <c r="W2444" s="36"/>
    </row>
    <row r="2445" spans="1:23" s="63" customFormat="1" ht="14.4">
      <c r="A2445" s="62">
        <v>34</v>
      </c>
      <c r="B2445" s="61">
        <v>4</v>
      </c>
      <c r="C2445" s="61">
        <v>1</v>
      </c>
      <c r="D2445" s="61">
        <v>165.77</v>
      </c>
      <c r="E2445" s="61">
        <v>18</v>
      </c>
      <c r="F2445" s="61">
        <v>25409</v>
      </c>
      <c r="G2445" s="61" t="s">
        <v>794</v>
      </c>
      <c r="H2445" s="66" t="s">
        <v>648</v>
      </c>
      <c r="I2445" s="61" t="s">
        <v>40</v>
      </c>
      <c r="J2445" s="61" t="s">
        <v>975</v>
      </c>
      <c r="K2445" s="67" t="s">
        <v>200</v>
      </c>
      <c r="L2445" s="67">
        <v>99.2</v>
      </c>
      <c r="M2445" s="67">
        <v>2.4</v>
      </c>
      <c r="N2445" s="67">
        <v>823.41909999999996</v>
      </c>
      <c r="O2445" s="67">
        <v>3</v>
      </c>
      <c r="P2445" s="67">
        <v>37.03</v>
      </c>
      <c r="Q2445" s="68">
        <v>4235500</v>
      </c>
      <c r="R2445" s="65">
        <f>Q2449/B2445</f>
        <v>10465722.5</v>
      </c>
      <c r="S2445" s="64"/>
      <c r="T2445" s="44">
        <f>R2445/$S$2380*100</f>
        <v>1.0065779980059693</v>
      </c>
      <c r="U2445" s="69"/>
      <c r="V2445" s="44">
        <f>T2445*U$2380/100</f>
        <v>0.10685596930474155</v>
      </c>
      <c r="W2445" s="44"/>
    </row>
    <row r="2446" spans="1:23" s="63" customFormat="1" ht="14.4">
      <c r="A2446" s="62"/>
      <c r="B2446" s="61"/>
      <c r="C2446" s="61"/>
      <c r="D2446" s="61"/>
      <c r="E2446" s="61"/>
      <c r="F2446" s="61"/>
      <c r="G2446" s="61"/>
      <c r="H2446" s="66"/>
      <c r="I2446" s="61"/>
      <c r="J2446" s="61"/>
      <c r="K2446" s="67" t="s">
        <v>90</v>
      </c>
      <c r="L2446" s="67">
        <v>74.39</v>
      </c>
      <c r="M2446" s="67">
        <v>2.8</v>
      </c>
      <c r="N2446" s="67">
        <v>480.26369999999997</v>
      </c>
      <c r="O2446" s="67">
        <v>2</v>
      </c>
      <c r="P2446" s="67">
        <v>24.19</v>
      </c>
      <c r="Q2446" s="68">
        <v>33962000</v>
      </c>
      <c r="R2446" s="65"/>
      <c r="S2446" s="64"/>
      <c r="T2446" s="36"/>
      <c r="U2446" s="69"/>
      <c r="V2446" s="36"/>
      <c r="W2446" s="36"/>
    </row>
    <row r="2447" spans="1:23" s="63" customFormat="1" ht="14.4">
      <c r="A2447" s="62"/>
      <c r="B2447" s="61"/>
      <c r="C2447" s="61"/>
      <c r="D2447" s="61"/>
      <c r="E2447" s="61"/>
      <c r="F2447" s="61"/>
      <c r="G2447" s="61"/>
      <c r="H2447" s="66"/>
      <c r="I2447" s="61"/>
      <c r="J2447" s="61"/>
      <c r="K2447" s="67" t="s">
        <v>201</v>
      </c>
      <c r="L2447" s="67">
        <v>50.47</v>
      </c>
      <c r="M2447" s="67">
        <v>2.1</v>
      </c>
      <c r="N2447" s="67">
        <v>595.81550000000004</v>
      </c>
      <c r="O2447" s="67">
        <v>2</v>
      </c>
      <c r="P2447" s="67">
        <v>30.72</v>
      </c>
      <c r="Q2447" s="68">
        <v>3004300</v>
      </c>
      <c r="R2447" s="65"/>
      <c r="S2447" s="64"/>
      <c r="T2447" s="36"/>
      <c r="U2447" s="69"/>
      <c r="V2447" s="36"/>
      <c r="W2447" s="36"/>
    </row>
    <row r="2448" spans="1:23" s="63" customFormat="1" ht="14.4">
      <c r="A2448" s="62"/>
      <c r="B2448" s="61"/>
      <c r="C2448" s="61"/>
      <c r="D2448" s="61"/>
      <c r="E2448" s="61"/>
      <c r="F2448" s="61"/>
      <c r="G2448" s="61"/>
      <c r="H2448" s="66"/>
      <c r="I2448" s="61"/>
      <c r="J2448" s="61"/>
      <c r="K2448" s="67" t="s">
        <v>198</v>
      </c>
      <c r="L2448" s="67">
        <v>50.21</v>
      </c>
      <c r="M2448" s="67">
        <v>1.1000000000000001</v>
      </c>
      <c r="N2448" s="67">
        <v>401.55529999999999</v>
      </c>
      <c r="O2448" s="67">
        <v>3</v>
      </c>
      <c r="P2448" s="67">
        <v>21.22</v>
      </c>
      <c r="Q2448" s="68">
        <v>661090</v>
      </c>
      <c r="R2448" s="65"/>
      <c r="S2448" s="64"/>
      <c r="T2448" s="36"/>
      <c r="U2448" s="69"/>
      <c r="V2448" s="36"/>
      <c r="W2448" s="36"/>
    </row>
    <row r="2449" spans="1:23" s="63" customFormat="1" ht="14.4">
      <c r="A2449" s="62"/>
      <c r="B2449" s="61"/>
      <c r="C2449" s="61"/>
      <c r="D2449" s="61"/>
      <c r="E2449" s="61"/>
      <c r="F2449" s="61"/>
      <c r="G2449" s="61"/>
      <c r="H2449" s="66"/>
      <c r="I2449" s="61"/>
      <c r="J2449" s="61"/>
      <c r="K2449" s="14"/>
      <c r="L2449" s="14"/>
      <c r="M2449" s="13"/>
      <c r="N2449" s="15"/>
      <c r="O2449" s="12"/>
      <c r="P2449" s="14"/>
      <c r="Q2449" s="48">
        <f>SUM(Q2445:Q2448)</f>
        <v>41862890</v>
      </c>
      <c r="R2449" s="65"/>
      <c r="S2449" s="64"/>
      <c r="T2449" s="36"/>
      <c r="U2449" s="70"/>
      <c r="V2449" s="36"/>
      <c r="W2449" s="36"/>
    </row>
    <row r="2450" spans="1:23" s="63" customFormat="1" ht="14.4">
      <c r="A2450" s="62">
        <v>34</v>
      </c>
      <c r="B2450" s="61">
        <v>2</v>
      </c>
      <c r="C2450" s="61">
        <v>2</v>
      </c>
      <c r="D2450" s="61">
        <v>118.77</v>
      </c>
      <c r="E2450" s="61">
        <v>14</v>
      </c>
      <c r="F2450" s="61">
        <v>17697</v>
      </c>
      <c r="G2450" s="61" t="s">
        <v>818</v>
      </c>
      <c r="H2450" s="66" t="s">
        <v>55</v>
      </c>
      <c r="I2450" s="61" t="s">
        <v>669</v>
      </c>
      <c r="J2450" s="61" t="s">
        <v>555</v>
      </c>
      <c r="K2450" s="67" t="s">
        <v>120</v>
      </c>
      <c r="L2450" s="67">
        <v>88.45</v>
      </c>
      <c r="M2450" s="67">
        <v>1.9</v>
      </c>
      <c r="N2450" s="67">
        <v>549.30089999999996</v>
      </c>
      <c r="O2450" s="67">
        <v>2</v>
      </c>
      <c r="P2450" s="67">
        <v>19.61</v>
      </c>
      <c r="Q2450" s="68">
        <v>3926200</v>
      </c>
      <c r="R2450" s="65">
        <f>Q2452/B2450</f>
        <v>2313770</v>
      </c>
      <c r="S2450" s="64"/>
      <c r="T2450" s="44">
        <f>R2450/$S$2380*100</f>
        <v>0.22253503993119172</v>
      </c>
      <c r="U2450" s="69"/>
      <c r="V2450" s="44">
        <f>T2450*U$2380/100</f>
        <v>2.3623800086256051E-2</v>
      </c>
      <c r="W2450" s="44"/>
    </row>
    <row r="2451" spans="1:23" s="63" customFormat="1" ht="14.4">
      <c r="A2451" s="62"/>
      <c r="B2451" s="61"/>
      <c r="C2451" s="61"/>
      <c r="D2451" s="61"/>
      <c r="E2451" s="61"/>
      <c r="F2451" s="61"/>
      <c r="G2451" s="61"/>
      <c r="H2451" s="66"/>
      <c r="I2451" s="61"/>
      <c r="J2451" s="61"/>
      <c r="K2451" s="67" t="s">
        <v>97</v>
      </c>
      <c r="L2451" s="67">
        <v>60.64</v>
      </c>
      <c r="M2451" s="67">
        <v>2.5</v>
      </c>
      <c r="N2451" s="67">
        <v>721.80600000000004</v>
      </c>
      <c r="O2451" s="67">
        <v>2</v>
      </c>
      <c r="P2451" s="67">
        <v>34.57</v>
      </c>
      <c r="Q2451" s="68">
        <v>701340</v>
      </c>
      <c r="R2451" s="65"/>
      <c r="S2451" s="64"/>
      <c r="T2451" s="36"/>
      <c r="U2451" s="69"/>
      <c r="V2451" s="36"/>
      <c r="W2451" s="36"/>
    </row>
    <row r="2452" spans="1:23" s="63" customFormat="1" ht="14.4">
      <c r="A2452" s="62"/>
      <c r="B2452" s="61"/>
      <c r="C2452" s="61"/>
      <c r="D2452" s="61"/>
      <c r="E2452" s="61"/>
      <c r="F2452" s="61"/>
      <c r="G2452" s="61"/>
      <c r="H2452" s="66"/>
      <c r="I2452" s="61"/>
      <c r="J2452" s="61"/>
      <c r="K2452" s="14"/>
      <c r="L2452" s="14"/>
      <c r="M2452" s="13"/>
      <c r="N2452" s="15"/>
      <c r="O2452" s="12"/>
      <c r="P2452" s="14"/>
      <c r="Q2452" s="48">
        <f>SUM(Q2450:Q2451)</f>
        <v>4627540</v>
      </c>
      <c r="R2452" s="65"/>
      <c r="S2452" s="64"/>
      <c r="T2452" s="36"/>
      <c r="U2452" s="70"/>
      <c r="V2452" s="36"/>
      <c r="W2452" s="36"/>
    </row>
    <row r="2453" spans="1:23" s="63" customFormat="1" ht="14.4">
      <c r="A2453" s="62">
        <v>34</v>
      </c>
      <c r="B2453" s="61">
        <v>2</v>
      </c>
      <c r="C2453" s="61">
        <v>1</v>
      </c>
      <c r="D2453" s="61">
        <v>115.22</v>
      </c>
      <c r="E2453" s="61">
        <v>11</v>
      </c>
      <c r="F2453" s="61">
        <v>24726</v>
      </c>
      <c r="G2453" s="61" t="s">
        <v>864</v>
      </c>
      <c r="H2453" s="66" t="s">
        <v>648</v>
      </c>
      <c r="I2453" s="61" t="s">
        <v>40</v>
      </c>
      <c r="J2453" s="61" t="s">
        <v>1009</v>
      </c>
      <c r="K2453" s="67" t="s">
        <v>202</v>
      </c>
      <c r="L2453" s="67">
        <v>86.58</v>
      </c>
      <c r="M2453" s="67">
        <v>0.1</v>
      </c>
      <c r="N2453" s="67">
        <v>756.86320000000001</v>
      </c>
      <c r="O2453" s="67">
        <v>2</v>
      </c>
      <c r="P2453" s="67">
        <v>16.93</v>
      </c>
      <c r="Q2453" s="68">
        <v>2411300</v>
      </c>
      <c r="R2453" s="65">
        <f>Q2455/B2453</f>
        <v>2048750</v>
      </c>
      <c r="S2453" s="64"/>
      <c r="T2453" s="44">
        <f>R2453/$S$2380*100</f>
        <v>0.19704580103425537</v>
      </c>
      <c r="U2453" s="69"/>
      <c r="V2453" s="44">
        <f>T2453*U$2380/100</f>
        <v>2.0917922017623655E-2</v>
      </c>
      <c r="W2453" s="44"/>
    </row>
    <row r="2454" spans="1:23" s="63" customFormat="1" ht="14.4">
      <c r="A2454" s="62"/>
      <c r="B2454" s="61"/>
      <c r="C2454" s="61"/>
      <c r="D2454" s="61"/>
      <c r="E2454" s="61"/>
      <c r="F2454" s="61"/>
      <c r="G2454" s="61"/>
      <c r="H2454" s="66"/>
      <c r="I2454" s="61"/>
      <c r="J2454" s="61"/>
      <c r="K2454" s="67" t="s">
        <v>203</v>
      </c>
      <c r="L2454" s="67">
        <v>57.28</v>
      </c>
      <c r="M2454" s="67">
        <v>-0.6</v>
      </c>
      <c r="N2454" s="67">
        <v>802.89869999999996</v>
      </c>
      <c r="O2454" s="67">
        <v>2</v>
      </c>
      <c r="P2454" s="67">
        <v>24.3</v>
      </c>
      <c r="Q2454" s="68">
        <v>1686200</v>
      </c>
      <c r="R2454" s="65"/>
      <c r="S2454" s="64"/>
      <c r="T2454" s="36"/>
      <c r="U2454" s="69"/>
      <c r="V2454" s="36"/>
      <c r="W2454" s="36"/>
    </row>
    <row r="2455" spans="1:23" s="63" customFormat="1" ht="14.4">
      <c r="A2455" s="62"/>
      <c r="B2455" s="61"/>
      <c r="C2455" s="61"/>
      <c r="D2455" s="61"/>
      <c r="E2455" s="61"/>
      <c r="F2455" s="61"/>
      <c r="G2455" s="61"/>
      <c r="H2455" s="66"/>
      <c r="I2455" s="61"/>
      <c r="J2455" s="61"/>
      <c r="K2455" s="14"/>
      <c r="L2455" s="14"/>
      <c r="M2455" s="13"/>
      <c r="N2455" s="15"/>
      <c r="O2455" s="12"/>
      <c r="P2455" s="14"/>
      <c r="Q2455" s="48">
        <f>SUM(Q2453:Q2454)</f>
        <v>4097500</v>
      </c>
      <c r="R2455" s="65"/>
      <c r="S2455" s="64"/>
      <c r="T2455" s="36"/>
      <c r="U2455" s="70"/>
      <c r="V2455" s="36"/>
      <c r="W2455" s="36"/>
    </row>
    <row r="2456" spans="1:23" s="63" customFormat="1" ht="14.4">
      <c r="A2456" s="62">
        <v>34</v>
      </c>
      <c r="B2456" s="61">
        <v>2</v>
      </c>
      <c r="C2456" s="61">
        <v>1</v>
      </c>
      <c r="D2456" s="61">
        <v>115.11</v>
      </c>
      <c r="E2456" s="61">
        <v>11</v>
      </c>
      <c r="F2456" s="61">
        <v>24807</v>
      </c>
      <c r="G2456" s="61" t="s">
        <v>796</v>
      </c>
      <c r="H2456" s="66" t="s">
        <v>648</v>
      </c>
      <c r="I2456" s="61" t="s">
        <v>40</v>
      </c>
      <c r="J2456" s="61" t="s">
        <v>977</v>
      </c>
      <c r="K2456" s="67" t="s">
        <v>95</v>
      </c>
      <c r="L2456" s="67">
        <v>86.47</v>
      </c>
      <c r="M2456" s="67">
        <v>1.9</v>
      </c>
      <c r="N2456" s="67">
        <v>749.83849999999995</v>
      </c>
      <c r="O2456" s="67">
        <v>2</v>
      </c>
      <c r="P2456" s="67">
        <v>18.600000000000001</v>
      </c>
      <c r="Q2456" s="68">
        <v>7355800</v>
      </c>
      <c r="R2456" s="65">
        <f>Q2458/B2456</f>
        <v>4521000</v>
      </c>
      <c r="S2456" s="64"/>
      <c r="T2456" s="44">
        <f>R2456/$S$2380*100</f>
        <v>0.43482321731586016</v>
      </c>
      <c r="U2456" s="69"/>
      <c r="V2456" s="44">
        <f>T2456*U$2380/100</f>
        <v>4.6159817177145353E-2</v>
      </c>
      <c r="W2456" s="44"/>
    </row>
    <row r="2457" spans="1:23" s="63" customFormat="1" ht="14.4">
      <c r="A2457" s="62"/>
      <c r="B2457" s="61"/>
      <c r="C2457" s="61"/>
      <c r="D2457" s="61"/>
      <c r="E2457" s="61"/>
      <c r="F2457" s="61"/>
      <c r="G2457" s="61"/>
      <c r="H2457" s="66"/>
      <c r="I2457" s="61"/>
      <c r="J2457" s="61"/>
      <c r="K2457" s="67" t="s">
        <v>203</v>
      </c>
      <c r="L2457" s="67">
        <v>57.28</v>
      </c>
      <c r="M2457" s="67">
        <v>-0.6</v>
      </c>
      <c r="N2457" s="67">
        <v>802.89869999999996</v>
      </c>
      <c r="O2457" s="67">
        <v>2</v>
      </c>
      <c r="P2457" s="67">
        <v>24.3</v>
      </c>
      <c r="Q2457" s="68">
        <v>1686200</v>
      </c>
      <c r="R2457" s="65"/>
      <c r="S2457" s="64"/>
      <c r="T2457" s="36"/>
      <c r="U2457" s="69"/>
      <c r="V2457" s="36"/>
      <c r="W2457" s="36"/>
    </row>
    <row r="2458" spans="1:23" s="63" customFormat="1" ht="14.4">
      <c r="A2458" s="62"/>
      <c r="B2458" s="61"/>
      <c r="C2458" s="61"/>
      <c r="D2458" s="61"/>
      <c r="E2458" s="61"/>
      <c r="F2458" s="61"/>
      <c r="G2458" s="61"/>
      <c r="H2458" s="66"/>
      <c r="I2458" s="61"/>
      <c r="J2458" s="61"/>
      <c r="K2458" s="14"/>
      <c r="L2458" s="14"/>
      <c r="M2458" s="13"/>
      <c r="N2458" s="15"/>
      <c r="O2458" s="12"/>
      <c r="P2458" s="14"/>
      <c r="Q2458" s="48">
        <f>SUM(Q2456:Q2457)</f>
        <v>9042000</v>
      </c>
      <c r="R2458" s="65"/>
      <c r="S2458" s="64"/>
      <c r="T2458" s="36"/>
      <c r="U2458" s="70"/>
      <c r="V2458" s="36"/>
      <c r="W2458" s="36"/>
    </row>
    <row r="2459" spans="1:23" s="63" customFormat="1" ht="14.4">
      <c r="A2459" s="62">
        <v>34</v>
      </c>
      <c r="B2459" s="61">
        <v>4</v>
      </c>
      <c r="C2459" s="61">
        <v>2</v>
      </c>
      <c r="D2459" s="61">
        <v>90.2</v>
      </c>
      <c r="E2459" s="61">
        <v>12</v>
      </c>
      <c r="F2459" s="61">
        <v>27986</v>
      </c>
      <c r="G2459" s="61" t="s">
        <v>865</v>
      </c>
      <c r="H2459" s="66" t="s">
        <v>58</v>
      </c>
      <c r="I2459" s="61" t="s">
        <v>40</v>
      </c>
      <c r="J2459" s="61" t="s">
        <v>564</v>
      </c>
      <c r="K2459" s="67" t="s">
        <v>204</v>
      </c>
      <c r="L2459" s="67">
        <v>64.959999999999994</v>
      </c>
      <c r="M2459" s="67">
        <v>1.5</v>
      </c>
      <c r="N2459" s="67">
        <v>528.94910000000004</v>
      </c>
      <c r="O2459" s="67">
        <v>3</v>
      </c>
      <c r="P2459" s="67">
        <v>16.93</v>
      </c>
      <c r="Q2459" s="68">
        <v>1004000</v>
      </c>
      <c r="R2459" s="65">
        <f>Q2463/B2459</f>
        <v>1117800</v>
      </c>
      <c r="S2459" s="64"/>
      <c r="T2459" s="44">
        <f>R2459/$S$2380*100</f>
        <v>0.10750838140138654</v>
      </c>
      <c r="U2459" s="69"/>
      <c r="V2459" s="44">
        <f>T2459*U$2380/100</f>
        <v>1.1412838672995593E-2</v>
      </c>
      <c r="W2459" s="44"/>
    </row>
    <row r="2460" spans="1:23" s="63" customFormat="1" ht="14.4">
      <c r="A2460" s="62"/>
      <c r="B2460" s="61"/>
      <c r="C2460" s="61"/>
      <c r="D2460" s="61"/>
      <c r="E2460" s="61"/>
      <c r="F2460" s="61"/>
      <c r="G2460" s="61"/>
      <c r="H2460" s="66"/>
      <c r="I2460" s="61"/>
      <c r="J2460" s="61"/>
      <c r="K2460" s="67" t="s">
        <v>201</v>
      </c>
      <c r="L2460" s="67">
        <v>50.47</v>
      </c>
      <c r="M2460" s="67">
        <v>2.1</v>
      </c>
      <c r="N2460" s="67">
        <v>595.81550000000004</v>
      </c>
      <c r="O2460" s="67">
        <v>2</v>
      </c>
      <c r="P2460" s="67">
        <v>30.72</v>
      </c>
      <c r="Q2460" s="68">
        <v>3004300</v>
      </c>
      <c r="R2460" s="65"/>
      <c r="S2460" s="64"/>
      <c r="T2460" s="36"/>
      <c r="U2460" s="69"/>
      <c r="V2460" s="36"/>
      <c r="W2460" s="36"/>
    </row>
    <row r="2461" spans="1:23" s="63" customFormat="1" ht="14.4">
      <c r="A2461" s="62"/>
      <c r="B2461" s="61"/>
      <c r="C2461" s="61"/>
      <c r="D2461" s="61"/>
      <c r="E2461" s="61"/>
      <c r="F2461" s="61"/>
      <c r="G2461" s="61"/>
      <c r="H2461" s="66"/>
      <c r="I2461" s="61"/>
      <c r="J2461" s="61"/>
      <c r="K2461" s="67" t="s">
        <v>205</v>
      </c>
      <c r="L2461" s="67">
        <v>39.17</v>
      </c>
      <c r="M2461" s="67">
        <v>2.6</v>
      </c>
      <c r="N2461" s="67">
        <v>532.27149999999995</v>
      </c>
      <c r="O2461" s="67">
        <v>2</v>
      </c>
      <c r="P2461" s="67">
        <v>18.739999999999998</v>
      </c>
      <c r="Q2461" s="68">
        <v>335090</v>
      </c>
      <c r="R2461" s="65"/>
      <c r="S2461" s="64"/>
      <c r="T2461" s="36"/>
      <c r="U2461" s="69"/>
      <c r="V2461" s="36"/>
      <c r="W2461" s="36"/>
    </row>
    <row r="2462" spans="1:23" s="63" customFormat="1" ht="14.4">
      <c r="A2462" s="62"/>
      <c r="B2462" s="61"/>
      <c r="C2462" s="61"/>
      <c r="D2462" s="61"/>
      <c r="E2462" s="61"/>
      <c r="F2462" s="61"/>
      <c r="G2462" s="61"/>
      <c r="H2462" s="66"/>
      <c r="I2462" s="61"/>
      <c r="J2462" s="61"/>
      <c r="K2462" s="67" t="s">
        <v>206</v>
      </c>
      <c r="L2462" s="67">
        <v>27.55</v>
      </c>
      <c r="M2462" s="67">
        <v>0.3</v>
      </c>
      <c r="N2462" s="67">
        <v>486.25020000000001</v>
      </c>
      <c r="O2462" s="67">
        <v>3</v>
      </c>
      <c r="P2462" s="67">
        <v>18.079999999999998</v>
      </c>
      <c r="Q2462" s="68">
        <v>127810</v>
      </c>
      <c r="R2462" s="65"/>
      <c r="S2462" s="64"/>
      <c r="T2462" s="36"/>
      <c r="U2462" s="69"/>
      <c r="V2462" s="36"/>
      <c r="W2462" s="36"/>
    </row>
    <row r="2463" spans="1:23" s="63" customFormat="1" ht="14.4">
      <c r="A2463" s="62"/>
      <c r="B2463" s="61"/>
      <c r="C2463" s="61"/>
      <c r="D2463" s="61"/>
      <c r="E2463" s="61"/>
      <c r="F2463" s="61"/>
      <c r="G2463" s="61"/>
      <c r="H2463" s="66"/>
      <c r="I2463" s="61"/>
      <c r="J2463" s="61"/>
      <c r="K2463" s="14"/>
      <c r="L2463" s="14"/>
      <c r="M2463" s="13"/>
      <c r="N2463" s="15"/>
      <c r="O2463" s="12"/>
      <c r="P2463" s="14"/>
      <c r="Q2463" s="48">
        <f>SUM(Q2459:Q2462)</f>
        <v>4471200</v>
      </c>
      <c r="R2463" s="65"/>
      <c r="S2463" s="64"/>
      <c r="T2463" s="36"/>
      <c r="U2463" s="70"/>
      <c r="V2463" s="36"/>
      <c r="W2463" s="36"/>
    </row>
    <row r="2464" spans="1:23" s="63" customFormat="1" ht="14.4">
      <c r="A2464" s="62">
        <v>34</v>
      </c>
      <c r="B2464" s="61">
        <v>2</v>
      </c>
      <c r="C2464" s="61">
        <v>1</v>
      </c>
      <c r="D2464" s="61">
        <v>66.25</v>
      </c>
      <c r="E2464" s="61">
        <v>9</v>
      </c>
      <c r="F2464" s="24" t="s">
        <v>911</v>
      </c>
      <c r="G2464" s="59" t="s">
        <v>910</v>
      </c>
      <c r="H2464" s="66" t="s">
        <v>14</v>
      </c>
      <c r="I2464" s="67" t="s">
        <v>40</v>
      </c>
      <c r="J2464" s="67" t="s">
        <v>954</v>
      </c>
      <c r="K2464" s="67" t="s">
        <v>207</v>
      </c>
      <c r="L2464" s="67">
        <v>66.25</v>
      </c>
      <c r="M2464" s="67">
        <v>2.8</v>
      </c>
      <c r="N2464" s="67">
        <v>533.25509999999997</v>
      </c>
      <c r="O2464" s="67">
        <v>3</v>
      </c>
      <c r="P2464" s="67">
        <v>16.39</v>
      </c>
      <c r="Q2464" s="68">
        <v>2880600</v>
      </c>
      <c r="R2464" s="65">
        <f>Q2466/B2464</f>
        <v>1607845</v>
      </c>
      <c r="S2464" s="64"/>
      <c r="T2464" s="44">
        <f>R2464/$S$2380*100</f>
        <v>0.154640198152006</v>
      </c>
      <c r="U2464" s="69"/>
      <c r="V2464" s="44">
        <f>T2464*U$2380/100</f>
        <v>1.6416242258170153E-2</v>
      </c>
      <c r="W2464" s="44"/>
    </row>
    <row r="2465" spans="1:23" s="63" customFormat="1" ht="14.4">
      <c r="A2465" s="62"/>
      <c r="B2465" s="61"/>
      <c r="C2465" s="61"/>
      <c r="D2465" s="61"/>
      <c r="E2465" s="61"/>
      <c r="F2465" s="61"/>
      <c r="G2465" s="61"/>
      <c r="H2465" s="66"/>
      <c r="I2465" s="61"/>
      <c r="J2465" s="61"/>
      <c r="K2465" s="67" t="s">
        <v>205</v>
      </c>
      <c r="L2465" s="67">
        <v>39.17</v>
      </c>
      <c r="M2465" s="67">
        <v>2.6</v>
      </c>
      <c r="N2465" s="67">
        <v>532.27149999999995</v>
      </c>
      <c r="O2465" s="67">
        <v>2</v>
      </c>
      <c r="P2465" s="67">
        <v>18.739999999999998</v>
      </c>
      <c r="Q2465" s="68">
        <v>335090</v>
      </c>
      <c r="R2465" s="65"/>
      <c r="S2465" s="64"/>
      <c r="T2465" s="36"/>
      <c r="U2465" s="69"/>
      <c r="V2465" s="36"/>
      <c r="W2465" s="36"/>
    </row>
    <row r="2466" spans="1:23" s="63" customFormat="1" ht="14.4">
      <c r="A2466" s="62"/>
      <c r="B2466" s="61"/>
      <c r="C2466" s="61"/>
      <c r="D2466" s="61"/>
      <c r="E2466" s="61"/>
      <c r="F2466" s="61"/>
      <c r="G2466" s="61"/>
      <c r="H2466" s="66"/>
      <c r="I2466" s="61"/>
      <c r="J2466" s="61"/>
      <c r="K2466" s="14"/>
      <c r="L2466" s="14"/>
      <c r="M2466" s="13"/>
      <c r="N2466" s="15"/>
      <c r="O2466" s="12"/>
      <c r="P2466" s="14"/>
      <c r="Q2466" s="48">
        <f>SUM(Q2464:Q2465)</f>
        <v>3215690</v>
      </c>
      <c r="R2466" s="65"/>
      <c r="S2466" s="64"/>
      <c r="T2466" s="36"/>
      <c r="U2466" s="70"/>
      <c r="V2466" s="36"/>
      <c r="W2466" s="36"/>
    </row>
    <row r="2467" spans="1:23" s="63" customFormat="1" ht="14.4">
      <c r="A2467" s="62">
        <v>34</v>
      </c>
      <c r="B2467" s="61">
        <v>1</v>
      </c>
      <c r="C2467" s="61">
        <v>1</v>
      </c>
      <c r="D2467" s="61">
        <v>62.11</v>
      </c>
      <c r="E2467" s="61">
        <v>28</v>
      </c>
      <c r="F2467" s="61">
        <v>8543</v>
      </c>
      <c r="G2467" s="61" t="s">
        <v>836</v>
      </c>
      <c r="H2467" s="66" t="s">
        <v>55</v>
      </c>
      <c r="I2467" s="61" t="s">
        <v>669</v>
      </c>
      <c r="J2467" s="61" t="s">
        <v>657</v>
      </c>
      <c r="K2467" s="67" t="s">
        <v>139</v>
      </c>
      <c r="L2467" s="67">
        <v>62.11</v>
      </c>
      <c r="M2467" s="67">
        <v>0.7</v>
      </c>
      <c r="N2467" s="67">
        <v>830.33280000000002</v>
      </c>
      <c r="O2467" s="67">
        <v>3</v>
      </c>
      <c r="P2467" s="67">
        <v>34.4</v>
      </c>
      <c r="Q2467" s="68">
        <v>1077800</v>
      </c>
      <c r="R2467" s="65">
        <v>1077800</v>
      </c>
      <c r="S2467" s="64"/>
      <c r="T2467" s="44">
        <f>R2467/$S$2380*100</f>
        <v>0.1036612394653913</v>
      </c>
      <c r="U2467" s="69"/>
      <c r="V2467" s="44">
        <f>T2467*U$2380/100</f>
        <v>1.1004435070455044E-2</v>
      </c>
      <c r="W2467" s="44"/>
    </row>
    <row r="2468" spans="1:23" s="63" customFormat="1" ht="14.4">
      <c r="A2468" s="62"/>
      <c r="B2468" s="12"/>
      <c r="C2468" s="12"/>
      <c r="D2468" s="12"/>
      <c r="E2468" s="12"/>
      <c r="F2468" s="12"/>
      <c r="G2468" s="31"/>
      <c r="H2468" s="66"/>
      <c r="I2468" s="12"/>
      <c r="J2468" s="12"/>
      <c r="K2468" s="14"/>
      <c r="L2468" s="14"/>
      <c r="M2468" s="13"/>
      <c r="N2468" s="15"/>
      <c r="O2468" s="12"/>
      <c r="P2468" s="14"/>
      <c r="Q2468" s="48">
        <f>SUM(Q2467)</f>
        <v>1077800</v>
      </c>
      <c r="R2468" s="48"/>
      <c r="S2468" s="52"/>
      <c r="T2468" s="36"/>
      <c r="U2468" s="72"/>
      <c r="V2468" s="36"/>
      <c r="W2468" s="36"/>
    </row>
    <row r="2469" spans="1:23" ht="14.4">
      <c r="A2469" s="11" t="s">
        <v>724</v>
      </c>
      <c r="B2469" s="2"/>
      <c r="C2469" s="2"/>
      <c r="D2469" s="2"/>
      <c r="E2469" s="2"/>
      <c r="F2469" s="2"/>
      <c r="G2469" s="8"/>
      <c r="H2469" s="27"/>
      <c r="I2469" s="2"/>
      <c r="J2469" s="2"/>
      <c r="K2469" s="3"/>
      <c r="L2469" s="3"/>
      <c r="M2469" s="5"/>
      <c r="N2469" s="4"/>
      <c r="O2469" s="2"/>
      <c r="P2469" s="3"/>
      <c r="Q2469" s="47"/>
      <c r="R2469" s="42"/>
      <c r="S2469" s="75">
        <v>89926874.733333334</v>
      </c>
      <c r="T2469" s="26"/>
      <c r="U2469" s="53">
        <v>19.73881742</v>
      </c>
      <c r="V2469" s="54">
        <f>SUM(V2470:V2506)</f>
        <v>19.731346458053327</v>
      </c>
      <c r="W2469" s="53">
        <f>V2469/U2469*100</f>
        <v>99.96215091417227</v>
      </c>
    </row>
    <row r="2470" spans="1:23" s="63" customFormat="1" ht="14.4">
      <c r="A2470" s="62">
        <v>35</v>
      </c>
      <c r="B2470" s="61">
        <v>12</v>
      </c>
      <c r="C2470" s="61">
        <v>12</v>
      </c>
      <c r="D2470" s="61">
        <v>360.09</v>
      </c>
      <c r="E2470" s="61">
        <v>31</v>
      </c>
      <c r="F2470" s="61">
        <v>43816</v>
      </c>
      <c r="G2470" s="61" t="s">
        <v>731</v>
      </c>
      <c r="H2470" s="66" t="s">
        <v>648</v>
      </c>
      <c r="I2470" s="61" t="s">
        <v>39</v>
      </c>
      <c r="J2470" s="61" t="s">
        <v>958</v>
      </c>
      <c r="K2470" s="67" t="s">
        <v>85</v>
      </c>
      <c r="L2470" s="67">
        <v>148.59</v>
      </c>
      <c r="M2470" s="67">
        <v>3.2</v>
      </c>
      <c r="N2470" s="67">
        <v>1103.9831999999999</v>
      </c>
      <c r="O2470" s="67">
        <v>2</v>
      </c>
      <c r="P2470" s="67">
        <v>30.4</v>
      </c>
      <c r="Q2470" s="68">
        <v>34964000</v>
      </c>
      <c r="R2470" s="65">
        <f>Q2482/B2470</f>
        <v>87728668.333333328</v>
      </c>
      <c r="S2470" s="64"/>
      <c r="T2470" s="44">
        <f>R2470/$S$2469*100</f>
        <v>97.555562331596079</v>
      </c>
      <c r="U2470" s="69"/>
      <c r="V2470" s="44">
        <f>T2470*U$2469/100</f>
        <v>19.256314331688046</v>
      </c>
      <c r="W2470" s="44"/>
    </row>
    <row r="2471" spans="1:23" s="63" customFormat="1" ht="14.4">
      <c r="A2471" s="62"/>
      <c r="B2471" s="61"/>
      <c r="C2471" s="61"/>
      <c r="D2471" s="61"/>
      <c r="E2471" s="61"/>
      <c r="F2471" s="61"/>
      <c r="G2471" s="61"/>
      <c r="H2471" s="66"/>
      <c r="I2471" s="61"/>
      <c r="J2471" s="61"/>
      <c r="K2471" s="67" t="s">
        <v>157</v>
      </c>
      <c r="L2471" s="67">
        <v>126.54</v>
      </c>
      <c r="M2471" s="67">
        <v>3</v>
      </c>
      <c r="N2471" s="67">
        <v>732.70460000000003</v>
      </c>
      <c r="O2471" s="67">
        <v>3</v>
      </c>
      <c r="P2471" s="67">
        <v>27.48</v>
      </c>
      <c r="Q2471" s="68">
        <v>130320</v>
      </c>
      <c r="R2471" s="65"/>
      <c r="S2471" s="64"/>
      <c r="T2471" s="36"/>
      <c r="U2471" s="69"/>
      <c r="V2471" s="36"/>
      <c r="W2471" s="36"/>
    </row>
    <row r="2472" spans="1:23" s="63" customFormat="1" ht="14.4">
      <c r="A2472" s="62"/>
      <c r="B2472" s="61"/>
      <c r="C2472" s="61"/>
      <c r="D2472" s="61"/>
      <c r="E2472" s="61"/>
      <c r="F2472" s="61"/>
      <c r="G2472" s="61"/>
      <c r="H2472" s="66"/>
      <c r="I2472" s="61"/>
      <c r="J2472" s="61"/>
      <c r="K2472" s="67" t="s">
        <v>86</v>
      </c>
      <c r="L2472" s="67">
        <v>126.2</v>
      </c>
      <c r="M2472" s="67">
        <v>4.9000000000000004</v>
      </c>
      <c r="N2472" s="67">
        <v>1111.9825000000001</v>
      </c>
      <c r="O2472" s="67">
        <v>2</v>
      </c>
      <c r="P2472" s="67">
        <v>28.28</v>
      </c>
      <c r="Q2472" s="68">
        <v>24154000</v>
      </c>
      <c r="R2472" s="65"/>
      <c r="S2472" s="64"/>
      <c r="T2472" s="36"/>
      <c r="U2472" s="69"/>
      <c r="V2472" s="36"/>
      <c r="W2472" s="36"/>
    </row>
    <row r="2473" spans="1:23" s="63" customFormat="1" ht="14.4">
      <c r="A2473" s="62"/>
      <c r="B2473" s="61"/>
      <c r="C2473" s="61"/>
      <c r="D2473" s="61"/>
      <c r="E2473" s="61"/>
      <c r="F2473" s="61"/>
      <c r="G2473" s="61"/>
      <c r="H2473" s="66"/>
      <c r="I2473" s="61"/>
      <c r="J2473" s="61"/>
      <c r="K2473" s="67" t="s">
        <v>137</v>
      </c>
      <c r="L2473" s="67">
        <v>120.47</v>
      </c>
      <c r="M2473" s="67">
        <v>3.3</v>
      </c>
      <c r="N2473" s="67">
        <v>1168.0308</v>
      </c>
      <c r="O2473" s="67">
        <v>2</v>
      </c>
      <c r="P2473" s="67">
        <v>26.63</v>
      </c>
      <c r="Q2473" s="68">
        <v>7507900</v>
      </c>
      <c r="R2473" s="65"/>
      <c r="S2473" s="64"/>
      <c r="T2473" s="36"/>
      <c r="U2473" s="69"/>
      <c r="V2473" s="36"/>
      <c r="W2473" s="36"/>
    </row>
    <row r="2474" spans="1:23" s="63" customFormat="1" ht="14.4">
      <c r="A2474" s="62"/>
      <c r="B2474" s="61"/>
      <c r="C2474" s="61"/>
      <c r="D2474" s="61"/>
      <c r="E2474" s="61"/>
      <c r="F2474" s="61"/>
      <c r="G2474" s="61"/>
      <c r="H2474" s="66"/>
      <c r="I2474" s="61"/>
      <c r="J2474" s="61"/>
      <c r="K2474" s="67" t="s">
        <v>158</v>
      </c>
      <c r="L2474" s="67">
        <v>116.12</v>
      </c>
      <c r="M2474" s="67">
        <v>3.6</v>
      </c>
      <c r="N2474" s="67">
        <v>1096.0552</v>
      </c>
      <c r="O2474" s="67">
        <v>2</v>
      </c>
      <c r="P2474" s="67">
        <v>42.31</v>
      </c>
      <c r="Q2474" s="68">
        <v>354880</v>
      </c>
      <c r="R2474" s="65"/>
      <c r="S2474" s="64"/>
      <c r="T2474" s="36"/>
      <c r="U2474" s="69"/>
      <c r="V2474" s="36"/>
      <c r="W2474" s="36"/>
    </row>
    <row r="2475" spans="1:23" s="63" customFormat="1" ht="14.4">
      <c r="A2475" s="62"/>
      <c r="B2475" s="61"/>
      <c r="C2475" s="61"/>
      <c r="D2475" s="61"/>
      <c r="E2475" s="61"/>
      <c r="F2475" s="61"/>
      <c r="G2475" s="61"/>
      <c r="H2475" s="66"/>
      <c r="I2475" s="61"/>
      <c r="J2475" s="61"/>
      <c r="K2475" s="67" t="s">
        <v>159</v>
      </c>
      <c r="L2475" s="67">
        <v>113.61</v>
      </c>
      <c r="M2475" s="67">
        <v>2.2000000000000002</v>
      </c>
      <c r="N2475" s="67">
        <v>1193.2176999999999</v>
      </c>
      <c r="O2475" s="67">
        <v>3</v>
      </c>
      <c r="P2475" s="67">
        <v>33.58</v>
      </c>
      <c r="Q2475" s="68">
        <v>302820</v>
      </c>
      <c r="R2475" s="65"/>
      <c r="S2475" s="64"/>
      <c r="T2475" s="36"/>
      <c r="U2475" s="69"/>
      <c r="V2475" s="36"/>
      <c r="W2475" s="36"/>
    </row>
    <row r="2476" spans="1:23" s="63" customFormat="1" ht="14.4">
      <c r="A2476" s="62"/>
      <c r="B2476" s="61"/>
      <c r="C2476" s="61"/>
      <c r="D2476" s="61"/>
      <c r="E2476" s="61"/>
      <c r="F2476" s="61"/>
      <c r="G2476" s="61"/>
      <c r="H2476" s="66"/>
      <c r="I2476" s="61"/>
      <c r="J2476" s="61"/>
      <c r="K2476" s="67" t="s">
        <v>126</v>
      </c>
      <c r="L2476" s="67">
        <v>113.26</v>
      </c>
      <c r="M2476" s="67">
        <v>-5</v>
      </c>
      <c r="N2476" s="67">
        <v>667.33519999999999</v>
      </c>
      <c r="O2476" s="67">
        <v>2</v>
      </c>
      <c r="P2476" s="67">
        <v>20.05</v>
      </c>
      <c r="Q2476" s="68">
        <v>13508000</v>
      </c>
      <c r="R2476" s="65"/>
      <c r="S2476" s="64"/>
      <c r="T2476" s="36"/>
      <c r="U2476" s="69"/>
      <c r="V2476" s="36"/>
      <c r="W2476" s="36"/>
    </row>
    <row r="2477" spans="1:23" s="63" customFormat="1" ht="14.4">
      <c r="A2477" s="62"/>
      <c r="B2477" s="61"/>
      <c r="C2477" s="61"/>
      <c r="D2477" s="61"/>
      <c r="E2477" s="61"/>
      <c r="F2477" s="61"/>
      <c r="G2477" s="61"/>
      <c r="H2477" s="66"/>
      <c r="I2477" s="61"/>
      <c r="J2477" s="61"/>
      <c r="K2477" s="67" t="s">
        <v>160</v>
      </c>
      <c r="L2477" s="67">
        <v>108.84</v>
      </c>
      <c r="M2477" s="67">
        <v>2.7</v>
      </c>
      <c r="N2477" s="67">
        <v>673.85990000000004</v>
      </c>
      <c r="O2477" s="67">
        <v>2</v>
      </c>
      <c r="P2477" s="67">
        <v>25.37</v>
      </c>
      <c r="Q2477" s="68">
        <v>3524300</v>
      </c>
      <c r="R2477" s="65"/>
      <c r="S2477" s="64"/>
      <c r="T2477" s="36"/>
      <c r="U2477" s="69"/>
      <c r="V2477" s="36"/>
      <c r="W2477" s="36"/>
    </row>
    <row r="2478" spans="1:23" s="63" customFormat="1" ht="14.4">
      <c r="A2478" s="62"/>
      <c r="B2478" s="61"/>
      <c r="C2478" s="61"/>
      <c r="D2478" s="61"/>
      <c r="E2478" s="61"/>
      <c r="F2478" s="61"/>
      <c r="G2478" s="61"/>
      <c r="H2478" s="66"/>
      <c r="I2478" s="61"/>
      <c r="J2478" s="61"/>
      <c r="K2478" s="67" t="s">
        <v>161</v>
      </c>
      <c r="L2478" s="67">
        <v>100.73</v>
      </c>
      <c r="M2478" s="67">
        <v>1.7</v>
      </c>
      <c r="N2478" s="67">
        <v>670.34500000000003</v>
      </c>
      <c r="O2478" s="67">
        <v>2</v>
      </c>
      <c r="P2478" s="67">
        <v>22.26</v>
      </c>
      <c r="Q2478" s="68">
        <v>5692100</v>
      </c>
      <c r="R2478" s="65"/>
      <c r="S2478" s="64"/>
      <c r="T2478" s="36"/>
      <c r="U2478" s="69"/>
      <c r="V2478" s="36"/>
      <c r="W2478" s="36"/>
    </row>
    <row r="2479" spans="1:23" s="63" customFormat="1" ht="14.4">
      <c r="A2479" s="62"/>
      <c r="B2479" s="61"/>
      <c r="C2479" s="61"/>
      <c r="D2479" s="61"/>
      <c r="E2479" s="61"/>
      <c r="F2479" s="61"/>
      <c r="G2479" s="61"/>
      <c r="H2479" s="66"/>
      <c r="I2479" s="61"/>
      <c r="J2479" s="61"/>
      <c r="K2479" s="67" t="s">
        <v>162</v>
      </c>
      <c r="L2479" s="67">
        <v>100</v>
      </c>
      <c r="M2479" s="67">
        <v>2.1</v>
      </c>
      <c r="N2479" s="67">
        <v>784.35360000000003</v>
      </c>
      <c r="O2479" s="67">
        <v>3</v>
      </c>
      <c r="P2479" s="67">
        <v>24.78</v>
      </c>
      <c r="Q2479" s="68">
        <v>2366500</v>
      </c>
      <c r="R2479" s="65"/>
      <c r="S2479" s="64"/>
      <c r="T2479" s="36"/>
      <c r="U2479" s="69"/>
      <c r="V2479" s="36"/>
      <c r="W2479" s="36"/>
    </row>
    <row r="2480" spans="1:23" s="63" customFormat="1" ht="14.4">
      <c r="A2480" s="62"/>
      <c r="B2480" s="61"/>
      <c r="C2480" s="61"/>
      <c r="D2480" s="61"/>
      <c r="E2480" s="61"/>
      <c r="F2480" s="61"/>
      <c r="G2480" s="61"/>
      <c r="H2480" s="66"/>
      <c r="I2480" s="61"/>
      <c r="J2480" s="61"/>
      <c r="K2480" s="67" t="s">
        <v>163</v>
      </c>
      <c r="L2480" s="67">
        <v>90.15</v>
      </c>
      <c r="M2480" s="67">
        <v>3.6</v>
      </c>
      <c r="N2480" s="67">
        <v>681.85789999999997</v>
      </c>
      <c r="O2480" s="67">
        <v>2</v>
      </c>
      <c r="P2480" s="67">
        <v>23.74</v>
      </c>
      <c r="Q2480" s="68">
        <v>5299200</v>
      </c>
      <c r="R2480" s="65"/>
      <c r="S2480" s="64"/>
      <c r="T2480" s="36"/>
      <c r="U2480" s="69"/>
      <c r="V2480" s="36"/>
      <c r="W2480" s="36"/>
    </row>
    <row r="2481" spans="1:23" s="63" customFormat="1" ht="14.4">
      <c r="A2481" s="62"/>
      <c r="B2481" s="61"/>
      <c r="C2481" s="61"/>
      <c r="D2481" s="61"/>
      <c r="E2481" s="61"/>
      <c r="F2481" s="61"/>
      <c r="G2481" s="61"/>
      <c r="H2481" s="66"/>
      <c r="I2481" s="61"/>
      <c r="J2481" s="61"/>
      <c r="K2481" s="67" t="s">
        <v>84</v>
      </c>
      <c r="L2481" s="67">
        <v>83.67</v>
      </c>
      <c r="M2481" s="67">
        <v>3.4</v>
      </c>
      <c r="N2481" s="67">
        <v>724.851</v>
      </c>
      <c r="O2481" s="67">
        <v>2</v>
      </c>
      <c r="P2481" s="67">
        <v>26.01</v>
      </c>
      <c r="Q2481" s="68">
        <v>954940000</v>
      </c>
      <c r="R2481" s="65"/>
      <c r="S2481" s="64"/>
      <c r="T2481" s="36"/>
      <c r="U2481" s="69"/>
      <c r="V2481" s="36"/>
      <c r="W2481" s="36"/>
    </row>
    <row r="2482" spans="1:23" s="63" customFormat="1" ht="14.4">
      <c r="A2482" s="62"/>
      <c r="B2482" s="61"/>
      <c r="C2482" s="61"/>
      <c r="D2482" s="61"/>
      <c r="E2482" s="61"/>
      <c r="F2482" s="61"/>
      <c r="G2482" s="61"/>
      <c r="H2482" s="66"/>
      <c r="I2482" s="61"/>
      <c r="J2482" s="61"/>
      <c r="K2482" s="14"/>
      <c r="L2482" s="14"/>
      <c r="M2482" s="13"/>
      <c r="N2482" s="15"/>
      <c r="O2482" s="12"/>
      <c r="P2482" s="14"/>
      <c r="Q2482" s="48">
        <f>SUM(Q2470:Q2481)</f>
        <v>1052744020</v>
      </c>
      <c r="R2482" s="65"/>
      <c r="S2482" s="64"/>
      <c r="T2482" s="36"/>
      <c r="U2482" s="70"/>
      <c r="V2482" s="36"/>
      <c r="W2482" s="36"/>
    </row>
    <row r="2483" spans="1:23" s="63" customFormat="1" ht="14.4">
      <c r="A2483" s="62">
        <v>35</v>
      </c>
      <c r="B2483" s="61">
        <v>4</v>
      </c>
      <c r="C2483" s="61">
        <v>3</v>
      </c>
      <c r="D2483" s="61">
        <v>119.16</v>
      </c>
      <c r="E2483" s="61">
        <v>12</v>
      </c>
      <c r="F2483" s="61">
        <v>25342</v>
      </c>
      <c r="G2483" s="61" t="s">
        <v>768</v>
      </c>
      <c r="H2483" s="66" t="s">
        <v>648</v>
      </c>
      <c r="I2483" s="61" t="s">
        <v>40</v>
      </c>
      <c r="J2483" s="67" t="s">
        <v>963</v>
      </c>
      <c r="K2483" s="67" t="s">
        <v>90</v>
      </c>
      <c r="L2483" s="67">
        <v>81.760000000000005</v>
      </c>
      <c r="M2483" s="67">
        <v>3.9</v>
      </c>
      <c r="N2483" s="67">
        <v>480.2636</v>
      </c>
      <c r="O2483" s="67">
        <v>2</v>
      </c>
      <c r="P2483" s="67">
        <v>23.51</v>
      </c>
      <c r="Q2483" s="68">
        <v>979220</v>
      </c>
      <c r="R2483" s="65">
        <f>Q2487/B2483</f>
        <v>685485</v>
      </c>
      <c r="S2483" s="64"/>
      <c r="T2483" s="44">
        <f>R2483/$S$2469*100</f>
        <v>0.76226934610228392</v>
      </c>
      <c r="U2483" s="69"/>
      <c r="V2483" s="44">
        <f>T2483*U$2469/100</f>
        <v>0.15046295447575772</v>
      </c>
      <c r="W2483" s="44"/>
    </row>
    <row r="2484" spans="1:23" s="63" customFormat="1" ht="14.4">
      <c r="A2484" s="62"/>
      <c r="B2484" s="61"/>
      <c r="C2484" s="61"/>
      <c r="D2484" s="61"/>
      <c r="E2484" s="61"/>
      <c r="F2484" s="61"/>
      <c r="G2484" s="61"/>
      <c r="H2484" s="66"/>
      <c r="I2484" s="61"/>
      <c r="J2484" s="61"/>
      <c r="K2484" s="67" t="s">
        <v>91</v>
      </c>
      <c r="L2484" s="67">
        <v>74.81</v>
      </c>
      <c r="M2484" s="67">
        <v>5.2</v>
      </c>
      <c r="N2484" s="67">
        <v>604.80359999999996</v>
      </c>
      <c r="O2484" s="67">
        <v>2</v>
      </c>
      <c r="P2484" s="67">
        <v>29.99</v>
      </c>
      <c r="Q2484" s="68">
        <v>162680</v>
      </c>
      <c r="R2484" s="65"/>
      <c r="S2484" s="64"/>
      <c r="T2484" s="36"/>
      <c r="U2484" s="69"/>
      <c r="V2484" s="36"/>
      <c r="W2484" s="36"/>
    </row>
    <row r="2485" spans="1:23" s="63" customFormat="1" ht="14.4">
      <c r="A2485" s="62"/>
      <c r="B2485" s="61"/>
      <c r="C2485" s="61"/>
      <c r="D2485" s="61"/>
      <c r="E2485" s="61"/>
      <c r="F2485" s="61"/>
      <c r="G2485" s="61"/>
      <c r="H2485" s="66"/>
      <c r="I2485" s="61"/>
      <c r="J2485" s="61"/>
      <c r="K2485" s="67" t="s">
        <v>115</v>
      </c>
      <c r="L2485" s="67">
        <v>60.41</v>
      </c>
      <c r="M2485" s="67">
        <v>3.6</v>
      </c>
      <c r="N2485" s="67">
        <v>612.79999999999995</v>
      </c>
      <c r="O2485" s="67">
        <v>2</v>
      </c>
      <c r="P2485" s="67">
        <v>27.48</v>
      </c>
      <c r="Q2485" s="68">
        <v>133640</v>
      </c>
      <c r="R2485" s="65"/>
      <c r="S2485" s="64"/>
      <c r="T2485" s="36"/>
      <c r="U2485" s="69"/>
      <c r="V2485" s="36"/>
      <c r="W2485" s="36"/>
    </row>
    <row r="2486" spans="1:23" s="63" customFormat="1" ht="14.4">
      <c r="A2486" s="62"/>
      <c r="B2486" s="61"/>
      <c r="C2486" s="61"/>
      <c r="D2486" s="61"/>
      <c r="E2486" s="61"/>
      <c r="F2486" s="61"/>
      <c r="G2486" s="61"/>
      <c r="H2486" s="66"/>
      <c r="I2486" s="61"/>
      <c r="J2486" s="61"/>
      <c r="K2486" s="67" t="s">
        <v>92</v>
      </c>
      <c r="L2486" s="67">
        <v>32.54</v>
      </c>
      <c r="M2486" s="67">
        <v>3.8</v>
      </c>
      <c r="N2486" s="67">
        <v>461.78969999999998</v>
      </c>
      <c r="O2486" s="67">
        <v>2</v>
      </c>
      <c r="P2486" s="67">
        <v>29.95</v>
      </c>
      <c r="Q2486" s="68">
        <v>1466400</v>
      </c>
      <c r="R2486" s="65"/>
      <c r="S2486" s="64"/>
      <c r="T2486" s="36"/>
      <c r="U2486" s="69"/>
      <c r="V2486" s="36"/>
      <c r="W2486" s="36"/>
    </row>
    <row r="2487" spans="1:23" s="63" customFormat="1" ht="14.4">
      <c r="A2487" s="62"/>
      <c r="B2487" s="61"/>
      <c r="C2487" s="61"/>
      <c r="D2487" s="61"/>
      <c r="E2487" s="61"/>
      <c r="F2487" s="61"/>
      <c r="G2487" s="61"/>
      <c r="H2487" s="66"/>
      <c r="I2487" s="61"/>
      <c r="J2487" s="61"/>
      <c r="K2487" s="14"/>
      <c r="L2487" s="14"/>
      <c r="M2487" s="13"/>
      <c r="N2487" s="15"/>
      <c r="O2487" s="12"/>
      <c r="P2487" s="14"/>
      <c r="Q2487" s="48">
        <f>SUM(Q2483:Q2486)</f>
        <v>2741940</v>
      </c>
      <c r="R2487" s="65"/>
      <c r="S2487" s="64"/>
      <c r="T2487" s="36"/>
      <c r="U2487" s="70"/>
      <c r="V2487" s="36"/>
      <c r="W2487" s="36"/>
    </row>
    <row r="2488" spans="1:23" s="63" customFormat="1" ht="14.4">
      <c r="A2488" s="62">
        <v>35</v>
      </c>
      <c r="B2488" s="61">
        <v>2</v>
      </c>
      <c r="C2488" s="61">
        <v>1</v>
      </c>
      <c r="D2488" s="61">
        <v>105.69</v>
      </c>
      <c r="E2488" s="61">
        <v>9</v>
      </c>
      <c r="F2488" s="61">
        <v>25409</v>
      </c>
      <c r="G2488" s="61" t="s">
        <v>794</v>
      </c>
      <c r="H2488" s="66" t="s">
        <v>648</v>
      </c>
      <c r="I2488" s="61" t="s">
        <v>40</v>
      </c>
      <c r="J2488" s="61" t="s">
        <v>975</v>
      </c>
      <c r="K2488" s="67" t="s">
        <v>90</v>
      </c>
      <c r="L2488" s="67">
        <v>81.760000000000005</v>
      </c>
      <c r="M2488" s="67">
        <v>3.9</v>
      </c>
      <c r="N2488" s="67">
        <v>480.2636</v>
      </c>
      <c r="O2488" s="67">
        <v>2</v>
      </c>
      <c r="P2488" s="67">
        <v>23.51</v>
      </c>
      <c r="Q2488" s="68">
        <v>979220</v>
      </c>
      <c r="R2488" s="65">
        <f>Q2490/B2488</f>
        <v>507015.5</v>
      </c>
      <c r="S2488" s="64"/>
      <c r="T2488" s="44">
        <f>R2488/$S$2469*100</f>
        <v>0.5638086517556512</v>
      </c>
      <c r="U2488" s="69"/>
      <c r="V2488" s="44">
        <f>T2488*U$2469/100</f>
        <v>0.11128916036821161</v>
      </c>
      <c r="W2488" s="44"/>
    </row>
    <row r="2489" spans="1:23" s="63" customFormat="1" ht="14.4">
      <c r="A2489" s="62"/>
      <c r="B2489" s="61"/>
      <c r="C2489" s="61"/>
      <c r="D2489" s="61"/>
      <c r="E2489" s="61"/>
      <c r="F2489" s="61"/>
      <c r="G2489" s="61"/>
      <c r="H2489" s="66"/>
      <c r="I2489" s="61"/>
      <c r="J2489" s="61"/>
      <c r="K2489" s="67" t="s">
        <v>148</v>
      </c>
      <c r="L2489" s="67">
        <v>47.87</v>
      </c>
      <c r="M2489" s="67">
        <v>4</v>
      </c>
      <c r="N2489" s="67">
        <v>505.56009999999998</v>
      </c>
      <c r="O2489" s="67">
        <v>3</v>
      </c>
      <c r="P2489" s="67">
        <v>16.989999999999998</v>
      </c>
      <c r="Q2489" s="68">
        <v>34811</v>
      </c>
      <c r="R2489" s="65"/>
      <c r="S2489" s="64"/>
      <c r="T2489" s="36"/>
      <c r="U2489" s="69"/>
      <c r="V2489" s="36"/>
      <c r="W2489" s="36"/>
    </row>
    <row r="2490" spans="1:23" s="63" customFormat="1" ht="14.4">
      <c r="A2490" s="62"/>
      <c r="B2490" s="61"/>
      <c r="C2490" s="61"/>
      <c r="D2490" s="61"/>
      <c r="E2490" s="61"/>
      <c r="F2490" s="61"/>
      <c r="G2490" s="61"/>
      <c r="H2490" s="66"/>
      <c r="I2490" s="61"/>
      <c r="J2490" s="61"/>
      <c r="K2490" s="14"/>
      <c r="L2490" s="14"/>
      <c r="M2490" s="13"/>
      <c r="N2490" s="15"/>
      <c r="O2490" s="12"/>
      <c r="P2490" s="14"/>
      <c r="Q2490" s="48">
        <f>SUM(Q2488:Q2489)</f>
        <v>1014031</v>
      </c>
      <c r="R2490" s="65"/>
      <c r="S2490" s="64"/>
      <c r="T2490" s="36"/>
      <c r="U2490" s="70"/>
      <c r="V2490" s="36"/>
      <c r="W2490" s="36"/>
    </row>
    <row r="2491" spans="1:23" s="63" customFormat="1" ht="14.4">
      <c r="A2491" s="62">
        <v>35</v>
      </c>
      <c r="B2491" s="61">
        <v>3</v>
      </c>
      <c r="C2491" s="61">
        <v>1</v>
      </c>
      <c r="D2491" s="61">
        <v>88.52</v>
      </c>
      <c r="E2491" s="61">
        <v>6</v>
      </c>
      <c r="F2491" s="61">
        <v>54946</v>
      </c>
      <c r="G2491" s="61" t="s">
        <v>733</v>
      </c>
      <c r="H2491" s="66" t="s">
        <v>60</v>
      </c>
      <c r="I2491" s="61" t="s">
        <v>38</v>
      </c>
      <c r="J2491" s="61" t="s">
        <v>933</v>
      </c>
      <c r="K2491" s="67" t="s">
        <v>138</v>
      </c>
      <c r="L2491" s="67">
        <v>48.82</v>
      </c>
      <c r="M2491" s="67">
        <v>4.0999999999999996</v>
      </c>
      <c r="N2491" s="67">
        <v>420.85980000000001</v>
      </c>
      <c r="O2491" s="67">
        <v>3</v>
      </c>
      <c r="P2491" s="67">
        <v>23.44</v>
      </c>
      <c r="Q2491" s="68">
        <v>90641</v>
      </c>
      <c r="R2491" s="65">
        <f>Q2494/B2491</f>
        <v>149554.33333333334</v>
      </c>
      <c r="S2491" s="64"/>
      <c r="T2491" s="44">
        <f>R2491/$S$2469*100</f>
        <v>0.16630660609169129</v>
      </c>
      <c r="U2491" s="69"/>
      <c r="V2491" s="44">
        <f>T2491*U$2469/100</f>
        <v>3.2826957333837538E-2</v>
      </c>
      <c r="W2491" s="44"/>
    </row>
    <row r="2492" spans="1:23" s="63" customFormat="1" ht="14.4">
      <c r="A2492" s="62"/>
      <c r="B2492" s="61"/>
      <c r="C2492" s="61"/>
      <c r="D2492" s="61"/>
      <c r="E2492" s="61"/>
      <c r="F2492" s="61"/>
      <c r="G2492" s="61"/>
      <c r="H2492" s="66"/>
      <c r="I2492" s="61"/>
      <c r="J2492" s="61"/>
      <c r="K2492" s="67" t="s">
        <v>75</v>
      </c>
      <c r="L2492" s="67">
        <v>48.51</v>
      </c>
      <c r="M2492" s="67">
        <v>3</v>
      </c>
      <c r="N2492" s="67">
        <v>438.7244</v>
      </c>
      <c r="O2492" s="67">
        <v>2</v>
      </c>
      <c r="P2492" s="67">
        <v>17.989999999999998</v>
      </c>
      <c r="Q2492" s="68">
        <v>278320</v>
      </c>
      <c r="R2492" s="65"/>
      <c r="S2492" s="64"/>
      <c r="T2492" s="36"/>
      <c r="U2492" s="69"/>
      <c r="V2492" s="36"/>
      <c r="W2492" s="36"/>
    </row>
    <row r="2493" spans="1:23" s="63" customFormat="1" ht="14.4">
      <c r="A2493" s="62"/>
      <c r="B2493" s="61"/>
      <c r="C2493" s="61"/>
      <c r="D2493" s="61"/>
      <c r="E2493" s="61"/>
      <c r="F2493" s="61"/>
      <c r="G2493" s="61"/>
      <c r="H2493" s="66"/>
      <c r="I2493" s="61"/>
      <c r="J2493" s="61"/>
      <c r="K2493" s="67" t="s">
        <v>164</v>
      </c>
      <c r="L2493" s="67">
        <v>46.33</v>
      </c>
      <c r="M2493" s="67">
        <v>2.2999999999999998</v>
      </c>
      <c r="N2493" s="67">
        <v>507.89589999999998</v>
      </c>
      <c r="O2493" s="67">
        <v>3</v>
      </c>
      <c r="P2493" s="67">
        <v>26.23</v>
      </c>
      <c r="Q2493" s="68">
        <v>79702</v>
      </c>
      <c r="R2493" s="65"/>
      <c r="S2493" s="64"/>
      <c r="T2493" s="36"/>
      <c r="U2493" s="69"/>
      <c r="V2493" s="36"/>
      <c r="W2493" s="36"/>
    </row>
    <row r="2494" spans="1:23" s="63" customFormat="1" ht="14.4">
      <c r="A2494" s="62"/>
      <c r="B2494" s="61"/>
      <c r="C2494" s="61"/>
      <c r="D2494" s="61"/>
      <c r="E2494" s="61"/>
      <c r="F2494" s="61"/>
      <c r="G2494" s="61"/>
      <c r="H2494" s="66"/>
      <c r="I2494" s="61"/>
      <c r="J2494" s="61"/>
      <c r="K2494" s="14"/>
      <c r="L2494" s="14"/>
      <c r="M2494" s="13"/>
      <c r="N2494" s="15"/>
      <c r="O2494" s="12"/>
      <c r="P2494" s="14"/>
      <c r="Q2494" s="48">
        <f>SUM(Q2491:Q2493)</f>
        <v>448663</v>
      </c>
      <c r="R2494" s="65"/>
      <c r="S2494" s="64"/>
      <c r="T2494" s="36"/>
      <c r="U2494" s="70"/>
      <c r="V2494" s="36"/>
      <c r="W2494" s="36"/>
    </row>
    <row r="2495" spans="1:23" s="63" customFormat="1" ht="14.4">
      <c r="A2495" s="62">
        <v>35</v>
      </c>
      <c r="B2495" s="61">
        <v>1</v>
      </c>
      <c r="C2495" s="61">
        <v>1</v>
      </c>
      <c r="D2495" s="61">
        <v>79.59</v>
      </c>
      <c r="E2495" s="61">
        <v>6</v>
      </c>
      <c r="F2495" s="61">
        <v>25240</v>
      </c>
      <c r="G2495" s="61" t="s">
        <v>859</v>
      </c>
      <c r="H2495" s="66" t="s">
        <v>648</v>
      </c>
      <c r="I2495" s="61" t="s">
        <v>40</v>
      </c>
      <c r="J2495" s="61" t="s">
        <v>1007</v>
      </c>
      <c r="K2495" s="67" t="s">
        <v>95</v>
      </c>
      <c r="L2495" s="67">
        <v>79.59</v>
      </c>
      <c r="M2495" s="67">
        <v>4</v>
      </c>
      <c r="N2495" s="67">
        <v>500.2285</v>
      </c>
      <c r="O2495" s="67">
        <v>3</v>
      </c>
      <c r="P2495" s="67">
        <v>17.93</v>
      </c>
      <c r="Q2495" s="68">
        <v>232810</v>
      </c>
      <c r="R2495" s="65">
        <f>Q2496</f>
        <v>232810</v>
      </c>
      <c r="S2495" s="64"/>
      <c r="T2495" s="44">
        <f>R2495/$S$2469*100</f>
        <v>0.25888812514653525</v>
      </c>
      <c r="U2495" s="69"/>
      <c r="V2495" s="44">
        <f>T2495*U$2469/100</f>
        <v>5.1101454344735703E-2</v>
      </c>
      <c r="W2495" s="44"/>
    </row>
    <row r="2496" spans="1:23" s="63" customFormat="1" ht="14.4">
      <c r="A2496" s="62"/>
      <c r="B2496" s="61"/>
      <c r="C2496" s="61"/>
      <c r="D2496" s="61"/>
      <c r="E2496" s="61"/>
      <c r="F2496" s="61"/>
      <c r="G2496" s="61"/>
      <c r="H2496" s="66"/>
      <c r="I2496" s="61"/>
      <c r="J2496" s="61"/>
      <c r="K2496" s="67"/>
      <c r="L2496" s="67"/>
      <c r="M2496" s="67"/>
      <c r="N2496" s="67"/>
      <c r="O2496" s="67"/>
      <c r="P2496" s="67"/>
      <c r="Q2496" s="46">
        <f>SUM(Q2495)</f>
        <v>232810</v>
      </c>
      <c r="R2496" s="65"/>
      <c r="S2496" s="64"/>
      <c r="T2496" s="36"/>
      <c r="U2496" s="70"/>
      <c r="V2496" s="36"/>
      <c r="W2496" s="36"/>
    </row>
    <row r="2497" spans="1:23" s="63" customFormat="1" ht="14.4">
      <c r="A2497" s="62">
        <v>35</v>
      </c>
      <c r="B2497" s="61">
        <v>1</v>
      </c>
      <c r="C2497" s="61">
        <v>1</v>
      </c>
      <c r="D2497" s="61">
        <v>76.28</v>
      </c>
      <c r="E2497" s="61">
        <v>17</v>
      </c>
      <c r="F2497" s="61">
        <v>8543</v>
      </c>
      <c r="G2497" s="61" t="s">
        <v>836</v>
      </c>
      <c r="H2497" s="66" t="s">
        <v>55</v>
      </c>
      <c r="I2497" s="61" t="s">
        <v>669</v>
      </c>
      <c r="J2497" s="61" t="s">
        <v>657</v>
      </c>
      <c r="K2497" s="67" t="s">
        <v>129</v>
      </c>
      <c r="L2497" s="67">
        <v>76.28</v>
      </c>
      <c r="M2497" s="67">
        <v>4.5999999999999996</v>
      </c>
      <c r="N2497" s="67">
        <v>531.2373</v>
      </c>
      <c r="O2497" s="67">
        <v>3</v>
      </c>
      <c r="P2497" s="67">
        <v>27.48</v>
      </c>
      <c r="Q2497" s="68">
        <v>91614</v>
      </c>
      <c r="R2497" s="65">
        <v>91614</v>
      </c>
      <c r="S2497" s="64"/>
      <c r="T2497" s="44">
        <f>R2497/$S$2469*100</f>
        <v>0.10187610797291646</v>
      </c>
      <c r="U2497" s="69"/>
      <c r="V2497" s="44">
        <f>T2497*U$2469/100</f>
        <v>2.0109138947376044E-2</v>
      </c>
      <c r="W2497" s="44"/>
    </row>
    <row r="2498" spans="1:23" s="63" customFormat="1" ht="14.4">
      <c r="A2498" s="62"/>
      <c r="B2498" s="61"/>
      <c r="C2498" s="61"/>
      <c r="D2498" s="61"/>
      <c r="E2498" s="61"/>
      <c r="F2498" s="61"/>
      <c r="G2498" s="61"/>
      <c r="H2498" s="66"/>
      <c r="I2498" s="61"/>
      <c r="J2498" s="61"/>
      <c r="K2498" s="67"/>
      <c r="L2498" s="67"/>
      <c r="M2498" s="67"/>
      <c r="N2498" s="67"/>
      <c r="O2498" s="67"/>
      <c r="P2498" s="67"/>
      <c r="Q2498" s="46">
        <f>SUM(Q2497)</f>
        <v>91614</v>
      </c>
      <c r="R2498" s="65"/>
      <c r="S2498" s="64"/>
      <c r="T2498" s="36"/>
      <c r="U2498" s="70"/>
      <c r="V2498" s="36"/>
      <c r="W2498" s="36"/>
    </row>
    <row r="2499" spans="1:23" s="63" customFormat="1" ht="14.4">
      <c r="A2499" s="62">
        <v>35</v>
      </c>
      <c r="B2499" s="61">
        <v>3</v>
      </c>
      <c r="C2499" s="61">
        <v>1</v>
      </c>
      <c r="D2499" s="61">
        <v>65.349999999999994</v>
      </c>
      <c r="E2499" s="61">
        <v>5</v>
      </c>
      <c r="F2499" s="61">
        <v>67289</v>
      </c>
      <c r="G2499" s="61" t="s">
        <v>866</v>
      </c>
      <c r="H2499" s="66" t="s">
        <v>654</v>
      </c>
      <c r="I2499" s="67" t="s">
        <v>13</v>
      </c>
      <c r="J2499" s="61" t="s">
        <v>565</v>
      </c>
      <c r="K2499" s="67" t="s">
        <v>113</v>
      </c>
      <c r="L2499" s="67">
        <v>44.6</v>
      </c>
      <c r="M2499" s="67">
        <v>3.8</v>
      </c>
      <c r="N2499" s="67">
        <v>528.73710000000005</v>
      </c>
      <c r="O2499" s="67">
        <v>2</v>
      </c>
      <c r="P2499" s="67">
        <v>27.15</v>
      </c>
      <c r="Q2499" s="68">
        <v>542800</v>
      </c>
      <c r="R2499" s="65">
        <f>Q2502/B2499</f>
        <v>339886.66666666669</v>
      </c>
      <c r="S2499" s="64"/>
      <c r="T2499" s="44">
        <f>R2499/$S$2469*100</f>
        <v>0.37795894461422924</v>
      </c>
      <c r="U2499" s="69"/>
      <c r="V2499" s="44">
        <f>T2499*U$2469/100</f>
        <v>7.4604625999961635E-2</v>
      </c>
      <c r="W2499" s="44"/>
    </row>
    <row r="2500" spans="1:23" s="63" customFormat="1" ht="14.4">
      <c r="A2500" s="62"/>
      <c r="B2500" s="61"/>
      <c r="C2500" s="61"/>
      <c r="D2500" s="61"/>
      <c r="E2500" s="61"/>
      <c r="F2500" s="61"/>
      <c r="G2500" s="61"/>
      <c r="H2500" s="66"/>
      <c r="I2500" s="61"/>
      <c r="J2500" s="61"/>
      <c r="K2500" s="67" t="s">
        <v>165</v>
      </c>
      <c r="L2500" s="67">
        <v>41.49</v>
      </c>
      <c r="M2500" s="67">
        <v>3.6</v>
      </c>
      <c r="N2500" s="67">
        <v>422.74799999999999</v>
      </c>
      <c r="O2500" s="67">
        <v>2</v>
      </c>
      <c r="P2500" s="67">
        <v>21.76</v>
      </c>
      <c r="Q2500" s="68">
        <v>458500</v>
      </c>
      <c r="R2500" s="65"/>
      <c r="S2500" s="64"/>
      <c r="T2500" s="36"/>
      <c r="U2500" s="69"/>
      <c r="V2500" s="36"/>
      <c r="W2500" s="36"/>
    </row>
    <row r="2501" spans="1:23" s="63" customFormat="1" ht="14.4">
      <c r="A2501" s="62"/>
      <c r="B2501" s="61"/>
      <c r="C2501" s="61"/>
      <c r="D2501" s="61"/>
      <c r="E2501" s="61"/>
      <c r="F2501" s="61"/>
      <c r="G2501" s="61"/>
      <c r="H2501" s="66"/>
      <c r="I2501" s="61"/>
      <c r="J2501" s="61"/>
      <c r="K2501" s="67" t="s">
        <v>166</v>
      </c>
      <c r="L2501" s="67">
        <v>19.45</v>
      </c>
      <c r="M2501" s="67">
        <v>5</v>
      </c>
      <c r="N2501" s="67">
        <v>563.30859999999996</v>
      </c>
      <c r="O2501" s="67">
        <v>3</v>
      </c>
      <c r="P2501" s="67">
        <v>31.72</v>
      </c>
      <c r="Q2501" s="68">
        <v>18360</v>
      </c>
      <c r="R2501" s="65"/>
      <c r="S2501" s="64"/>
      <c r="T2501" s="36"/>
      <c r="U2501" s="69"/>
      <c r="V2501" s="36"/>
      <c r="W2501" s="36"/>
    </row>
    <row r="2502" spans="1:23" s="63" customFormat="1" ht="14.4">
      <c r="A2502" s="62"/>
      <c r="B2502" s="61"/>
      <c r="C2502" s="61"/>
      <c r="D2502" s="61"/>
      <c r="E2502" s="61"/>
      <c r="F2502" s="61"/>
      <c r="G2502" s="61"/>
      <c r="H2502" s="66"/>
      <c r="I2502" s="61"/>
      <c r="J2502" s="61"/>
      <c r="K2502" s="14"/>
      <c r="L2502" s="14"/>
      <c r="M2502" s="13"/>
      <c r="N2502" s="15"/>
      <c r="O2502" s="12"/>
      <c r="P2502" s="14"/>
      <c r="Q2502" s="48">
        <f>SUM(Q2499:Q2501)</f>
        <v>1019660</v>
      </c>
      <c r="R2502" s="65"/>
      <c r="S2502" s="64"/>
      <c r="T2502" s="36"/>
      <c r="U2502" s="70"/>
      <c r="V2502" s="36"/>
      <c r="W2502" s="36"/>
    </row>
    <row r="2503" spans="1:23" s="63" customFormat="1" ht="14.4">
      <c r="A2503" s="62">
        <v>35</v>
      </c>
      <c r="B2503" s="61">
        <v>1</v>
      </c>
      <c r="C2503" s="61">
        <v>1</v>
      </c>
      <c r="D2503" s="61">
        <v>63.37</v>
      </c>
      <c r="E2503" s="61">
        <v>9</v>
      </c>
      <c r="F2503" s="61">
        <v>9832</v>
      </c>
      <c r="G2503" s="61" t="s">
        <v>835</v>
      </c>
      <c r="H2503" s="66" t="s">
        <v>55</v>
      </c>
      <c r="I2503" s="61" t="s">
        <v>669</v>
      </c>
      <c r="J2503" s="61" t="s">
        <v>659</v>
      </c>
      <c r="K2503" s="67" t="s">
        <v>94</v>
      </c>
      <c r="L2503" s="67">
        <v>63.37</v>
      </c>
      <c r="M2503" s="67">
        <v>4.3</v>
      </c>
      <c r="N2503" s="67">
        <v>482.75319999999999</v>
      </c>
      <c r="O2503" s="67">
        <v>2</v>
      </c>
      <c r="P2503" s="67">
        <v>26.53</v>
      </c>
      <c r="Q2503" s="68">
        <v>148070</v>
      </c>
      <c r="R2503" s="65">
        <v>148070</v>
      </c>
      <c r="S2503" s="64"/>
      <c r="T2503" s="44">
        <f>R2503/$S$2469*100</f>
        <v>0.1646560057147351</v>
      </c>
      <c r="U2503" s="69"/>
      <c r="V2503" s="44">
        <f>T2503*U$2469/100</f>
        <v>3.2501148339096328E-2</v>
      </c>
      <c r="W2503" s="44"/>
    </row>
    <row r="2504" spans="1:23" s="63" customFormat="1" ht="14.4">
      <c r="A2504" s="62"/>
      <c r="B2504" s="61"/>
      <c r="C2504" s="61"/>
      <c r="D2504" s="61"/>
      <c r="E2504" s="61"/>
      <c r="F2504" s="61"/>
      <c r="G2504" s="61"/>
      <c r="H2504" s="66"/>
      <c r="I2504" s="61"/>
      <c r="J2504" s="61"/>
      <c r="K2504" s="67"/>
      <c r="L2504" s="67"/>
      <c r="M2504" s="67"/>
      <c r="N2504" s="67"/>
      <c r="O2504" s="67"/>
      <c r="P2504" s="67"/>
      <c r="Q2504" s="46">
        <f>SUM(Q2503)</f>
        <v>148070</v>
      </c>
      <c r="R2504" s="65"/>
      <c r="S2504" s="64"/>
      <c r="T2504" s="36"/>
      <c r="U2504" s="70"/>
      <c r="V2504" s="36"/>
      <c r="W2504" s="36"/>
    </row>
    <row r="2505" spans="1:23" s="63" customFormat="1" ht="14.4">
      <c r="A2505" s="62">
        <v>35</v>
      </c>
      <c r="B2505" s="61">
        <v>1</v>
      </c>
      <c r="C2505" s="61">
        <v>1</v>
      </c>
      <c r="D2505" s="61">
        <v>44.34</v>
      </c>
      <c r="E2505" s="61">
        <v>8</v>
      </c>
      <c r="F2505" s="61">
        <v>12158</v>
      </c>
      <c r="G2505" s="61" t="s">
        <v>867</v>
      </c>
      <c r="H2505" s="66" t="s">
        <v>16</v>
      </c>
      <c r="I2505" s="61" t="s">
        <v>13</v>
      </c>
      <c r="J2505" s="61" t="s">
        <v>661</v>
      </c>
      <c r="K2505" s="67" t="s">
        <v>63</v>
      </c>
      <c r="L2505" s="67">
        <v>44.34</v>
      </c>
      <c r="M2505" s="67">
        <v>3.6</v>
      </c>
      <c r="N2505" s="67">
        <v>529.76859999999999</v>
      </c>
      <c r="O2505" s="67">
        <v>2</v>
      </c>
      <c r="P2505" s="67">
        <v>17.62</v>
      </c>
      <c r="Q2505" s="68">
        <v>9734.4</v>
      </c>
      <c r="R2505" s="65">
        <v>9734.4</v>
      </c>
      <c r="S2505" s="64"/>
      <c r="T2505" s="44">
        <f>R2505/$S$2469*100</f>
        <v>1.0824795178155718E-2</v>
      </c>
      <c r="U2505" s="69"/>
      <c r="V2505" s="44">
        <f>T2505*U$2469/100</f>
        <v>2.1366865563051205E-3</v>
      </c>
      <c r="W2505" s="44"/>
    </row>
    <row r="2506" spans="1:23" s="63" customFormat="1" ht="14.4">
      <c r="A2506" s="62"/>
      <c r="B2506" s="61"/>
      <c r="C2506" s="61"/>
      <c r="D2506" s="61"/>
      <c r="E2506" s="61"/>
      <c r="F2506" s="61"/>
      <c r="G2506" s="61"/>
      <c r="H2506" s="66"/>
      <c r="I2506" s="61"/>
      <c r="J2506" s="61"/>
      <c r="K2506" s="67"/>
      <c r="L2506" s="67"/>
      <c r="M2506" s="67"/>
      <c r="N2506" s="67"/>
      <c r="O2506" s="67"/>
      <c r="P2506" s="67"/>
      <c r="Q2506" s="46">
        <f>SUM(Q2505)</f>
        <v>9734.4</v>
      </c>
      <c r="R2506" s="65"/>
      <c r="S2506" s="52"/>
      <c r="T2506" s="36"/>
      <c r="U2506" s="72"/>
      <c r="V2506" s="36"/>
      <c r="W2506" s="36"/>
    </row>
    <row r="2507" spans="1:23" ht="14.4">
      <c r="A2507" s="11" t="s">
        <v>723</v>
      </c>
      <c r="B2507" s="2"/>
      <c r="C2507" s="2"/>
      <c r="D2507" s="2"/>
      <c r="E2507" s="2"/>
      <c r="F2507" s="2"/>
      <c r="G2507" s="8"/>
      <c r="H2507" s="27"/>
      <c r="I2507" s="2"/>
      <c r="J2507" s="2"/>
      <c r="K2507" s="3"/>
      <c r="L2507" s="3"/>
      <c r="M2507" s="5"/>
      <c r="N2507" s="4"/>
      <c r="O2507" s="2"/>
      <c r="P2507" s="3"/>
      <c r="Q2507" s="47"/>
      <c r="R2507" s="42"/>
      <c r="S2507" s="76">
        <v>895007656.5151515</v>
      </c>
      <c r="T2507" s="26">
        <f>SUM(T2508:T2608)</f>
        <v>99.489671963502062</v>
      </c>
      <c r="U2507" s="53">
        <v>1.0236148060000001</v>
      </c>
      <c r="V2507" s="54">
        <f>SUM(V2508:V2608)</f>
        <v>1.0183910126592381</v>
      </c>
      <c r="W2507" s="53">
        <f>V2507/U2507*100</f>
        <v>99.489671963502076</v>
      </c>
    </row>
    <row r="2508" spans="1:23" s="63" customFormat="1" ht="14.4">
      <c r="A2508" s="62">
        <v>36</v>
      </c>
      <c r="B2508" s="61">
        <v>11</v>
      </c>
      <c r="C2508" s="61">
        <v>11</v>
      </c>
      <c r="D2508" s="61">
        <v>308.73</v>
      </c>
      <c r="E2508" s="61">
        <v>22</v>
      </c>
      <c r="F2508" s="61">
        <v>53693</v>
      </c>
      <c r="G2508" s="34" t="s">
        <v>655</v>
      </c>
      <c r="H2508" s="66" t="s">
        <v>653</v>
      </c>
      <c r="I2508" s="61" t="s">
        <v>37</v>
      </c>
      <c r="J2508" s="21" t="s">
        <v>36</v>
      </c>
      <c r="K2508" s="67" t="s">
        <v>78</v>
      </c>
      <c r="L2508" s="67">
        <v>131.38</v>
      </c>
      <c r="M2508" s="67">
        <v>-0.2</v>
      </c>
      <c r="N2508" s="67">
        <v>1082.9712</v>
      </c>
      <c r="O2508" s="67">
        <v>2</v>
      </c>
      <c r="P2508" s="67">
        <v>24.72</v>
      </c>
      <c r="Q2508" s="68">
        <v>548040000</v>
      </c>
      <c r="R2508" s="65">
        <f>Q2519/B2508</f>
        <v>87028618.181818187</v>
      </c>
      <c r="S2508" s="64"/>
      <c r="T2508" s="44">
        <f>R2508/$S$2507*100</f>
        <v>9.7237847685769925</v>
      </c>
      <c r="U2508" s="69"/>
      <c r="V2508" s="44">
        <f>T2508*U$2507/100</f>
        <v>9.9534100594726935E-2</v>
      </c>
      <c r="W2508" s="44"/>
    </row>
    <row r="2509" spans="1:23" s="63" customFormat="1" ht="14.4">
      <c r="A2509" s="62"/>
      <c r="B2509" s="61"/>
      <c r="C2509" s="61"/>
      <c r="D2509" s="61"/>
      <c r="E2509" s="61"/>
      <c r="F2509" s="61"/>
      <c r="G2509" s="34"/>
      <c r="H2509" s="66"/>
      <c r="I2509" s="61"/>
      <c r="J2509" s="21"/>
      <c r="K2509" s="67" t="s">
        <v>136</v>
      </c>
      <c r="L2509" s="67">
        <v>124.64</v>
      </c>
      <c r="M2509" s="67">
        <v>-1.2</v>
      </c>
      <c r="N2509" s="67">
        <v>730.01900000000001</v>
      </c>
      <c r="O2509" s="67">
        <v>3</v>
      </c>
      <c r="P2509" s="67">
        <v>33.51</v>
      </c>
      <c r="Q2509" s="68">
        <v>4469300</v>
      </c>
      <c r="R2509" s="65"/>
      <c r="S2509" s="64"/>
      <c r="T2509" s="36"/>
      <c r="U2509" s="69"/>
      <c r="V2509" s="36"/>
      <c r="W2509" s="36"/>
    </row>
    <row r="2510" spans="1:23" s="63" customFormat="1" ht="14.4">
      <c r="A2510" s="62"/>
      <c r="B2510" s="61"/>
      <c r="C2510" s="61"/>
      <c r="D2510" s="61"/>
      <c r="E2510" s="61"/>
      <c r="F2510" s="61"/>
      <c r="G2510" s="34"/>
      <c r="H2510" s="66"/>
      <c r="I2510" s="61"/>
      <c r="J2510" s="21"/>
      <c r="K2510" s="67" t="s">
        <v>101</v>
      </c>
      <c r="L2510" s="67">
        <v>118.32</v>
      </c>
      <c r="M2510" s="67">
        <v>-0.9</v>
      </c>
      <c r="N2510" s="67">
        <v>820.68320000000006</v>
      </c>
      <c r="O2510" s="67">
        <v>3</v>
      </c>
      <c r="P2510" s="67">
        <v>24.85</v>
      </c>
      <c r="Q2510" s="68">
        <v>11279000</v>
      </c>
      <c r="R2510" s="65"/>
      <c r="S2510" s="64"/>
      <c r="T2510" s="36"/>
      <c r="U2510" s="69"/>
      <c r="V2510" s="36"/>
      <c r="W2510" s="36"/>
    </row>
    <row r="2511" spans="1:23" s="63" customFormat="1" ht="14.4">
      <c r="A2511" s="62"/>
      <c r="B2511" s="61"/>
      <c r="C2511" s="61"/>
      <c r="D2511" s="61"/>
      <c r="E2511" s="61"/>
      <c r="F2511" s="61"/>
      <c r="G2511" s="34"/>
      <c r="H2511" s="66"/>
      <c r="I2511" s="61"/>
      <c r="J2511" s="21"/>
      <c r="K2511" s="67" t="s">
        <v>102</v>
      </c>
      <c r="L2511" s="67">
        <v>107.38</v>
      </c>
      <c r="M2511" s="67">
        <v>0.7</v>
      </c>
      <c r="N2511" s="67">
        <v>598.27390000000003</v>
      </c>
      <c r="O2511" s="67">
        <v>3</v>
      </c>
      <c r="P2511" s="67">
        <v>25.04</v>
      </c>
      <c r="Q2511" s="68">
        <v>5093900</v>
      </c>
      <c r="R2511" s="65"/>
      <c r="S2511" s="64"/>
      <c r="T2511" s="36"/>
      <c r="U2511" s="69"/>
      <c r="V2511" s="36"/>
      <c r="W2511" s="36"/>
    </row>
    <row r="2512" spans="1:23" s="63" customFormat="1" ht="14.4">
      <c r="A2512" s="62"/>
      <c r="B2512" s="61"/>
      <c r="C2512" s="61"/>
      <c r="D2512" s="61"/>
      <c r="E2512" s="61"/>
      <c r="F2512" s="61"/>
      <c r="G2512" s="34"/>
      <c r="H2512" s="66"/>
      <c r="I2512" s="61"/>
      <c r="J2512" s="21"/>
      <c r="K2512" s="67" t="s">
        <v>104</v>
      </c>
      <c r="L2512" s="67">
        <v>106.89</v>
      </c>
      <c r="M2512" s="67">
        <v>-1.6</v>
      </c>
      <c r="N2512" s="67">
        <v>826.01419999999996</v>
      </c>
      <c r="O2512" s="67">
        <v>3</v>
      </c>
      <c r="P2512" s="67">
        <v>22.43</v>
      </c>
      <c r="Q2512" s="68">
        <v>4670100</v>
      </c>
      <c r="R2512" s="65"/>
      <c r="S2512" s="64"/>
      <c r="T2512" s="36"/>
      <c r="U2512" s="69"/>
      <c r="V2512" s="36"/>
      <c r="W2512" s="36"/>
    </row>
    <row r="2513" spans="1:23" s="63" customFormat="1" ht="14.4">
      <c r="A2513" s="62"/>
      <c r="B2513" s="61"/>
      <c r="C2513" s="61"/>
      <c r="D2513" s="61"/>
      <c r="E2513" s="61"/>
      <c r="F2513" s="61"/>
      <c r="G2513" s="34"/>
      <c r="H2513" s="66"/>
      <c r="I2513" s="61"/>
      <c r="J2513" s="21"/>
      <c r="K2513" s="67" t="s">
        <v>79</v>
      </c>
      <c r="L2513" s="67">
        <v>99.64</v>
      </c>
      <c r="M2513" s="67">
        <v>-0.1</v>
      </c>
      <c r="N2513" s="67">
        <v>643.28070000000002</v>
      </c>
      <c r="O2513" s="67">
        <v>2</v>
      </c>
      <c r="P2513" s="67">
        <v>21.32</v>
      </c>
      <c r="Q2513" s="68">
        <v>57834000</v>
      </c>
      <c r="R2513" s="65"/>
      <c r="S2513" s="64"/>
      <c r="T2513" s="36"/>
      <c r="U2513" s="69"/>
      <c r="V2513" s="36"/>
      <c r="W2513" s="36"/>
    </row>
    <row r="2514" spans="1:23" s="63" customFormat="1" ht="14.4">
      <c r="A2514" s="62"/>
      <c r="B2514" s="61"/>
      <c r="C2514" s="61"/>
      <c r="D2514" s="61"/>
      <c r="E2514" s="61"/>
      <c r="F2514" s="61"/>
      <c r="G2514" s="34"/>
      <c r="H2514" s="66"/>
      <c r="I2514" s="61"/>
      <c r="J2514" s="21"/>
      <c r="K2514" s="67" t="s">
        <v>125</v>
      </c>
      <c r="L2514" s="67">
        <v>68.510000000000005</v>
      </c>
      <c r="M2514" s="67">
        <v>0.4</v>
      </c>
      <c r="N2514" s="67">
        <v>794.39580000000001</v>
      </c>
      <c r="O2514" s="67">
        <v>2</v>
      </c>
      <c r="P2514" s="67">
        <v>33.54</v>
      </c>
      <c r="Q2514" s="68">
        <v>4694200</v>
      </c>
      <c r="R2514" s="65"/>
      <c r="S2514" s="64"/>
      <c r="T2514" s="36"/>
      <c r="U2514" s="69"/>
      <c r="V2514" s="36"/>
      <c r="W2514" s="36"/>
    </row>
    <row r="2515" spans="1:23" s="63" customFormat="1" ht="14.4">
      <c r="A2515" s="62"/>
      <c r="B2515" s="61"/>
      <c r="C2515" s="61"/>
      <c r="D2515" s="61"/>
      <c r="E2515" s="61"/>
      <c r="F2515" s="61"/>
      <c r="G2515" s="34"/>
      <c r="H2515" s="66"/>
      <c r="I2515" s="61"/>
      <c r="J2515" s="21"/>
      <c r="K2515" s="67" t="s">
        <v>80</v>
      </c>
      <c r="L2515" s="67">
        <v>65.599999999999994</v>
      </c>
      <c r="M2515" s="67">
        <v>1.8</v>
      </c>
      <c r="N2515" s="67">
        <v>578.24509999999998</v>
      </c>
      <c r="O2515" s="67">
        <v>2</v>
      </c>
      <c r="P2515" s="67">
        <v>23.24</v>
      </c>
      <c r="Q2515" s="68">
        <v>201590000</v>
      </c>
      <c r="R2515" s="65"/>
      <c r="S2515" s="64"/>
      <c r="T2515" s="36"/>
      <c r="U2515" s="69"/>
      <c r="V2515" s="36"/>
      <c r="W2515" s="36"/>
    </row>
    <row r="2516" spans="1:23" s="63" customFormat="1" ht="14.4">
      <c r="A2516" s="62"/>
      <c r="B2516" s="61"/>
      <c r="C2516" s="61"/>
      <c r="D2516" s="61"/>
      <c r="E2516" s="61"/>
      <c r="F2516" s="61"/>
      <c r="G2516" s="34"/>
      <c r="H2516" s="66"/>
      <c r="I2516" s="61"/>
      <c r="J2516" s="21"/>
      <c r="K2516" s="67" t="s">
        <v>105</v>
      </c>
      <c r="L2516" s="67">
        <v>64.17</v>
      </c>
      <c r="M2516" s="67">
        <v>0.4</v>
      </c>
      <c r="N2516" s="67">
        <v>480.7448</v>
      </c>
      <c r="O2516" s="67">
        <v>2</v>
      </c>
      <c r="P2516" s="67">
        <v>22.21</v>
      </c>
      <c r="Q2516" s="68">
        <v>30751000</v>
      </c>
      <c r="R2516" s="65"/>
      <c r="S2516" s="64"/>
      <c r="T2516" s="36"/>
      <c r="U2516" s="69"/>
      <c r="V2516" s="36"/>
      <c r="W2516" s="36"/>
    </row>
    <row r="2517" spans="1:23" s="63" customFormat="1" ht="14.4">
      <c r="A2517" s="62"/>
      <c r="B2517" s="61"/>
      <c r="C2517" s="61"/>
      <c r="D2517" s="61"/>
      <c r="E2517" s="61"/>
      <c r="F2517" s="61"/>
      <c r="G2517" s="34"/>
      <c r="H2517" s="66"/>
      <c r="I2517" s="61"/>
      <c r="J2517" s="21"/>
      <c r="K2517" s="67" t="s">
        <v>106</v>
      </c>
      <c r="L2517" s="67">
        <v>52.61</v>
      </c>
      <c r="M2517" s="67">
        <v>0.7</v>
      </c>
      <c r="N2517" s="67">
        <v>586.24189999999999</v>
      </c>
      <c r="O2517" s="67">
        <v>2</v>
      </c>
      <c r="P2517" s="67">
        <v>19.63</v>
      </c>
      <c r="Q2517" s="68">
        <v>88252000</v>
      </c>
      <c r="R2517" s="65"/>
      <c r="S2517" s="64"/>
      <c r="T2517" s="36"/>
      <c r="U2517" s="69"/>
      <c r="V2517" s="36"/>
      <c r="W2517" s="36"/>
    </row>
    <row r="2518" spans="1:23" s="63" customFormat="1" ht="14.4">
      <c r="A2518" s="62"/>
      <c r="B2518" s="61"/>
      <c r="C2518" s="61"/>
      <c r="D2518" s="61"/>
      <c r="E2518" s="61"/>
      <c r="F2518" s="61"/>
      <c r="G2518" s="34"/>
      <c r="H2518" s="66"/>
      <c r="I2518" s="61"/>
      <c r="J2518" s="21"/>
      <c r="K2518" s="67" t="s">
        <v>103</v>
      </c>
      <c r="L2518" s="67">
        <v>48.22</v>
      </c>
      <c r="M2518" s="67">
        <v>2</v>
      </c>
      <c r="N2518" s="67">
        <v>603.60630000000003</v>
      </c>
      <c r="O2518" s="67">
        <v>3</v>
      </c>
      <c r="P2518" s="67">
        <v>23.56</v>
      </c>
      <c r="Q2518" s="68">
        <v>641300</v>
      </c>
      <c r="R2518" s="65"/>
      <c r="S2518" s="64"/>
      <c r="T2518" s="36"/>
      <c r="U2518" s="69"/>
      <c r="V2518" s="36"/>
      <c r="W2518" s="36"/>
    </row>
    <row r="2519" spans="1:23" s="63" customFormat="1" ht="14.4">
      <c r="A2519" s="62"/>
      <c r="B2519" s="61"/>
      <c r="C2519" s="61"/>
      <c r="D2519" s="61"/>
      <c r="E2519" s="61"/>
      <c r="F2519" s="61"/>
      <c r="G2519" s="34"/>
      <c r="H2519" s="66"/>
      <c r="I2519" s="61"/>
      <c r="J2519" s="21"/>
      <c r="K2519" s="14"/>
      <c r="L2519" s="14"/>
      <c r="M2519" s="13"/>
      <c r="N2519" s="15"/>
      <c r="O2519" s="12"/>
      <c r="P2519" s="14"/>
      <c r="Q2519" s="48">
        <f>SUM(Q2508:Q2518)</f>
        <v>957314800</v>
      </c>
      <c r="R2519" s="65"/>
      <c r="S2519" s="64"/>
      <c r="T2519" s="36"/>
      <c r="U2519" s="70"/>
      <c r="V2519" s="36"/>
      <c r="W2519" s="36"/>
    </row>
    <row r="2520" spans="1:23" s="63" customFormat="1" ht="14.4">
      <c r="A2520" s="62">
        <v>36</v>
      </c>
      <c r="B2520" s="61">
        <v>6</v>
      </c>
      <c r="C2520" s="61">
        <v>1</v>
      </c>
      <c r="D2520" s="61">
        <v>259.74</v>
      </c>
      <c r="E2520" s="61">
        <v>15</v>
      </c>
      <c r="F2520" s="61">
        <v>60312</v>
      </c>
      <c r="G2520" s="61" t="s">
        <v>786</v>
      </c>
      <c r="H2520" s="66" t="s">
        <v>15</v>
      </c>
      <c r="I2520" s="67" t="s">
        <v>13</v>
      </c>
      <c r="J2520" s="61" t="s">
        <v>970</v>
      </c>
      <c r="K2520" s="67" t="s">
        <v>64</v>
      </c>
      <c r="L2520" s="67">
        <v>146.52000000000001</v>
      </c>
      <c r="M2520" s="67">
        <v>-0.4</v>
      </c>
      <c r="N2520" s="67">
        <v>959.08920000000001</v>
      </c>
      <c r="O2520" s="67">
        <v>3</v>
      </c>
      <c r="P2520" s="67">
        <v>36.29</v>
      </c>
      <c r="Q2520" s="68">
        <v>107750000</v>
      </c>
      <c r="R2520" s="65">
        <f>Q2526/B2520</f>
        <v>61743845</v>
      </c>
      <c r="S2520" s="64"/>
      <c r="T2520" s="44">
        <f>R2520/$S$2507*100</f>
        <v>6.8986946145700081</v>
      </c>
      <c r="U2520" s="69"/>
      <c r="V2520" s="44">
        <f>T2520*U$2507/100</f>
        <v>7.0616059495463249E-2</v>
      </c>
      <c r="W2520" s="44"/>
    </row>
    <row r="2521" spans="1:23" s="63" customFormat="1" ht="14.4">
      <c r="A2521" s="62"/>
      <c r="B2521" s="61"/>
      <c r="C2521" s="61"/>
      <c r="D2521" s="61"/>
      <c r="E2521" s="61"/>
      <c r="F2521" s="61"/>
      <c r="G2521" s="61"/>
      <c r="H2521" s="66"/>
      <c r="I2521" s="61"/>
      <c r="J2521" s="61"/>
      <c r="K2521" s="67" t="s">
        <v>65</v>
      </c>
      <c r="L2521" s="67">
        <v>129.71</v>
      </c>
      <c r="M2521" s="67">
        <v>-0.4</v>
      </c>
      <c r="N2521" s="67">
        <v>865.37199999999996</v>
      </c>
      <c r="O2521" s="67">
        <v>2</v>
      </c>
      <c r="P2521" s="67">
        <v>26.49</v>
      </c>
      <c r="Q2521" s="68">
        <v>159340000</v>
      </c>
      <c r="R2521" s="65"/>
      <c r="S2521" s="64"/>
      <c r="T2521" s="36"/>
      <c r="U2521" s="69"/>
      <c r="V2521" s="36"/>
      <c r="W2521" s="36"/>
    </row>
    <row r="2522" spans="1:23" s="63" customFormat="1" ht="14.4">
      <c r="A2522" s="62"/>
      <c r="B2522" s="61"/>
      <c r="C2522" s="61"/>
      <c r="D2522" s="61"/>
      <c r="E2522" s="61"/>
      <c r="F2522" s="61"/>
      <c r="G2522" s="61"/>
      <c r="H2522" s="66"/>
      <c r="I2522" s="61"/>
      <c r="J2522" s="61"/>
      <c r="K2522" s="67" t="s">
        <v>66</v>
      </c>
      <c r="L2522" s="67">
        <v>100.98</v>
      </c>
      <c r="M2522" s="67">
        <v>0.4</v>
      </c>
      <c r="N2522" s="67">
        <v>873.37009999999998</v>
      </c>
      <c r="O2522" s="67">
        <v>2</v>
      </c>
      <c r="P2522" s="67">
        <v>24.14</v>
      </c>
      <c r="Q2522" s="68">
        <v>34743000</v>
      </c>
      <c r="R2522" s="65"/>
      <c r="S2522" s="64"/>
      <c r="T2522" s="36"/>
      <c r="U2522" s="69"/>
      <c r="V2522" s="36"/>
      <c r="W2522" s="36"/>
    </row>
    <row r="2523" spans="1:23" s="63" customFormat="1" ht="14.4">
      <c r="A2523" s="62"/>
      <c r="B2523" s="61"/>
      <c r="C2523" s="61"/>
      <c r="D2523" s="61"/>
      <c r="E2523" s="61"/>
      <c r="F2523" s="61"/>
      <c r="G2523" s="61"/>
      <c r="H2523" s="66"/>
      <c r="I2523" s="61"/>
      <c r="J2523" s="61"/>
      <c r="K2523" s="67" t="s">
        <v>67</v>
      </c>
      <c r="L2523" s="67">
        <v>82.99</v>
      </c>
      <c r="M2523" s="67">
        <v>-1</v>
      </c>
      <c r="N2523" s="67">
        <v>742.61959999999999</v>
      </c>
      <c r="O2523" s="67">
        <v>3</v>
      </c>
      <c r="P2523" s="67">
        <v>24.05</v>
      </c>
      <c r="Q2523" s="68">
        <v>23805000</v>
      </c>
      <c r="R2523" s="65"/>
      <c r="S2523" s="64"/>
      <c r="T2523" s="36"/>
      <c r="U2523" s="69"/>
      <c r="V2523" s="36"/>
      <c r="W2523" s="36"/>
    </row>
    <row r="2524" spans="1:23" s="63" customFormat="1" ht="14.4">
      <c r="A2524" s="62"/>
      <c r="B2524" s="61"/>
      <c r="C2524" s="61"/>
      <c r="D2524" s="61"/>
      <c r="E2524" s="61"/>
      <c r="F2524" s="61"/>
      <c r="G2524" s="61"/>
      <c r="H2524" s="66"/>
      <c r="I2524" s="61"/>
      <c r="J2524" s="61"/>
      <c r="K2524" s="67" t="s">
        <v>68</v>
      </c>
      <c r="L2524" s="67">
        <v>46.95</v>
      </c>
      <c r="M2524" s="67">
        <v>-1.3</v>
      </c>
      <c r="N2524" s="67">
        <v>883.88570000000004</v>
      </c>
      <c r="O2524" s="67">
        <v>2</v>
      </c>
      <c r="P2524" s="67">
        <v>33.92</v>
      </c>
      <c r="Q2524" s="68">
        <v>728070</v>
      </c>
      <c r="R2524" s="65"/>
      <c r="S2524" s="64"/>
      <c r="T2524" s="36"/>
      <c r="U2524" s="69"/>
      <c r="V2524" s="36"/>
      <c r="W2524" s="36"/>
    </row>
    <row r="2525" spans="1:23" s="63" customFormat="1" ht="14.4">
      <c r="A2525" s="62"/>
      <c r="B2525" s="61"/>
      <c r="C2525" s="61"/>
      <c r="D2525" s="61"/>
      <c r="E2525" s="61"/>
      <c r="F2525" s="61"/>
      <c r="G2525" s="61"/>
      <c r="H2525" s="66"/>
      <c r="I2525" s="61"/>
      <c r="J2525" s="61"/>
      <c r="K2525" s="67" t="s">
        <v>69</v>
      </c>
      <c r="L2525" s="67">
        <v>44.79</v>
      </c>
      <c r="M2525" s="67">
        <v>0.8</v>
      </c>
      <c r="N2525" s="67">
        <v>422.74829999999997</v>
      </c>
      <c r="O2525" s="67">
        <v>2</v>
      </c>
      <c r="P2525" s="67">
        <v>22.81</v>
      </c>
      <c r="Q2525" s="68">
        <v>44097000</v>
      </c>
      <c r="R2525" s="65"/>
      <c r="S2525" s="64"/>
      <c r="T2525" s="36"/>
      <c r="U2525" s="69"/>
      <c r="V2525" s="36"/>
      <c r="W2525" s="36"/>
    </row>
    <row r="2526" spans="1:23" s="63" customFormat="1" ht="14.4">
      <c r="A2526" s="62"/>
      <c r="B2526" s="61"/>
      <c r="C2526" s="61"/>
      <c r="D2526" s="61"/>
      <c r="E2526" s="61"/>
      <c r="F2526" s="61"/>
      <c r="G2526" s="61"/>
      <c r="H2526" s="66"/>
      <c r="I2526" s="61"/>
      <c r="J2526" s="61"/>
      <c r="K2526" s="14"/>
      <c r="L2526" s="14"/>
      <c r="M2526" s="13"/>
      <c r="N2526" s="15"/>
      <c r="O2526" s="12"/>
      <c r="P2526" s="14"/>
      <c r="Q2526" s="48">
        <f>SUM(Q2520:Q2525)</f>
        <v>370463070</v>
      </c>
      <c r="R2526" s="65"/>
      <c r="S2526" s="64"/>
      <c r="T2526" s="36"/>
      <c r="U2526" s="70"/>
      <c r="V2526" s="36"/>
      <c r="W2526" s="36"/>
    </row>
    <row r="2527" spans="1:23" s="63" customFormat="1" ht="14.4">
      <c r="A2527" s="62">
        <v>36</v>
      </c>
      <c r="B2527" s="61">
        <v>6</v>
      </c>
      <c r="C2527" s="61">
        <v>6</v>
      </c>
      <c r="D2527" s="61">
        <v>233.09</v>
      </c>
      <c r="E2527" s="61">
        <v>11</v>
      </c>
      <c r="F2527" s="61">
        <v>43816</v>
      </c>
      <c r="G2527" s="61" t="s">
        <v>731</v>
      </c>
      <c r="H2527" s="66" t="s">
        <v>653</v>
      </c>
      <c r="I2527" s="61" t="s">
        <v>39</v>
      </c>
      <c r="J2527" s="61" t="s">
        <v>958</v>
      </c>
      <c r="K2527" s="67" t="s">
        <v>85</v>
      </c>
      <c r="L2527" s="67">
        <v>125.6</v>
      </c>
      <c r="M2527" s="67">
        <v>0.4</v>
      </c>
      <c r="N2527" s="67">
        <v>1103.9839999999999</v>
      </c>
      <c r="O2527" s="67">
        <v>2</v>
      </c>
      <c r="P2527" s="67">
        <v>31.11</v>
      </c>
      <c r="Q2527" s="68">
        <v>103520000</v>
      </c>
      <c r="R2527" s="65">
        <f>Q2533/B2527</f>
        <v>36427546.666666664</v>
      </c>
      <c r="S2527" s="64"/>
      <c r="T2527" s="44">
        <f>R2527/$S$2507*100</f>
        <v>4.0700821273979777</v>
      </c>
      <c r="U2527" s="69"/>
      <c r="V2527" s="44">
        <f>T2527*U$2507/100</f>
        <v>4.1661963272405483E-2</v>
      </c>
      <c r="W2527" s="44"/>
    </row>
    <row r="2528" spans="1:23" s="63" customFormat="1" ht="14.4">
      <c r="A2528" s="62"/>
      <c r="B2528" s="61"/>
      <c r="C2528" s="61"/>
      <c r="D2528" s="61"/>
      <c r="E2528" s="61"/>
      <c r="F2528" s="61"/>
      <c r="G2528" s="61"/>
      <c r="H2528" s="66"/>
      <c r="I2528" s="61"/>
      <c r="J2528" s="61"/>
      <c r="K2528" s="67" t="s">
        <v>126</v>
      </c>
      <c r="L2528" s="67">
        <v>109.75</v>
      </c>
      <c r="M2528" s="67">
        <v>-0.6</v>
      </c>
      <c r="N2528" s="67">
        <v>667.34059999999999</v>
      </c>
      <c r="O2528" s="67">
        <v>2</v>
      </c>
      <c r="P2528" s="67">
        <v>21.15</v>
      </c>
      <c r="Q2528" s="68">
        <v>4058700</v>
      </c>
      <c r="R2528" s="65"/>
      <c r="S2528" s="64"/>
      <c r="T2528" s="36"/>
      <c r="U2528" s="69"/>
      <c r="V2528" s="36"/>
      <c r="W2528" s="36"/>
    </row>
    <row r="2529" spans="1:23" s="63" customFormat="1" ht="14.4">
      <c r="A2529" s="62"/>
      <c r="B2529" s="61"/>
      <c r="C2529" s="61"/>
      <c r="D2529" s="61"/>
      <c r="E2529" s="61"/>
      <c r="F2529" s="61"/>
      <c r="G2529" s="61"/>
      <c r="H2529" s="66"/>
      <c r="I2529" s="61"/>
      <c r="J2529" s="61"/>
      <c r="K2529" s="67" t="s">
        <v>137</v>
      </c>
      <c r="L2529" s="67">
        <v>98.08</v>
      </c>
      <c r="M2529" s="67">
        <v>-0.6</v>
      </c>
      <c r="N2529" s="67">
        <v>779.02269999999999</v>
      </c>
      <c r="O2529" s="67">
        <v>3</v>
      </c>
      <c r="P2529" s="67">
        <v>27.84</v>
      </c>
      <c r="Q2529" s="68">
        <v>7792900</v>
      </c>
      <c r="R2529" s="65"/>
      <c r="S2529" s="64"/>
      <c r="T2529" s="36"/>
      <c r="U2529" s="69"/>
      <c r="V2529" s="36"/>
      <c r="W2529" s="36"/>
    </row>
    <row r="2530" spans="1:23" s="63" customFormat="1" ht="14.4">
      <c r="A2530" s="62"/>
      <c r="B2530" s="61"/>
      <c r="C2530" s="61"/>
      <c r="D2530" s="61"/>
      <c r="E2530" s="61"/>
      <c r="F2530" s="61"/>
      <c r="G2530" s="61"/>
      <c r="H2530" s="66"/>
      <c r="I2530" s="61"/>
      <c r="J2530" s="61"/>
      <c r="K2530" s="67" t="s">
        <v>84</v>
      </c>
      <c r="L2530" s="67">
        <v>79.650000000000006</v>
      </c>
      <c r="M2530" s="67">
        <v>0.1</v>
      </c>
      <c r="N2530" s="67">
        <v>724.85119999999995</v>
      </c>
      <c r="O2530" s="67">
        <v>2</v>
      </c>
      <c r="P2530" s="67">
        <v>26.49</v>
      </c>
      <c r="Q2530" s="68">
        <v>94593000</v>
      </c>
      <c r="R2530" s="65"/>
      <c r="S2530" s="64"/>
      <c r="T2530" s="36"/>
      <c r="U2530" s="69"/>
      <c r="V2530" s="36"/>
      <c r="W2530" s="36"/>
    </row>
    <row r="2531" spans="1:23" s="63" customFormat="1" ht="14.4">
      <c r="A2531" s="62"/>
      <c r="B2531" s="61"/>
      <c r="C2531" s="61"/>
      <c r="D2531" s="61"/>
      <c r="E2531" s="61"/>
      <c r="F2531" s="61"/>
      <c r="G2531" s="61"/>
      <c r="H2531" s="66"/>
      <c r="I2531" s="61"/>
      <c r="J2531" s="61"/>
      <c r="K2531" s="67" t="s">
        <v>86</v>
      </c>
      <c r="L2531" s="67">
        <v>65.349999999999994</v>
      </c>
      <c r="M2531" s="67">
        <v>-0.3</v>
      </c>
      <c r="N2531" s="67">
        <v>1111.9807000000001</v>
      </c>
      <c r="O2531" s="67">
        <v>2</v>
      </c>
      <c r="P2531" s="67">
        <v>33.51</v>
      </c>
      <c r="Q2531" s="68">
        <v>8024200</v>
      </c>
      <c r="R2531" s="65"/>
      <c r="S2531" s="64"/>
      <c r="T2531" s="36"/>
      <c r="U2531" s="69"/>
      <c r="V2531" s="36"/>
      <c r="W2531" s="36"/>
    </row>
    <row r="2532" spans="1:23" s="63" customFormat="1" ht="14.4">
      <c r="A2532" s="62"/>
      <c r="B2532" s="61"/>
      <c r="C2532" s="61"/>
      <c r="D2532" s="61"/>
      <c r="E2532" s="61"/>
      <c r="F2532" s="61"/>
      <c r="G2532" s="61"/>
      <c r="H2532" s="66"/>
      <c r="I2532" s="61"/>
      <c r="J2532" s="61"/>
      <c r="K2532" s="67" t="s">
        <v>109</v>
      </c>
      <c r="L2532" s="67">
        <v>24.46</v>
      </c>
      <c r="M2532" s="67">
        <v>-0.5</v>
      </c>
      <c r="N2532" s="67">
        <v>408.68689999999998</v>
      </c>
      <c r="O2532" s="67">
        <v>2</v>
      </c>
      <c r="P2532" s="67">
        <v>19</v>
      </c>
      <c r="Q2532" s="68">
        <v>576480</v>
      </c>
      <c r="R2532" s="65"/>
      <c r="S2532" s="64"/>
      <c r="T2532" s="36"/>
      <c r="U2532" s="69"/>
      <c r="V2532" s="36"/>
      <c r="W2532" s="36"/>
    </row>
    <row r="2533" spans="1:23" s="63" customFormat="1" ht="14.4">
      <c r="A2533" s="62"/>
      <c r="B2533" s="61"/>
      <c r="C2533" s="61"/>
      <c r="D2533" s="61"/>
      <c r="E2533" s="61"/>
      <c r="F2533" s="61"/>
      <c r="G2533" s="61"/>
      <c r="H2533" s="66"/>
      <c r="I2533" s="61"/>
      <c r="J2533" s="61"/>
      <c r="K2533" s="14"/>
      <c r="L2533" s="14"/>
      <c r="M2533" s="13"/>
      <c r="N2533" s="15"/>
      <c r="O2533" s="12"/>
      <c r="P2533" s="14"/>
      <c r="Q2533" s="48">
        <f>SUM(Q2527:Q2532)</f>
        <v>218565280</v>
      </c>
      <c r="R2533" s="65"/>
      <c r="S2533" s="64"/>
      <c r="T2533" s="36"/>
      <c r="U2533" s="70"/>
      <c r="V2533" s="36"/>
      <c r="W2533" s="36"/>
    </row>
    <row r="2534" spans="1:23" s="63" customFormat="1" ht="14.4">
      <c r="A2534" s="62">
        <v>36</v>
      </c>
      <c r="B2534" s="61">
        <v>7</v>
      </c>
      <c r="C2534" s="61">
        <v>1</v>
      </c>
      <c r="D2534" s="61">
        <v>210.77</v>
      </c>
      <c r="E2534" s="61">
        <v>15</v>
      </c>
      <c r="F2534" s="61">
        <v>54748</v>
      </c>
      <c r="G2534" s="61" t="s">
        <v>847</v>
      </c>
      <c r="H2534" s="66" t="s">
        <v>61</v>
      </c>
      <c r="I2534" s="61" t="s">
        <v>38</v>
      </c>
      <c r="J2534" s="61" t="s">
        <v>646</v>
      </c>
      <c r="K2534" s="67" t="s">
        <v>107</v>
      </c>
      <c r="L2534" s="67">
        <v>97.37</v>
      </c>
      <c r="M2534" s="67">
        <v>-0.2</v>
      </c>
      <c r="N2534" s="67">
        <v>569.26400000000001</v>
      </c>
      <c r="O2534" s="67">
        <v>2</v>
      </c>
      <c r="P2534" s="67">
        <v>25.17</v>
      </c>
      <c r="Q2534" s="68">
        <v>14927000</v>
      </c>
      <c r="R2534" s="65">
        <f>Q2541/B2534</f>
        <v>24182068.571428571</v>
      </c>
      <c r="S2534" s="64"/>
      <c r="T2534" s="44">
        <f>R2534/$S$2507*100</f>
        <v>2.7018839889688917</v>
      </c>
      <c r="U2534" s="69"/>
      <c r="V2534" s="44">
        <f>T2534*U$2507/100</f>
        <v>2.7656884552028985E-2</v>
      </c>
      <c r="W2534" s="44"/>
    </row>
    <row r="2535" spans="1:23" s="63" customFormat="1" ht="14.4">
      <c r="A2535" s="62"/>
      <c r="B2535" s="61"/>
      <c r="C2535" s="61"/>
      <c r="D2535" s="61"/>
      <c r="E2535" s="61"/>
      <c r="F2535" s="61"/>
      <c r="G2535" s="61"/>
      <c r="H2535" s="66"/>
      <c r="I2535" s="61"/>
      <c r="J2535" s="61"/>
      <c r="K2535" s="67" t="s">
        <v>73</v>
      </c>
      <c r="L2535" s="67">
        <v>89.33</v>
      </c>
      <c r="M2535" s="67">
        <v>-0.3</v>
      </c>
      <c r="N2535" s="67">
        <v>757.85379999999998</v>
      </c>
      <c r="O2535" s="67">
        <v>2</v>
      </c>
      <c r="P2535" s="67">
        <v>37.770000000000003</v>
      </c>
      <c r="Q2535" s="68">
        <v>75240000</v>
      </c>
      <c r="R2535" s="65"/>
      <c r="S2535" s="64"/>
      <c r="T2535" s="36"/>
      <c r="U2535" s="69"/>
      <c r="V2535" s="36"/>
      <c r="W2535" s="36"/>
    </row>
    <row r="2536" spans="1:23" s="63" customFormat="1" ht="14.4">
      <c r="A2536" s="62"/>
      <c r="B2536" s="61"/>
      <c r="C2536" s="61"/>
      <c r="D2536" s="61"/>
      <c r="E2536" s="61"/>
      <c r="F2536" s="61"/>
      <c r="G2536" s="61"/>
      <c r="H2536" s="66"/>
      <c r="I2536" s="61"/>
      <c r="J2536" s="61"/>
      <c r="K2536" s="67" t="s">
        <v>72</v>
      </c>
      <c r="L2536" s="67">
        <v>85.39</v>
      </c>
      <c r="M2536" s="67">
        <v>0.1</v>
      </c>
      <c r="N2536" s="67">
        <v>532.74519999999995</v>
      </c>
      <c r="O2536" s="67">
        <v>2</v>
      </c>
      <c r="P2536" s="67">
        <v>26.49</v>
      </c>
      <c r="Q2536" s="68">
        <v>19768000</v>
      </c>
      <c r="R2536" s="65"/>
      <c r="S2536" s="64"/>
      <c r="T2536" s="36"/>
      <c r="U2536" s="69"/>
      <c r="V2536" s="36"/>
      <c r="W2536" s="36"/>
    </row>
    <row r="2537" spans="1:23" s="63" customFormat="1" ht="14.4">
      <c r="A2537" s="62"/>
      <c r="B2537" s="61"/>
      <c r="C2537" s="61"/>
      <c r="D2537" s="61"/>
      <c r="E2537" s="61"/>
      <c r="F2537" s="61"/>
      <c r="G2537" s="61"/>
      <c r="H2537" s="66"/>
      <c r="I2537" s="61"/>
      <c r="J2537" s="61"/>
      <c r="K2537" s="67" t="s">
        <v>74</v>
      </c>
      <c r="L2537" s="67">
        <v>76.25</v>
      </c>
      <c r="M2537" s="67">
        <v>0.2</v>
      </c>
      <c r="N2537" s="67">
        <v>634.86410000000001</v>
      </c>
      <c r="O2537" s="67">
        <v>2</v>
      </c>
      <c r="P2537" s="67">
        <v>22.43</v>
      </c>
      <c r="Q2537" s="68">
        <v>40355000</v>
      </c>
      <c r="R2537" s="65"/>
      <c r="S2537" s="64"/>
      <c r="T2537" s="36"/>
      <c r="U2537" s="69"/>
      <c r="V2537" s="36"/>
      <c r="W2537" s="36"/>
    </row>
    <row r="2538" spans="1:23" s="63" customFormat="1" ht="14.4">
      <c r="A2538" s="62"/>
      <c r="B2538" s="61"/>
      <c r="C2538" s="61"/>
      <c r="D2538" s="61"/>
      <c r="E2538" s="61"/>
      <c r="F2538" s="61"/>
      <c r="G2538" s="61"/>
      <c r="H2538" s="66"/>
      <c r="I2538" s="61"/>
      <c r="J2538" s="61"/>
      <c r="K2538" s="67" t="s">
        <v>75</v>
      </c>
      <c r="L2538" s="67">
        <v>59.95</v>
      </c>
      <c r="M2538" s="67">
        <v>0.4</v>
      </c>
      <c r="N2538" s="67">
        <v>438.72489999999999</v>
      </c>
      <c r="O2538" s="67">
        <v>2</v>
      </c>
      <c r="P2538" s="67">
        <v>19.059999999999999</v>
      </c>
      <c r="Q2538" s="68">
        <v>14904000</v>
      </c>
      <c r="R2538" s="65"/>
      <c r="S2538" s="64"/>
      <c r="T2538" s="36"/>
      <c r="U2538" s="69"/>
      <c r="V2538" s="36"/>
      <c r="W2538" s="36"/>
    </row>
    <row r="2539" spans="1:23" s="63" customFormat="1" ht="14.4">
      <c r="A2539" s="62"/>
      <c r="B2539" s="61"/>
      <c r="C2539" s="61"/>
      <c r="D2539" s="61"/>
      <c r="E2539" s="61"/>
      <c r="F2539" s="61"/>
      <c r="G2539" s="61"/>
      <c r="H2539" s="66"/>
      <c r="I2539" s="61"/>
      <c r="J2539" s="61"/>
      <c r="K2539" s="67" t="s">
        <v>138</v>
      </c>
      <c r="L2539" s="67">
        <v>55.21</v>
      </c>
      <c r="M2539" s="67">
        <v>0.6</v>
      </c>
      <c r="N2539" s="67">
        <v>630.78610000000003</v>
      </c>
      <c r="O2539" s="67">
        <v>2</v>
      </c>
      <c r="P2539" s="67">
        <v>24.43</v>
      </c>
      <c r="Q2539" s="68">
        <v>643280</v>
      </c>
      <c r="R2539" s="65"/>
      <c r="S2539" s="64"/>
      <c r="T2539" s="36"/>
      <c r="U2539" s="69"/>
      <c r="V2539" s="36"/>
      <c r="W2539" s="36"/>
    </row>
    <row r="2540" spans="1:23" s="63" customFormat="1" ht="14.4">
      <c r="A2540" s="62"/>
      <c r="B2540" s="61"/>
      <c r="C2540" s="61"/>
      <c r="D2540" s="61"/>
      <c r="E2540" s="61"/>
      <c r="F2540" s="61"/>
      <c r="G2540" s="61"/>
      <c r="H2540" s="66"/>
      <c r="I2540" s="61"/>
      <c r="J2540" s="61"/>
      <c r="K2540" s="67" t="s">
        <v>77</v>
      </c>
      <c r="L2540" s="67">
        <v>18.559999999999999</v>
      </c>
      <c r="M2540" s="67">
        <v>-0.5</v>
      </c>
      <c r="N2540" s="67">
        <v>880.40470000000005</v>
      </c>
      <c r="O2540" s="67">
        <v>2</v>
      </c>
      <c r="P2540" s="67">
        <v>31.02</v>
      </c>
      <c r="Q2540" s="68">
        <v>3437200</v>
      </c>
      <c r="R2540" s="65"/>
      <c r="S2540" s="64"/>
      <c r="T2540" s="36"/>
      <c r="U2540" s="69"/>
      <c r="V2540" s="36"/>
      <c r="W2540" s="36"/>
    </row>
    <row r="2541" spans="1:23" s="63" customFormat="1" ht="14.4">
      <c r="A2541" s="62"/>
      <c r="B2541" s="61"/>
      <c r="C2541" s="61"/>
      <c r="D2541" s="61"/>
      <c r="E2541" s="61"/>
      <c r="F2541" s="61"/>
      <c r="G2541" s="61"/>
      <c r="H2541" s="66"/>
      <c r="I2541" s="61"/>
      <c r="J2541" s="61"/>
      <c r="K2541" s="14"/>
      <c r="L2541" s="14"/>
      <c r="M2541" s="13"/>
      <c r="N2541" s="15"/>
      <c r="O2541" s="12"/>
      <c r="P2541" s="14"/>
      <c r="Q2541" s="48">
        <f>SUM(Q2534:Q2540)</f>
        <v>169274480</v>
      </c>
      <c r="R2541" s="65"/>
      <c r="S2541" s="64"/>
      <c r="T2541" s="36"/>
      <c r="U2541" s="70"/>
      <c r="V2541" s="36"/>
      <c r="W2541" s="36"/>
    </row>
    <row r="2542" spans="1:23" s="63" customFormat="1" ht="14.4">
      <c r="A2542" s="62">
        <v>36</v>
      </c>
      <c r="B2542" s="61">
        <v>7</v>
      </c>
      <c r="C2542" s="61">
        <v>1</v>
      </c>
      <c r="D2542" s="61">
        <v>208.05</v>
      </c>
      <c r="E2542" s="61">
        <v>10</v>
      </c>
      <c r="F2542" s="61">
        <v>67670</v>
      </c>
      <c r="G2542" s="61" t="s">
        <v>868</v>
      </c>
      <c r="H2542" s="66" t="s">
        <v>98</v>
      </c>
      <c r="I2542" s="67" t="s">
        <v>13</v>
      </c>
      <c r="J2542" s="61" t="s">
        <v>1010</v>
      </c>
      <c r="K2542" s="67" t="s">
        <v>44</v>
      </c>
      <c r="L2542" s="67">
        <v>104.22</v>
      </c>
      <c r="M2542" s="67">
        <v>-0.8</v>
      </c>
      <c r="N2542" s="67">
        <v>864.86149999999998</v>
      </c>
      <c r="O2542" s="67">
        <v>2</v>
      </c>
      <c r="P2542" s="67">
        <v>25.17</v>
      </c>
      <c r="Q2542" s="68">
        <v>8645200</v>
      </c>
      <c r="R2542" s="65">
        <f>Q2549/B2542</f>
        <v>3171161.4285714286</v>
      </c>
      <c r="S2542" s="64"/>
      <c r="T2542" s="44">
        <f>R2542/$S$2507*100</f>
        <v>0.35431668159340984</v>
      </c>
      <c r="U2542" s="69"/>
      <c r="V2542" s="44">
        <f>T2542*U$2507/100</f>
        <v>3.6268380129180198E-3</v>
      </c>
      <c r="W2542" s="44"/>
    </row>
    <row r="2543" spans="1:23" s="63" customFormat="1" ht="14.4">
      <c r="A2543" s="62"/>
      <c r="B2543" s="61"/>
      <c r="C2543" s="61"/>
      <c r="D2543" s="61"/>
      <c r="E2543" s="61"/>
      <c r="F2543" s="61"/>
      <c r="G2543" s="61"/>
      <c r="H2543" s="66"/>
      <c r="I2543" s="61"/>
      <c r="J2543" s="61"/>
      <c r="K2543" s="67" t="s">
        <v>46</v>
      </c>
      <c r="L2543" s="67">
        <v>99.54</v>
      </c>
      <c r="M2543" s="67">
        <v>0.4</v>
      </c>
      <c r="N2543" s="67">
        <v>906.84799999999996</v>
      </c>
      <c r="O2543" s="67">
        <v>2</v>
      </c>
      <c r="P2543" s="67">
        <v>21.46</v>
      </c>
      <c r="Q2543" s="68">
        <v>1452500</v>
      </c>
      <c r="R2543" s="65"/>
      <c r="S2543" s="64"/>
      <c r="T2543" s="36"/>
      <c r="U2543" s="69"/>
      <c r="V2543" s="36"/>
      <c r="W2543" s="36"/>
    </row>
    <row r="2544" spans="1:23" s="63" customFormat="1" ht="14.4">
      <c r="A2544" s="62"/>
      <c r="B2544" s="61"/>
      <c r="C2544" s="61"/>
      <c r="D2544" s="61"/>
      <c r="E2544" s="61"/>
      <c r="F2544" s="61"/>
      <c r="G2544" s="61"/>
      <c r="H2544" s="66"/>
      <c r="I2544" s="61"/>
      <c r="J2544" s="61"/>
      <c r="K2544" s="67" t="s">
        <v>63</v>
      </c>
      <c r="L2544" s="67">
        <v>64.91</v>
      </c>
      <c r="M2544" s="67">
        <v>0.6</v>
      </c>
      <c r="N2544" s="67">
        <v>529.76890000000003</v>
      </c>
      <c r="O2544" s="67">
        <v>2</v>
      </c>
      <c r="P2544" s="67">
        <v>18.78</v>
      </c>
      <c r="Q2544" s="68">
        <v>5744900</v>
      </c>
      <c r="R2544" s="65"/>
      <c r="S2544" s="64"/>
      <c r="T2544" s="36"/>
      <c r="U2544" s="69"/>
      <c r="V2544" s="36"/>
      <c r="W2544" s="36"/>
    </row>
    <row r="2545" spans="1:23" s="63" customFormat="1" ht="14.4">
      <c r="A2545" s="62"/>
      <c r="B2545" s="61"/>
      <c r="C2545" s="61"/>
      <c r="D2545" s="61"/>
      <c r="E2545" s="61"/>
      <c r="F2545" s="61"/>
      <c r="G2545" s="61"/>
      <c r="H2545" s="66"/>
      <c r="I2545" s="61"/>
      <c r="J2545" s="61"/>
      <c r="K2545" s="67" t="s">
        <v>52</v>
      </c>
      <c r="L2545" s="67">
        <v>59.34</v>
      </c>
      <c r="M2545" s="67">
        <v>1</v>
      </c>
      <c r="N2545" s="67">
        <v>401.72859999999997</v>
      </c>
      <c r="O2545" s="67">
        <v>2</v>
      </c>
      <c r="P2545" s="67">
        <v>23.73</v>
      </c>
      <c r="Q2545" s="68">
        <v>3830100</v>
      </c>
      <c r="R2545" s="65"/>
      <c r="S2545" s="64"/>
      <c r="T2545" s="36"/>
      <c r="U2545" s="69"/>
      <c r="V2545" s="36"/>
      <c r="W2545" s="36"/>
    </row>
    <row r="2546" spans="1:23" s="63" customFormat="1" ht="14.4">
      <c r="A2546" s="62"/>
      <c r="B2546" s="61"/>
      <c r="C2546" s="61"/>
      <c r="D2546" s="61"/>
      <c r="E2546" s="61"/>
      <c r="F2546" s="61"/>
      <c r="G2546" s="61"/>
      <c r="H2546" s="66"/>
      <c r="I2546" s="61"/>
      <c r="J2546" s="61"/>
      <c r="K2546" s="67" t="s">
        <v>108</v>
      </c>
      <c r="L2546" s="67">
        <v>53.74</v>
      </c>
      <c r="M2546" s="67">
        <v>-0.3</v>
      </c>
      <c r="N2546" s="67">
        <v>650.83360000000005</v>
      </c>
      <c r="O2546" s="67">
        <v>2</v>
      </c>
      <c r="P2546" s="67">
        <v>18.45</v>
      </c>
      <c r="Q2546" s="68">
        <v>361270</v>
      </c>
      <c r="R2546" s="65"/>
      <c r="S2546" s="64"/>
      <c r="T2546" s="36"/>
      <c r="U2546" s="69"/>
      <c r="V2546" s="36"/>
      <c r="W2546" s="36"/>
    </row>
    <row r="2547" spans="1:23" s="63" customFormat="1" ht="14.4">
      <c r="A2547" s="62"/>
      <c r="B2547" s="61"/>
      <c r="C2547" s="61"/>
      <c r="D2547" s="61"/>
      <c r="E2547" s="61"/>
      <c r="F2547" s="61"/>
      <c r="G2547" s="61"/>
      <c r="H2547" s="66"/>
      <c r="I2547" s="61"/>
      <c r="J2547" s="61"/>
      <c r="K2547" s="67" t="s">
        <v>42</v>
      </c>
      <c r="L2547" s="67">
        <v>41.01</v>
      </c>
      <c r="M2547" s="67">
        <v>-0.5</v>
      </c>
      <c r="N2547" s="67">
        <v>838.05380000000002</v>
      </c>
      <c r="O2547" s="67">
        <v>3</v>
      </c>
      <c r="P2547" s="67">
        <v>29.83</v>
      </c>
      <c r="Q2547" s="68">
        <v>1345400</v>
      </c>
      <c r="R2547" s="65"/>
      <c r="S2547" s="64"/>
      <c r="T2547" s="36"/>
      <c r="U2547" s="69"/>
      <c r="V2547" s="36"/>
      <c r="W2547" s="36"/>
    </row>
    <row r="2548" spans="1:23" s="63" customFormat="1" ht="14.4">
      <c r="A2548" s="62"/>
      <c r="B2548" s="61"/>
      <c r="C2548" s="61"/>
      <c r="D2548" s="61"/>
      <c r="E2548" s="61"/>
      <c r="F2548" s="61"/>
      <c r="G2548" s="61"/>
      <c r="H2548" s="66"/>
      <c r="I2548" s="61"/>
      <c r="J2548" s="61"/>
      <c r="K2548" s="67" t="s">
        <v>51</v>
      </c>
      <c r="L2548" s="67">
        <v>38.54</v>
      </c>
      <c r="M2548" s="67">
        <v>0.3</v>
      </c>
      <c r="N2548" s="67">
        <v>409.72579999999999</v>
      </c>
      <c r="O2548" s="67">
        <v>2</v>
      </c>
      <c r="P2548" s="67">
        <v>21.61</v>
      </c>
      <c r="Q2548" s="68">
        <v>818760</v>
      </c>
      <c r="R2548" s="65"/>
      <c r="S2548" s="64"/>
      <c r="T2548" s="36"/>
      <c r="U2548" s="69"/>
      <c r="V2548" s="36"/>
      <c r="W2548" s="36"/>
    </row>
    <row r="2549" spans="1:23" s="63" customFormat="1" ht="14.4">
      <c r="A2549" s="62"/>
      <c r="B2549" s="61"/>
      <c r="C2549" s="61"/>
      <c r="D2549" s="61"/>
      <c r="E2549" s="61"/>
      <c r="F2549" s="61"/>
      <c r="G2549" s="61"/>
      <c r="H2549" s="66"/>
      <c r="I2549" s="61"/>
      <c r="J2549" s="61"/>
      <c r="K2549" s="14"/>
      <c r="L2549" s="14"/>
      <c r="M2549" s="13"/>
      <c r="N2549" s="15"/>
      <c r="O2549" s="12"/>
      <c r="P2549" s="14"/>
      <c r="Q2549" s="48">
        <f>SUM(Q2542:Q2548)</f>
        <v>22198130</v>
      </c>
      <c r="R2549" s="65"/>
      <c r="S2549" s="64"/>
      <c r="T2549" s="36"/>
      <c r="U2549" s="70"/>
      <c r="V2549" s="36"/>
      <c r="W2549" s="36"/>
    </row>
    <row r="2550" spans="1:23" s="63" customFormat="1" ht="14.4">
      <c r="A2550" s="62">
        <v>36</v>
      </c>
      <c r="B2550" s="61">
        <v>2</v>
      </c>
      <c r="C2550" s="61">
        <v>1</v>
      </c>
      <c r="D2550" s="61">
        <v>145.41999999999999</v>
      </c>
      <c r="E2550" s="61">
        <v>37</v>
      </c>
      <c r="F2550" s="61">
        <v>14006</v>
      </c>
      <c r="G2550" s="61" t="s">
        <v>869</v>
      </c>
      <c r="H2550" s="66" t="s">
        <v>55</v>
      </c>
      <c r="I2550" s="61" t="s">
        <v>37</v>
      </c>
      <c r="J2550" s="61" t="s">
        <v>1019</v>
      </c>
      <c r="K2550" s="67" t="s">
        <v>140</v>
      </c>
      <c r="L2550" s="67">
        <v>116.69</v>
      </c>
      <c r="M2550" s="67">
        <v>0.3</v>
      </c>
      <c r="N2550" s="67">
        <v>1494.5920000000001</v>
      </c>
      <c r="O2550" s="67">
        <v>3</v>
      </c>
      <c r="P2550" s="67">
        <v>35.630000000000003</v>
      </c>
      <c r="Q2550" s="68">
        <v>16620000</v>
      </c>
      <c r="R2550" s="65">
        <f>Q2552/B2550</f>
        <v>54124000</v>
      </c>
      <c r="S2550" s="64"/>
      <c r="T2550" s="44">
        <f>R2550/$S$2507*100</f>
        <v>6.0473225682493075</v>
      </c>
      <c r="U2550" s="69"/>
      <c r="V2550" s="44">
        <f>T2550*U$2507/100</f>
        <v>6.1901289175179369E-2</v>
      </c>
      <c r="W2550" s="44"/>
    </row>
    <row r="2551" spans="1:23" s="63" customFormat="1" ht="14.4">
      <c r="A2551" s="62"/>
      <c r="B2551" s="61"/>
      <c r="C2551" s="61"/>
      <c r="D2551" s="61"/>
      <c r="E2551" s="61"/>
      <c r="F2551" s="61"/>
      <c r="G2551" s="61"/>
      <c r="H2551" s="66"/>
      <c r="I2551" s="61"/>
      <c r="J2551" s="61"/>
      <c r="K2551" s="67" t="s">
        <v>141</v>
      </c>
      <c r="L2551" s="67">
        <v>57.45</v>
      </c>
      <c r="M2551" s="67">
        <v>0.3</v>
      </c>
      <c r="N2551" s="67">
        <v>505.73439999999999</v>
      </c>
      <c r="O2551" s="67">
        <v>2</v>
      </c>
      <c r="P2551" s="67">
        <v>20.66</v>
      </c>
      <c r="Q2551" s="68">
        <v>91628000</v>
      </c>
      <c r="R2551" s="65"/>
      <c r="S2551" s="64"/>
      <c r="T2551" s="36"/>
      <c r="U2551" s="69"/>
      <c r="V2551" s="36"/>
      <c r="W2551" s="36"/>
    </row>
    <row r="2552" spans="1:23" s="63" customFormat="1" ht="14.4">
      <c r="A2552" s="62"/>
      <c r="B2552" s="61"/>
      <c r="C2552" s="61"/>
      <c r="D2552" s="61"/>
      <c r="E2552" s="61"/>
      <c r="F2552" s="61"/>
      <c r="G2552" s="61"/>
      <c r="H2552" s="66"/>
      <c r="I2552" s="61"/>
      <c r="J2552" s="61"/>
      <c r="K2552" s="14"/>
      <c r="L2552" s="14"/>
      <c r="M2552" s="13"/>
      <c r="N2552" s="15"/>
      <c r="O2552" s="12"/>
      <c r="P2552" s="14"/>
      <c r="Q2552" s="48">
        <f>SUM(Q2550:Q2551)</f>
        <v>108248000</v>
      </c>
      <c r="R2552" s="65"/>
      <c r="S2552" s="64"/>
      <c r="T2552" s="36"/>
      <c r="U2552" s="70"/>
      <c r="V2552" s="36"/>
      <c r="W2552" s="36"/>
    </row>
    <row r="2553" spans="1:23" s="63" customFormat="1" ht="14.4">
      <c r="A2553" s="62">
        <v>36</v>
      </c>
      <c r="B2553" s="61">
        <v>3</v>
      </c>
      <c r="C2553" s="61">
        <v>1</v>
      </c>
      <c r="D2553" s="61">
        <v>130.96</v>
      </c>
      <c r="E2553" s="61">
        <v>5</v>
      </c>
      <c r="F2553" s="61">
        <v>68930</v>
      </c>
      <c r="G2553" s="61" t="s">
        <v>870</v>
      </c>
      <c r="H2553" s="66" t="s">
        <v>57</v>
      </c>
      <c r="I2553" s="61" t="s">
        <v>13</v>
      </c>
      <c r="J2553" s="61" t="s">
        <v>566</v>
      </c>
      <c r="K2553" s="67" t="s">
        <v>111</v>
      </c>
      <c r="L2553" s="67">
        <v>75.47</v>
      </c>
      <c r="M2553" s="67">
        <v>-1.8</v>
      </c>
      <c r="N2553" s="67">
        <v>615.34860000000003</v>
      </c>
      <c r="O2553" s="67">
        <v>2</v>
      </c>
      <c r="P2553" s="67">
        <v>32.72</v>
      </c>
      <c r="Q2553" s="68">
        <v>2095300</v>
      </c>
      <c r="R2553" s="65">
        <f>Q2556/B2553</f>
        <v>12428166.666666666</v>
      </c>
      <c r="S2553" s="64"/>
      <c r="T2553" s="44">
        <f>R2553/$S$2507*100</f>
        <v>1.3886100946954603</v>
      </c>
      <c r="U2553" s="69"/>
      <c r="V2553" s="44">
        <f>T2553*U$2507/100</f>
        <v>1.4214018526913352E-2</v>
      </c>
      <c r="W2553" s="44"/>
    </row>
    <row r="2554" spans="1:23" s="63" customFormat="1" ht="14.4">
      <c r="A2554" s="62"/>
      <c r="B2554" s="61"/>
      <c r="C2554" s="61"/>
      <c r="D2554" s="61"/>
      <c r="E2554" s="61"/>
      <c r="F2554" s="61"/>
      <c r="G2554" s="61"/>
      <c r="H2554" s="66"/>
      <c r="I2554" s="61"/>
      <c r="J2554" s="61"/>
      <c r="K2554" s="67" t="s">
        <v>110</v>
      </c>
      <c r="L2554" s="67">
        <v>73.209999999999994</v>
      </c>
      <c r="M2554" s="67">
        <v>-0.6</v>
      </c>
      <c r="N2554" s="67">
        <v>658.29</v>
      </c>
      <c r="O2554" s="67">
        <v>2</v>
      </c>
      <c r="P2554" s="67">
        <v>22.75</v>
      </c>
      <c r="Q2554" s="68">
        <v>3737200</v>
      </c>
      <c r="R2554" s="65"/>
      <c r="S2554" s="64"/>
      <c r="T2554" s="36"/>
      <c r="U2554" s="69"/>
      <c r="V2554" s="36"/>
      <c r="W2554" s="36"/>
    </row>
    <row r="2555" spans="1:23" s="63" customFormat="1" ht="14.4">
      <c r="A2555" s="62"/>
      <c r="B2555" s="61"/>
      <c r="C2555" s="61"/>
      <c r="D2555" s="61"/>
      <c r="E2555" s="61"/>
      <c r="F2555" s="61"/>
      <c r="G2555" s="61"/>
      <c r="H2555" s="66"/>
      <c r="I2555" s="61"/>
      <c r="J2555" s="61"/>
      <c r="K2555" s="67" t="s">
        <v>113</v>
      </c>
      <c r="L2555" s="67">
        <v>56.63</v>
      </c>
      <c r="M2555" s="67">
        <v>0.2</v>
      </c>
      <c r="N2555" s="67">
        <v>528.73710000000005</v>
      </c>
      <c r="O2555" s="67">
        <v>2</v>
      </c>
      <c r="P2555" s="67">
        <v>27.93</v>
      </c>
      <c r="Q2555" s="68">
        <v>31452000</v>
      </c>
      <c r="R2555" s="65"/>
      <c r="S2555" s="64"/>
      <c r="T2555" s="36"/>
      <c r="U2555" s="69"/>
      <c r="V2555" s="36"/>
      <c r="W2555" s="36"/>
    </row>
    <row r="2556" spans="1:23" s="63" customFormat="1" ht="14.4">
      <c r="A2556" s="62"/>
      <c r="B2556" s="61"/>
      <c r="C2556" s="61"/>
      <c r="D2556" s="61"/>
      <c r="E2556" s="61"/>
      <c r="F2556" s="61"/>
      <c r="G2556" s="61"/>
      <c r="H2556" s="66"/>
      <c r="I2556" s="61"/>
      <c r="J2556" s="61"/>
      <c r="K2556" s="14"/>
      <c r="L2556" s="14"/>
      <c r="M2556" s="13"/>
      <c r="N2556" s="15"/>
      <c r="O2556" s="12"/>
      <c r="P2556" s="14"/>
      <c r="Q2556" s="48">
        <f>SUM(Q2553:Q2555)</f>
        <v>37284500</v>
      </c>
      <c r="R2556" s="65"/>
      <c r="S2556" s="64"/>
      <c r="T2556" s="36"/>
      <c r="U2556" s="70"/>
      <c r="V2556" s="36"/>
      <c r="W2556" s="36"/>
    </row>
    <row r="2557" spans="1:23" s="63" customFormat="1" ht="14.4">
      <c r="A2557" s="62">
        <v>36</v>
      </c>
      <c r="B2557" s="61">
        <v>2</v>
      </c>
      <c r="C2557" s="61">
        <v>2</v>
      </c>
      <c r="D2557" s="61">
        <v>127.17</v>
      </c>
      <c r="E2557" s="61">
        <v>44</v>
      </c>
      <c r="F2557" s="61">
        <v>8543</v>
      </c>
      <c r="G2557" s="61" t="s">
        <v>836</v>
      </c>
      <c r="H2557" s="66" t="s">
        <v>55</v>
      </c>
      <c r="I2557" s="61" t="s">
        <v>669</v>
      </c>
      <c r="J2557" s="61" t="s">
        <v>657</v>
      </c>
      <c r="K2557" s="67" t="s">
        <v>129</v>
      </c>
      <c r="L2557" s="67">
        <v>106.38</v>
      </c>
      <c r="M2557" s="67">
        <v>0.1</v>
      </c>
      <c r="N2557" s="67">
        <v>531.23680000000002</v>
      </c>
      <c r="O2557" s="67">
        <v>3</v>
      </c>
      <c r="P2557" s="67">
        <v>28.28</v>
      </c>
      <c r="Q2557" s="68">
        <v>11990000</v>
      </c>
      <c r="R2557" s="65">
        <f>Q2559/B2557</f>
        <v>6538200</v>
      </c>
      <c r="S2557" s="64"/>
      <c r="T2557" s="44">
        <f>R2557/$S$2507*100</f>
        <v>0.73051889024698136</v>
      </c>
      <c r="U2557" s="69"/>
      <c r="V2557" s="44">
        <f>T2557*U$2507/100</f>
        <v>7.4776995211949917E-3</v>
      </c>
      <c r="W2557" s="44"/>
    </row>
    <row r="2558" spans="1:23" s="63" customFormat="1" ht="14.4">
      <c r="A2558" s="62"/>
      <c r="B2558" s="61"/>
      <c r="C2558" s="61"/>
      <c r="D2558" s="61"/>
      <c r="E2558" s="61"/>
      <c r="F2558" s="61"/>
      <c r="G2558" s="61"/>
      <c r="H2558" s="66"/>
      <c r="I2558" s="61"/>
      <c r="J2558" s="61"/>
      <c r="K2558" s="67" t="s">
        <v>139</v>
      </c>
      <c r="L2558" s="67">
        <v>41.57</v>
      </c>
      <c r="M2558" s="67">
        <v>-1</v>
      </c>
      <c r="N2558" s="67">
        <v>830.33330000000001</v>
      </c>
      <c r="O2558" s="67">
        <v>3</v>
      </c>
      <c r="P2558" s="67">
        <v>34.64</v>
      </c>
      <c r="Q2558" s="68">
        <v>1086400</v>
      </c>
      <c r="R2558" s="65"/>
      <c r="S2558" s="64"/>
      <c r="T2558" s="36"/>
      <c r="U2558" s="73"/>
      <c r="V2558" s="36"/>
      <c r="W2558" s="36"/>
    </row>
    <row r="2559" spans="1:23" s="63" customFormat="1" ht="14.4">
      <c r="A2559" s="62"/>
      <c r="B2559" s="61"/>
      <c r="C2559" s="61"/>
      <c r="D2559" s="61"/>
      <c r="E2559" s="61"/>
      <c r="F2559" s="61"/>
      <c r="G2559" s="61"/>
      <c r="H2559" s="66"/>
      <c r="I2559" s="61"/>
      <c r="J2559" s="61"/>
      <c r="K2559" s="14"/>
      <c r="L2559" s="14"/>
      <c r="M2559" s="13"/>
      <c r="N2559" s="15"/>
      <c r="O2559" s="12"/>
      <c r="P2559" s="14"/>
      <c r="Q2559" s="48">
        <f>SUM(Q2557:Q2558)</f>
        <v>13076400</v>
      </c>
      <c r="R2559" s="65"/>
      <c r="S2559" s="64"/>
      <c r="T2559" s="49"/>
      <c r="U2559" s="70"/>
      <c r="V2559" s="36"/>
      <c r="W2559" s="36"/>
    </row>
    <row r="2560" spans="1:23" s="63" customFormat="1" ht="14.4">
      <c r="A2560" s="62">
        <v>36</v>
      </c>
      <c r="B2560" s="61">
        <v>3</v>
      </c>
      <c r="C2560" s="61">
        <v>1</v>
      </c>
      <c r="D2560" s="61">
        <v>127.08</v>
      </c>
      <c r="E2560" s="61">
        <v>6</v>
      </c>
      <c r="F2560" s="61">
        <v>58394</v>
      </c>
      <c r="G2560" s="61" t="s">
        <v>871</v>
      </c>
      <c r="H2560" s="66" t="s">
        <v>56</v>
      </c>
      <c r="I2560" s="61" t="s">
        <v>37</v>
      </c>
      <c r="J2560" s="61" t="s">
        <v>567</v>
      </c>
      <c r="K2560" s="67" t="s">
        <v>142</v>
      </c>
      <c r="L2560" s="67">
        <v>98.35</v>
      </c>
      <c r="M2560" s="67">
        <v>0.2</v>
      </c>
      <c r="N2560" s="67">
        <v>1238.9938</v>
      </c>
      <c r="O2560" s="67">
        <v>2</v>
      </c>
      <c r="P2560" s="67">
        <v>25.34</v>
      </c>
      <c r="Q2560" s="68">
        <v>129770000</v>
      </c>
      <c r="R2560" s="65">
        <f>Q2563/B2560</f>
        <v>85315000</v>
      </c>
      <c r="S2560" s="64"/>
      <c r="T2560" s="44">
        <f>R2560/$S$2507*100</f>
        <v>9.5323206878684079</v>
      </c>
      <c r="U2560" s="69"/>
      <c r="V2560" s="44">
        <f>T2560*U$2507/100</f>
        <v>9.7574245916422081E-2</v>
      </c>
      <c r="W2560" s="44"/>
    </row>
    <row r="2561" spans="1:23" s="63" customFormat="1" ht="14.4">
      <c r="A2561" s="62"/>
      <c r="B2561" s="61"/>
      <c r="C2561" s="61"/>
      <c r="D2561" s="61"/>
      <c r="E2561" s="61"/>
      <c r="F2561" s="61"/>
      <c r="G2561" s="61"/>
      <c r="H2561" s="66"/>
      <c r="I2561" s="61"/>
      <c r="J2561" s="61"/>
      <c r="K2561" s="67" t="s">
        <v>143</v>
      </c>
      <c r="L2561" s="67">
        <v>59.77</v>
      </c>
      <c r="M2561" s="67">
        <v>5.8</v>
      </c>
      <c r="N2561" s="67">
        <v>831.66780000000006</v>
      </c>
      <c r="O2561" s="67">
        <v>3</v>
      </c>
      <c r="P2561" s="67">
        <v>25.34</v>
      </c>
      <c r="Q2561" s="68">
        <v>34547000</v>
      </c>
      <c r="R2561" s="65"/>
      <c r="S2561" s="64"/>
      <c r="T2561" s="16"/>
      <c r="U2561" s="69"/>
      <c r="V2561" s="36"/>
      <c r="W2561" s="36"/>
    </row>
    <row r="2562" spans="1:23" s="63" customFormat="1" ht="14.4">
      <c r="A2562" s="62"/>
      <c r="B2562" s="61"/>
      <c r="C2562" s="61"/>
      <c r="D2562" s="61"/>
      <c r="E2562" s="61"/>
      <c r="F2562" s="61"/>
      <c r="G2562" s="61"/>
      <c r="H2562" s="66"/>
      <c r="I2562" s="61"/>
      <c r="J2562" s="61"/>
      <c r="K2562" s="67" t="s">
        <v>141</v>
      </c>
      <c r="L2562" s="67">
        <v>57.45</v>
      </c>
      <c r="M2562" s="67">
        <v>0.3</v>
      </c>
      <c r="N2562" s="67">
        <v>505.73439999999999</v>
      </c>
      <c r="O2562" s="67">
        <v>2</v>
      </c>
      <c r="P2562" s="67">
        <v>20.66</v>
      </c>
      <c r="Q2562" s="68">
        <v>91628000</v>
      </c>
      <c r="R2562" s="65"/>
      <c r="S2562" s="64"/>
      <c r="T2562" s="16"/>
      <c r="U2562" s="73"/>
      <c r="V2562" s="36"/>
      <c r="W2562" s="36"/>
    </row>
    <row r="2563" spans="1:23" s="63" customFormat="1" ht="14.4">
      <c r="A2563" s="62"/>
      <c r="B2563" s="61"/>
      <c r="C2563" s="61"/>
      <c r="D2563" s="61"/>
      <c r="E2563" s="61"/>
      <c r="F2563" s="61"/>
      <c r="G2563" s="61"/>
      <c r="H2563" s="66"/>
      <c r="I2563" s="61"/>
      <c r="J2563" s="61"/>
      <c r="K2563" s="14"/>
      <c r="L2563" s="14"/>
      <c r="M2563" s="13"/>
      <c r="N2563" s="15"/>
      <c r="O2563" s="12"/>
      <c r="P2563" s="14"/>
      <c r="Q2563" s="48">
        <f>SUM(Q2560:Q2562)</f>
        <v>255945000</v>
      </c>
      <c r="R2563" s="65"/>
      <c r="S2563" s="64"/>
      <c r="T2563" s="49"/>
      <c r="U2563" s="70"/>
      <c r="V2563" s="36"/>
      <c r="W2563" s="36"/>
    </row>
    <row r="2564" spans="1:23" s="63" customFormat="1" ht="14.4">
      <c r="A2564" s="62">
        <v>36</v>
      </c>
      <c r="B2564" s="61">
        <v>2</v>
      </c>
      <c r="C2564" s="61">
        <v>1</v>
      </c>
      <c r="D2564" s="61">
        <v>124.75</v>
      </c>
      <c r="E2564" s="61">
        <v>3</v>
      </c>
      <c r="F2564" s="61">
        <v>69080</v>
      </c>
      <c r="G2564" s="61" t="s">
        <v>872</v>
      </c>
      <c r="H2564" s="66" t="s">
        <v>59</v>
      </c>
      <c r="I2564" s="67" t="s">
        <v>13</v>
      </c>
      <c r="J2564" s="61" t="s">
        <v>939</v>
      </c>
      <c r="K2564" s="67" t="s">
        <v>117</v>
      </c>
      <c r="L2564" s="67">
        <v>124.75</v>
      </c>
      <c r="M2564" s="67">
        <v>-0.1</v>
      </c>
      <c r="N2564" s="67">
        <v>754.31100000000004</v>
      </c>
      <c r="O2564" s="67">
        <v>3</v>
      </c>
      <c r="P2564" s="67">
        <v>31.73</v>
      </c>
      <c r="Q2564" s="68">
        <v>24544000</v>
      </c>
      <c r="R2564" s="65">
        <f>Q2566/B2564</f>
        <v>13618800</v>
      </c>
      <c r="S2564" s="64"/>
      <c r="T2564" s="44">
        <f>R2564/$S$2507*100</f>
        <v>1.5216406140062388</v>
      </c>
      <c r="U2564" s="69"/>
      <c r="V2564" s="44">
        <f>T2564*U$2507/100</f>
        <v>1.5575738619077174E-2</v>
      </c>
      <c r="W2564" s="44"/>
    </row>
    <row r="2565" spans="1:23" s="63" customFormat="1" ht="14.4">
      <c r="A2565" s="62"/>
      <c r="B2565" s="61"/>
      <c r="C2565" s="61"/>
      <c r="D2565" s="61"/>
      <c r="E2565" s="61"/>
      <c r="F2565" s="61"/>
      <c r="G2565" s="61"/>
      <c r="H2565" s="66"/>
      <c r="I2565" s="61"/>
      <c r="J2565" s="61"/>
      <c r="K2565" s="67" t="s">
        <v>118</v>
      </c>
      <c r="L2565" s="67">
        <v>60.93</v>
      </c>
      <c r="M2565" s="67">
        <v>0.5</v>
      </c>
      <c r="N2565" s="67">
        <v>759.6431</v>
      </c>
      <c r="O2565" s="67">
        <v>3</v>
      </c>
      <c r="P2565" s="67">
        <v>29.38</v>
      </c>
      <c r="Q2565" s="68">
        <v>2693600</v>
      </c>
      <c r="R2565" s="65"/>
      <c r="S2565" s="64"/>
      <c r="T2565" s="16"/>
      <c r="U2565" s="73"/>
      <c r="V2565" s="36"/>
      <c r="W2565" s="36"/>
    </row>
    <row r="2566" spans="1:23" s="63" customFormat="1" ht="14.4">
      <c r="A2566" s="62"/>
      <c r="B2566" s="61"/>
      <c r="C2566" s="61"/>
      <c r="D2566" s="61"/>
      <c r="E2566" s="61"/>
      <c r="F2566" s="61"/>
      <c r="G2566" s="61"/>
      <c r="H2566" s="66"/>
      <c r="I2566" s="61"/>
      <c r="J2566" s="61"/>
      <c r="K2566" s="14"/>
      <c r="L2566" s="14"/>
      <c r="M2566" s="13"/>
      <c r="N2566" s="15"/>
      <c r="O2566" s="12"/>
      <c r="P2566" s="14"/>
      <c r="Q2566" s="48">
        <f>SUM(Q2564:Q2565)</f>
        <v>27237600</v>
      </c>
      <c r="R2566" s="65"/>
      <c r="S2566" s="64"/>
      <c r="T2566" s="49"/>
      <c r="U2566" s="70"/>
      <c r="V2566" s="36"/>
      <c r="W2566" s="36"/>
    </row>
    <row r="2567" spans="1:23" s="63" customFormat="1" ht="14.4">
      <c r="A2567" s="62">
        <v>36</v>
      </c>
      <c r="B2567" s="61">
        <v>2</v>
      </c>
      <c r="C2567" s="61">
        <v>1</v>
      </c>
      <c r="D2567" s="61">
        <v>124.03</v>
      </c>
      <c r="E2567" s="61">
        <v>6</v>
      </c>
      <c r="F2567" s="61">
        <v>48204</v>
      </c>
      <c r="G2567" s="61" t="s">
        <v>873</v>
      </c>
      <c r="H2567" s="66" t="s">
        <v>100</v>
      </c>
      <c r="I2567" s="67" t="s">
        <v>13</v>
      </c>
      <c r="J2567" s="61" t="s">
        <v>1011</v>
      </c>
      <c r="K2567" s="67" t="s">
        <v>114</v>
      </c>
      <c r="L2567" s="67">
        <v>101.63</v>
      </c>
      <c r="M2567" s="67">
        <v>-0.3</v>
      </c>
      <c r="N2567" s="67">
        <v>679.62189999999998</v>
      </c>
      <c r="O2567" s="67">
        <v>3</v>
      </c>
      <c r="P2567" s="67">
        <v>21.26</v>
      </c>
      <c r="Q2567" s="68">
        <v>10659000</v>
      </c>
      <c r="R2567" s="65">
        <f>Q2569/B2567</f>
        <v>27378000</v>
      </c>
      <c r="S2567" s="64"/>
      <c r="T2567" s="44">
        <f>R2567/$S$2507*100</f>
        <v>3.0589682446517172</v>
      </c>
      <c r="U2567" s="69"/>
      <c r="V2567" s="44">
        <f>T2567*U$2507/100</f>
        <v>3.1312051863093285E-2</v>
      </c>
      <c r="W2567" s="44"/>
    </row>
    <row r="2568" spans="1:23" s="63" customFormat="1" ht="14.4">
      <c r="A2568" s="62"/>
      <c r="B2568" s="61"/>
      <c r="C2568" s="61"/>
      <c r="D2568" s="61"/>
      <c r="E2568" s="61"/>
      <c r="F2568" s="61"/>
      <c r="G2568" s="61"/>
      <c r="H2568" s="66"/>
      <c r="I2568" s="61"/>
      <c r="J2568" s="61"/>
      <c r="K2568" s="67" t="s">
        <v>69</v>
      </c>
      <c r="L2568" s="67">
        <v>44.79</v>
      </c>
      <c r="M2568" s="67">
        <v>0.8</v>
      </c>
      <c r="N2568" s="67">
        <v>422.74829999999997</v>
      </c>
      <c r="O2568" s="67">
        <v>2</v>
      </c>
      <c r="P2568" s="67">
        <v>22.81</v>
      </c>
      <c r="Q2568" s="68">
        <v>44097000</v>
      </c>
      <c r="R2568" s="65"/>
      <c r="S2568" s="64"/>
      <c r="T2568" s="16"/>
      <c r="U2568" s="73"/>
      <c r="V2568" s="36"/>
      <c r="W2568" s="36"/>
    </row>
    <row r="2569" spans="1:23" s="63" customFormat="1" ht="14.4">
      <c r="A2569" s="62"/>
      <c r="B2569" s="61"/>
      <c r="C2569" s="61"/>
      <c r="D2569" s="61"/>
      <c r="E2569" s="61"/>
      <c r="F2569" s="61"/>
      <c r="G2569" s="61"/>
      <c r="H2569" s="66"/>
      <c r="I2569" s="61"/>
      <c r="J2569" s="61"/>
      <c r="K2569" s="14"/>
      <c r="L2569" s="14"/>
      <c r="M2569" s="13"/>
      <c r="N2569" s="15"/>
      <c r="O2569" s="12"/>
      <c r="P2569" s="14"/>
      <c r="Q2569" s="48">
        <f>SUM(Q2567:Q2568)</f>
        <v>54756000</v>
      </c>
      <c r="R2569" s="65"/>
      <c r="S2569" s="64"/>
      <c r="T2569" s="49"/>
      <c r="U2569" s="70"/>
      <c r="V2569" s="36"/>
      <c r="W2569" s="36"/>
    </row>
    <row r="2570" spans="1:23" s="63" customFormat="1" ht="14.4">
      <c r="A2570" s="62">
        <v>36</v>
      </c>
      <c r="B2570" s="61">
        <v>4</v>
      </c>
      <c r="C2570" s="61">
        <v>2</v>
      </c>
      <c r="D2570" s="61">
        <v>123.69</v>
      </c>
      <c r="E2570" s="61">
        <v>11</v>
      </c>
      <c r="F2570" s="61">
        <v>24807</v>
      </c>
      <c r="G2570" s="61" t="s">
        <v>796</v>
      </c>
      <c r="H2570" s="66" t="s">
        <v>653</v>
      </c>
      <c r="I2570" s="61" t="s">
        <v>40</v>
      </c>
      <c r="J2570" s="61" t="s">
        <v>977</v>
      </c>
      <c r="K2570" s="67" t="s">
        <v>95</v>
      </c>
      <c r="L2570" s="67">
        <v>98.22</v>
      </c>
      <c r="M2570" s="67">
        <v>0.7</v>
      </c>
      <c r="N2570" s="67">
        <v>500.22859999999997</v>
      </c>
      <c r="O2570" s="67">
        <v>3</v>
      </c>
      <c r="P2570" s="67">
        <v>19.059999999999999</v>
      </c>
      <c r="Q2570" s="68">
        <v>20620000</v>
      </c>
      <c r="R2570" s="65">
        <f>Q2574/B2570</f>
        <v>7787525</v>
      </c>
      <c r="S2570" s="64"/>
      <c r="T2570" s="44">
        <f>R2570/$S$2507*100</f>
        <v>0.87010708157759376</v>
      </c>
      <c r="U2570" s="69"/>
      <c r="V2570" s="44">
        <f>T2570*U$2507/100</f>
        <v>8.9065449150827498E-3</v>
      </c>
      <c r="W2570" s="44"/>
    </row>
    <row r="2571" spans="1:23" s="63" customFormat="1" ht="14.4">
      <c r="A2571" s="62"/>
      <c r="B2571" s="61"/>
      <c r="C2571" s="61"/>
      <c r="D2571" s="61"/>
      <c r="E2571" s="61"/>
      <c r="F2571" s="61"/>
      <c r="G2571" s="61"/>
      <c r="H2571" s="66"/>
      <c r="I2571" s="61"/>
      <c r="J2571" s="61"/>
      <c r="K2571" s="67" t="s">
        <v>116</v>
      </c>
      <c r="L2571" s="67">
        <v>50.94</v>
      </c>
      <c r="M2571" s="67">
        <v>0.3</v>
      </c>
      <c r="N2571" s="67">
        <v>502.28399999999999</v>
      </c>
      <c r="O2571" s="67">
        <v>2</v>
      </c>
      <c r="P2571" s="67">
        <v>25.89</v>
      </c>
      <c r="Q2571" s="68">
        <v>7991200</v>
      </c>
      <c r="R2571" s="65"/>
      <c r="S2571" s="64"/>
      <c r="T2571" s="16"/>
      <c r="U2571" s="69"/>
      <c r="V2571" s="36"/>
      <c r="W2571" s="36"/>
    </row>
    <row r="2572" spans="1:23" s="63" customFormat="1" ht="14.4">
      <c r="A2572" s="62"/>
      <c r="B2572" s="61"/>
      <c r="C2572" s="61"/>
      <c r="D2572" s="61"/>
      <c r="E2572" s="61"/>
      <c r="F2572" s="61"/>
      <c r="G2572" s="61"/>
      <c r="H2572" s="66"/>
      <c r="I2572" s="61"/>
      <c r="J2572" s="61"/>
      <c r="K2572" s="67" t="s">
        <v>144</v>
      </c>
      <c r="L2572" s="67">
        <v>27.73</v>
      </c>
      <c r="M2572" s="67">
        <v>-1.2</v>
      </c>
      <c r="N2572" s="67">
        <v>340.52289999999999</v>
      </c>
      <c r="O2572" s="67">
        <v>3</v>
      </c>
      <c r="P2572" s="67">
        <v>23.35</v>
      </c>
      <c r="Q2572" s="68">
        <v>1431700</v>
      </c>
      <c r="R2572" s="65"/>
      <c r="S2572" s="64"/>
      <c r="T2572" s="16"/>
      <c r="U2572" s="69"/>
      <c r="V2572" s="36"/>
      <c r="W2572" s="36"/>
    </row>
    <row r="2573" spans="1:23" s="63" customFormat="1" ht="14.4">
      <c r="A2573" s="62"/>
      <c r="B2573" s="61"/>
      <c r="C2573" s="61"/>
      <c r="D2573" s="61"/>
      <c r="E2573" s="61"/>
      <c r="F2573" s="61"/>
      <c r="G2573" s="61"/>
      <c r="H2573" s="66"/>
      <c r="I2573" s="61"/>
      <c r="J2573" s="61"/>
      <c r="K2573" s="67" t="s">
        <v>145</v>
      </c>
      <c r="L2573" s="67">
        <v>17.72</v>
      </c>
      <c r="M2573" s="67">
        <v>0.3</v>
      </c>
      <c r="N2573" s="67">
        <v>540.93489999999997</v>
      </c>
      <c r="O2573" s="67">
        <v>3</v>
      </c>
      <c r="P2573" s="67">
        <v>23.15</v>
      </c>
      <c r="Q2573" s="68">
        <v>1107200</v>
      </c>
      <c r="R2573" s="65"/>
      <c r="S2573" s="64"/>
      <c r="T2573" s="16"/>
      <c r="U2573" s="73"/>
      <c r="V2573" s="36"/>
      <c r="W2573" s="36"/>
    </row>
    <row r="2574" spans="1:23" s="63" customFormat="1" ht="14.4">
      <c r="A2574" s="62"/>
      <c r="B2574" s="61"/>
      <c r="C2574" s="61"/>
      <c r="D2574" s="61"/>
      <c r="E2574" s="61"/>
      <c r="F2574" s="61"/>
      <c r="G2574" s="61"/>
      <c r="H2574" s="66"/>
      <c r="I2574" s="61"/>
      <c r="J2574" s="61"/>
      <c r="K2574" s="14"/>
      <c r="L2574" s="14"/>
      <c r="M2574" s="13"/>
      <c r="N2574" s="15"/>
      <c r="O2574" s="12"/>
      <c r="P2574" s="14"/>
      <c r="Q2574" s="48">
        <f>SUM(Q2570:Q2573)</f>
        <v>31150100</v>
      </c>
      <c r="R2574" s="65"/>
      <c r="S2574" s="64"/>
      <c r="T2574" s="49"/>
      <c r="U2574" s="70"/>
      <c r="V2574" s="36"/>
      <c r="W2574" s="36"/>
    </row>
    <row r="2575" spans="1:23" s="63" customFormat="1" ht="14.4">
      <c r="A2575" s="62">
        <v>36</v>
      </c>
      <c r="B2575" s="61">
        <v>3</v>
      </c>
      <c r="C2575" s="61">
        <v>2</v>
      </c>
      <c r="D2575" s="61">
        <v>114.32</v>
      </c>
      <c r="E2575" s="61">
        <v>12</v>
      </c>
      <c r="F2575" s="61">
        <v>25342</v>
      </c>
      <c r="G2575" s="61" t="s">
        <v>768</v>
      </c>
      <c r="H2575" s="66" t="s">
        <v>653</v>
      </c>
      <c r="I2575" s="61" t="s">
        <v>40</v>
      </c>
      <c r="J2575" s="67" t="s">
        <v>963</v>
      </c>
      <c r="K2575" s="67" t="s">
        <v>91</v>
      </c>
      <c r="L2575" s="67">
        <v>77.8</v>
      </c>
      <c r="M2575" s="67">
        <v>1.2</v>
      </c>
      <c r="N2575" s="67">
        <v>604.80330000000004</v>
      </c>
      <c r="O2575" s="67">
        <v>2</v>
      </c>
      <c r="P2575" s="67">
        <v>30.72</v>
      </c>
      <c r="Q2575" s="68">
        <v>3306500</v>
      </c>
      <c r="R2575" s="65">
        <f>Q2578/B2575</f>
        <v>16427166.666666666</v>
      </c>
      <c r="S2575" s="64"/>
      <c r="T2575" s="44">
        <f>R2575/$S$2507*100</f>
        <v>1.8354219147832029</v>
      </c>
      <c r="U2575" s="69"/>
      <c r="V2575" s="44">
        <f>T2575*U$2507/100</f>
        <v>1.8787650472289572E-2</v>
      </c>
      <c r="W2575" s="44"/>
    </row>
    <row r="2576" spans="1:23" s="63" customFormat="1" ht="14.4">
      <c r="A2576" s="62"/>
      <c r="B2576" s="61"/>
      <c r="C2576" s="61"/>
      <c r="D2576" s="61"/>
      <c r="E2576" s="61"/>
      <c r="F2576" s="61"/>
      <c r="G2576" s="61"/>
      <c r="H2576" s="66"/>
      <c r="I2576" s="61"/>
      <c r="J2576" s="61"/>
      <c r="K2576" s="67" t="s">
        <v>90</v>
      </c>
      <c r="L2576" s="67">
        <v>73.03</v>
      </c>
      <c r="M2576" s="67">
        <v>-0.2</v>
      </c>
      <c r="N2576" s="67">
        <v>480.26339999999999</v>
      </c>
      <c r="O2576" s="67">
        <v>2</v>
      </c>
      <c r="P2576" s="67">
        <v>24.63</v>
      </c>
      <c r="Q2576" s="68">
        <v>19235000</v>
      </c>
      <c r="R2576" s="65"/>
      <c r="S2576" s="64"/>
      <c r="T2576" s="16"/>
      <c r="U2576" s="69"/>
      <c r="V2576" s="36"/>
      <c r="W2576" s="36"/>
    </row>
    <row r="2577" spans="1:23" s="63" customFormat="1" ht="14.4">
      <c r="A2577" s="62"/>
      <c r="B2577" s="61"/>
      <c r="C2577" s="61"/>
      <c r="D2577" s="61"/>
      <c r="E2577" s="61"/>
      <c r="F2577" s="61"/>
      <c r="G2577" s="61"/>
      <c r="H2577" s="66"/>
      <c r="I2577" s="61"/>
      <c r="J2577" s="61"/>
      <c r="K2577" s="67" t="s">
        <v>92</v>
      </c>
      <c r="L2577" s="67">
        <v>32.380000000000003</v>
      </c>
      <c r="M2577" s="67">
        <v>0</v>
      </c>
      <c r="N2577" s="67">
        <v>461.78960000000001</v>
      </c>
      <c r="O2577" s="67">
        <v>2</v>
      </c>
      <c r="P2577" s="67">
        <v>30.8</v>
      </c>
      <c r="Q2577" s="68">
        <v>26740000</v>
      </c>
      <c r="R2577" s="65"/>
      <c r="S2577" s="64"/>
      <c r="T2577" s="16"/>
      <c r="U2577" s="73"/>
      <c r="V2577" s="36"/>
      <c r="W2577" s="36"/>
    </row>
    <row r="2578" spans="1:23" s="63" customFormat="1" ht="14.4">
      <c r="A2578" s="62"/>
      <c r="B2578" s="61"/>
      <c r="C2578" s="61"/>
      <c r="D2578" s="61"/>
      <c r="E2578" s="61"/>
      <c r="F2578" s="61"/>
      <c r="G2578" s="61"/>
      <c r="H2578" s="66"/>
      <c r="I2578" s="61"/>
      <c r="J2578" s="61"/>
      <c r="K2578" s="14"/>
      <c r="L2578" s="14"/>
      <c r="M2578" s="13"/>
      <c r="N2578" s="15"/>
      <c r="O2578" s="12"/>
      <c r="P2578" s="14"/>
      <c r="Q2578" s="48">
        <f>SUM(Q2575:Q2577)</f>
        <v>49281500</v>
      </c>
      <c r="R2578" s="65"/>
      <c r="S2578" s="64"/>
      <c r="T2578" s="49"/>
      <c r="U2578" s="70"/>
      <c r="V2578" s="36"/>
      <c r="W2578" s="36"/>
    </row>
    <row r="2579" spans="1:23" s="63" customFormat="1" ht="14.4">
      <c r="A2579" s="62">
        <v>36</v>
      </c>
      <c r="B2579" s="61">
        <v>1</v>
      </c>
      <c r="C2579" s="61">
        <v>1</v>
      </c>
      <c r="D2579" s="61">
        <v>108.43</v>
      </c>
      <c r="E2579" s="61">
        <v>3</v>
      </c>
      <c r="F2579" s="61">
        <v>54896</v>
      </c>
      <c r="G2579" s="61" t="s">
        <v>741</v>
      </c>
      <c r="H2579" s="66" t="s">
        <v>59</v>
      </c>
      <c r="I2579" s="61" t="s">
        <v>37</v>
      </c>
      <c r="J2579" s="61" t="s">
        <v>939</v>
      </c>
      <c r="K2579" s="67" t="s">
        <v>89</v>
      </c>
      <c r="L2579" s="67">
        <v>108.43</v>
      </c>
      <c r="M2579" s="67">
        <v>-0.3</v>
      </c>
      <c r="N2579" s="67">
        <v>708.30079999999998</v>
      </c>
      <c r="O2579" s="67">
        <v>3</v>
      </c>
      <c r="P2579" s="67">
        <v>22.89</v>
      </c>
      <c r="Q2579" s="68">
        <v>1925100</v>
      </c>
      <c r="R2579" s="65">
        <f>Q2580</f>
        <v>1925100</v>
      </c>
      <c r="S2579" s="64"/>
      <c r="T2579" s="44">
        <f>R2579/$S$2507*100</f>
        <v>0.21509313199572724</v>
      </c>
      <c r="U2579" s="69"/>
      <c r="V2579" s="44">
        <f>T2579*U$2507/100</f>
        <v>2.2017251457973875E-3</v>
      </c>
      <c r="W2579" s="44"/>
    </row>
    <row r="2580" spans="1:23" s="63" customFormat="1" ht="14.4">
      <c r="A2580" s="62"/>
      <c r="B2580" s="61"/>
      <c r="C2580" s="61"/>
      <c r="D2580" s="61"/>
      <c r="E2580" s="61"/>
      <c r="F2580" s="61"/>
      <c r="G2580" s="61"/>
      <c r="H2580" s="66"/>
      <c r="I2580" s="61"/>
      <c r="J2580" s="61"/>
      <c r="K2580" s="67"/>
      <c r="L2580" s="67"/>
      <c r="M2580" s="67"/>
      <c r="N2580" s="67"/>
      <c r="O2580" s="67"/>
      <c r="P2580" s="67"/>
      <c r="Q2580" s="46">
        <f>SUM(Q2579)</f>
        <v>1925100</v>
      </c>
      <c r="R2580" s="65"/>
      <c r="S2580" s="64"/>
      <c r="T2580" s="49"/>
      <c r="U2580" s="70"/>
      <c r="V2580" s="36"/>
      <c r="W2580" s="36"/>
    </row>
    <row r="2581" spans="1:23" s="63" customFormat="1" ht="14.4">
      <c r="A2581" s="62">
        <v>36</v>
      </c>
      <c r="B2581" s="61">
        <v>3</v>
      </c>
      <c r="C2581" s="61">
        <v>1</v>
      </c>
      <c r="D2581" s="61">
        <v>107.76</v>
      </c>
      <c r="E2581" s="61">
        <v>4</v>
      </c>
      <c r="F2581" s="61">
        <v>68693</v>
      </c>
      <c r="G2581" s="61" t="s">
        <v>874</v>
      </c>
      <c r="H2581" s="66" t="s">
        <v>133</v>
      </c>
      <c r="I2581" s="61" t="s">
        <v>13</v>
      </c>
      <c r="J2581" s="61" t="s">
        <v>568</v>
      </c>
      <c r="K2581" s="67" t="s">
        <v>146</v>
      </c>
      <c r="L2581" s="67">
        <v>64.510000000000005</v>
      </c>
      <c r="M2581" s="67">
        <v>0.3</v>
      </c>
      <c r="N2581" s="67">
        <v>592.21259999999995</v>
      </c>
      <c r="O2581" s="67">
        <v>2</v>
      </c>
      <c r="P2581" s="67">
        <v>17.34</v>
      </c>
      <c r="Q2581" s="68">
        <v>1702300</v>
      </c>
      <c r="R2581" s="65">
        <f>Q2584/B2581</f>
        <v>25750433.333333332</v>
      </c>
      <c r="S2581" s="64"/>
      <c r="T2581" s="44">
        <f>R2581/$S$2507*100</f>
        <v>2.8771187761227166</v>
      </c>
      <c r="U2581" s="69"/>
      <c r="V2581" s="44">
        <f>T2581*U$2507/100</f>
        <v>2.9450613778598124E-2</v>
      </c>
      <c r="W2581" s="44"/>
    </row>
    <row r="2582" spans="1:23" s="63" customFormat="1" ht="14.4">
      <c r="A2582" s="62"/>
      <c r="B2582" s="61"/>
      <c r="C2582" s="61"/>
      <c r="D2582" s="61"/>
      <c r="E2582" s="61"/>
      <c r="F2582" s="61"/>
      <c r="G2582" s="61"/>
      <c r="H2582" s="66"/>
      <c r="I2582" s="61"/>
      <c r="J2582" s="61"/>
      <c r="K2582" s="67" t="s">
        <v>113</v>
      </c>
      <c r="L2582" s="67">
        <v>56.63</v>
      </c>
      <c r="M2582" s="67">
        <v>0.2</v>
      </c>
      <c r="N2582" s="67">
        <v>528.73710000000005</v>
      </c>
      <c r="O2582" s="67">
        <v>2</v>
      </c>
      <c r="P2582" s="67">
        <v>27.93</v>
      </c>
      <c r="Q2582" s="68">
        <v>31452000</v>
      </c>
      <c r="R2582" s="65"/>
      <c r="S2582" s="64"/>
      <c r="T2582" s="16"/>
      <c r="U2582" s="69"/>
      <c r="V2582" s="36"/>
      <c r="W2582" s="36"/>
    </row>
    <row r="2583" spans="1:23" s="63" customFormat="1" ht="14.4">
      <c r="A2583" s="62"/>
      <c r="B2583" s="61"/>
      <c r="C2583" s="61"/>
      <c r="D2583" s="61"/>
      <c r="E2583" s="61"/>
      <c r="F2583" s="61"/>
      <c r="G2583" s="61"/>
      <c r="H2583" s="66"/>
      <c r="I2583" s="61"/>
      <c r="J2583" s="61"/>
      <c r="K2583" s="67" t="s">
        <v>147</v>
      </c>
      <c r="L2583" s="67">
        <v>44.79</v>
      </c>
      <c r="M2583" s="67">
        <v>0.8</v>
      </c>
      <c r="N2583" s="67">
        <v>422.74829999999997</v>
      </c>
      <c r="O2583" s="67">
        <v>2</v>
      </c>
      <c r="P2583" s="67">
        <v>22.81</v>
      </c>
      <c r="Q2583" s="68">
        <v>44097000</v>
      </c>
      <c r="R2583" s="65"/>
      <c r="S2583" s="64"/>
      <c r="T2583" s="16"/>
      <c r="U2583" s="73"/>
      <c r="V2583" s="36"/>
      <c r="W2583" s="36"/>
    </row>
    <row r="2584" spans="1:23" s="63" customFormat="1" ht="14.4">
      <c r="A2584" s="62"/>
      <c r="B2584" s="61"/>
      <c r="C2584" s="61"/>
      <c r="D2584" s="61"/>
      <c r="E2584" s="61"/>
      <c r="F2584" s="61"/>
      <c r="G2584" s="61"/>
      <c r="H2584" s="66"/>
      <c r="I2584" s="61"/>
      <c r="J2584" s="61"/>
      <c r="K2584" s="14"/>
      <c r="L2584" s="14"/>
      <c r="M2584" s="13"/>
      <c r="N2584" s="15"/>
      <c r="O2584" s="12"/>
      <c r="P2584" s="14"/>
      <c r="Q2584" s="48">
        <f>SUM(Q2581:Q2583)</f>
        <v>77251300</v>
      </c>
      <c r="R2584" s="65"/>
      <c r="S2584" s="64"/>
      <c r="T2584" s="49"/>
      <c r="U2584" s="70"/>
      <c r="V2584" s="36"/>
      <c r="W2584" s="36"/>
    </row>
    <row r="2585" spans="1:23" s="63" customFormat="1" ht="14.4">
      <c r="A2585" s="62">
        <v>36</v>
      </c>
      <c r="B2585" s="61">
        <v>2</v>
      </c>
      <c r="C2585" s="61">
        <v>1</v>
      </c>
      <c r="D2585" s="61">
        <v>106.71</v>
      </c>
      <c r="E2585" s="61">
        <v>9</v>
      </c>
      <c r="F2585" s="61">
        <v>25409</v>
      </c>
      <c r="G2585" s="61" t="s">
        <v>794</v>
      </c>
      <c r="H2585" s="66" t="s">
        <v>648</v>
      </c>
      <c r="I2585" s="61" t="s">
        <v>40</v>
      </c>
      <c r="J2585" s="61" t="s">
        <v>975</v>
      </c>
      <c r="K2585" s="67" t="s">
        <v>90</v>
      </c>
      <c r="L2585" s="67">
        <v>73.03</v>
      </c>
      <c r="M2585" s="67">
        <v>-0.2</v>
      </c>
      <c r="N2585" s="67">
        <v>480.26339999999999</v>
      </c>
      <c r="O2585" s="67">
        <v>2</v>
      </c>
      <c r="P2585" s="67">
        <v>24.63</v>
      </c>
      <c r="Q2585" s="68">
        <v>19235000</v>
      </c>
      <c r="R2585" s="65">
        <f>Q2587/B2585</f>
        <v>10345950</v>
      </c>
      <c r="S2585" s="64"/>
      <c r="T2585" s="44">
        <f>R2585/$S$2507*100</f>
        <v>1.1559621780537086</v>
      </c>
      <c r="U2585" s="69"/>
      <c r="V2585" s="44">
        <f>T2585*U$2507/100</f>
        <v>1.1832600006317846E-2</v>
      </c>
      <c r="W2585" s="44"/>
    </row>
    <row r="2586" spans="1:23" s="63" customFormat="1" ht="14.4">
      <c r="A2586" s="62"/>
      <c r="B2586" s="61"/>
      <c r="C2586" s="61"/>
      <c r="D2586" s="61"/>
      <c r="E2586" s="61"/>
      <c r="F2586" s="61"/>
      <c r="G2586" s="61"/>
      <c r="H2586" s="66"/>
      <c r="I2586" s="61"/>
      <c r="J2586" s="61"/>
      <c r="K2586" s="67" t="s">
        <v>148</v>
      </c>
      <c r="L2586" s="67">
        <v>67.36</v>
      </c>
      <c r="M2586" s="67">
        <v>0.3</v>
      </c>
      <c r="N2586" s="67">
        <v>505.56009999999998</v>
      </c>
      <c r="O2586" s="67">
        <v>3</v>
      </c>
      <c r="P2586" s="67">
        <v>18.16</v>
      </c>
      <c r="Q2586" s="68">
        <v>1456900</v>
      </c>
      <c r="R2586" s="65"/>
      <c r="S2586" s="64"/>
      <c r="T2586" s="16"/>
      <c r="U2586" s="73"/>
      <c r="V2586" s="36"/>
      <c r="W2586" s="36"/>
    </row>
    <row r="2587" spans="1:23" s="63" customFormat="1" ht="14.4">
      <c r="A2587" s="62"/>
      <c r="B2587" s="61"/>
      <c r="C2587" s="61"/>
      <c r="D2587" s="61"/>
      <c r="E2587" s="61"/>
      <c r="F2587" s="61"/>
      <c r="G2587" s="61"/>
      <c r="H2587" s="66"/>
      <c r="I2587" s="61"/>
      <c r="J2587" s="61"/>
      <c r="K2587" s="14"/>
      <c r="L2587" s="14"/>
      <c r="M2587" s="13"/>
      <c r="N2587" s="15"/>
      <c r="O2587" s="12"/>
      <c r="P2587" s="14"/>
      <c r="Q2587" s="48">
        <f>SUM(Q2585:Q2586)</f>
        <v>20691900</v>
      </c>
      <c r="R2587" s="65"/>
      <c r="S2587" s="64"/>
      <c r="T2587" s="49"/>
      <c r="U2587" s="70"/>
      <c r="V2587" s="36"/>
      <c r="W2587" s="36"/>
    </row>
    <row r="2588" spans="1:23" s="63" customFormat="1" ht="14.4">
      <c r="A2588" s="62">
        <v>36</v>
      </c>
      <c r="B2588" s="61">
        <v>2</v>
      </c>
      <c r="C2588" s="61">
        <v>2</v>
      </c>
      <c r="D2588" s="61">
        <v>96.52</v>
      </c>
      <c r="E2588" s="61">
        <v>24</v>
      </c>
      <c r="F2588" s="61">
        <v>9832</v>
      </c>
      <c r="G2588" s="61" t="s">
        <v>835</v>
      </c>
      <c r="H2588" s="66" t="s">
        <v>55</v>
      </c>
      <c r="I2588" s="61" t="s">
        <v>669</v>
      </c>
      <c r="J2588" s="61" t="s">
        <v>659</v>
      </c>
      <c r="K2588" s="67" t="s">
        <v>93</v>
      </c>
      <c r="L2588" s="67">
        <v>70.52</v>
      </c>
      <c r="M2588" s="67">
        <v>-3.4</v>
      </c>
      <c r="N2588" s="67">
        <v>828.34550000000002</v>
      </c>
      <c r="O2588" s="67">
        <v>2</v>
      </c>
      <c r="P2588" s="67">
        <v>31.88</v>
      </c>
      <c r="Q2588" s="68">
        <v>8329800</v>
      </c>
      <c r="R2588" s="65">
        <f>Q2590/B2588</f>
        <v>11141400</v>
      </c>
      <c r="S2588" s="64"/>
      <c r="T2588" s="44">
        <f>R2588/$S$2507*100</f>
        <v>1.2448385127095711</v>
      </c>
      <c r="U2588" s="69"/>
      <c r="V2588" s="44">
        <f>T2588*U$2507/100</f>
        <v>1.2742351326885363E-2</v>
      </c>
      <c r="W2588" s="44"/>
    </row>
    <row r="2589" spans="1:23" s="63" customFormat="1" ht="14.4">
      <c r="A2589" s="62"/>
      <c r="B2589" s="61"/>
      <c r="C2589" s="61"/>
      <c r="D2589" s="61"/>
      <c r="E2589" s="61"/>
      <c r="F2589" s="61"/>
      <c r="G2589" s="61"/>
      <c r="H2589" s="66"/>
      <c r="I2589" s="61"/>
      <c r="J2589" s="61"/>
      <c r="K2589" s="67" t="s">
        <v>94</v>
      </c>
      <c r="L2589" s="67">
        <v>52.01</v>
      </c>
      <c r="M2589" s="67">
        <v>-0.5</v>
      </c>
      <c r="N2589" s="67">
        <v>482.7527</v>
      </c>
      <c r="O2589" s="67">
        <v>2</v>
      </c>
      <c r="P2589" s="67">
        <v>27.39</v>
      </c>
      <c r="Q2589" s="68">
        <v>13953000</v>
      </c>
      <c r="R2589" s="65"/>
      <c r="S2589" s="64"/>
      <c r="T2589" s="16"/>
      <c r="U2589" s="73"/>
      <c r="V2589" s="36"/>
      <c r="W2589" s="36"/>
    </row>
    <row r="2590" spans="1:23" s="63" customFormat="1" ht="14.4">
      <c r="A2590" s="62"/>
      <c r="B2590" s="61"/>
      <c r="C2590" s="61"/>
      <c r="D2590" s="61"/>
      <c r="E2590" s="61"/>
      <c r="F2590" s="61"/>
      <c r="G2590" s="61"/>
      <c r="H2590" s="66"/>
      <c r="I2590" s="61"/>
      <c r="J2590" s="61"/>
      <c r="K2590" s="14"/>
      <c r="L2590" s="14"/>
      <c r="M2590" s="13"/>
      <c r="N2590" s="15"/>
      <c r="O2590" s="12"/>
      <c r="P2590" s="14"/>
      <c r="Q2590" s="48">
        <f>SUM(Q2588:Q2589)</f>
        <v>22282800</v>
      </c>
      <c r="R2590" s="65"/>
      <c r="S2590" s="64"/>
      <c r="T2590" s="49"/>
      <c r="U2590" s="70"/>
      <c r="V2590" s="36"/>
      <c r="W2590" s="36"/>
    </row>
    <row r="2591" spans="1:23" s="63" customFormat="1" ht="14.4">
      <c r="A2591" s="62">
        <v>36</v>
      </c>
      <c r="B2591" s="61">
        <v>2</v>
      </c>
      <c r="C2591" s="61">
        <v>2</v>
      </c>
      <c r="D2591" s="61">
        <v>90.79</v>
      </c>
      <c r="E2591" s="61">
        <v>14</v>
      </c>
      <c r="F2591" s="61">
        <v>17697</v>
      </c>
      <c r="G2591" s="61" t="s">
        <v>818</v>
      </c>
      <c r="H2591" s="66" t="s">
        <v>55</v>
      </c>
      <c r="I2591" s="61" t="s">
        <v>669</v>
      </c>
      <c r="J2591" s="61" t="s">
        <v>555</v>
      </c>
      <c r="K2591" s="67" t="s">
        <v>97</v>
      </c>
      <c r="L2591" s="67">
        <v>66.03</v>
      </c>
      <c r="M2591" s="67">
        <v>-1.5</v>
      </c>
      <c r="N2591" s="67">
        <v>721.8048</v>
      </c>
      <c r="O2591" s="67">
        <v>2</v>
      </c>
      <c r="P2591" s="67">
        <v>34.78</v>
      </c>
      <c r="Q2591" s="68">
        <v>3310300</v>
      </c>
      <c r="R2591" s="65">
        <f>Q2593/B2591</f>
        <v>2916800</v>
      </c>
      <c r="S2591" s="64"/>
      <c r="T2591" s="44">
        <f>R2591/$S$2507*100</f>
        <v>0.32589665337132473</v>
      </c>
      <c r="U2591" s="69"/>
      <c r="V2591" s="44">
        <f>T2591*U$2507/100</f>
        <v>3.3359263961673783E-3</v>
      </c>
      <c r="W2591" s="44"/>
    </row>
    <row r="2592" spans="1:23" s="63" customFormat="1" ht="14.4">
      <c r="A2592" s="62"/>
      <c r="B2592" s="61"/>
      <c r="C2592" s="61"/>
      <c r="D2592" s="61"/>
      <c r="E2592" s="61"/>
      <c r="F2592" s="61"/>
      <c r="G2592" s="61"/>
      <c r="H2592" s="66"/>
      <c r="I2592" s="61"/>
      <c r="J2592" s="61"/>
      <c r="K2592" s="67" t="s">
        <v>120</v>
      </c>
      <c r="L2592" s="67">
        <v>49.51</v>
      </c>
      <c r="M2592" s="67">
        <v>1.2</v>
      </c>
      <c r="N2592" s="67">
        <v>366.5369</v>
      </c>
      <c r="O2592" s="67">
        <v>3</v>
      </c>
      <c r="P2592" s="67">
        <v>20.69</v>
      </c>
      <c r="Q2592" s="68">
        <v>2523300</v>
      </c>
      <c r="R2592" s="65"/>
      <c r="S2592" s="64"/>
      <c r="T2592" s="16"/>
      <c r="U2592" s="73"/>
      <c r="V2592" s="36"/>
      <c r="W2592" s="36"/>
    </row>
    <row r="2593" spans="1:23" s="63" customFormat="1" ht="14.4">
      <c r="A2593" s="62"/>
      <c r="B2593" s="61"/>
      <c r="C2593" s="61"/>
      <c r="D2593" s="61"/>
      <c r="E2593" s="61"/>
      <c r="F2593" s="61"/>
      <c r="G2593" s="61"/>
      <c r="H2593" s="66"/>
      <c r="I2593" s="61"/>
      <c r="J2593" s="61"/>
      <c r="K2593" s="14"/>
      <c r="L2593" s="14"/>
      <c r="M2593" s="13"/>
      <c r="N2593" s="15"/>
      <c r="O2593" s="12"/>
      <c r="P2593" s="14"/>
      <c r="Q2593" s="48">
        <f>SUM(Q2591:Q2592)</f>
        <v>5833600</v>
      </c>
      <c r="R2593" s="65"/>
      <c r="S2593" s="64"/>
      <c r="T2593" s="49"/>
      <c r="U2593" s="70"/>
      <c r="V2593" s="36"/>
      <c r="W2593" s="36"/>
    </row>
    <row r="2594" spans="1:23" s="63" customFormat="1" ht="14.4">
      <c r="A2594" s="62">
        <v>36</v>
      </c>
      <c r="B2594" s="61">
        <v>2</v>
      </c>
      <c r="C2594" s="61">
        <v>2</v>
      </c>
      <c r="D2594" s="61">
        <v>90.19</v>
      </c>
      <c r="E2594" s="61">
        <v>15</v>
      </c>
      <c r="F2594" s="61">
        <v>16223</v>
      </c>
      <c r="G2594" s="61" t="s">
        <v>787</v>
      </c>
      <c r="H2594" s="66" t="s">
        <v>134</v>
      </c>
      <c r="I2594" s="61" t="s">
        <v>669</v>
      </c>
      <c r="J2594" s="61" t="s">
        <v>585</v>
      </c>
      <c r="K2594" s="67" t="s">
        <v>149</v>
      </c>
      <c r="L2594" s="67">
        <v>66.319999999999993</v>
      </c>
      <c r="M2594" s="67">
        <v>0.3</v>
      </c>
      <c r="N2594" s="67">
        <v>644.77949999999998</v>
      </c>
      <c r="O2594" s="67">
        <v>2</v>
      </c>
      <c r="P2594" s="67">
        <v>30.17</v>
      </c>
      <c r="Q2594" s="68">
        <v>3094400</v>
      </c>
      <c r="R2594" s="65">
        <f>Q2596/B2594</f>
        <v>3252050</v>
      </c>
      <c r="S2594" s="64"/>
      <c r="T2594" s="44">
        <f>R2594/$S$2507*100</f>
        <v>0.36335443348745772</v>
      </c>
      <c r="U2594" s="69"/>
      <c r="V2594" s="44">
        <f>T2594*U$2507/100</f>
        <v>3.7193497794350398E-3</v>
      </c>
      <c r="W2594" s="44"/>
    </row>
    <row r="2595" spans="1:23" s="63" customFormat="1" ht="14.4">
      <c r="A2595" s="62"/>
      <c r="B2595" s="61"/>
      <c r="C2595" s="61"/>
      <c r="D2595" s="61"/>
      <c r="E2595" s="61"/>
      <c r="F2595" s="61"/>
      <c r="G2595" s="61"/>
      <c r="H2595" s="66"/>
      <c r="I2595" s="61"/>
      <c r="J2595" s="61"/>
      <c r="K2595" s="67" t="s">
        <v>150</v>
      </c>
      <c r="L2595" s="67">
        <v>47.75</v>
      </c>
      <c r="M2595" s="67">
        <v>0.4</v>
      </c>
      <c r="N2595" s="67">
        <v>657.76599999999996</v>
      </c>
      <c r="O2595" s="67">
        <v>2</v>
      </c>
      <c r="P2595" s="67">
        <v>31.59</v>
      </c>
      <c r="Q2595" s="68">
        <v>3409700</v>
      </c>
      <c r="R2595" s="65"/>
      <c r="S2595" s="64"/>
      <c r="T2595" s="16"/>
      <c r="U2595" s="73"/>
      <c r="V2595" s="36"/>
      <c r="W2595" s="36"/>
    </row>
    <row r="2596" spans="1:23" s="63" customFormat="1" ht="14.4">
      <c r="A2596" s="62"/>
      <c r="B2596" s="61"/>
      <c r="C2596" s="61"/>
      <c r="D2596" s="61"/>
      <c r="E2596" s="61"/>
      <c r="F2596" s="61"/>
      <c r="G2596" s="61"/>
      <c r="H2596" s="66"/>
      <c r="I2596" s="61"/>
      <c r="J2596" s="61"/>
      <c r="K2596" s="14"/>
      <c r="L2596" s="14"/>
      <c r="M2596" s="13"/>
      <c r="N2596" s="15"/>
      <c r="O2596" s="12"/>
      <c r="P2596" s="14"/>
      <c r="Q2596" s="48">
        <f>SUM(Q2594:Q2595)</f>
        <v>6504100</v>
      </c>
      <c r="R2596" s="65"/>
      <c r="S2596" s="64"/>
      <c r="T2596" s="49"/>
      <c r="U2596" s="70"/>
      <c r="V2596" s="36"/>
      <c r="W2596" s="36"/>
    </row>
    <row r="2597" spans="1:23" s="63" customFormat="1" ht="14.4">
      <c r="A2597" s="62">
        <v>36</v>
      </c>
      <c r="B2597" s="61">
        <v>1</v>
      </c>
      <c r="C2597" s="61">
        <v>1</v>
      </c>
      <c r="D2597" s="61">
        <v>79.67</v>
      </c>
      <c r="E2597" s="61">
        <v>4</v>
      </c>
      <c r="F2597" s="61">
        <v>67291</v>
      </c>
      <c r="G2597" s="61" t="s">
        <v>875</v>
      </c>
      <c r="H2597" s="66" t="s">
        <v>56</v>
      </c>
      <c r="I2597" s="67" t="s">
        <v>13</v>
      </c>
      <c r="J2597" s="61" t="s">
        <v>569</v>
      </c>
      <c r="K2597" s="67" t="s">
        <v>127</v>
      </c>
      <c r="L2597" s="67">
        <v>59.49</v>
      </c>
      <c r="M2597" s="67">
        <v>0.1</v>
      </c>
      <c r="N2597" s="67">
        <v>587.79989999999998</v>
      </c>
      <c r="O2597" s="67">
        <v>2</v>
      </c>
      <c r="P2597" s="67">
        <v>26.11</v>
      </c>
      <c r="Q2597" s="68">
        <v>15833000</v>
      </c>
      <c r="R2597" s="65">
        <f>Q2598</f>
        <v>15833000</v>
      </c>
      <c r="S2597" s="64"/>
      <c r="T2597" s="44">
        <f>R2597/$S$2507*100</f>
        <v>1.7690351456487192</v>
      </c>
      <c r="U2597" s="69"/>
      <c r="V2597" s="44">
        <f>T2597*U$2507/100</f>
        <v>1.8108105674203956E-2</v>
      </c>
      <c r="W2597" s="44"/>
    </row>
    <row r="2598" spans="1:23" s="63" customFormat="1" ht="14.4">
      <c r="A2598" s="62"/>
      <c r="B2598" s="61"/>
      <c r="C2598" s="61"/>
      <c r="D2598" s="61"/>
      <c r="E2598" s="61"/>
      <c r="F2598" s="61"/>
      <c r="G2598" s="61"/>
      <c r="H2598" s="66"/>
      <c r="I2598" s="61"/>
      <c r="J2598" s="61"/>
      <c r="K2598" s="14"/>
      <c r="L2598" s="14"/>
      <c r="M2598" s="13"/>
      <c r="N2598" s="15"/>
      <c r="O2598" s="12"/>
      <c r="P2598" s="14"/>
      <c r="Q2598" s="48">
        <f>SUM(Q2597)</f>
        <v>15833000</v>
      </c>
      <c r="R2598" s="65"/>
      <c r="S2598" s="64"/>
      <c r="T2598" s="49"/>
      <c r="U2598" s="70"/>
      <c r="V2598" s="36"/>
      <c r="W2598" s="36"/>
    </row>
    <row r="2599" spans="1:23" s="63" customFormat="1" ht="14.4">
      <c r="A2599" s="62">
        <v>36</v>
      </c>
      <c r="B2599" s="61">
        <v>5</v>
      </c>
      <c r="C2599" s="61">
        <v>2</v>
      </c>
      <c r="D2599" s="61">
        <v>71.06</v>
      </c>
      <c r="E2599" s="61">
        <v>8</v>
      </c>
      <c r="F2599" s="24" t="s">
        <v>911</v>
      </c>
      <c r="G2599" s="59" t="s">
        <v>910</v>
      </c>
      <c r="H2599" s="66" t="s">
        <v>14</v>
      </c>
      <c r="I2599" s="67" t="s">
        <v>40</v>
      </c>
      <c r="J2599" s="67" t="s">
        <v>954</v>
      </c>
      <c r="K2599" s="67" t="s">
        <v>912</v>
      </c>
      <c r="L2599" s="67">
        <v>50.94</v>
      </c>
      <c r="M2599" s="67">
        <v>0.3</v>
      </c>
      <c r="N2599" s="67">
        <v>502.28399999999999</v>
      </c>
      <c r="O2599" s="67">
        <v>2</v>
      </c>
      <c r="P2599" s="67">
        <v>25.89</v>
      </c>
      <c r="Q2599" s="68">
        <v>7991200</v>
      </c>
      <c r="R2599" s="65">
        <f>Q2604/B2599</f>
        <v>11797350</v>
      </c>
      <c r="S2599" s="64"/>
      <c r="T2599" s="44">
        <f>R2599/$S$2507*100</f>
        <v>1.3181283885251638</v>
      </c>
      <c r="U2599" s="69"/>
      <c r="V2599" s="44">
        <f>T2599*U$2507/100</f>
        <v>1.3492557347032783E-2</v>
      </c>
      <c r="W2599" s="44"/>
    </row>
    <row r="2600" spans="1:23" s="63" customFormat="1" ht="14.4">
      <c r="A2600" s="62"/>
      <c r="B2600" s="61"/>
      <c r="C2600" s="61"/>
      <c r="D2600" s="61"/>
      <c r="E2600" s="61"/>
      <c r="F2600" s="61"/>
      <c r="G2600" s="61"/>
      <c r="H2600" s="66"/>
      <c r="I2600" s="61"/>
      <c r="J2600" s="61"/>
      <c r="K2600" s="67" t="s">
        <v>151</v>
      </c>
      <c r="L2600" s="67">
        <v>40.24</v>
      </c>
      <c r="M2600" s="67">
        <v>0.3</v>
      </c>
      <c r="N2600" s="67">
        <v>415.88600000000002</v>
      </c>
      <c r="O2600" s="67">
        <v>3</v>
      </c>
      <c r="P2600" s="67">
        <v>18.190000000000001</v>
      </c>
      <c r="Q2600" s="68">
        <v>383330</v>
      </c>
      <c r="R2600" s="65"/>
      <c r="S2600" s="64"/>
      <c r="T2600" s="36"/>
      <c r="U2600" s="69"/>
      <c r="V2600" s="36"/>
      <c r="W2600" s="36"/>
    </row>
    <row r="2601" spans="1:23" s="63" customFormat="1" ht="14.4">
      <c r="A2601" s="62"/>
      <c r="B2601" s="61"/>
      <c r="C2601" s="61"/>
      <c r="D2601" s="61"/>
      <c r="E2601" s="61"/>
      <c r="F2601" s="61"/>
      <c r="G2601" s="61"/>
      <c r="H2601" s="66"/>
      <c r="I2601" s="61"/>
      <c r="J2601" s="61"/>
      <c r="K2601" s="67" t="s">
        <v>144</v>
      </c>
      <c r="L2601" s="67">
        <v>27.73</v>
      </c>
      <c r="M2601" s="67">
        <v>-1.2</v>
      </c>
      <c r="N2601" s="67">
        <v>340.52289999999999</v>
      </c>
      <c r="O2601" s="67">
        <v>3</v>
      </c>
      <c r="P2601" s="67">
        <v>23.35</v>
      </c>
      <c r="Q2601" s="68">
        <v>1431700</v>
      </c>
      <c r="R2601" s="65"/>
      <c r="S2601" s="64"/>
      <c r="T2601" s="36"/>
      <c r="U2601" s="69"/>
      <c r="V2601" s="36"/>
      <c r="W2601" s="36"/>
    </row>
    <row r="2602" spans="1:23" s="63" customFormat="1" ht="14.4">
      <c r="A2602" s="62"/>
      <c r="B2602" s="61"/>
      <c r="C2602" s="61"/>
      <c r="D2602" s="61"/>
      <c r="E2602" s="61"/>
      <c r="F2602" s="61"/>
      <c r="G2602" s="61"/>
      <c r="H2602" s="66"/>
      <c r="I2602" s="61"/>
      <c r="J2602" s="61"/>
      <c r="K2602" s="67" t="s">
        <v>919</v>
      </c>
      <c r="L2602" s="67">
        <v>26.56</v>
      </c>
      <c r="M2602" s="67">
        <v>-4.9000000000000004</v>
      </c>
      <c r="N2602" s="67">
        <v>650.82870000000003</v>
      </c>
      <c r="O2602" s="67">
        <v>2</v>
      </c>
      <c r="P2602" s="67">
        <v>24.43</v>
      </c>
      <c r="Q2602" s="68">
        <v>48923000</v>
      </c>
      <c r="R2602" s="65"/>
      <c r="S2602" s="64"/>
      <c r="T2602" s="36"/>
      <c r="U2602" s="69"/>
      <c r="V2602" s="36"/>
      <c r="W2602" s="36"/>
    </row>
    <row r="2603" spans="1:23" s="63" customFormat="1" ht="14.4">
      <c r="A2603" s="62"/>
      <c r="B2603" s="61"/>
      <c r="C2603" s="61"/>
      <c r="D2603" s="61"/>
      <c r="E2603" s="61"/>
      <c r="F2603" s="61"/>
      <c r="G2603" s="61"/>
      <c r="H2603" s="66"/>
      <c r="I2603" s="61"/>
      <c r="J2603" s="61"/>
      <c r="K2603" s="67" t="s">
        <v>152</v>
      </c>
      <c r="L2603" s="67">
        <v>18</v>
      </c>
      <c r="M2603" s="67">
        <v>0.2</v>
      </c>
      <c r="N2603" s="67">
        <v>559.27800000000002</v>
      </c>
      <c r="O2603" s="67">
        <v>2</v>
      </c>
      <c r="P2603" s="67">
        <v>19.510000000000002</v>
      </c>
      <c r="Q2603" s="68">
        <v>257520</v>
      </c>
      <c r="R2603" s="65"/>
      <c r="S2603" s="64"/>
      <c r="T2603" s="36"/>
      <c r="U2603" s="69"/>
      <c r="V2603" s="36"/>
      <c r="W2603" s="36"/>
    </row>
    <row r="2604" spans="1:23" s="63" customFormat="1" ht="14.4">
      <c r="A2604" s="62"/>
      <c r="B2604" s="61"/>
      <c r="C2604" s="61"/>
      <c r="D2604" s="61"/>
      <c r="E2604" s="61"/>
      <c r="F2604" s="61"/>
      <c r="G2604" s="61"/>
      <c r="H2604" s="66"/>
      <c r="I2604" s="61"/>
      <c r="J2604" s="61"/>
      <c r="K2604" s="14"/>
      <c r="L2604" s="14"/>
      <c r="M2604" s="13"/>
      <c r="N2604" s="15"/>
      <c r="O2604" s="12"/>
      <c r="P2604" s="14"/>
      <c r="Q2604" s="48">
        <f>SUM(Q2599:Q2603)</f>
        <v>58986750</v>
      </c>
      <c r="R2604" s="65"/>
      <c r="S2604" s="64"/>
      <c r="T2604" s="36"/>
      <c r="U2604" s="70"/>
      <c r="V2604" s="36"/>
      <c r="W2604" s="36"/>
    </row>
    <row r="2605" spans="1:23" s="63" customFormat="1" ht="14.4">
      <c r="A2605" s="62">
        <v>36</v>
      </c>
      <c r="B2605" s="61">
        <v>1</v>
      </c>
      <c r="C2605" s="61">
        <v>1</v>
      </c>
      <c r="D2605" s="61">
        <v>69.78</v>
      </c>
      <c r="E2605" s="61">
        <v>6</v>
      </c>
      <c r="F2605" s="61">
        <v>16523</v>
      </c>
      <c r="G2605" s="61" t="s">
        <v>876</v>
      </c>
      <c r="H2605" s="66" t="s">
        <v>55</v>
      </c>
      <c r="I2605" s="61" t="s">
        <v>37</v>
      </c>
      <c r="J2605" s="61" t="s">
        <v>662</v>
      </c>
      <c r="K2605" s="67" t="s">
        <v>153</v>
      </c>
      <c r="L2605" s="67">
        <v>69.78</v>
      </c>
      <c r="M2605" s="67">
        <v>0.4</v>
      </c>
      <c r="N2605" s="67">
        <v>548.76729999999998</v>
      </c>
      <c r="O2605" s="67">
        <v>2</v>
      </c>
      <c r="P2605" s="67">
        <v>17.48</v>
      </c>
      <c r="Q2605" s="68">
        <v>40138000</v>
      </c>
      <c r="R2605" s="65">
        <f>Q2606</f>
        <v>40138000</v>
      </c>
      <c r="S2605" s="64"/>
      <c r="T2605" s="44">
        <f>R2605/$S$2507*100</f>
        <v>4.4846543722635186</v>
      </c>
      <c r="U2605" s="69"/>
      <c r="V2605" s="44">
        <f>T2605*U$2507/100</f>
        <v>4.5905586152415738E-2</v>
      </c>
      <c r="W2605" s="44"/>
    </row>
    <row r="2606" spans="1:23" s="63" customFormat="1" ht="14.4">
      <c r="A2606" s="62"/>
      <c r="B2606" s="61"/>
      <c r="C2606" s="61"/>
      <c r="D2606" s="61"/>
      <c r="E2606" s="61"/>
      <c r="F2606" s="61"/>
      <c r="G2606" s="61"/>
      <c r="H2606" s="66"/>
      <c r="I2606" s="61"/>
      <c r="J2606" s="61"/>
      <c r="K2606" s="67"/>
      <c r="L2606" s="67"/>
      <c r="M2606" s="67"/>
      <c r="N2606" s="67"/>
      <c r="O2606" s="67"/>
      <c r="P2606" s="67"/>
      <c r="Q2606" s="46">
        <f>SUM(Q2605)</f>
        <v>40138000</v>
      </c>
      <c r="R2606" s="65"/>
      <c r="S2606" s="64"/>
      <c r="T2606" s="36"/>
      <c r="U2606" s="70"/>
      <c r="V2606" s="36"/>
      <c r="W2606" s="36"/>
    </row>
    <row r="2607" spans="1:23" s="63" customFormat="1" ht="14.4">
      <c r="A2607" s="62">
        <v>36</v>
      </c>
      <c r="B2607" s="61">
        <v>2</v>
      </c>
      <c r="C2607" s="61">
        <v>2</v>
      </c>
      <c r="D2607" s="61">
        <v>62.96</v>
      </c>
      <c r="E2607" s="61">
        <v>14</v>
      </c>
      <c r="F2607" s="61">
        <v>18134</v>
      </c>
      <c r="G2607" s="61" t="s">
        <v>877</v>
      </c>
      <c r="H2607" s="66" t="s">
        <v>135</v>
      </c>
      <c r="I2607" s="61" t="s">
        <v>13</v>
      </c>
      <c r="J2607" s="61" t="s">
        <v>1006</v>
      </c>
      <c r="K2607" s="67" t="s">
        <v>154</v>
      </c>
      <c r="L2607" s="67">
        <v>62.96</v>
      </c>
      <c r="M2607" s="67">
        <v>-0.9</v>
      </c>
      <c r="N2607" s="67">
        <v>856.38620000000003</v>
      </c>
      <c r="O2607" s="67">
        <v>1</v>
      </c>
      <c r="P2607" s="67">
        <v>20.64</v>
      </c>
      <c r="Q2607" s="68">
        <v>331170000</v>
      </c>
      <c r="R2607" s="65">
        <v>331170000</v>
      </c>
      <c r="S2607" s="64"/>
      <c r="T2607" s="44">
        <f>R2607/$S$2507*100</f>
        <v>37.001918094137963</v>
      </c>
      <c r="U2607" s="69"/>
      <c r="V2607" s="44">
        <f>T2607*U$2507/100</f>
        <v>0.37875711211558921</v>
      </c>
      <c r="W2607" s="44"/>
    </row>
    <row r="2608" spans="1:23" s="63" customFormat="1" ht="14.4">
      <c r="A2608" s="62"/>
      <c r="B2608" s="12"/>
      <c r="C2608" s="12"/>
      <c r="D2608" s="12"/>
      <c r="E2608" s="12"/>
      <c r="F2608" s="12"/>
      <c r="G2608" s="31"/>
      <c r="H2608" s="66"/>
      <c r="I2608" s="12"/>
      <c r="J2608" s="12"/>
      <c r="K2608" s="14"/>
      <c r="L2608" s="14"/>
      <c r="M2608" s="13"/>
      <c r="N2608" s="15"/>
      <c r="O2608" s="12"/>
      <c r="P2608" s="14"/>
      <c r="Q2608" s="48">
        <f>SUM(Q2607)</f>
        <v>331170000</v>
      </c>
      <c r="R2608" s="48"/>
      <c r="S2608" s="52"/>
      <c r="T2608" s="36"/>
      <c r="U2608" s="72"/>
      <c r="V2608" s="36"/>
      <c r="W2608" s="36"/>
    </row>
    <row r="2609" spans="1:23" ht="14.4">
      <c r="A2609" s="11" t="s">
        <v>722</v>
      </c>
      <c r="B2609" s="2"/>
      <c r="C2609" s="2"/>
      <c r="D2609" s="2"/>
      <c r="E2609" s="2"/>
      <c r="F2609" s="2"/>
      <c r="G2609" s="8"/>
      <c r="H2609" s="27"/>
      <c r="I2609" s="2"/>
      <c r="J2609" s="2"/>
      <c r="K2609" s="3"/>
      <c r="L2609" s="3"/>
      <c r="M2609" s="5"/>
      <c r="N2609" s="4"/>
      <c r="O2609" s="2"/>
      <c r="P2609" s="3"/>
      <c r="Q2609" s="47"/>
      <c r="R2609" s="42"/>
      <c r="S2609" s="51">
        <v>200097268.89285713</v>
      </c>
      <c r="T2609" s="26"/>
      <c r="U2609" s="53">
        <v>0.65258546100000003</v>
      </c>
      <c r="V2609" s="54">
        <f>SUM(V2610:V2675)</f>
        <v>0.64273161217622732</v>
      </c>
      <c r="W2609" s="53">
        <f>V2609/U2609*100</f>
        <v>98.490029365859144</v>
      </c>
    </row>
    <row r="2610" spans="1:23" s="63" customFormat="1" ht="14.4">
      <c r="A2610" s="62">
        <v>37</v>
      </c>
      <c r="B2610" s="61">
        <v>8</v>
      </c>
      <c r="C2610" s="61">
        <v>8</v>
      </c>
      <c r="D2610" s="61">
        <v>206.13</v>
      </c>
      <c r="E2610" s="61">
        <v>17</v>
      </c>
      <c r="F2610" s="61">
        <v>53693</v>
      </c>
      <c r="G2610" s="34" t="s">
        <v>655</v>
      </c>
      <c r="H2610" s="66" t="s">
        <v>648</v>
      </c>
      <c r="I2610" s="61" t="s">
        <v>37</v>
      </c>
      <c r="J2610" s="21" t="s">
        <v>36</v>
      </c>
      <c r="K2610" s="67" t="s">
        <v>78</v>
      </c>
      <c r="L2610" s="67">
        <v>106.23</v>
      </c>
      <c r="M2610" s="67">
        <v>1.5</v>
      </c>
      <c r="N2610" s="67">
        <v>722.31769999999995</v>
      </c>
      <c r="O2610" s="67">
        <v>3</v>
      </c>
      <c r="P2610" s="67">
        <v>24.74</v>
      </c>
      <c r="Q2610" s="68">
        <v>205660000</v>
      </c>
      <c r="R2610" s="65">
        <f>Q2618/B2610</f>
        <v>37549536.25</v>
      </c>
      <c r="S2610" s="64"/>
      <c r="T2610" s="44">
        <f>R2610/$S$2609*100</f>
        <v>18.765641559108957</v>
      </c>
      <c r="U2610" s="69"/>
      <c r="V2610" s="44">
        <f>T2610*U$2609/100</f>
        <v>0.12246184847811879</v>
      </c>
      <c r="W2610" s="44"/>
    </row>
    <row r="2611" spans="1:23" s="63" customFormat="1" ht="14.4">
      <c r="A2611" s="62"/>
      <c r="B2611" s="61"/>
      <c r="C2611" s="61"/>
      <c r="D2611" s="61"/>
      <c r="E2611" s="61"/>
      <c r="F2611" s="61"/>
      <c r="G2611" s="34"/>
      <c r="H2611" s="66"/>
      <c r="I2611" s="61"/>
      <c r="J2611" s="21"/>
      <c r="K2611" s="67" t="s">
        <v>101</v>
      </c>
      <c r="L2611" s="67">
        <v>98.96</v>
      </c>
      <c r="M2611" s="67">
        <v>-1</v>
      </c>
      <c r="N2611" s="67">
        <v>820.68299999999999</v>
      </c>
      <c r="O2611" s="67">
        <v>3</v>
      </c>
      <c r="P2611" s="67">
        <v>24.8</v>
      </c>
      <c r="Q2611" s="68">
        <v>4029300</v>
      </c>
      <c r="R2611" s="65"/>
      <c r="S2611" s="64"/>
      <c r="T2611" s="36"/>
      <c r="U2611" s="69"/>
      <c r="V2611" s="36"/>
      <c r="W2611" s="36"/>
    </row>
    <row r="2612" spans="1:23" s="63" customFormat="1" ht="14.4">
      <c r="A2612" s="62"/>
      <c r="B2612" s="61"/>
      <c r="C2612" s="61"/>
      <c r="D2612" s="61"/>
      <c r="E2612" s="61"/>
      <c r="F2612" s="61"/>
      <c r="G2612" s="34"/>
      <c r="H2612" s="66"/>
      <c r="I2612" s="61"/>
      <c r="J2612" s="21"/>
      <c r="K2612" s="67" t="s">
        <v>79</v>
      </c>
      <c r="L2612" s="67">
        <v>81.86</v>
      </c>
      <c r="M2612" s="67">
        <v>-0.4</v>
      </c>
      <c r="N2612" s="67">
        <v>643.28049999999996</v>
      </c>
      <c r="O2612" s="67">
        <v>2</v>
      </c>
      <c r="P2612" s="67">
        <v>21.46</v>
      </c>
      <c r="Q2612" s="68">
        <v>25940000</v>
      </c>
      <c r="R2612" s="65"/>
      <c r="S2612" s="64"/>
      <c r="T2612" s="36"/>
      <c r="U2612" s="69"/>
      <c r="V2612" s="36"/>
      <c r="W2612" s="36"/>
    </row>
    <row r="2613" spans="1:23" s="63" customFormat="1" ht="14.4">
      <c r="A2613" s="62"/>
      <c r="B2613" s="61"/>
      <c r="C2613" s="61"/>
      <c r="D2613" s="61"/>
      <c r="E2613" s="61"/>
      <c r="F2613" s="61"/>
      <c r="G2613" s="34"/>
      <c r="H2613" s="66"/>
      <c r="I2613" s="61"/>
      <c r="J2613" s="21"/>
      <c r="K2613" s="67" t="s">
        <v>104</v>
      </c>
      <c r="L2613" s="67">
        <v>66.87</v>
      </c>
      <c r="M2613" s="67">
        <v>-0.3</v>
      </c>
      <c r="N2613" s="67">
        <v>826.01530000000002</v>
      </c>
      <c r="O2613" s="67">
        <v>3</v>
      </c>
      <c r="P2613" s="67">
        <v>22.42</v>
      </c>
      <c r="Q2613" s="68">
        <v>1407100</v>
      </c>
      <c r="R2613" s="65"/>
      <c r="S2613" s="64"/>
      <c r="T2613" s="36"/>
      <c r="U2613" s="69"/>
      <c r="V2613" s="36"/>
      <c r="W2613" s="36"/>
    </row>
    <row r="2614" spans="1:23" s="63" customFormat="1" ht="14.4">
      <c r="A2614" s="62"/>
      <c r="B2614" s="61"/>
      <c r="C2614" s="61"/>
      <c r="D2614" s="61"/>
      <c r="E2614" s="61"/>
      <c r="F2614" s="61"/>
      <c r="G2614" s="34"/>
      <c r="H2614" s="66"/>
      <c r="I2614" s="61"/>
      <c r="J2614" s="21"/>
      <c r="K2614" s="67" t="s">
        <v>80</v>
      </c>
      <c r="L2614" s="67">
        <v>55.08</v>
      </c>
      <c r="M2614" s="67">
        <v>0.7</v>
      </c>
      <c r="N2614" s="67">
        <v>578.24450000000002</v>
      </c>
      <c r="O2614" s="67">
        <v>2</v>
      </c>
      <c r="P2614" s="67">
        <v>23.25</v>
      </c>
      <c r="Q2614" s="68">
        <v>48597000</v>
      </c>
      <c r="R2614" s="65"/>
      <c r="S2614" s="64"/>
      <c r="T2614" s="36"/>
      <c r="U2614" s="69"/>
      <c r="V2614" s="36"/>
      <c r="W2614" s="36"/>
    </row>
    <row r="2615" spans="1:23" s="63" customFormat="1" ht="14.4">
      <c r="A2615" s="62"/>
      <c r="B2615" s="61"/>
      <c r="C2615" s="61"/>
      <c r="D2615" s="61"/>
      <c r="E2615" s="61"/>
      <c r="F2615" s="61"/>
      <c r="G2615" s="34"/>
      <c r="H2615" s="66"/>
      <c r="I2615" s="61"/>
      <c r="J2615" s="21"/>
      <c r="K2615" s="67" t="s">
        <v>105</v>
      </c>
      <c r="L2615" s="67">
        <v>46.8</v>
      </c>
      <c r="M2615" s="67">
        <v>-0.4</v>
      </c>
      <c r="N2615" s="67">
        <v>480.74439999999998</v>
      </c>
      <c r="O2615" s="67">
        <v>2</v>
      </c>
      <c r="P2615" s="67">
        <v>22.27</v>
      </c>
      <c r="Q2615" s="68">
        <v>9438200</v>
      </c>
      <c r="R2615" s="65"/>
      <c r="S2615" s="64"/>
      <c r="T2615" s="36"/>
      <c r="U2615" s="69"/>
      <c r="V2615" s="36"/>
      <c r="W2615" s="36"/>
    </row>
    <row r="2616" spans="1:23" s="63" customFormat="1" ht="14.4">
      <c r="A2616" s="62"/>
      <c r="B2616" s="61"/>
      <c r="C2616" s="61"/>
      <c r="D2616" s="61"/>
      <c r="E2616" s="61"/>
      <c r="F2616" s="61"/>
      <c r="G2616" s="34"/>
      <c r="H2616" s="66"/>
      <c r="I2616" s="61"/>
      <c r="J2616" s="21"/>
      <c r="K2616" s="67" t="s">
        <v>106</v>
      </c>
      <c r="L2616" s="67">
        <v>45.38</v>
      </c>
      <c r="M2616" s="67">
        <v>-0.1</v>
      </c>
      <c r="N2616" s="67">
        <v>586.24149999999997</v>
      </c>
      <c r="O2616" s="67">
        <v>2</v>
      </c>
      <c r="P2616" s="67">
        <v>21.14</v>
      </c>
      <c r="Q2616" s="68">
        <v>5042600</v>
      </c>
      <c r="R2616" s="65"/>
      <c r="S2616" s="64"/>
      <c r="T2616" s="36"/>
      <c r="U2616" s="69"/>
      <c r="V2616" s="36"/>
      <c r="W2616" s="36"/>
    </row>
    <row r="2617" spans="1:23" s="63" customFormat="1" ht="14.4">
      <c r="A2617" s="62"/>
      <c r="B2617" s="61"/>
      <c r="C2617" s="61"/>
      <c r="D2617" s="61"/>
      <c r="E2617" s="61"/>
      <c r="F2617" s="61"/>
      <c r="G2617" s="34"/>
      <c r="H2617" s="66"/>
      <c r="I2617" s="61"/>
      <c r="J2617" s="21"/>
      <c r="K2617" s="67" t="s">
        <v>125</v>
      </c>
      <c r="L2617" s="67">
        <v>22.37</v>
      </c>
      <c r="M2617" s="67">
        <v>0</v>
      </c>
      <c r="N2617" s="67">
        <v>794.3954</v>
      </c>
      <c r="O2617" s="67">
        <v>2</v>
      </c>
      <c r="P2617" s="67">
        <v>33.869999999999997</v>
      </c>
      <c r="Q2617" s="68">
        <v>282090</v>
      </c>
      <c r="R2617" s="65"/>
      <c r="S2617" s="64"/>
      <c r="T2617" s="36"/>
      <c r="U2617" s="69"/>
      <c r="V2617" s="36"/>
      <c r="W2617" s="36"/>
    </row>
    <row r="2618" spans="1:23" s="63" customFormat="1" ht="14.4">
      <c r="A2618" s="62"/>
      <c r="B2618" s="61"/>
      <c r="C2618" s="61"/>
      <c r="D2618" s="61"/>
      <c r="E2618" s="61"/>
      <c r="F2618" s="61"/>
      <c r="G2618" s="34"/>
      <c r="H2618" s="66"/>
      <c r="I2618" s="61"/>
      <c r="J2618" s="21"/>
      <c r="K2618" s="14"/>
      <c r="L2618" s="14"/>
      <c r="M2618" s="13"/>
      <c r="N2618" s="15"/>
      <c r="O2618" s="12"/>
      <c r="P2618" s="14"/>
      <c r="Q2618" s="48">
        <f>SUM(Q2610:Q2617)</f>
        <v>300396290</v>
      </c>
      <c r="R2618" s="65"/>
      <c r="S2618" s="64"/>
      <c r="T2618" s="36"/>
      <c r="U2618" s="70"/>
      <c r="V2618" s="36"/>
      <c r="W2618" s="36"/>
    </row>
    <row r="2619" spans="1:23" s="63" customFormat="1" ht="14.4">
      <c r="A2619" s="62">
        <v>37</v>
      </c>
      <c r="B2619" s="61">
        <v>7</v>
      </c>
      <c r="C2619" s="61">
        <v>3</v>
      </c>
      <c r="D2619" s="61">
        <v>173.78</v>
      </c>
      <c r="E2619" s="61">
        <v>13</v>
      </c>
      <c r="F2619" s="61">
        <v>58087</v>
      </c>
      <c r="G2619" s="61" t="s">
        <v>792</v>
      </c>
      <c r="H2619" s="66" t="s">
        <v>55</v>
      </c>
      <c r="I2619" s="61" t="s">
        <v>38</v>
      </c>
      <c r="J2619" s="61" t="s">
        <v>558</v>
      </c>
      <c r="K2619" s="67" t="s">
        <v>71</v>
      </c>
      <c r="L2619" s="67">
        <v>78</v>
      </c>
      <c r="M2619" s="67">
        <v>-0.1</v>
      </c>
      <c r="N2619" s="67">
        <v>641.31960000000004</v>
      </c>
      <c r="O2619" s="67">
        <v>2</v>
      </c>
      <c r="P2619" s="67">
        <v>25.82</v>
      </c>
      <c r="Q2619" s="68">
        <v>6300900</v>
      </c>
      <c r="R2619" s="65">
        <f>Q2626/B2619</f>
        <v>4020337.1428571427</v>
      </c>
      <c r="S2619" s="64"/>
      <c r="T2619" s="44">
        <f>R2619/$S$2609*100</f>
        <v>2.0091914123075054</v>
      </c>
      <c r="U2619" s="69"/>
      <c r="V2619" s="44">
        <f>T2619*U$2609/100</f>
        <v>1.3111691040379346E-2</v>
      </c>
      <c r="W2619" s="44"/>
    </row>
    <row r="2620" spans="1:23" s="63" customFormat="1" ht="14.4">
      <c r="A2620" s="62"/>
      <c r="B2620" s="61"/>
      <c r="C2620" s="61"/>
      <c r="D2620" s="61"/>
      <c r="E2620" s="61"/>
      <c r="F2620" s="61"/>
      <c r="G2620" s="61"/>
      <c r="H2620" s="66"/>
      <c r="I2620" s="61"/>
      <c r="J2620" s="61"/>
      <c r="K2620" s="67" t="s">
        <v>73</v>
      </c>
      <c r="L2620" s="67">
        <v>74.349999999999994</v>
      </c>
      <c r="M2620" s="67">
        <v>-0.4</v>
      </c>
      <c r="N2620" s="67">
        <v>757.85379999999998</v>
      </c>
      <c r="O2620" s="67">
        <v>2</v>
      </c>
      <c r="P2620" s="67">
        <v>37.880000000000003</v>
      </c>
      <c r="Q2620" s="68">
        <v>9333400</v>
      </c>
      <c r="R2620" s="65"/>
      <c r="S2620" s="64"/>
      <c r="T2620" s="36"/>
      <c r="U2620" s="69"/>
      <c r="V2620" s="36"/>
      <c r="W2620" s="36"/>
    </row>
    <row r="2621" spans="1:23" s="63" customFormat="1" ht="14.4">
      <c r="A2621" s="62"/>
      <c r="B2621" s="61"/>
      <c r="C2621" s="61"/>
      <c r="D2621" s="61"/>
      <c r="E2621" s="61"/>
      <c r="F2621" s="61"/>
      <c r="G2621" s="61"/>
      <c r="H2621" s="66"/>
      <c r="I2621" s="61"/>
      <c r="J2621" s="61"/>
      <c r="K2621" s="67" t="s">
        <v>107</v>
      </c>
      <c r="L2621" s="67">
        <v>73.290000000000006</v>
      </c>
      <c r="M2621" s="67">
        <v>-0.5</v>
      </c>
      <c r="N2621" s="67">
        <v>569.26390000000004</v>
      </c>
      <c r="O2621" s="67">
        <v>2</v>
      </c>
      <c r="P2621" s="67">
        <v>25.11</v>
      </c>
      <c r="Q2621" s="68">
        <v>1244800</v>
      </c>
      <c r="R2621" s="65"/>
      <c r="S2621" s="64"/>
      <c r="T2621" s="36"/>
      <c r="U2621" s="69"/>
      <c r="V2621" s="36"/>
      <c r="W2621" s="36"/>
    </row>
    <row r="2622" spans="1:23" s="63" customFormat="1" ht="14.4">
      <c r="A2622" s="62"/>
      <c r="B2622" s="61"/>
      <c r="C2622" s="61"/>
      <c r="D2622" s="61"/>
      <c r="E2622" s="61"/>
      <c r="F2622" s="61"/>
      <c r="G2622" s="61"/>
      <c r="H2622" s="66"/>
      <c r="I2622" s="61"/>
      <c r="J2622" s="61"/>
      <c r="K2622" s="67" t="s">
        <v>72</v>
      </c>
      <c r="L2622" s="67">
        <v>67.28</v>
      </c>
      <c r="M2622" s="67">
        <v>-0.1</v>
      </c>
      <c r="N2622" s="67">
        <v>532.74509999999998</v>
      </c>
      <c r="O2622" s="67">
        <v>2</v>
      </c>
      <c r="P2622" s="67">
        <v>26.45</v>
      </c>
      <c r="Q2622" s="68">
        <v>6203800</v>
      </c>
      <c r="R2622" s="65"/>
      <c r="S2622" s="64"/>
      <c r="T2622" s="36"/>
      <c r="U2622" s="69"/>
      <c r="V2622" s="36"/>
      <c r="W2622" s="36"/>
    </row>
    <row r="2623" spans="1:23" s="63" customFormat="1" ht="14.4">
      <c r="A2623" s="62"/>
      <c r="B2623" s="61"/>
      <c r="C2623" s="61"/>
      <c r="D2623" s="61"/>
      <c r="E2623" s="61"/>
      <c r="F2623" s="61"/>
      <c r="G2623" s="61"/>
      <c r="H2623" s="66"/>
      <c r="I2623" s="61"/>
      <c r="J2623" s="61"/>
      <c r="K2623" s="67" t="s">
        <v>75</v>
      </c>
      <c r="L2623" s="67">
        <v>47.42</v>
      </c>
      <c r="M2623" s="67">
        <v>0</v>
      </c>
      <c r="N2623" s="67">
        <v>438.72469999999998</v>
      </c>
      <c r="O2623" s="67">
        <v>2</v>
      </c>
      <c r="P2623" s="67">
        <v>19.03</v>
      </c>
      <c r="Q2623" s="68">
        <v>1526600</v>
      </c>
      <c r="R2623" s="65"/>
      <c r="S2623" s="64"/>
      <c r="T2623" s="36"/>
      <c r="U2623" s="69"/>
      <c r="V2623" s="36"/>
      <c r="W2623" s="36"/>
    </row>
    <row r="2624" spans="1:23" s="63" customFormat="1" ht="14.4">
      <c r="A2624" s="62"/>
      <c r="B2624" s="61"/>
      <c r="C2624" s="61"/>
      <c r="D2624" s="61"/>
      <c r="E2624" s="61"/>
      <c r="F2624" s="61"/>
      <c r="G2624" s="61"/>
      <c r="H2624" s="66"/>
      <c r="I2624" s="61"/>
      <c r="J2624" s="61"/>
      <c r="K2624" s="67" t="s">
        <v>74</v>
      </c>
      <c r="L2624" s="67">
        <v>47.13</v>
      </c>
      <c r="M2624" s="67">
        <v>0.5</v>
      </c>
      <c r="N2624" s="67">
        <v>423.57859999999999</v>
      </c>
      <c r="O2624" s="67">
        <v>3</v>
      </c>
      <c r="P2624" s="67">
        <v>22.42</v>
      </c>
      <c r="Q2624" s="68">
        <v>3334000</v>
      </c>
      <c r="R2624" s="65"/>
      <c r="S2624" s="64"/>
      <c r="T2624" s="36"/>
      <c r="U2624" s="69"/>
      <c r="V2624" s="36"/>
      <c r="W2624" s="36"/>
    </row>
    <row r="2625" spans="1:23" s="63" customFormat="1" ht="14.4">
      <c r="A2625" s="62"/>
      <c r="B2625" s="61"/>
      <c r="C2625" s="61"/>
      <c r="D2625" s="61"/>
      <c r="E2625" s="61"/>
      <c r="F2625" s="61"/>
      <c r="G2625" s="61"/>
      <c r="H2625" s="66"/>
      <c r="I2625" s="61"/>
      <c r="J2625" s="61"/>
      <c r="K2625" s="67" t="s">
        <v>76</v>
      </c>
      <c r="L2625" s="67">
        <v>15.09</v>
      </c>
      <c r="M2625" s="67">
        <v>-2.8</v>
      </c>
      <c r="N2625" s="67">
        <v>291.51069999999999</v>
      </c>
      <c r="O2625" s="67">
        <v>3</v>
      </c>
      <c r="P2625" s="67">
        <v>17.5</v>
      </c>
      <c r="Q2625" s="68">
        <v>198860</v>
      </c>
      <c r="R2625" s="65"/>
      <c r="S2625" s="64"/>
      <c r="T2625" s="36"/>
      <c r="U2625" s="69"/>
      <c r="V2625" s="36"/>
      <c r="W2625" s="36"/>
    </row>
    <row r="2626" spans="1:23" s="63" customFormat="1" ht="14.4">
      <c r="A2626" s="62"/>
      <c r="B2626" s="61"/>
      <c r="C2626" s="61"/>
      <c r="D2626" s="61"/>
      <c r="E2626" s="61"/>
      <c r="F2626" s="61"/>
      <c r="G2626" s="61"/>
      <c r="H2626" s="66"/>
      <c r="I2626" s="61"/>
      <c r="J2626" s="61"/>
      <c r="K2626" s="14"/>
      <c r="L2626" s="14"/>
      <c r="M2626" s="13"/>
      <c r="N2626" s="15"/>
      <c r="O2626" s="12"/>
      <c r="P2626" s="14"/>
      <c r="Q2626" s="48">
        <f>SUM(Q2619:Q2625)</f>
        <v>28142360</v>
      </c>
      <c r="R2626" s="65"/>
      <c r="S2626" s="64"/>
      <c r="T2626" s="36"/>
      <c r="U2626" s="70"/>
      <c r="V2626" s="36"/>
      <c r="W2626" s="36"/>
    </row>
    <row r="2627" spans="1:23" s="63" customFormat="1" ht="14.4">
      <c r="A2627" s="62">
        <v>37</v>
      </c>
      <c r="B2627" s="61">
        <v>4</v>
      </c>
      <c r="C2627" s="61">
        <v>1</v>
      </c>
      <c r="D2627" s="61">
        <v>172.25</v>
      </c>
      <c r="E2627" s="61">
        <v>12</v>
      </c>
      <c r="F2627" s="61">
        <v>60312</v>
      </c>
      <c r="G2627" s="61" t="s">
        <v>786</v>
      </c>
      <c r="H2627" s="66" t="s">
        <v>15</v>
      </c>
      <c r="I2627" s="67" t="s">
        <v>13</v>
      </c>
      <c r="J2627" s="61" t="s">
        <v>970</v>
      </c>
      <c r="K2627" s="67" t="s">
        <v>64</v>
      </c>
      <c r="L2627" s="67">
        <v>96.33</v>
      </c>
      <c r="M2627" s="67">
        <v>0</v>
      </c>
      <c r="N2627" s="67">
        <v>959.08960000000002</v>
      </c>
      <c r="O2627" s="67">
        <v>3</v>
      </c>
      <c r="P2627" s="67">
        <v>36.32</v>
      </c>
      <c r="Q2627" s="68">
        <v>11085000</v>
      </c>
      <c r="R2627" s="65">
        <f>Q2631/B2627</f>
        <v>9161850</v>
      </c>
      <c r="S2627" s="64"/>
      <c r="T2627" s="44">
        <f>R2627/$S$2609*100</f>
        <v>4.5786981754887162</v>
      </c>
      <c r="U2627" s="69"/>
      <c r="V2627" s="44">
        <f>T2627*U$2609/100</f>
        <v>2.9879918596311627E-2</v>
      </c>
      <c r="W2627" s="44"/>
    </row>
    <row r="2628" spans="1:23" s="63" customFormat="1" ht="14.4">
      <c r="A2628" s="62"/>
      <c r="B2628" s="61"/>
      <c r="C2628" s="61"/>
      <c r="D2628" s="61"/>
      <c r="E2628" s="61"/>
      <c r="F2628" s="61"/>
      <c r="G2628" s="61"/>
      <c r="H2628" s="66"/>
      <c r="I2628" s="61"/>
      <c r="J2628" s="61"/>
      <c r="K2628" s="67" t="s">
        <v>65</v>
      </c>
      <c r="L2628" s="67">
        <v>91.96</v>
      </c>
      <c r="M2628" s="67">
        <v>-0.1</v>
      </c>
      <c r="N2628" s="67">
        <v>577.25059999999996</v>
      </c>
      <c r="O2628" s="67">
        <v>3</v>
      </c>
      <c r="P2628" s="67">
        <v>26.47</v>
      </c>
      <c r="Q2628" s="68">
        <v>16913000</v>
      </c>
      <c r="R2628" s="65"/>
      <c r="S2628" s="64"/>
      <c r="T2628" s="36"/>
      <c r="U2628" s="69"/>
      <c r="V2628" s="36"/>
      <c r="W2628" s="36"/>
    </row>
    <row r="2629" spans="1:23" s="63" customFormat="1" ht="14.4">
      <c r="A2629" s="62"/>
      <c r="B2629" s="61"/>
      <c r="C2629" s="61"/>
      <c r="D2629" s="61"/>
      <c r="E2629" s="61"/>
      <c r="F2629" s="61"/>
      <c r="G2629" s="61"/>
      <c r="H2629" s="66"/>
      <c r="I2629" s="61"/>
      <c r="J2629" s="61"/>
      <c r="K2629" s="67" t="s">
        <v>66</v>
      </c>
      <c r="L2629" s="67">
        <v>54.55</v>
      </c>
      <c r="M2629" s="67">
        <v>0.2</v>
      </c>
      <c r="N2629" s="67">
        <v>582.58240000000001</v>
      </c>
      <c r="O2629" s="67">
        <v>3</v>
      </c>
      <c r="P2629" s="67">
        <v>24.1</v>
      </c>
      <c r="Q2629" s="68">
        <v>4068100</v>
      </c>
      <c r="R2629" s="65"/>
      <c r="S2629" s="64"/>
      <c r="T2629" s="36"/>
      <c r="U2629" s="69"/>
      <c r="V2629" s="36"/>
      <c r="W2629" s="36"/>
    </row>
    <row r="2630" spans="1:23" s="63" customFormat="1" ht="14.4">
      <c r="A2630" s="62"/>
      <c r="B2630" s="61"/>
      <c r="C2630" s="61"/>
      <c r="D2630" s="61"/>
      <c r="E2630" s="61"/>
      <c r="F2630" s="61"/>
      <c r="G2630" s="61"/>
      <c r="H2630" s="66"/>
      <c r="I2630" s="61"/>
      <c r="J2630" s="61"/>
      <c r="K2630" s="67" t="s">
        <v>69</v>
      </c>
      <c r="L2630" s="67">
        <v>31.81</v>
      </c>
      <c r="M2630" s="67">
        <v>-0.4</v>
      </c>
      <c r="N2630" s="67">
        <v>422.74779999999998</v>
      </c>
      <c r="O2630" s="67">
        <v>2</v>
      </c>
      <c r="P2630" s="67">
        <v>22.87</v>
      </c>
      <c r="Q2630" s="68">
        <v>4581300</v>
      </c>
      <c r="R2630" s="65"/>
      <c r="S2630" s="64"/>
      <c r="T2630" s="36"/>
      <c r="U2630" s="69"/>
      <c r="V2630" s="36"/>
      <c r="W2630" s="36"/>
    </row>
    <row r="2631" spans="1:23" s="63" customFormat="1" ht="14.4">
      <c r="A2631" s="62"/>
      <c r="B2631" s="61"/>
      <c r="C2631" s="61"/>
      <c r="D2631" s="61"/>
      <c r="E2631" s="61"/>
      <c r="F2631" s="61"/>
      <c r="G2631" s="61"/>
      <c r="H2631" s="66"/>
      <c r="I2631" s="61"/>
      <c r="J2631" s="61"/>
      <c r="K2631" s="14"/>
      <c r="L2631" s="14"/>
      <c r="M2631" s="13"/>
      <c r="N2631" s="15"/>
      <c r="O2631" s="12"/>
      <c r="P2631" s="14"/>
      <c r="Q2631" s="48">
        <f>SUM(Q2627:Q2630)</f>
        <v>36647400</v>
      </c>
      <c r="R2631" s="65"/>
      <c r="S2631" s="64"/>
      <c r="T2631" s="36"/>
      <c r="U2631" s="70"/>
      <c r="V2631" s="36"/>
      <c r="W2631" s="36"/>
    </row>
    <row r="2632" spans="1:23" s="63" customFormat="1" ht="14.4">
      <c r="A2632" s="62">
        <v>37</v>
      </c>
      <c r="B2632" s="61">
        <v>4</v>
      </c>
      <c r="C2632" s="61">
        <v>1</v>
      </c>
      <c r="D2632" s="61">
        <v>122.39</v>
      </c>
      <c r="E2632" s="61">
        <v>7</v>
      </c>
      <c r="F2632" s="61">
        <v>67670</v>
      </c>
      <c r="G2632" s="61" t="s">
        <v>868</v>
      </c>
      <c r="H2632" s="66" t="s">
        <v>98</v>
      </c>
      <c r="I2632" s="67" t="s">
        <v>13</v>
      </c>
      <c r="J2632" s="61" t="s">
        <v>1010</v>
      </c>
      <c r="K2632" s="67" t="s">
        <v>44</v>
      </c>
      <c r="L2632" s="67">
        <v>73.84</v>
      </c>
      <c r="M2632" s="67">
        <v>-0.5</v>
      </c>
      <c r="N2632" s="67">
        <v>864.86170000000004</v>
      </c>
      <c r="O2632" s="67">
        <v>2</v>
      </c>
      <c r="P2632" s="67">
        <v>25.11</v>
      </c>
      <c r="Q2632" s="68">
        <v>1346000</v>
      </c>
      <c r="R2632" s="65">
        <f>Q2636/B2632</f>
        <v>1218385</v>
      </c>
      <c r="S2632" s="64"/>
      <c r="T2632" s="44">
        <f>R2632/$S$2609*100</f>
        <v>0.60889636662276936</v>
      </c>
      <c r="U2632" s="69"/>
      <c r="V2632" s="44">
        <f>T2632*U$2609/100</f>
        <v>3.9735691611374495E-3</v>
      </c>
      <c r="W2632" s="44"/>
    </row>
    <row r="2633" spans="1:23" s="63" customFormat="1" ht="14.4">
      <c r="A2633" s="62"/>
      <c r="B2633" s="61"/>
      <c r="C2633" s="61"/>
      <c r="D2633" s="61"/>
      <c r="E2633" s="61"/>
      <c r="F2633" s="61"/>
      <c r="G2633" s="61"/>
      <c r="H2633" s="66"/>
      <c r="I2633" s="61"/>
      <c r="J2633" s="61"/>
      <c r="K2633" s="67" t="s">
        <v>108</v>
      </c>
      <c r="L2633" s="67">
        <v>68.84</v>
      </c>
      <c r="M2633" s="67">
        <v>0.3</v>
      </c>
      <c r="N2633" s="67">
        <v>650.83399999999995</v>
      </c>
      <c r="O2633" s="67">
        <v>2</v>
      </c>
      <c r="P2633" s="67">
        <v>18.36</v>
      </c>
      <c r="Q2633" s="68">
        <v>2550600</v>
      </c>
      <c r="R2633" s="65"/>
      <c r="S2633" s="64"/>
      <c r="T2633" s="36"/>
      <c r="U2633" s="69"/>
      <c r="V2633" s="36"/>
      <c r="W2633" s="36"/>
    </row>
    <row r="2634" spans="1:23" s="63" customFormat="1" ht="14.4">
      <c r="A2634" s="62"/>
      <c r="B2634" s="61"/>
      <c r="C2634" s="61"/>
      <c r="D2634" s="61"/>
      <c r="E2634" s="61"/>
      <c r="F2634" s="61"/>
      <c r="G2634" s="61"/>
      <c r="H2634" s="66"/>
      <c r="I2634" s="61"/>
      <c r="J2634" s="61"/>
      <c r="K2634" s="67" t="s">
        <v>63</v>
      </c>
      <c r="L2634" s="67">
        <v>42.35</v>
      </c>
      <c r="M2634" s="67">
        <v>0.7</v>
      </c>
      <c r="N2634" s="67">
        <v>529.76890000000003</v>
      </c>
      <c r="O2634" s="67">
        <v>2</v>
      </c>
      <c r="P2634" s="67">
        <v>18.79</v>
      </c>
      <c r="Q2634" s="68">
        <v>645480</v>
      </c>
      <c r="R2634" s="65"/>
      <c r="S2634" s="64"/>
      <c r="T2634" s="36"/>
      <c r="U2634" s="69"/>
      <c r="V2634" s="36"/>
      <c r="W2634" s="36"/>
    </row>
    <row r="2635" spans="1:23" s="63" customFormat="1" ht="14.4">
      <c r="A2635" s="62"/>
      <c r="B2635" s="61"/>
      <c r="C2635" s="61"/>
      <c r="D2635" s="61"/>
      <c r="E2635" s="61"/>
      <c r="F2635" s="61"/>
      <c r="G2635" s="61"/>
      <c r="H2635" s="66"/>
      <c r="I2635" s="61"/>
      <c r="J2635" s="61"/>
      <c r="K2635" s="67" t="s">
        <v>52</v>
      </c>
      <c r="L2635" s="67">
        <v>23.89</v>
      </c>
      <c r="M2635" s="67">
        <v>-0.6</v>
      </c>
      <c r="N2635" s="67">
        <v>401.72800000000001</v>
      </c>
      <c r="O2635" s="67">
        <v>2</v>
      </c>
      <c r="P2635" s="67">
        <v>23.71</v>
      </c>
      <c r="Q2635" s="68">
        <v>331460</v>
      </c>
      <c r="R2635" s="65"/>
      <c r="S2635" s="64"/>
      <c r="T2635" s="36"/>
      <c r="U2635" s="69"/>
      <c r="V2635" s="36"/>
      <c r="W2635" s="36"/>
    </row>
    <row r="2636" spans="1:23" s="63" customFormat="1" ht="14.4">
      <c r="A2636" s="62"/>
      <c r="B2636" s="61"/>
      <c r="C2636" s="61"/>
      <c r="D2636" s="61"/>
      <c r="E2636" s="61"/>
      <c r="F2636" s="61"/>
      <c r="G2636" s="61"/>
      <c r="H2636" s="66"/>
      <c r="I2636" s="61"/>
      <c r="J2636" s="61"/>
      <c r="K2636" s="14"/>
      <c r="L2636" s="14"/>
      <c r="M2636" s="13"/>
      <c r="N2636" s="15"/>
      <c r="O2636" s="12"/>
      <c r="P2636" s="14"/>
      <c r="Q2636" s="48">
        <f>SUM(Q2632:Q2635)</f>
        <v>4873540</v>
      </c>
      <c r="R2636" s="65"/>
      <c r="S2636" s="64"/>
      <c r="T2636" s="36"/>
      <c r="U2636" s="70"/>
      <c r="V2636" s="36"/>
      <c r="W2636" s="36"/>
    </row>
    <row r="2637" spans="1:23" s="63" customFormat="1" ht="14.4">
      <c r="A2637" s="62">
        <v>37</v>
      </c>
      <c r="B2637" s="61">
        <v>4</v>
      </c>
      <c r="C2637" s="61">
        <v>1</v>
      </c>
      <c r="D2637" s="61">
        <v>119.14</v>
      </c>
      <c r="E2637" s="61">
        <v>5</v>
      </c>
      <c r="F2637" s="61">
        <v>68930</v>
      </c>
      <c r="G2637" s="61" t="s">
        <v>870</v>
      </c>
      <c r="H2637" s="66" t="s">
        <v>57</v>
      </c>
      <c r="I2637" s="61" t="s">
        <v>13</v>
      </c>
      <c r="J2637" s="61" t="s">
        <v>566</v>
      </c>
      <c r="K2637" s="67" t="s">
        <v>111</v>
      </c>
      <c r="L2637" s="67">
        <v>70.27</v>
      </c>
      <c r="M2637" s="67">
        <v>-1.2</v>
      </c>
      <c r="N2637" s="67">
        <v>615.34900000000005</v>
      </c>
      <c r="O2637" s="67">
        <v>2</v>
      </c>
      <c r="P2637" s="67">
        <v>32.46</v>
      </c>
      <c r="Q2637" s="68">
        <v>13454000</v>
      </c>
      <c r="R2637" s="65">
        <f>Q2641/B2637</f>
        <v>9785375</v>
      </c>
      <c r="S2637" s="64"/>
      <c r="T2637" s="44">
        <f>R2637/$S$2609*100</f>
        <v>4.8903091252283</v>
      </c>
      <c r="U2637" s="69"/>
      <c r="V2637" s="44">
        <f>T2637*U$2609/100</f>
        <v>3.191344634919617E-2</v>
      </c>
      <c r="W2637" s="44"/>
    </row>
    <row r="2638" spans="1:23" s="63" customFormat="1" ht="14.4">
      <c r="A2638" s="62"/>
      <c r="B2638" s="61"/>
      <c r="C2638" s="61"/>
      <c r="D2638" s="61"/>
      <c r="E2638" s="61"/>
      <c r="F2638" s="61"/>
      <c r="G2638" s="61"/>
      <c r="H2638" s="66"/>
      <c r="I2638" s="61"/>
      <c r="J2638" s="61"/>
      <c r="K2638" s="67" t="s">
        <v>112</v>
      </c>
      <c r="L2638" s="67">
        <v>65.19</v>
      </c>
      <c r="M2638" s="67">
        <v>-0.8</v>
      </c>
      <c r="N2638" s="67">
        <v>623.34670000000006</v>
      </c>
      <c r="O2638" s="67">
        <v>2</v>
      </c>
      <c r="P2638" s="67">
        <v>30.01</v>
      </c>
      <c r="Q2638" s="68">
        <v>6702800</v>
      </c>
      <c r="R2638" s="65"/>
      <c r="S2638" s="64"/>
      <c r="T2638" s="36"/>
      <c r="U2638" s="69"/>
      <c r="V2638" s="36"/>
      <c r="W2638" s="36"/>
    </row>
    <row r="2639" spans="1:23" s="63" customFormat="1" ht="14.4">
      <c r="A2639" s="62"/>
      <c r="B2639" s="61"/>
      <c r="C2639" s="61"/>
      <c r="D2639" s="61"/>
      <c r="E2639" s="61"/>
      <c r="F2639" s="61"/>
      <c r="G2639" s="61"/>
      <c r="H2639" s="66"/>
      <c r="I2639" s="61"/>
      <c r="J2639" s="61"/>
      <c r="K2639" s="67" t="s">
        <v>110</v>
      </c>
      <c r="L2639" s="67">
        <v>63.27</v>
      </c>
      <c r="M2639" s="67">
        <v>0.2</v>
      </c>
      <c r="N2639" s="67">
        <v>658.29049999999995</v>
      </c>
      <c r="O2639" s="67">
        <v>2</v>
      </c>
      <c r="P2639" s="67">
        <v>22.81</v>
      </c>
      <c r="Q2639" s="68">
        <v>15411000</v>
      </c>
      <c r="R2639" s="65"/>
      <c r="S2639" s="64"/>
      <c r="T2639" s="36"/>
      <c r="U2639" s="69"/>
      <c r="V2639" s="36"/>
      <c r="W2639" s="36"/>
    </row>
    <row r="2640" spans="1:23" s="63" customFormat="1" ht="14.4">
      <c r="A2640" s="62"/>
      <c r="B2640" s="61"/>
      <c r="C2640" s="61"/>
      <c r="D2640" s="61"/>
      <c r="E2640" s="61"/>
      <c r="F2640" s="61"/>
      <c r="G2640" s="61"/>
      <c r="H2640" s="66"/>
      <c r="I2640" s="61"/>
      <c r="J2640" s="61"/>
      <c r="K2640" s="67" t="s">
        <v>113</v>
      </c>
      <c r="L2640" s="67">
        <v>51.7</v>
      </c>
      <c r="M2640" s="67">
        <v>0.8</v>
      </c>
      <c r="N2640" s="67">
        <v>528.73739999999998</v>
      </c>
      <c r="O2640" s="67">
        <v>2</v>
      </c>
      <c r="P2640" s="67">
        <v>27.91</v>
      </c>
      <c r="Q2640" s="68">
        <v>3573700</v>
      </c>
      <c r="R2640" s="65"/>
      <c r="S2640" s="64"/>
      <c r="T2640" s="36"/>
      <c r="U2640" s="69"/>
      <c r="V2640" s="36"/>
      <c r="W2640" s="36"/>
    </row>
    <row r="2641" spans="1:23" s="63" customFormat="1" ht="14.4">
      <c r="A2641" s="62"/>
      <c r="B2641" s="61"/>
      <c r="C2641" s="61"/>
      <c r="D2641" s="61"/>
      <c r="E2641" s="61"/>
      <c r="F2641" s="61"/>
      <c r="G2641" s="61"/>
      <c r="H2641" s="66"/>
      <c r="I2641" s="61"/>
      <c r="J2641" s="61"/>
      <c r="K2641" s="14"/>
      <c r="L2641" s="14"/>
      <c r="M2641" s="13"/>
      <c r="N2641" s="15"/>
      <c r="O2641" s="12"/>
      <c r="P2641" s="14"/>
      <c r="Q2641" s="48">
        <f>SUM(Q2637:Q2640)</f>
        <v>39141500</v>
      </c>
      <c r="R2641" s="65"/>
      <c r="S2641" s="64"/>
      <c r="T2641" s="36"/>
      <c r="U2641" s="70"/>
      <c r="V2641" s="36"/>
      <c r="W2641" s="36"/>
    </row>
    <row r="2642" spans="1:23" s="63" customFormat="1" ht="14.4">
      <c r="A2642" s="62">
        <v>37</v>
      </c>
      <c r="B2642" s="61">
        <v>2</v>
      </c>
      <c r="C2642" s="61">
        <v>2</v>
      </c>
      <c r="D2642" s="61">
        <v>106.31</v>
      </c>
      <c r="E2642" s="61">
        <v>3</v>
      </c>
      <c r="F2642" s="61">
        <v>69080</v>
      </c>
      <c r="G2642" s="61" t="s">
        <v>872</v>
      </c>
      <c r="H2642" s="66" t="s">
        <v>59</v>
      </c>
      <c r="I2642" s="61" t="s">
        <v>13</v>
      </c>
      <c r="J2642" s="61" t="s">
        <v>939</v>
      </c>
      <c r="K2642" s="67" t="s">
        <v>117</v>
      </c>
      <c r="L2642" s="67">
        <v>106.31</v>
      </c>
      <c r="M2642" s="67">
        <v>0.4</v>
      </c>
      <c r="N2642" s="67">
        <v>754.31140000000005</v>
      </c>
      <c r="O2642" s="67">
        <v>3</v>
      </c>
      <c r="P2642" s="67">
        <v>31.64</v>
      </c>
      <c r="Q2642" s="68">
        <v>75798000</v>
      </c>
      <c r="R2642" s="65">
        <f>Q2644/B2642</f>
        <v>50180500</v>
      </c>
      <c r="S2642" s="64"/>
      <c r="T2642" s="44">
        <f>R2642/$S$2609*100</f>
        <v>25.078053427540453</v>
      </c>
      <c r="U2642" s="69"/>
      <c r="V2642" s="44">
        <f>T2642*U$2609/100</f>
        <v>0.1636557305699412</v>
      </c>
      <c r="W2642" s="44"/>
    </row>
    <row r="2643" spans="1:23" s="63" customFormat="1" ht="14.4">
      <c r="A2643" s="62"/>
      <c r="B2643" s="61"/>
      <c r="C2643" s="61"/>
      <c r="D2643" s="61"/>
      <c r="E2643" s="61"/>
      <c r="F2643" s="61"/>
      <c r="G2643" s="61"/>
      <c r="H2643" s="66"/>
      <c r="I2643" s="61"/>
      <c r="J2643" s="61"/>
      <c r="K2643" s="67" t="s">
        <v>118</v>
      </c>
      <c r="L2643" s="67">
        <v>91.5</v>
      </c>
      <c r="M2643" s="67">
        <v>-0.8</v>
      </c>
      <c r="N2643" s="67">
        <v>759.64210000000003</v>
      </c>
      <c r="O2643" s="67">
        <v>3</v>
      </c>
      <c r="P2643" s="67">
        <v>29.35</v>
      </c>
      <c r="Q2643" s="68">
        <v>24563000</v>
      </c>
      <c r="R2643" s="65"/>
      <c r="S2643" s="64"/>
      <c r="T2643" s="36"/>
      <c r="U2643" s="69"/>
      <c r="V2643" s="36"/>
      <c r="W2643" s="36"/>
    </row>
    <row r="2644" spans="1:23" s="63" customFormat="1" ht="14.4">
      <c r="A2644" s="62"/>
      <c r="B2644" s="61"/>
      <c r="C2644" s="61"/>
      <c r="D2644" s="61"/>
      <c r="E2644" s="61"/>
      <c r="F2644" s="61"/>
      <c r="G2644" s="61"/>
      <c r="H2644" s="66"/>
      <c r="I2644" s="61"/>
      <c r="J2644" s="61"/>
      <c r="K2644" s="14"/>
      <c r="L2644" s="14"/>
      <c r="M2644" s="13"/>
      <c r="N2644" s="15"/>
      <c r="O2644" s="12"/>
      <c r="P2644" s="14"/>
      <c r="Q2644" s="48">
        <f>SUM(Q2642:Q2643)</f>
        <v>100361000</v>
      </c>
      <c r="R2644" s="65"/>
      <c r="S2644" s="64"/>
      <c r="T2644" s="36"/>
      <c r="U2644" s="70"/>
      <c r="V2644" s="36"/>
      <c r="W2644" s="36"/>
    </row>
    <row r="2645" spans="1:23" s="63" customFormat="1" ht="14.4">
      <c r="A2645" s="62">
        <v>37</v>
      </c>
      <c r="B2645" s="61">
        <v>2</v>
      </c>
      <c r="C2645" s="61">
        <v>1</v>
      </c>
      <c r="D2645" s="61">
        <v>105.61</v>
      </c>
      <c r="E2645" s="61">
        <v>6</v>
      </c>
      <c r="F2645" s="61">
        <v>48204</v>
      </c>
      <c r="G2645" s="61" t="s">
        <v>873</v>
      </c>
      <c r="H2645" s="66" t="s">
        <v>100</v>
      </c>
      <c r="I2645" s="67" t="s">
        <v>13</v>
      </c>
      <c r="J2645" s="61" t="s">
        <v>1011</v>
      </c>
      <c r="K2645" s="67" t="s">
        <v>114</v>
      </c>
      <c r="L2645" s="67">
        <v>89.71</v>
      </c>
      <c r="M2645" s="67">
        <v>0</v>
      </c>
      <c r="N2645" s="67">
        <v>679.62210000000005</v>
      </c>
      <c r="O2645" s="67">
        <v>3</v>
      </c>
      <c r="P2645" s="67">
        <v>21.39</v>
      </c>
      <c r="Q2645" s="68">
        <v>50852000</v>
      </c>
      <c r="R2645" s="65">
        <f>Q2647/B2645</f>
        <v>27716650</v>
      </c>
      <c r="S2645" s="64"/>
      <c r="T2645" s="44">
        <f>R2645/$S$2609*100</f>
        <v>13.851588356681162</v>
      </c>
      <c r="U2645" s="69"/>
      <c r="V2645" s="44">
        <f>T2645*U$2609/100</f>
        <v>9.0393451733270083E-2</v>
      </c>
      <c r="W2645" s="44"/>
    </row>
    <row r="2646" spans="1:23" s="63" customFormat="1" ht="14.4">
      <c r="A2646" s="62"/>
      <c r="B2646" s="61"/>
      <c r="C2646" s="61"/>
      <c r="D2646" s="61"/>
      <c r="E2646" s="61"/>
      <c r="F2646" s="61"/>
      <c r="G2646" s="61"/>
      <c r="H2646" s="66"/>
      <c r="I2646" s="61"/>
      <c r="J2646" s="61"/>
      <c r="K2646" s="67" t="s">
        <v>69</v>
      </c>
      <c r="L2646" s="67">
        <v>31.81</v>
      </c>
      <c r="M2646" s="67">
        <v>-0.4</v>
      </c>
      <c r="N2646" s="67">
        <v>422.74779999999998</v>
      </c>
      <c r="O2646" s="67">
        <v>2</v>
      </c>
      <c r="P2646" s="67">
        <v>22.87</v>
      </c>
      <c r="Q2646" s="68">
        <v>4581300</v>
      </c>
      <c r="R2646" s="65"/>
      <c r="S2646" s="64"/>
      <c r="T2646" s="36"/>
      <c r="U2646" s="69"/>
      <c r="V2646" s="36"/>
      <c r="W2646" s="36"/>
    </row>
    <row r="2647" spans="1:23" s="63" customFormat="1" ht="14.4">
      <c r="A2647" s="62"/>
      <c r="B2647" s="61"/>
      <c r="C2647" s="61"/>
      <c r="D2647" s="61"/>
      <c r="E2647" s="61"/>
      <c r="F2647" s="61"/>
      <c r="G2647" s="61"/>
      <c r="H2647" s="66"/>
      <c r="I2647" s="61"/>
      <c r="J2647" s="61"/>
      <c r="K2647" s="14"/>
      <c r="L2647" s="14"/>
      <c r="M2647" s="13"/>
      <c r="N2647" s="15"/>
      <c r="O2647" s="12"/>
      <c r="P2647" s="14"/>
      <c r="Q2647" s="48">
        <f>SUM(Q2645:Q2646)</f>
        <v>55433300</v>
      </c>
      <c r="R2647" s="65"/>
      <c r="S2647" s="64"/>
      <c r="T2647" s="36"/>
      <c r="U2647" s="70"/>
      <c r="V2647" s="36"/>
      <c r="W2647" s="36"/>
    </row>
    <row r="2648" spans="1:23" s="63" customFormat="1" ht="14.4">
      <c r="A2648" s="62">
        <v>37</v>
      </c>
      <c r="B2648" s="61">
        <v>4</v>
      </c>
      <c r="C2648" s="61">
        <v>4</v>
      </c>
      <c r="D2648" s="61">
        <v>100.09</v>
      </c>
      <c r="E2648" s="61">
        <v>11</v>
      </c>
      <c r="F2648" s="61">
        <v>43816</v>
      </c>
      <c r="G2648" s="61" t="s">
        <v>731</v>
      </c>
      <c r="H2648" s="66" t="s">
        <v>648</v>
      </c>
      <c r="I2648" s="61" t="s">
        <v>39</v>
      </c>
      <c r="J2648" s="61" t="s">
        <v>958</v>
      </c>
      <c r="K2648" s="67" t="s">
        <v>85</v>
      </c>
      <c r="L2648" s="67">
        <v>64.25</v>
      </c>
      <c r="M2648" s="67">
        <v>0.7</v>
      </c>
      <c r="N2648" s="67">
        <v>1103.9844000000001</v>
      </c>
      <c r="O2648" s="67">
        <v>2</v>
      </c>
      <c r="P2648" s="67">
        <v>37.07</v>
      </c>
      <c r="Q2648" s="68">
        <v>9632700</v>
      </c>
      <c r="R2648" s="65">
        <f>Q2652/B2648</f>
        <v>3078032.5</v>
      </c>
      <c r="S2648" s="64"/>
      <c r="T2648" s="44">
        <f>R2648/$S$2609*100</f>
        <v>1.5382681218143683</v>
      </c>
      <c r="U2648" s="69"/>
      <c r="V2648" s="44">
        <f>T2648*U$2609/100</f>
        <v>1.0038514114158337E-2</v>
      </c>
      <c r="W2648" s="44"/>
    </row>
    <row r="2649" spans="1:23" s="63" customFormat="1" ht="14.4">
      <c r="A2649" s="62"/>
      <c r="B2649" s="61"/>
      <c r="C2649" s="61"/>
      <c r="D2649" s="61"/>
      <c r="E2649" s="61"/>
      <c r="F2649" s="61"/>
      <c r="G2649" s="61"/>
      <c r="H2649" s="66"/>
      <c r="I2649" s="61"/>
      <c r="J2649" s="61"/>
      <c r="K2649" s="67" t="s">
        <v>84</v>
      </c>
      <c r="L2649" s="67">
        <v>45.29</v>
      </c>
      <c r="M2649" s="67">
        <v>-0.3</v>
      </c>
      <c r="N2649" s="67">
        <v>724.851</v>
      </c>
      <c r="O2649" s="67">
        <v>2</v>
      </c>
      <c r="P2649" s="67">
        <v>26.45</v>
      </c>
      <c r="Q2649" s="68">
        <v>1961700</v>
      </c>
      <c r="R2649" s="65"/>
      <c r="S2649" s="64"/>
      <c r="T2649" s="36"/>
      <c r="U2649" s="69"/>
      <c r="V2649" s="36"/>
      <c r="W2649" s="36"/>
    </row>
    <row r="2650" spans="1:23" s="63" customFormat="1" ht="14.4">
      <c r="A2650" s="62"/>
      <c r="B2650" s="61"/>
      <c r="C2650" s="61"/>
      <c r="D2650" s="61"/>
      <c r="E2650" s="61"/>
      <c r="F2650" s="61"/>
      <c r="G2650" s="61"/>
      <c r="H2650" s="66"/>
      <c r="I2650" s="61"/>
      <c r="J2650" s="61"/>
      <c r="K2650" s="67" t="s">
        <v>86</v>
      </c>
      <c r="L2650" s="67">
        <v>39.67</v>
      </c>
      <c r="M2650" s="67">
        <v>-0.3</v>
      </c>
      <c r="N2650" s="67">
        <v>1111.9807000000001</v>
      </c>
      <c r="O2650" s="67">
        <v>2</v>
      </c>
      <c r="P2650" s="67">
        <v>33.57</v>
      </c>
      <c r="Q2650" s="68">
        <v>478240</v>
      </c>
      <c r="R2650" s="65"/>
      <c r="S2650" s="64"/>
      <c r="T2650" s="36"/>
      <c r="U2650" s="69"/>
      <c r="V2650" s="36"/>
      <c r="W2650" s="36"/>
    </row>
    <row r="2651" spans="1:23" s="63" customFormat="1" ht="14.4">
      <c r="A2651" s="62"/>
      <c r="B2651" s="61"/>
      <c r="C2651" s="61"/>
      <c r="D2651" s="61"/>
      <c r="E2651" s="61"/>
      <c r="F2651" s="61"/>
      <c r="G2651" s="61"/>
      <c r="H2651" s="66"/>
      <c r="I2651" s="61"/>
      <c r="J2651" s="61"/>
      <c r="K2651" s="67" t="s">
        <v>126</v>
      </c>
      <c r="L2651" s="67">
        <v>39.57</v>
      </c>
      <c r="M2651" s="67">
        <v>-0.5</v>
      </c>
      <c r="N2651" s="67">
        <v>667.34059999999999</v>
      </c>
      <c r="O2651" s="67">
        <v>2</v>
      </c>
      <c r="P2651" s="67">
        <v>21.3</v>
      </c>
      <c r="Q2651" s="68">
        <v>239490</v>
      </c>
      <c r="R2651" s="65"/>
      <c r="S2651" s="64"/>
      <c r="T2651" s="36"/>
      <c r="U2651" s="69"/>
      <c r="V2651" s="36"/>
      <c r="W2651" s="36"/>
    </row>
    <row r="2652" spans="1:23" s="63" customFormat="1" ht="14.4">
      <c r="A2652" s="62"/>
      <c r="B2652" s="61"/>
      <c r="C2652" s="61"/>
      <c r="D2652" s="61"/>
      <c r="E2652" s="61"/>
      <c r="F2652" s="61"/>
      <c r="G2652" s="61"/>
      <c r="H2652" s="66"/>
      <c r="I2652" s="61"/>
      <c r="J2652" s="61"/>
      <c r="K2652" s="14"/>
      <c r="L2652" s="14"/>
      <c r="M2652" s="13"/>
      <c r="N2652" s="15"/>
      <c r="O2652" s="12"/>
      <c r="P2652" s="14"/>
      <c r="Q2652" s="48">
        <f>SUM(Q2648:Q2651)</f>
        <v>12312130</v>
      </c>
      <c r="R2652" s="65"/>
      <c r="S2652" s="64"/>
      <c r="T2652" s="36"/>
      <c r="U2652" s="70"/>
      <c r="V2652" s="36"/>
      <c r="W2652" s="36"/>
    </row>
    <row r="2653" spans="1:23" s="63" customFormat="1" ht="14.4">
      <c r="A2653" s="62">
        <v>37</v>
      </c>
      <c r="B2653" s="61">
        <v>2</v>
      </c>
      <c r="C2653" s="61">
        <v>2</v>
      </c>
      <c r="D2653" s="61">
        <v>82.78</v>
      </c>
      <c r="E2653" s="61">
        <v>9</v>
      </c>
      <c r="F2653" s="61">
        <v>24807</v>
      </c>
      <c r="G2653" s="61" t="s">
        <v>796</v>
      </c>
      <c r="H2653" s="66" t="s">
        <v>648</v>
      </c>
      <c r="I2653" s="61" t="s">
        <v>40</v>
      </c>
      <c r="J2653" s="61" t="s">
        <v>977</v>
      </c>
      <c r="K2653" s="67" t="s">
        <v>95</v>
      </c>
      <c r="L2653" s="67">
        <v>64.239999999999995</v>
      </c>
      <c r="M2653" s="67">
        <v>0.6</v>
      </c>
      <c r="N2653" s="67">
        <v>500.22859999999997</v>
      </c>
      <c r="O2653" s="67">
        <v>3</v>
      </c>
      <c r="P2653" s="67">
        <v>19.11</v>
      </c>
      <c r="Q2653" s="68">
        <v>1855400</v>
      </c>
      <c r="R2653" s="65">
        <f>Q2655/B2653</f>
        <v>1471650</v>
      </c>
      <c r="S2653" s="64"/>
      <c r="T2653" s="44">
        <f>R2653/$S$2609*100</f>
        <v>0.73546730954533956</v>
      </c>
      <c r="U2653" s="69"/>
      <c r="V2653" s="44">
        <f>T2653*U$2609/100</f>
        <v>4.7995527325007514E-3</v>
      </c>
      <c r="W2653" s="44"/>
    </row>
    <row r="2654" spans="1:23" s="63" customFormat="1" ht="14.4">
      <c r="A2654" s="62"/>
      <c r="B2654" s="61"/>
      <c r="C2654" s="61"/>
      <c r="D2654" s="61"/>
      <c r="E2654" s="61"/>
      <c r="F2654" s="61"/>
      <c r="G2654" s="61"/>
      <c r="H2654" s="66"/>
      <c r="I2654" s="61"/>
      <c r="J2654" s="61"/>
      <c r="K2654" s="67" t="s">
        <v>116</v>
      </c>
      <c r="L2654" s="67">
        <v>37.08</v>
      </c>
      <c r="M2654" s="67">
        <v>-1.6</v>
      </c>
      <c r="N2654" s="67">
        <v>335.19110000000001</v>
      </c>
      <c r="O2654" s="67">
        <v>3</v>
      </c>
      <c r="P2654" s="67">
        <v>25.79</v>
      </c>
      <c r="Q2654" s="68">
        <v>1087900</v>
      </c>
      <c r="R2654" s="65"/>
      <c r="S2654" s="64"/>
      <c r="T2654" s="36"/>
      <c r="U2654" s="69"/>
      <c r="V2654" s="36"/>
      <c r="W2654" s="36"/>
    </row>
    <row r="2655" spans="1:23" s="63" customFormat="1" ht="14.4">
      <c r="A2655" s="62"/>
      <c r="B2655" s="61"/>
      <c r="C2655" s="61"/>
      <c r="D2655" s="61"/>
      <c r="E2655" s="61"/>
      <c r="F2655" s="61"/>
      <c r="G2655" s="61"/>
      <c r="H2655" s="66"/>
      <c r="I2655" s="61"/>
      <c r="J2655" s="61"/>
      <c r="K2655" s="14"/>
      <c r="L2655" s="14"/>
      <c r="M2655" s="13"/>
      <c r="N2655" s="15"/>
      <c r="O2655" s="12"/>
      <c r="P2655" s="14"/>
      <c r="Q2655" s="48">
        <f>SUM(Q2653:Q2654)</f>
        <v>2943300</v>
      </c>
      <c r="R2655" s="65"/>
      <c r="S2655" s="64"/>
      <c r="T2655" s="36"/>
      <c r="U2655" s="70"/>
      <c r="V2655" s="36"/>
      <c r="W2655" s="36"/>
    </row>
    <row r="2656" spans="1:23" s="63" customFormat="1" ht="14.4">
      <c r="A2656" s="62">
        <v>37</v>
      </c>
      <c r="B2656" s="61">
        <v>2</v>
      </c>
      <c r="C2656" s="61">
        <v>2</v>
      </c>
      <c r="D2656" s="61">
        <v>79.59</v>
      </c>
      <c r="E2656" s="61">
        <v>24</v>
      </c>
      <c r="F2656" s="61">
        <v>9832</v>
      </c>
      <c r="G2656" s="61" t="s">
        <v>835</v>
      </c>
      <c r="H2656" s="66" t="s">
        <v>55</v>
      </c>
      <c r="I2656" s="61" t="s">
        <v>669</v>
      </c>
      <c r="J2656" s="61" t="s">
        <v>659</v>
      </c>
      <c r="K2656" s="67" t="s">
        <v>93</v>
      </c>
      <c r="L2656" s="67">
        <v>55.35</v>
      </c>
      <c r="M2656" s="67">
        <v>-2.2000000000000002</v>
      </c>
      <c r="N2656" s="67">
        <v>828.34649999999999</v>
      </c>
      <c r="O2656" s="67">
        <v>2</v>
      </c>
      <c r="P2656" s="67">
        <v>31.81</v>
      </c>
      <c r="Q2656" s="68">
        <v>779320</v>
      </c>
      <c r="R2656" s="65">
        <f>Q2658/B2656</f>
        <v>1060210</v>
      </c>
      <c r="S2656" s="64"/>
      <c r="T2656" s="44">
        <f>R2656/$S$2609*100</f>
        <v>0.52984731169304145</v>
      </c>
      <c r="U2656" s="69"/>
      <c r="V2656" s="44">
        <f>T2656*U$2609/100</f>
        <v>3.4577065216081417E-3</v>
      </c>
      <c r="W2656" s="44"/>
    </row>
    <row r="2657" spans="1:23" s="63" customFormat="1" ht="14.4">
      <c r="A2657" s="62"/>
      <c r="B2657" s="61"/>
      <c r="C2657" s="61"/>
      <c r="D2657" s="61"/>
      <c r="E2657" s="61"/>
      <c r="F2657" s="61"/>
      <c r="G2657" s="61"/>
      <c r="H2657" s="66"/>
      <c r="I2657" s="61"/>
      <c r="J2657" s="61"/>
      <c r="K2657" s="67" t="s">
        <v>94</v>
      </c>
      <c r="L2657" s="67">
        <v>48.47</v>
      </c>
      <c r="M2657" s="67">
        <v>-0.2</v>
      </c>
      <c r="N2657" s="67">
        <v>482.75279999999998</v>
      </c>
      <c r="O2657" s="67">
        <v>2</v>
      </c>
      <c r="P2657" s="67">
        <v>27.36</v>
      </c>
      <c r="Q2657" s="68">
        <v>1341100</v>
      </c>
      <c r="R2657" s="65"/>
      <c r="S2657" s="64"/>
      <c r="T2657" s="36"/>
      <c r="U2657" s="69"/>
      <c r="V2657" s="36"/>
      <c r="W2657" s="36"/>
    </row>
    <row r="2658" spans="1:23" s="63" customFormat="1" ht="14.4">
      <c r="A2658" s="62"/>
      <c r="B2658" s="61"/>
      <c r="C2658" s="61"/>
      <c r="D2658" s="61"/>
      <c r="E2658" s="61"/>
      <c r="F2658" s="61"/>
      <c r="G2658" s="61"/>
      <c r="H2658" s="66"/>
      <c r="I2658" s="61"/>
      <c r="J2658" s="61"/>
      <c r="K2658" s="14"/>
      <c r="L2658" s="14"/>
      <c r="M2658" s="13"/>
      <c r="N2658" s="15"/>
      <c r="O2658" s="12"/>
      <c r="P2658" s="14"/>
      <c r="Q2658" s="48">
        <f>SUM(Q2656:Q2657)</f>
        <v>2120420</v>
      </c>
      <c r="R2658" s="65"/>
      <c r="S2658" s="64"/>
      <c r="T2658" s="36"/>
      <c r="U2658" s="70"/>
      <c r="V2658" s="36"/>
      <c r="W2658" s="36"/>
    </row>
    <row r="2659" spans="1:23" s="63" customFormat="1" ht="14.4">
      <c r="A2659" s="62">
        <v>37</v>
      </c>
      <c r="B2659" s="61">
        <v>2</v>
      </c>
      <c r="C2659" s="61">
        <v>1</v>
      </c>
      <c r="D2659" s="61">
        <v>75.23</v>
      </c>
      <c r="E2659" s="61">
        <v>4</v>
      </c>
      <c r="F2659" s="61">
        <v>67291</v>
      </c>
      <c r="G2659" s="61" t="s">
        <v>875</v>
      </c>
      <c r="H2659" s="66" t="s">
        <v>56</v>
      </c>
      <c r="I2659" s="61" t="s">
        <v>13</v>
      </c>
      <c r="J2659" s="61" t="s">
        <v>569</v>
      </c>
      <c r="K2659" s="67" t="s">
        <v>127</v>
      </c>
      <c r="L2659" s="67">
        <v>53.66</v>
      </c>
      <c r="M2659" s="67">
        <v>0.9</v>
      </c>
      <c r="N2659" s="67">
        <v>587.80039999999997</v>
      </c>
      <c r="O2659" s="67">
        <v>2</v>
      </c>
      <c r="P2659" s="67">
        <v>26.05</v>
      </c>
      <c r="Q2659" s="68">
        <v>69110000</v>
      </c>
      <c r="R2659" s="65">
        <f>Q2661/B2659</f>
        <v>34602658</v>
      </c>
      <c r="S2659" s="64"/>
      <c r="T2659" s="44">
        <f>R2659/$S$2609*100</f>
        <v>17.292918684726342</v>
      </c>
      <c r="U2659" s="69"/>
      <c r="V2659" s="44">
        <f>T2659*U$2609/100</f>
        <v>0.11285107311907654</v>
      </c>
      <c r="W2659" s="44"/>
    </row>
    <row r="2660" spans="1:23" s="63" customFormat="1" ht="14.4">
      <c r="A2660" s="62"/>
      <c r="B2660" s="61"/>
      <c r="C2660" s="61"/>
      <c r="D2660" s="61"/>
      <c r="E2660" s="61"/>
      <c r="F2660" s="61"/>
      <c r="G2660" s="61"/>
      <c r="H2660" s="66"/>
      <c r="I2660" s="61"/>
      <c r="J2660" s="61"/>
      <c r="K2660" s="67" t="s">
        <v>128</v>
      </c>
      <c r="L2660" s="67">
        <v>43.14</v>
      </c>
      <c r="M2660" s="67">
        <v>3.3</v>
      </c>
      <c r="N2660" s="67">
        <v>747.61440000000005</v>
      </c>
      <c r="O2660" s="67">
        <v>3</v>
      </c>
      <c r="P2660" s="67">
        <v>24.07</v>
      </c>
      <c r="Q2660" s="68">
        <v>95316</v>
      </c>
      <c r="R2660" s="65"/>
      <c r="S2660" s="64"/>
      <c r="T2660" s="36"/>
      <c r="U2660" s="69"/>
      <c r="V2660" s="36"/>
      <c r="W2660" s="36"/>
    </row>
    <row r="2661" spans="1:23" s="63" customFormat="1" ht="14.4">
      <c r="A2661" s="62"/>
      <c r="B2661" s="61"/>
      <c r="C2661" s="61"/>
      <c r="D2661" s="61"/>
      <c r="E2661" s="61"/>
      <c r="F2661" s="61"/>
      <c r="G2661" s="61"/>
      <c r="H2661" s="66"/>
      <c r="I2661" s="61"/>
      <c r="J2661" s="61"/>
      <c r="K2661" s="14"/>
      <c r="L2661" s="14"/>
      <c r="M2661" s="13"/>
      <c r="N2661" s="15"/>
      <c r="O2661" s="12"/>
      <c r="P2661" s="14"/>
      <c r="Q2661" s="48">
        <f>SUM(Q2659:Q2660)</f>
        <v>69205316</v>
      </c>
      <c r="R2661" s="65"/>
      <c r="S2661" s="64"/>
      <c r="T2661" s="36"/>
      <c r="U2661" s="70"/>
      <c r="V2661" s="36"/>
      <c r="W2661" s="36"/>
    </row>
    <row r="2662" spans="1:23" s="63" customFormat="1" ht="14.4">
      <c r="A2662" s="62">
        <v>37</v>
      </c>
      <c r="B2662" s="61">
        <v>1</v>
      </c>
      <c r="C2662" s="61">
        <v>1</v>
      </c>
      <c r="D2662" s="61">
        <v>66.12</v>
      </c>
      <c r="E2662" s="61">
        <v>17</v>
      </c>
      <c r="F2662" s="61">
        <v>8543</v>
      </c>
      <c r="G2662" s="61" t="s">
        <v>897</v>
      </c>
      <c r="H2662" s="66" t="s">
        <v>55</v>
      </c>
      <c r="I2662" s="61" t="s">
        <v>669</v>
      </c>
      <c r="J2662" s="61" t="s">
        <v>657</v>
      </c>
      <c r="K2662" s="67" t="s">
        <v>129</v>
      </c>
      <c r="L2662" s="67">
        <v>66.12</v>
      </c>
      <c r="M2662" s="67">
        <v>-2.2000000000000002</v>
      </c>
      <c r="N2662" s="67">
        <v>531.23559999999998</v>
      </c>
      <c r="O2662" s="67">
        <v>3</v>
      </c>
      <c r="P2662" s="67">
        <v>28.19</v>
      </c>
      <c r="Q2662" s="68">
        <v>1082100</v>
      </c>
      <c r="R2662" s="65">
        <v>1082100</v>
      </c>
      <c r="S2662" s="64"/>
      <c r="T2662" s="44">
        <f>R2662/$S$2609*100</f>
        <v>0.54078699124045249</v>
      </c>
      <c r="U2662" s="69"/>
      <c r="V2662" s="44">
        <f>T2662*U$2609/100</f>
        <v>3.5290972798145363E-3</v>
      </c>
      <c r="W2662" s="44"/>
    </row>
    <row r="2663" spans="1:23" s="63" customFormat="1" ht="14.4">
      <c r="A2663" s="62"/>
      <c r="B2663" s="61"/>
      <c r="C2663" s="61"/>
      <c r="D2663" s="61"/>
      <c r="E2663" s="61"/>
      <c r="F2663" s="61"/>
      <c r="G2663" s="61"/>
      <c r="H2663" s="66"/>
      <c r="I2663" s="61"/>
      <c r="J2663" s="61"/>
      <c r="K2663" s="67"/>
      <c r="L2663" s="67"/>
      <c r="M2663" s="67"/>
      <c r="N2663" s="67"/>
      <c r="O2663" s="67"/>
      <c r="P2663" s="67"/>
      <c r="Q2663" s="46">
        <f>SUM(Q2662)</f>
        <v>1082100</v>
      </c>
      <c r="R2663" s="65"/>
      <c r="S2663" s="64"/>
      <c r="T2663" s="36"/>
      <c r="U2663" s="70"/>
      <c r="V2663" s="36"/>
      <c r="W2663" s="36"/>
    </row>
    <row r="2664" spans="1:23" s="63" customFormat="1" ht="14.4">
      <c r="A2664" s="62">
        <v>37</v>
      </c>
      <c r="B2664" s="61">
        <v>1</v>
      </c>
      <c r="C2664" s="61">
        <v>1</v>
      </c>
      <c r="D2664" s="61">
        <v>55.86</v>
      </c>
      <c r="E2664" s="61">
        <v>4</v>
      </c>
      <c r="F2664" s="61">
        <v>25342</v>
      </c>
      <c r="G2664" s="61" t="s">
        <v>768</v>
      </c>
      <c r="H2664" s="66" t="s">
        <v>648</v>
      </c>
      <c r="I2664" s="61" t="s">
        <v>40</v>
      </c>
      <c r="J2664" s="61" t="s">
        <v>963</v>
      </c>
      <c r="K2664" s="67" t="s">
        <v>90</v>
      </c>
      <c r="L2664" s="67">
        <v>55.86</v>
      </c>
      <c r="M2664" s="67">
        <v>0.4</v>
      </c>
      <c r="N2664" s="67">
        <v>480.2636</v>
      </c>
      <c r="O2664" s="67">
        <v>2</v>
      </c>
      <c r="P2664" s="67">
        <v>24.66</v>
      </c>
      <c r="Q2664" s="68">
        <v>2220000</v>
      </c>
      <c r="R2664" s="65">
        <v>2220000</v>
      </c>
      <c r="S2664" s="64"/>
      <c r="T2664" s="44">
        <f>R2664/$S$2609*100</f>
        <v>1.1094604200663567</v>
      </c>
      <c r="U2664" s="69"/>
      <c r="V2664" s="44">
        <f>T2664*U$2609/100</f>
        <v>7.2401773969025703E-3</v>
      </c>
      <c r="W2664" s="44"/>
    </row>
    <row r="2665" spans="1:23" s="63" customFormat="1" ht="14.4">
      <c r="A2665" s="62"/>
      <c r="B2665" s="61"/>
      <c r="C2665" s="61"/>
      <c r="D2665" s="61"/>
      <c r="E2665" s="61"/>
      <c r="F2665" s="61"/>
      <c r="G2665" s="61"/>
      <c r="H2665" s="66"/>
      <c r="I2665" s="61"/>
      <c r="J2665" s="61"/>
      <c r="K2665" s="67"/>
      <c r="L2665" s="67"/>
      <c r="M2665" s="67"/>
      <c r="N2665" s="67"/>
      <c r="O2665" s="67"/>
      <c r="P2665" s="67"/>
      <c r="Q2665" s="46">
        <f>SUM(Q2664)</f>
        <v>2220000</v>
      </c>
      <c r="R2665" s="65"/>
      <c r="S2665" s="64"/>
      <c r="T2665" s="36"/>
      <c r="U2665" s="70"/>
      <c r="V2665" s="36"/>
      <c r="W2665" s="36"/>
    </row>
    <row r="2666" spans="1:23" s="63" customFormat="1" ht="14.4">
      <c r="A2666" s="62">
        <v>37</v>
      </c>
      <c r="B2666" s="1">
        <v>1</v>
      </c>
      <c r="C2666" s="1">
        <v>1</v>
      </c>
      <c r="D2666" s="1">
        <v>42.68</v>
      </c>
      <c r="E2666" s="1">
        <v>28</v>
      </c>
      <c r="F2666" s="1">
        <v>6501</v>
      </c>
      <c r="G2666" s="1" t="s">
        <v>878</v>
      </c>
      <c r="H2666" s="66" t="s">
        <v>99</v>
      </c>
      <c r="I2666" s="1" t="s">
        <v>899</v>
      </c>
      <c r="J2666" s="1" t="s">
        <v>1012</v>
      </c>
      <c r="K2666" s="63" t="s">
        <v>121</v>
      </c>
      <c r="L2666" s="63">
        <v>42.68</v>
      </c>
      <c r="M2666" s="63">
        <v>-6.2</v>
      </c>
      <c r="N2666" s="63">
        <v>679.61789999999996</v>
      </c>
      <c r="O2666" s="63">
        <v>3</v>
      </c>
      <c r="P2666" s="63">
        <v>21.18</v>
      </c>
      <c r="Q2666" s="64">
        <v>1674200</v>
      </c>
      <c r="R2666" s="65">
        <v>1674200</v>
      </c>
      <c r="S2666" s="64"/>
      <c r="T2666" s="44">
        <f>R2666/$S$2609*100</f>
        <v>0.83669307895274514</v>
      </c>
      <c r="U2666" s="69"/>
      <c r="V2666" s="44">
        <f>T2666*U$2609/100</f>
        <v>5.4601373864388656E-3</v>
      </c>
      <c r="W2666" s="44"/>
    </row>
    <row r="2667" spans="1:23" s="63" customFormat="1" ht="14.4">
      <c r="A2667" s="62"/>
      <c r="B2667" s="1"/>
      <c r="C2667" s="1"/>
      <c r="D2667" s="1"/>
      <c r="E2667" s="1"/>
      <c r="F2667" s="1"/>
      <c r="G2667" s="1"/>
      <c r="H2667" s="66"/>
      <c r="I2667" s="1"/>
      <c r="J2667" s="1"/>
      <c r="Q2667" s="50">
        <f>SUM(Q2666)</f>
        <v>1674200</v>
      </c>
      <c r="R2667" s="65"/>
      <c r="S2667" s="64"/>
      <c r="T2667" s="36"/>
      <c r="U2667" s="70"/>
      <c r="V2667" s="36"/>
      <c r="W2667" s="36"/>
    </row>
    <row r="2668" spans="1:23" s="63" customFormat="1" ht="14.4">
      <c r="A2668" s="62">
        <v>37</v>
      </c>
      <c r="B2668" s="61">
        <v>2</v>
      </c>
      <c r="C2668" s="61">
        <v>1</v>
      </c>
      <c r="D2668" s="61">
        <v>40.380000000000003</v>
      </c>
      <c r="E2668" s="61">
        <v>4</v>
      </c>
      <c r="F2668" s="61">
        <v>68047</v>
      </c>
      <c r="G2668" s="61" t="s">
        <v>879</v>
      </c>
      <c r="H2668" s="66" t="s">
        <v>60</v>
      </c>
      <c r="I2668" s="61" t="s">
        <v>13</v>
      </c>
      <c r="J2668" s="61" t="s">
        <v>1013</v>
      </c>
      <c r="K2668" s="67" t="s">
        <v>119</v>
      </c>
      <c r="L2668" s="67">
        <v>40.380000000000003</v>
      </c>
      <c r="M2668" s="67">
        <v>-5.5</v>
      </c>
      <c r="N2668" s="67">
        <v>697.62549999999999</v>
      </c>
      <c r="O2668" s="67">
        <v>3</v>
      </c>
      <c r="P2668" s="67">
        <v>22.16</v>
      </c>
      <c r="Q2668" s="68">
        <v>367050</v>
      </c>
      <c r="R2668" s="65">
        <f>Q2670/B2668</f>
        <v>349255</v>
      </c>
      <c r="S2668" s="64"/>
      <c r="T2668" s="44">
        <f>R2668/$S$2609*100</f>
        <v>0.17454261216679073</v>
      </c>
      <c r="U2668" s="69"/>
      <c r="V2668" s="44">
        <f>T2668*U$2609/100</f>
        <v>1.1390397102500934E-3</v>
      </c>
      <c r="W2668" s="44"/>
    </row>
    <row r="2669" spans="1:23" s="63" customFormat="1" ht="14.4">
      <c r="A2669" s="62"/>
      <c r="B2669" s="61"/>
      <c r="C2669" s="61"/>
      <c r="D2669" s="61"/>
      <c r="E2669" s="61"/>
      <c r="F2669" s="61"/>
      <c r="G2669" s="61"/>
      <c r="H2669" s="66"/>
      <c r="I2669" s="61"/>
      <c r="J2669" s="61"/>
      <c r="K2669" s="67" t="s">
        <v>52</v>
      </c>
      <c r="L2669" s="67">
        <v>23.89</v>
      </c>
      <c r="M2669" s="67">
        <v>-0.6</v>
      </c>
      <c r="N2669" s="67">
        <v>401.72800000000001</v>
      </c>
      <c r="O2669" s="67">
        <v>2</v>
      </c>
      <c r="P2669" s="67">
        <v>23.71</v>
      </c>
      <c r="Q2669" s="68">
        <v>331460</v>
      </c>
      <c r="R2669" s="65"/>
      <c r="S2669" s="64"/>
      <c r="T2669" s="36"/>
      <c r="U2669" s="69"/>
      <c r="V2669" s="36"/>
      <c r="W2669" s="36"/>
    </row>
    <row r="2670" spans="1:23" s="63" customFormat="1" ht="14.4">
      <c r="A2670" s="62"/>
      <c r="B2670" s="61"/>
      <c r="C2670" s="61"/>
      <c r="D2670" s="61"/>
      <c r="E2670" s="61"/>
      <c r="F2670" s="61"/>
      <c r="G2670" s="61"/>
      <c r="H2670" s="66"/>
      <c r="I2670" s="61"/>
      <c r="J2670" s="61"/>
      <c r="K2670" s="67"/>
      <c r="L2670" s="67"/>
      <c r="M2670" s="67"/>
      <c r="N2670" s="67"/>
      <c r="O2670" s="67"/>
      <c r="P2670" s="67"/>
      <c r="Q2670" s="46">
        <f>SUM(Q2668:Q2669)</f>
        <v>698510</v>
      </c>
      <c r="R2670" s="65"/>
      <c r="S2670" s="64"/>
      <c r="T2670" s="36"/>
      <c r="U2670" s="70"/>
      <c r="V2670" s="36"/>
      <c r="W2670" s="36"/>
    </row>
    <row r="2671" spans="1:23" s="63" customFormat="1" ht="14.4">
      <c r="A2671" s="62">
        <v>37</v>
      </c>
      <c r="B2671" s="61">
        <v>1</v>
      </c>
      <c r="C2671" s="61">
        <v>1</v>
      </c>
      <c r="D2671" s="61">
        <v>31.11</v>
      </c>
      <c r="E2671" s="61">
        <v>7</v>
      </c>
      <c r="F2671" s="61">
        <v>18055</v>
      </c>
      <c r="G2671" s="61" t="s">
        <v>772</v>
      </c>
      <c r="H2671" s="66" t="s">
        <v>667</v>
      </c>
      <c r="I2671" s="61" t="s">
        <v>669</v>
      </c>
      <c r="J2671" s="61" t="s">
        <v>966</v>
      </c>
      <c r="K2671" s="67" t="s">
        <v>130</v>
      </c>
      <c r="L2671" s="67">
        <v>31.11</v>
      </c>
      <c r="M2671" s="67">
        <v>0.6</v>
      </c>
      <c r="N2671" s="67">
        <v>612.77139999999997</v>
      </c>
      <c r="O2671" s="67">
        <v>2</v>
      </c>
      <c r="P2671" s="67">
        <v>20.149999999999999</v>
      </c>
      <c r="Q2671" s="68">
        <v>416270</v>
      </c>
      <c r="R2671" s="65">
        <v>416270</v>
      </c>
      <c r="S2671" s="64"/>
      <c r="T2671" s="44">
        <f>R2671/$S$2609*100</f>
        <v>0.20803382390136138</v>
      </c>
      <c r="U2671" s="69"/>
      <c r="V2671" s="44">
        <f>T2671*U$2609/100</f>
        <v>1.3575984887426273E-3</v>
      </c>
      <c r="W2671" s="44"/>
    </row>
    <row r="2672" spans="1:23" s="63" customFormat="1" ht="14.4">
      <c r="A2672" s="62"/>
      <c r="B2672" s="61"/>
      <c r="C2672" s="61"/>
      <c r="D2672" s="61"/>
      <c r="E2672" s="61"/>
      <c r="F2672" s="61"/>
      <c r="G2672" s="61"/>
      <c r="H2672" s="66"/>
      <c r="I2672" s="61"/>
      <c r="J2672" s="61"/>
      <c r="K2672" s="67"/>
      <c r="L2672" s="67"/>
      <c r="M2672" s="67"/>
      <c r="N2672" s="67"/>
      <c r="O2672" s="67"/>
      <c r="P2672" s="67"/>
      <c r="Q2672" s="46">
        <f>SUM(Q2671)</f>
        <v>416270</v>
      </c>
      <c r="R2672" s="65"/>
      <c r="S2672" s="64"/>
      <c r="T2672" s="36"/>
      <c r="U2672" s="70"/>
      <c r="V2672" s="36"/>
      <c r="W2672" s="36"/>
    </row>
    <row r="2673" spans="1:23" s="63" customFormat="1" ht="14.4">
      <c r="A2673" s="62">
        <v>37</v>
      </c>
      <c r="B2673" s="61">
        <v>2</v>
      </c>
      <c r="C2673" s="61">
        <v>2</v>
      </c>
      <c r="D2673" s="61">
        <v>31.02</v>
      </c>
      <c r="E2673" s="61">
        <v>5</v>
      </c>
      <c r="F2673" s="61">
        <v>35935</v>
      </c>
      <c r="G2673" s="61" t="s">
        <v>854</v>
      </c>
      <c r="H2673" s="66" t="s">
        <v>124</v>
      </c>
      <c r="I2673" s="67" t="s">
        <v>13</v>
      </c>
      <c r="J2673" s="61" t="s">
        <v>1006</v>
      </c>
      <c r="K2673" s="67" t="s">
        <v>131</v>
      </c>
      <c r="L2673" s="67">
        <v>31.02</v>
      </c>
      <c r="M2673" s="67">
        <v>-0.1</v>
      </c>
      <c r="N2673" s="67">
        <v>793.37990000000002</v>
      </c>
      <c r="O2673" s="67">
        <v>2</v>
      </c>
      <c r="P2673" s="67">
        <v>28.54</v>
      </c>
      <c r="Q2673" s="68">
        <v>18037000</v>
      </c>
      <c r="R2673" s="65">
        <f>Q2675/B2673</f>
        <v>11488850</v>
      </c>
      <c r="S2673" s="64"/>
      <c r="T2673" s="44">
        <f>R2673/$S$2609*100</f>
        <v>5.7416325887744879</v>
      </c>
      <c r="U2673" s="69"/>
      <c r="V2673" s="44">
        <f>T2673*U$2609/100</f>
        <v>3.7469059498380225E-2</v>
      </c>
      <c r="W2673" s="44"/>
    </row>
    <row r="2674" spans="1:23" s="63" customFormat="1" ht="14.4">
      <c r="A2674" s="62"/>
      <c r="B2674" s="12"/>
      <c r="C2674" s="21"/>
      <c r="D2674" s="12"/>
      <c r="E2674" s="12"/>
      <c r="F2674" s="12"/>
      <c r="G2674" s="31"/>
      <c r="H2674" s="66"/>
      <c r="I2674" s="12"/>
      <c r="J2674" s="12"/>
      <c r="K2674" s="67" t="s">
        <v>132</v>
      </c>
      <c r="L2674" s="67">
        <v>24.13</v>
      </c>
      <c r="M2674" s="67">
        <v>0.7</v>
      </c>
      <c r="N2674" s="67">
        <v>571.95450000000005</v>
      </c>
      <c r="O2674" s="67">
        <v>3</v>
      </c>
      <c r="P2674" s="67">
        <v>24.74</v>
      </c>
      <c r="Q2674" s="68">
        <v>4940700</v>
      </c>
      <c r="R2674" s="48"/>
      <c r="S2674" s="64"/>
      <c r="T2674" s="36"/>
      <c r="U2674" s="69"/>
      <c r="V2674" s="36"/>
      <c r="W2674" s="36"/>
    </row>
    <row r="2675" spans="1:23" s="63" customFormat="1" ht="14.4">
      <c r="A2675" s="62"/>
      <c r="B2675" s="12"/>
      <c r="C2675" s="12"/>
      <c r="D2675" s="12"/>
      <c r="E2675" s="12"/>
      <c r="F2675" s="12"/>
      <c r="G2675" s="31"/>
      <c r="H2675" s="66"/>
      <c r="I2675" s="12"/>
      <c r="J2675" s="12"/>
      <c r="K2675" s="14"/>
      <c r="L2675" s="14"/>
      <c r="M2675" s="13"/>
      <c r="N2675" s="15"/>
      <c r="O2675" s="12"/>
      <c r="P2675" s="14"/>
      <c r="Q2675" s="48">
        <f>SUM(Q2673:Q2674)</f>
        <v>22977700</v>
      </c>
      <c r="R2675" s="48"/>
      <c r="S2675" s="52"/>
      <c r="T2675" s="36"/>
      <c r="U2675" s="72"/>
      <c r="V2675" s="36"/>
      <c r="W2675" s="36"/>
    </row>
    <row r="2676" spans="1:23" ht="14.4">
      <c r="A2676" s="11" t="s">
        <v>721</v>
      </c>
      <c r="B2676" s="2"/>
      <c r="C2676" s="2"/>
      <c r="D2676" s="2"/>
      <c r="E2676" s="2"/>
      <c r="F2676" s="2"/>
      <c r="G2676" s="8"/>
      <c r="H2676" s="27"/>
      <c r="I2676" s="2"/>
      <c r="J2676" s="2"/>
      <c r="K2676" s="3"/>
      <c r="L2676" s="3"/>
      <c r="M2676" s="5"/>
      <c r="N2676" s="4"/>
      <c r="O2676" s="2"/>
      <c r="P2676" s="3"/>
      <c r="Q2676" s="47"/>
      <c r="R2676" s="42"/>
      <c r="S2676" s="51">
        <v>224352032.97619</v>
      </c>
      <c r="T2676" s="26"/>
      <c r="U2676" s="53">
        <v>0.35649880499999997</v>
      </c>
      <c r="V2676" s="54">
        <f>SUM(V2677:V2749)</f>
        <v>0.33404671848064044</v>
      </c>
      <c r="W2676" s="53">
        <f>V2676/U2676*100</f>
        <v>93.702058406798997</v>
      </c>
    </row>
    <row r="2677" spans="1:23" s="63" customFormat="1" ht="14.4">
      <c r="A2677" s="62">
        <v>38</v>
      </c>
      <c r="B2677" s="61">
        <v>9</v>
      </c>
      <c r="C2677" s="61">
        <v>9</v>
      </c>
      <c r="D2677" s="61">
        <v>220.3</v>
      </c>
      <c r="E2677" s="61">
        <v>15</v>
      </c>
      <c r="F2677" s="61">
        <v>53693</v>
      </c>
      <c r="G2677" s="34" t="s">
        <v>655</v>
      </c>
      <c r="H2677" s="66" t="s">
        <v>648</v>
      </c>
      <c r="I2677" s="61" t="s">
        <v>37</v>
      </c>
      <c r="J2677" s="21" t="s">
        <v>36</v>
      </c>
      <c r="K2677" s="67" t="s">
        <v>78</v>
      </c>
      <c r="L2677" s="67">
        <v>103.2</v>
      </c>
      <c r="M2677" s="67">
        <v>0.5</v>
      </c>
      <c r="N2677" s="67">
        <v>722.31700000000001</v>
      </c>
      <c r="O2677" s="67">
        <v>3</v>
      </c>
      <c r="P2677" s="67">
        <v>24.57</v>
      </c>
      <c r="Q2677" s="68">
        <v>359780000</v>
      </c>
      <c r="R2677" s="65">
        <f>Q2686/B2677</f>
        <v>69770566.666666672</v>
      </c>
      <c r="S2677" s="64"/>
      <c r="T2677" s="44">
        <f>R2677/$S$2676*100</f>
        <v>31.098700440156595</v>
      </c>
      <c r="U2677" s="69"/>
      <c r="V2677" s="44">
        <f>T2677*U$2676/100</f>
        <v>0.11086649543968799</v>
      </c>
      <c r="W2677" s="44"/>
    </row>
    <row r="2678" spans="1:23" s="63" customFormat="1" ht="14.4">
      <c r="A2678" s="62"/>
      <c r="B2678" s="61"/>
      <c r="C2678" s="61"/>
      <c r="D2678" s="61"/>
      <c r="E2678" s="61"/>
      <c r="F2678" s="61"/>
      <c r="G2678" s="61"/>
      <c r="H2678" s="66"/>
      <c r="I2678" s="61"/>
      <c r="J2678" s="61"/>
      <c r="K2678" s="67" t="s">
        <v>101</v>
      </c>
      <c r="L2678" s="67">
        <v>93.42</v>
      </c>
      <c r="M2678" s="67">
        <v>-0.2</v>
      </c>
      <c r="N2678" s="67">
        <v>820.68370000000004</v>
      </c>
      <c r="O2678" s="67">
        <v>3</v>
      </c>
      <c r="P2678" s="67">
        <v>24.71</v>
      </c>
      <c r="Q2678" s="68">
        <v>2605400</v>
      </c>
      <c r="R2678" s="65"/>
      <c r="S2678" s="64"/>
      <c r="T2678" s="36"/>
      <c r="U2678" s="69"/>
      <c r="V2678" s="36"/>
      <c r="W2678" s="36"/>
    </row>
    <row r="2679" spans="1:23" s="63" customFormat="1" ht="14.4">
      <c r="A2679" s="62"/>
      <c r="B2679" s="61"/>
      <c r="C2679" s="61"/>
      <c r="D2679" s="61"/>
      <c r="E2679" s="61"/>
      <c r="F2679" s="61"/>
      <c r="G2679" s="61"/>
      <c r="H2679" s="66"/>
      <c r="I2679" s="61"/>
      <c r="J2679" s="61"/>
      <c r="K2679" s="67" t="s">
        <v>102</v>
      </c>
      <c r="L2679" s="67">
        <v>92.59</v>
      </c>
      <c r="M2679" s="67">
        <v>0.1</v>
      </c>
      <c r="N2679" s="67">
        <v>598.27350000000001</v>
      </c>
      <c r="O2679" s="67">
        <v>3</v>
      </c>
      <c r="P2679" s="67">
        <v>24.82</v>
      </c>
      <c r="Q2679" s="68">
        <v>32790000</v>
      </c>
      <c r="R2679" s="65"/>
      <c r="S2679" s="64"/>
      <c r="T2679" s="36"/>
      <c r="U2679" s="69"/>
      <c r="V2679" s="36"/>
      <c r="W2679" s="36"/>
    </row>
    <row r="2680" spans="1:23" s="63" customFormat="1" ht="14.4">
      <c r="A2680" s="62"/>
      <c r="B2680" s="61"/>
      <c r="C2680" s="61"/>
      <c r="D2680" s="61"/>
      <c r="E2680" s="61"/>
      <c r="F2680" s="61"/>
      <c r="G2680" s="61"/>
      <c r="H2680" s="66"/>
      <c r="I2680" s="61"/>
      <c r="J2680" s="61"/>
      <c r="K2680" s="67" t="s">
        <v>79</v>
      </c>
      <c r="L2680" s="67">
        <v>77.239999999999995</v>
      </c>
      <c r="M2680" s="67">
        <v>1.9</v>
      </c>
      <c r="N2680" s="67">
        <v>643.28200000000004</v>
      </c>
      <c r="O2680" s="67">
        <v>2</v>
      </c>
      <c r="P2680" s="67">
        <v>21.36</v>
      </c>
      <c r="Q2680" s="68">
        <v>142910000</v>
      </c>
      <c r="R2680" s="65"/>
      <c r="S2680" s="64"/>
      <c r="T2680" s="36"/>
      <c r="U2680" s="69"/>
      <c r="V2680" s="36"/>
      <c r="W2680" s="36"/>
    </row>
    <row r="2681" spans="1:23" s="63" customFormat="1" ht="14.4">
      <c r="A2681" s="62"/>
      <c r="B2681" s="61"/>
      <c r="C2681" s="61"/>
      <c r="D2681" s="61"/>
      <c r="E2681" s="61"/>
      <c r="F2681" s="61"/>
      <c r="G2681" s="61"/>
      <c r="H2681" s="66"/>
      <c r="I2681" s="61"/>
      <c r="J2681" s="61"/>
      <c r="K2681" s="67" t="s">
        <v>103</v>
      </c>
      <c r="L2681" s="67">
        <v>75.319999999999993</v>
      </c>
      <c r="M2681" s="67">
        <v>-0.6</v>
      </c>
      <c r="N2681" s="67">
        <v>603.60469999999998</v>
      </c>
      <c r="O2681" s="67">
        <v>3</v>
      </c>
      <c r="P2681" s="67">
        <v>23.43</v>
      </c>
      <c r="Q2681" s="68">
        <v>9064700</v>
      </c>
      <c r="R2681" s="65"/>
      <c r="S2681" s="64"/>
      <c r="T2681" s="36"/>
      <c r="U2681" s="69"/>
      <c r="V2681" s="36"/>
      <c r="W2681" s="36"/>
    </row>
    <row r="2682" spans="1:23" s="63" customFormat="1" ht="14.4">
      <c r="A2682" s="62"/>
      <c r="B2682" s="61"/>
      <c r="C2682" s="61"/>
      <c r="D2682" s="61"/>
      <c r="E2682" s="61"/>
      <c r="F2682" s="61"/>
      <c r="G2682" s="61"/>
      <c r="H2682" s="66"/>
      <c r="I2682" s="61"/>
      <c r="J2682" s="61"/>
      <c r="K2682" s="67" t="s">
        <v>104</v>
      </c>
      <c r="L2682" s="67">
        <v>64.92</v>
      </c>
      <c r="M2682" s="67">
        <v>-1</v>
      </c>
      <c r="N2682" s="67">
        <v>826.01459999999997</v>
      </c>
      <c r="O2682" s="67">
        <v>3</v>
      </c>
      <c r="P2682" s="67">
        <v>22.35</v>
      </c>
      <c r="Q2682" s="68">
        <v>2308800</v>
      </c>
      <c r="R2682" s="65"/>
      <c r="S2682" s="64"/>
      <c r="T2682" s="36"/>
      <c r="U2682" s="69"/>
      <c r="V2682" s="36"/>
      <c r="W2682" s="36"/>
    </row>
    <row r="2683" spans="1:23" s="63" customFormat="1" ht="14.4">
      <c r="A2683" s="62"/>
      <c r="B2683" s="61"/>
      <c r="C2683" s="61"/>
      <c r="D2683" s="61"/>
      <c r="E2683" s="61"/>
      <c r="F2683" s="61"/>
      <c r="G2683" s="61"/>
      <c r="H2683" s="66"/>
      <c r="I2683" s="61"/>
      <c r="J2683" s="61"/>
      <c r="K2683" s="67" t="s">
        <v>80</v>
      </c>
      <c r="L2683" s="67">
        <v>55.55</v>
      </c>
      <c r="M2683" s="67">
        <v>1.4</v>
      </c>
      <c r="N2683" s="67">
        <v>578.24490000000003</v>
      </c>
      <c r="O2683" s="67">
        <v>2</v>
      </c>
      <c r="P2683" s="67">
        <v>23.19</v>
      </c>
      <c r="Q2683" s="68">
        <v>66536000</v>
      </c>
      <c r="R2683" s="65"/>
      <c r="S2683" s="64"/>
      <c r="T2683" s="36"/>
      <c r="U2683" s="69"/>
      <c r="V2683" s="36"/>
      <c r="W2683" s="36"/>
    </row>
    <row r="2684" spans="1:23" s="63" customFormat="1" ht="14.4">
      <c r="A2684" s="62"/>
      <c r="B2684" s="61"/>
      <c r="C2684" s="61"/>
      <c r="D2684" s="61"/>
      <c r="E2684" s="61"/>
      <c r="F2684" s="61"/>
      <c r="G2684" s="61"/>
      <c r="H2684" s="66"/>
      <c r="I2684" s="61"/>
      <c r="J2684" s="61"/>
      <c r="K2684" s="67" t="s">
        <v>105</v>
      </c>
      <c r="L2684" s="67">
        <v>54.56</v>
      </c>
      <c r="M2684" s="67">
        <v>0.4</v>
      </c>
      <c r="N2684" s="67">
        <v>480.7448</v>
      </c>
      <c r="O2684" s="67">
        <v>2</v>
      </c>
      <c r="P2684" s="67">
        <v>22.15</v>
      </c>
      <c r="Q2684" s="68">
        <v>5471000</v>
      </c>
      <c r="R2684" s="65"/>
      <c r="S2684" s="64"/>
      <c r="T2684" s="36"/>
      <c r="U2684" s="69"/>
      <c r="V2684" s="36"/>
      <c r="W2684" s="36"/>
    </row>
    <row r="2685" spans="1:23" s="63" customFormat="1" ht="14.4">
      <c r="A2685" s="62"/>
      <c r="B2685" s="61"/>
      <c r="C2685" s="61"/>
      <c r="D2685" s="61"/>
      <c r="E2685" s="61"/>
      <c r="F2685" s="61"/>
      <c r="G2685" s="61"/>
      <c r="H2685" s="66"/>
      <c r="I2685" s="61"/>
      <c r="J2685" s="61"/>
      <c r="K2685" s="67" t="s">
        <v>106</v>
      </c>
      <c r="L2685" s="67">
        <v>48.79</v>
      </c>
      <c r="M2685" s="67">
        <v>0.4</v>
      </c>
      <c r="N2685" s="67">
        <v>586.24180000000001</v>
      </c>
      <c r="O2685" s="67">
        <v>2</v>
      </c>
      <c r="P2685" s="67">
        <v>21.64</v>
      </c>
      <c r="Q2685" s="68">
        <v>6469200</v>
      </c>
      <c r="R2685" s="65"/>
      <c r="S2685" s="64"/>
      <c r="T2685" s="36"/>
      <c r="U2685" s="69"/>
      <c r="V2685" s="36"/>
      <c r="W2685" s="36"/>
    </row>
    <row r="2686" spans="1:23" s="63" customFormat="1" ht="14.4">
      <c r="A2686" s="62"/>
      <c r="B2686" s="61"/>
      <c r="C2686" s="61"/>
      <c r="D2686" s="61"/>
      <c r="E2686" s="61"/>
      <c r="F2686" s="61"/>
      <c r="G2686" s="61"/>
      <c r="H2686" s="66"/>
      <c r="I2686" s="61"/>
      <c r="J2686" s="61"/>
      <c r="K2686" s="14"/>
      <c r="L2686" s="14"/>
      <c r="M2686" s="13"/>
      <c r="N2686" s="15"/>
      <c r="O2686" s="12"/>
      <c r="P2686" s="14"/>
      <c r="Q2686" s="48">
        <f>SUM(Q2677:Q2685)</f>
        <v>627935100</v>
      </c>
      <c r="R2686" s="65"/>
      <c r="S2686" s="64"/>
      <c r="T2686" s="36"/>
      <c r="U2686" s="70"/>
      <c r="V2686" s="36"/>
      <c r="W2686" s="36"/>
    </row>
    <row r="2687" spans="1:23" s="63" customFormat="1" ht="14.4">
      <c r="A2687" s="62">
        <v>38</v>
      </c>
      <c r="B2687" s="61">
        <v>7</v>
      </c>
      <c r="C2687" s="61">
        <v>3</v>
      </c>
      <c r="D2687" s="61">
        <v>190.76</v>
      </c>
      <c r="E2687" s="61">
        <v>13</v>
      </c>
      <c r="F2687" s="61">
        <v>58087</v>
      </c>
      <c r="G2687" s="61" t="s">
        <v>792</v>
      </c>
      <c r="H2687" s="66" t="s">
        <v>55</v>
      </c>
      <c r="I2687" s="61" t="s">
        <v>38</v>
      </c>
      <c r="J2687" s="61" t="s">
        <v>558</v>
      </c>
      <c r="K2687" s="67" t="s">
        <v>71</v>
      </c>
      <c r="L2687" s="67">
        <v>85.25</v>
      </c>
      <c r="M2687" s="67">
        <v>1</v>
      </c>
      <c r="N2687" s="67">
        <v>641.32029999999997</v>
      </c>
      <c r="O2687" s="67">
        <v>2</v>
      </c>
      <c r="P2687" s="67">
        <v>25.78</v>
      </c>
      <c r="Q2687" s="68">
        <v>30157000</v>
      </c>
      <c r="R2687" s="65">
        <f>Q2694/B2687</f>
        <v>12462271.428571429</v>
      </c>
      <c r="S2687" s="64"/>
      <c r="T2687" s="44">
        <f>R2687/$S$2676*100</f>
        <v>5.5547842661599702</v>
      </c>
      <c r="U2687" s="69"/>
      <c r="V2687" s="44">
        <f>T2687*U$2676/100</f>
        <v>1.9802739529188311E-2</v>
      </c>
      <c r="W2687" s="44"/>
    </row>
    <row r="2688" spans="1:23" s="63" customFormat="1" ht="14.4">
      <c r="A2688" s="62"/>
      <c r="B2688" s="61"/>
      <c r="C2688" s="61"/>
      <c r="D2688" s="61"/>
      <c r="E2688" s="61"/>
      <c r="F2688" s="61"/>
      <c r="G2688" s="61"/>
      <c r="H2688" s="66"/>
      <c r="I2688" s="61"/>
      <c r="J2688" s="61"/>
      <c r="K2688" s="67" t="s">
        <v>73</v>
      </c>
      <c r="L2688" s="67">
        <v>78.36</v>
      </c>
      <c r="M2688" s="67">
        <v>-0.6</v>
      </c>
      <c r="N2688" s="67">
        <v>757.85360000000003</v>
      </c>
      <c r="O2688" s="67">
        <v>2</v>
      </c>
      <c r="P2688" s="67">
        <v>37.79</v>
      </c>
      <c r="Q2688" s="68">
        <v>23366000</v>
      </c>
      <c r="R2688" s="65"/>
      <c r="S2688" s="64"/>
      <c r="T2688" s="36"/>
      <c r="U2688" s="69"/>
      <c r="V2688" s="36"/>
      <c r="W2688" s="36"/>
    </row>
    <row r="2689" spans="1:23" s="63" customFormat="1" ht="14.4">
      <c r="A2689" s="62"/>
      <c r="B2689" s="61"/>
      <c r="C2689" s="61"/>
      <c r="D2689" s="61"/>
      <c r="E2689" s="61"/>
      <c r="F2689" s="61"/>
      <c r="G2689" s="61"/>
      <c r="H2689" s="66"/>
      <c r="I2689" s="61"/>
      <c r="J2689" s="61"/>
      <c r="K2689" s="67" t="s">
        <v>107</v>
      </c>
      <c r="L2689" s="67">
        <v>74.78</v>
      </c>
      <c r="M2689" s="67">
        <v>0.1</v>
      </c>
      <c r="N2689" s="67">
        <v>569.26419999999996</v>
      </c>
      <c r="O2689" s="67">
        <v>2</v>
      </c>
      <c r="P2689" s="67">
        <v>24.9</v>
      </c>
      <c r="Q2689" s="68">
        <v>2445800</v>
      </c>
      <c r="R2689" s="65"/>
      <c r="S2689" s="64"/>
      <c r="T2689" s="36"/>
      <c r="U2689" s="69"/>
      <c r="V2689" s="36"/>
      <c r="W2689" s="36"/>
    </row>
    <row r="2690" spans="1:23" s="63" customFormat="1" ht="14.4">
      <c r="A2690" s="62"/>
      <c r="B2690" s="61"/>
      <c r="C2690" s="61"/>
      <c r="D2690" s="61"/>
      <c r="E2690" s="61"/>
      <c r="F2690" s="61"/>
      <c r="G2690" s="61"/>
      <c r="H2690" s="66"/>
      <c r="I2690" s="61"/>
      <c r="J2690" s="61"/>
      <c r="K2690" s="67" t="s">
        <v>72</v>
      </c>
      <c r="L2690" s="67">
        <v>65.27</v>
      </c>
      <c r="M2690" s="67">
        <v>-0.3</v>
      </c>
      <c r="N2690" s="67">
        <v>532.745</v>
      </c>
      <c r="O2690" s="67">
        <v>2</v>
      </c>
      <c r="P2690" s="67">
        <v>26.37</v>
      </c>
      <c r="Q2690" s="68">
        <v>3329600</v>
      </c>
      <c r="R2690" s="65"/>
      <c r="S2690" s="64"/>
      <c r="T2690" s="36"/>
      <c r="U2690" s="69"/>
      <c r="V2690" s="36"/>
      <c r="W2690" s="36"/>
    </row>
    <row r="2691" spans="1:23" s="63" customFormat="1" ht="14.4">
      <c r="A2691" s="62"/>
      <c r="B2691" s="61"/>
      <c r="C2691" s="61"/>
      <c r="D2691" s="61"/>
      <c r="E2691" s="61"/>
      <c r="F2691" s="61"/>
      <c r="G2691" s="61"/>
      <c r="H2691" s="66"/>
      <c r="I2691" s="61"/>
      <c r="J2691" s="61"/>
      <c r="K2691" s="67" t="s">
        <v>74</v>
      </c>
      <c r="L2691" s="67">
        <v>63.86</v>
      </c>
      <c r="M2691" s="67">
        <v>0.2</v>
      </c>
      <c r="N2691" s="67">
        <v>634.86410000000001</v>
      </c>
      <c r="O2691" s="67">
        <v>2</v>
      </c>
      <c r="P2691" s="67">
        <v>22.3</v>
      </c>
      <c r="Q2691" s="68">
        <v>19336000</v>
      </c>
      <c r="R2691" s="65"/>
      <c r="S2691" s="64"/>
      <c r="T2691" s="36"/>
      <c r="U2691" s="69"/>
      <c r="V2691" s="36"/>
      <c r="W2691" s="36"/>
    </row>
    <row r="2692" spans="1:23" s="63" customFormat="1" ht="14.4">
      <c r="A2692" s="62"/>
      <c r="B2692" s="61"/>
      <c r="C2692" s="61"/>
      <c r="D2692" s="61"/>
      <c r="E2692" s="61"/>
      <c r="F2692" s="61"/>
      <c r="G2692" s="61"/>
      <c r="H2692" s="66"/>
      <c r="I2692" s="61"/>
      <c r="J2692" s="61"/>
      <c r="K2692" s="67" t="s">
        <v>75</v>
      </c>
      <c r="L2692" s="67">
        <v>47.61</v>
      </c>
      <c r="M2692" s="67">
        <v>-0.2</v>
      </c>
      <c r="N2692" s="67">
        <v>438.72460000000001</v>
      </c>
      <c r="O2692" s="67">
        <v>2</v>
      </c>
      <c r="P2692" s="67">
        <v>18.98</v>
      </c>
      <c r="Q2692" s="68">
        <v>3203300</v>
      </c>
      <c r="R2692" s="65"/>
      <c r="S2692" s="64"/>
      <c r="T2692" s="36"/>
      <c r="U2692" s="69"/>
      <c r="V2692" s="36"/>
      <c r="W2692" s="36"/>
    </row>
    <row r="2693" spans="1:23" s="63" customFormat="1" ht="14.4">
      <c r="A2693" s="62"/>
      <c r="B2693" s="61"/>
      <c r="C2693" s="61"/>
      <c r="D2693" s="61"/>
      <c r="E2693" s="61"/>
      <c r="F2693" s="61"/>
      <c r="G2693" s="61"/>
      <c r="H2693" s="66"/>
      <c r="I2693" s="61"/>
      <c r="J2693" s="61"/>
      <c r="K2693" s="67" t="s">
        <v>76</v>
      </c>
      <c r="L2693" s="67">
        <v>30.56</v>
      </c>
      <c r="M2693" s="67">
        <v>-2.2000000000000002</v>
      </c>
      <c r="N2693" s="67">
        <v>291.51089999999999</v>
      </c>
      <c r="O2693" s="67">
        <v>3</v>
      </c>
      <c r="P2693" s="67">
        <v>17.45</v>
      </c>
      <c r="Q2693" s="68">
        <v>5398200</v>
      </c>
      <c r="R2693" s="65"/>
      <c r="S2693" s="64"/>
      <c r="T2693" s="36"/>
      <c r="U2693" s="69"/>
      <c r="V2693" s="36"/>
      <c r="W2693" s="36"/>
    </row>
    <row r="2694" spans="1:23" s="63" customFormat="1" ht="14.4">
      <c r="A2694" s="62"/>
      <c r="B2694" s="61"/>
      <c r="C2694" s="61"/>
      <c r="D2694" s="61"/>
      <c r="E2694" s="61"/>
      <c r="F2694" s="61"/>
      <c r="G2694" s="61"/>
      <c r="H2694" s="66"/>
      <c r="I2694" s="61"/>
      <c r="J2694" s="61"/>
      <c r="K2694" s="14"/>
      <c r="L2694" s="14"/>
      <c r="M2694" s="13"/>
      <c r="N2694" s="15"/>
      <c r="O2694" s="12"/>
      <c r="P2694" s="14"/>
      <c r="Q2694" s="48">
        <f>SUM(Q2687:Q2693)</f>
        <v>87235900</v>
      </c>
      <c r="R2694" s="65"/>
      <c r="S2694" s="64"/>
      <c r="T2694" s="36"/>
      <c r="U2694" s="70"/>
      <c r="V2694" s="36"/>
      <c r="W2694" s="36"/>
    </row>
    <row r="2695" spans="1:23" s="63" customFormat="1" ht="14.4">
      <c r="A2695" s="62">
        <v>38</v>
      </c>
      <c r="B2695" s="61">
        <v>5</v>
      </c>
      <c r="C2695" s="61">
        <v>1</v>
      </c>
      <c r="D2695" s="61">
        <v>189.51</v>
      </c>
      <c r="E2695" s="61">
        <v>12</v>
      </c>
      <c r="F2695" s="61">
        <v>60312</v>
      </c>
      <c r="G2695" s="61" t="s">
        <v>786</v>
      </c>
      <c r="H2695" s="66" t="s">
        <v>15</v>
      </c>
      <c r="I2695" s="67" t="s">
        <v>13</v>
      </c>
      <c r="J2695" s="61" t="s">
        <v>970</v>
      </c>
      <c r="K2695" s="67" t="s">
        <v>64</v>
      </c>
      <c r="L2695" s="67">
        <v>109.21</v>
      </c>
      <c r="M2695" s="67">
        <v>-0.2</v>
      </c>
      <c r="N2695" s="67">
        <v>959.08939999999996</v>
      </c>
      <c r="O2695" s="67">
        <v>3</v>
      </c>
      <c r="P2695" s="67">
        <v>36.39</v>
      </c>
      <c r="Q2695" s="68">
        <v>24126000</v>
      </c>
      <c r="R2695" s="65">
        <f>Q2700/B2695</f>
        <v>28493720</v>
      </c>
      <c r="S2695" s="64"/>
      <c r="T2695" s="44">
        <f>R2695/$S$2676*100</f>
        <v>12.700450993026649</v>
      </c>
      <c r="U2695" s="69"/>
      <c r="V2695" s="44">
        <f>T2695*U$2676/100</f>
        <v>4.5276956019750632E-2</v>
      </c>
      <c r="W2695" s="44"/>
    </row>
    <row r="2696" spans="1:23" s="63" customFormat="1" ht="14.4">
      <c r="A2696" s="62"/>
      <c r="B2696" s="61"/>
      <c r="C2696" s="61"/>
      <c r="D2696" s="61"/>
      <c r="E2696" s="61"/>
      <c r="F2696" s="61"/>
      <c r="G2696" s="61"/>
      <c r="H2696" s="66"/>
      <c r="I2696" s="61"/>
      <c r="J2696" s="61"/>
      <c r="K2696" s="67" t="s">
        <v>65</v>
      </c>
      <c r="L2696" s="67">
        <v>92.26</v>
      </c>
      <c r="M2696" s="67">
        <v>0.6</v>
      </c>
      <c r="N2696" s="67">
        <v>577.25099999999998</v>
      </c>
      <c r="O2696" s="67">
        <v>3</v>
      </c>
      <c r="P2696" s="67">
        <v>26.34</v>
      </c>
      <c r="Q2696" s="68">
        <v>76767000</v>
      </c>
      <c r="R2696" s="65"/>
      <c r="S2696" s="64"/>
      <c r="T2696" s="36"/>
      <c r="U2696" s="69"/>
      <c r="V2696" s="36"/>
      <c r="W2696" s="36"/>
    </row>
    <row r="2697" spans="1:23" s="63" customFormat="1" ht="14.4">
      <c r="A2697" s="62"/>
      <c r="B2697" s="61"/>
      <c r="C2697" s="61"/>
      <c r="D2697" s="61"/>
      <c r="E2697" s="61"/>
      <c r="F2697" s="61"/>
      <c r="G2697" s="61"/>
      <c r="H2697" s="66"/>
      <c r="I2697" s="61"/>
      <c r="J2697" s="61"/>
      <c r="K2697" s="67" t="s">
        <v>66</v>
      </c>
      <c r="L2697" s="67">
        <v>75.38</v>
      </c>
      <c r="M2697" s="67">
        <v>0</v>
      </c>
      <c r="N2697" s="67">
        <v>582.58230000000003</v>
      </c>
      <c r="O2697" s="67">
        <v>3</v>
      </c>
      <c r="P2697" s="67">
        <v>24.04</v>
      </c>
      <c r="Q2697" s="68">
        <v>21675000</v>
      </c>
      <c r="R2697" s="65"/>
      <c r="S2697" s="64"/>
      <c r="T2697" s="36"/>
      <c r="U2697" s="69"/>
      <c r="V2697" s="36"/>
      <c r="W2697" s="36"/>
    </row>
    <row r="2698" spans="1:23" s="63" customFormat="1" ht="14.4">
      <c r="A2698" s="62"/>
      <c r="B2698" s="61"/>
      <c r="C2698" s="61"/>
      <c r="D2698" s="61"/>
      <c r="E2698" s="61"/>
      <c r="F2698" s="61"/>
      <c r="G2698" s="61"/>
      <c r="H2698" s="66"/>
      <c r="I2698" s="61"/>
      <c r="J2698" s="61"/>
      <c r="K2698" s="67" t="s">
        <v>67</v>
      </c>
      <c r="L2698" s="67">
        <v>72.41</v>
      </c>
      <c r="M2698" s="67">
        <v>-0.8</v>
      </c>
      <c r="N2698" s="67">
        <v>742.61980000000005</v>
      </c>
      <c r="O2698" s="67">
        <v>3</v>
      </c>
      <c r="P2698" s="67">
        <v>23.87</v>
      </c>
      <c r="Q2698" s="68">
        <v>12427000</v>
      </c>
      <c r="R2698" s="65"/>
      <c r="S2698" s="64"/>
      <c r="T2698" s="36"/>
      <c r="U2698" s="69"/>
      <c r="V2698" s="36"/>
      <c r="W2698" s="36"/>
    </row>
    <row r="2699" spans="1:23" s="63" customFormat="1" ht="14.4">
      <c r="A2699" s="62"/>
      <c r="B2699" s="61"/>
      <c r="C2699" s="61"/>
      <c r="D2699" s="61"/>
      <c r="E2699" s="61"/>
      <c r="F2699" s="61"/>
      <c r="G2699" s="61"/>
      <c r="H2699" s="66"/>
      <c r="I2699" s="61"/>
      <c r="J2699" s="61"/>
      <c r="K2699" s="67" t="s">
        <v>69</v>
      </c>
      <c r="L2699" s="67">
        <v>40.1</v>
      </c>
      <c r="M2699" s="67">
        <v>-0.2</v>
      </c>
      <c r="N2699" s="67">
        <v>422.74790000000002</v>
      </c>
      <c r="O2699" s="67">
        <v>2</v>
      </c>
      <c r="P2699" s="67">
        <v>22.76</v>
      </c>
      <c r="Q2699" s="68">
        <v>7473600</v>
      </c>
      <c r="R2699" s="65"/>
      <c r="S2699" s="64"/>
      <c r="T2699" s="36"/>
      <c r="U2699" s="69"/>
      <c r="V2699" s="36"/>
      <c r="W2699" s="36"/>
    </row>
    <row r="2700" spans="1:23" s="63" customFormat="1" ht="14.4">
      <c r="A2700" s="62"/>
      <c r="B2700" s="61"/>
      <c r="C2700" s="61"/>
      <c r="D2700" s="61"/>
      <c r="E2700" s="61"/>
      <c r="F2700" s="61"/>
      <c r="G2700" s="61"/>
      <c r="H2700" s="66"/>
      <c r="I2700" s="61"/>
      <c r="J2700" s="61"/>
      <c r="K2700" s="14"/>
      <c r="L2700" s="14"/>
      <c r="M2700" s="13"/>
      <c r="N2700" s="15"/>
      <c r="O2700" s="12"/>
      <c r="P2700" s="14"/>
      <c r="Q2700" s="48">
        <f>SUM(Q2695:Q2699)</f>
        <v>142468600</v>
      </c>
      <c r="R2700" s="65"/>
      <c r="S2700" s="64"/>
      <c r="T2700" s="36"/>
      <c r="U2700" s="70"/>
      <c r="V2700" s="36"/>
      <c r="W2700" s="36"/>
    </row>
    <row r="2701" spans="1:23" s="63" customFormat="1" ht="14.4">
      <c r="A2701" s="62">
        <v>38</v>
      </c>
      <c r="B2701" s="61">
        <v>7</v>
      </c>
      <c r="C2701" s="61">
        <v>1</v>
      </c>
      <c r="D2701" s="61">
        <v>173.92</v>
      </c>
      <c r="E2701" s="61">
        <v>10</v>
      </c>
      <c r="F2701" s="61">
        <v>67670</v>
      </c>
      <c r="G2701" s="61" t="s">
        <v>868</v>
      </c>
      <c r="H2701" s="66" t="s">
        <v>98</v>
      </c>
      <c r="I2701" s="67" t="s">
        <v>13</v>
      </c>
      <c r="J2701" s="61" t="s">
        <v>1010</v>
      </c>
      <c r="K2701" s="67" t="s">
        <v>44</v>
      </c>
      <c r="L2701" s="67">
        <v>81.510000000000005</v>
      </c>
      <c r="M2701" s="67">
        <v>-0.8</v>
      </c>
      <c r="N2701" s="67">
        <v>864.86149999999998</v>
      </c>
      <c r="O2701" s="67">
        <v>2</v>
      </c>
      <c r="P2701" s="67">
        <v>25.05</v>
      </c>
      <c r="Q2701" s="68">
        <v>8839700</v>
      </c>
      <c r="R2701" s="65">
        <f>Q2708/B2701</f>
        <v>3516665.7142857141</v>
      </c>
      <c r="S2701" s="64"/>
      <c r="T2701" s="44">
        <f>R2701/$S$2676*100</f>
        <v>1.5674766426827655</v>
      </c>
      <c r="U2701" s="69"/>
      <c r="V2701" s="44">
        <f>T2701*U$2676/100</f>
        <v>5.5880354998181789E-3</v>
      </c>
      <c r="W2701" s="44"/>
    </row>
    <row r="2702" spans="1:23" s="63" customFormat="1" ht="14.4">
      <c r="A2702" s="62"/>
      <c r="B2702" s="61"/>
      <c r="C2702" s="61"/>
      <c r="D2702" s="61"/>
      <c r="E2702" s="61"/>
      <c r="F2702" s="61"/>
      <c r="G2702" s="61"/>
      <c r="H2702" s="66"/>
      <c r="I2702" s="61"/>
      <c r="J2702" s="61"/>
      <c r="K2702" s="67" t="s">
        <v>46</v>
      </c>
      <c r="L2702" s="67">
        <v>79.73</v>
      </c>
      <c r="M2702" s="67">
        <v>-0.4</v>
      </c>
      <c r="N2702" s="67">
        <v>906.84730000000002</v>
      </c>
      <c r="O2702" s="67">
        <v>2</v>
      </c>
      <c r="P2702" s="67">
        <v>21.42</v>
      </c>
      <c r="Q2702" s="68">
        <v>1513100</v>
      </c>
      <c r="R2702" s="65"/>
      <c r="S2702" s="64"/>
      <c r="T2702" s="36"/>
      <c r="U2702" s="69"/>
      <c r="V2702" s="36"/>
      <c r="W2702" s="36"/>
    </row>
    <row r="2703" spans="1:23" s="63" customFormat="1" ht="14.4">
      <c r="A2703" s="62"/>
      <c r="B2703" s="61"/>
      <c r="C2703" s="61"/>
      <c r="D2703" s="61"/>
      <c r="E2703" s="61"/>
      <c r="F2703" s="61"/>
      <c r="G2703" s="61"/>
      <c r="H2703" s="66"/>
      <c r="I2703" s="61"/>
      <c r="J2703" s="61"/>
      <c r="K2703" s="67" t="s">
        <v>42</v>
      </c>
      <c r="L2703" s="67">
        <v>65.16</v>
      </c>
      <c r="M2703" s="67">
        <v>0.1</v>
      </c>
      <c r="N2703" s="67">
        <v>838.05430000000001</v>
      </c>
      <c r="O2703" s="67">
        <v>3</v>
      </c>
      <c r="P2703" s="67">
        <v>29.71</v>
      </c>
      <c r="Q2703" s="68">
        <v>2357900</v>
      </c>
      <c r="R2703" s="65"/>
      <c r="S2703" s="64"/>
      <c r="T2703" s="36"/>
      <c r="U2703" s="69"/>
      <c r="V2703" s="36"/>
      <c r="W2703" s="36"/>
    </row>
    <row r="2704" spans="1:23" s="63" customFormat="1" ht="14.4">
      <c r="A2704" s="62"/>
      <c r="B2704" s="61"/>
      <c r="C2704" s="61"/>
      <c r="D2704" s="61"/>
      <c r="E2704" s="61"/>
      <c r="F2704" s="61"/>
      <c r="G2704" s="61"/>
      <c r="H2704" s="66"/>
      <c r="I2704" s="61"/>
      <c r="J2704" s="61"/>
      <c r="K2704" s="67" t="s">
        <v>63</v>
      </c>
      <c r="L2704" s="67">
        <v>56.93</v>
      </c>
      <c r="M2704" s="67">
        <v>0</v>
      </c>
      <c r="N2704" s="67">
        <v>529.76859999999999</v>
      </c>
      <c r="O2704" s="67">
        <v>2</v>
      </c>
      <c r="P2704" s="67">
        <v>18.73</v>
      </c>
      <c r="Q2704" s="68">
        <v>7747400</v>
      </c>
      <c r="R2704" s="65"/>
      <c r="S2704" s="64"/>
      <c r="T2704" s="36"/>
      <c r="U2704" s="69"/>
      <c r="V2704" s="36"/>
      <c r="W2704" s="36"/>
    </row>
    <row r="2705" spans="1:23" s="63" customFormat="1" ht="14.4">
      <c r="A2705" s="62"/>
      <c r="B2705" s="61"/>
      <c r="C2705" s="61"/>
      <c r="D2705" s="61"/>
      <c r="E2705" s="61"/>
      <c r="F2705" s="61"/>
      <c r="G2705" s="61"/>
      <c r="H2705" s="66"/>
      <c r="I2705" s="61"/>
      <c r="J2705" s="61"/>
      <c r="K2705" s="67" t="s">
        <v>52</v>
      </c>
      <c r="L2705" s="67">
        <v>48.38</v>
      </c>
      <c r="M2705" s="67">
        <v>-1</v>
      </c>
      <c r="N2705" s="67">
        <v>401.7278</v>
      </c>
      <c r="O2705" s="67">
        <v>2</v>
      </c>
      <c r="P2705" s="67">
        <v>23.66</v>
      </c>
      <c r="Q2705" s="68">
        <v>2911400</v>
      </c>
      <c r="R2705" s="65"/>
      <c r="S2705" s="64"/>
      <c r="T2705" s="36"/>
      <c r="U2705" s="69"/>
      <c r="V2705" s="36"/>
      <c r="W2705" s="36"/>
    </row>
    <row r="2706" spans="1:23" s="63" customFormat="1" ht="14.4">
      <c r="A2706" s="62"/>
      <c r="B2706" s="61"/>
      <c r="C2706" s="61"/>
      <c r="D2706" s="61"/>
      <c r="E2706" s="61"/>
      <c r="F2706" s="61"/>
      <c r="G2706" s="61"/>
      <c r="H2706" s="66"/>
      <c r="I2706" s="61"/>
      <c r="J2706" s="61"/>
      <c r="K2706" s="67" t="s">
        <v>51</v>
      </c>
      <c r="L2706" s="67">
        <v>43.34</v>
      </c>
      <c r="M2706" s="67">
        <v>-1.3</v>
      </c>
      <c r="N2706" s="67">
        <v>409.7251</v>
      </c>
      <c r="O2706" s="67">
        <v>2</v>
      </c>
      <c r="P2706" s="67">
        <v>21.65</v>
      </c>
      <c r="Q2706" s="68">
        <v>814010</v>
      </c>
      <c r="R2706" s="65"/>
      <c r="S2706" s="64"/>
      <c r="T2706" s="36"/>
      <c r="U2706" s="69"/>
      <c r="V2706" s="36"/>
      <c r="W2706" s="36"/>
    </row>
    <row r="2707" spans="1:23" s="63" customFormat="1" ht="14.4">
      <c r="A2707" s="62"/>
      <c r="B2707" s="61"/>
      <c r="C2707" s="61"/>
      <c r="D2707" s="61"/>
      <c r="E2707" s="61"/>
      <c r="F2707" s="61"/>
      <c r="G2707" s="61"/>
      <c r="H2707" s="66"/>
      <c r="I2707" s="61"/>
      <c r="J2707" s="61"/>
      <c r="K2707" s="67" t="s">
        <v>108</v>
      </c>
      <c r="L2707" s="67">
        <v>41.45</v>
      </c>
      <c r="M2707" s="67">
        <v>-0.7</v>
      </c>
      <c r="N2707" s="67">
        <v>650.83339999999998</v>
      </c>
      <c r="O2707" s="67">
        <v>2</v>
      </c>
      <c r="P2707" s="67">
        <v>18.399999999999999</v>
      </c>
      <c r="Q2707" s="68">
        <v>433150</v>
      </c>
      <c r="R2707" s="65"/>
      <c r="S2707" s="64"/>
      <c r="T2707" s="36"/>
      <c r="U2707" s="69"/>
      <c r="V2707" s="36"/>
      <c r="W2707" s="36"/>
    </row>
    <row r="2708" spans="1:23" s="63" customFormat="1" ht="14.4">
      <c r="A2708" s="62"/>
      <c r="B2708" s="61"/>
      <c r="C2708" s="61"/>
      <c r="D2708" s="61"/>
      <c r="E2708" s="61"/>
      <c r="F2708" s="61"/>
      <c r="G2708" s="61"/>
      <c r="H2708" s="66"/>
      <c r="I2708" s="61"/>
      <c r="J2708" s="61"/>
      <c r="K2708" s="14"/>
      <c r="L2708" s="14"/>
      <c r="M2708" s="13"/>
      <c r="N2708" s="15"/>
      <c r="O2708" s="12"/>
      <c r="P2708" s="14"/>
      <c r="Q2708" s="48">
        <f>SUM(Q2701:Q2707)</f>
        <v>24616660</v>
      </c>
      <c r="R2708" s="65"/>
      <c r="S2708" s="64"/>
      <c r="T2708" s="36"/>
      <c r="U2708" s="70"/>
      <c r="V2708" s="36"/>
      <c r="W2708" s="36"/>
    </row>
    <row r="2709" spans="1:23" s="63" customFormat="1" ht="14.4">
      <c r="A2709" s="62">
        <v>38</v>
      </c>
      <c r="B2709" s="61">
        <v>5</v>
      </c>
      <c r="C2709" s="61">
        <v>1</v>
      </c>
      <c r="D2709" s="61">
        <v>143.57</v>
      </c>
      <c r="E2709" s="61">
        <v>5</v>
      </c>
      <c r="F2709" s="61">
        <v>68214</v>
      </c>
      <c r="G2709" s="61" t="s">
        <v>880</v>
      </c>
      <c r="H2709" s="66" t="s">
        <v>58</v>
      </c>
      <c r="I2709" s="61" t="s">
        <v>13</v>
      </c>
      <c r="J2709" s="61" t="s">
        <v>569</v>
      </c>
      <c r="K2709" s="67" t="s">
        <v>44</v>
      </c>
      <c r="L2709" s="67">
        <v>81.510000000000005</v>
      </c>
      <c r="M2709" s="67">
        <v>-0.8</v>
      </c>
      <c r="N2709" s="67">
        <v>864.86149999999998</v>
      </c>
      <c r="O2709" s="67">
        <v>2</v>
      </c>
      <c r="P2709" s="67">
        <v>25.05</v>
      </c>
      <c r="Q2709" s="68">
        <v>8839700</v>
      </c>
      <c r="R2709" s="65">
        <f>Q2714/B2709</f>
        <v>3161690</v>
      </c>
      <c r="S2709" s="64"/>
      <c r="T2709" s="44">
        <f>R2709/$S$2676*100</f>
        <v>1.409254000535642</v>
      </c>
      <c r="U2709" s="69"/>
      <c r="V2709" s="44">
        <f>T2709*U$2676/100</f>
        <v>5.0239736713242568E-3</v>
      </c>
      <c r="W2709" s="44"/>
    </row>
    <row r="2710" spans="1:23" s="63" customFormat="1" ht="14.4">
      <c r="A2710" s="62"/>
      <c r="B2710" s="61"/>
      <c r="C2710" s="61"/>
      <c r="D2710" s="61"/>
      <c r="E2710" s="61"/>
      <c r="F2710" s="61"/>
      <c r="G2710" s="61"/>
      <c r="H2710" s="66"/>
      <c r="I2710" s="61"/>
      <c r="J2710" s="61"/>
      <c r="K2710" s="67" t="s">
        <v>42</v>
      </c>
      <c r="L2710" s="67">
        <v>65.16</v>
      </c>
      <c r="M2710" s="67">
        <v>0.1</v>
      </c>
      <c r="N2710" s="67">
        <v>838.05430000000001</v>
      </c>
      <c r="O2710" s="67">
        <v>3</v>
      </c>
      <c r="P2710" s="67">
        <v>29.71</v>
      </c>
      <c r="Q2710" s="68">
        <v>2357900</v>
      </c>
      <c r="R2710" s="65"/>
      <c r="S2710" s="64"/>
      <c r="T2710" s="36"/>
      <c r="U2710" s="69"/>
      <c r="V2710" s="36"/>
      <c r="W2710" s="36"/>
    </row>
    <row r="2711" spans="1:23" s="63" customFormat="1" ht="14.4">
      <c r="A2711" s="62"/>
      <c r="B2711" s="61"/>
      <c r="C2711" s="61"/>
      <c r="D2711" s="61"/>
      <c r="E2711" s="61"/>
      <c r="F2711" s="61"/>
      <c r="G2711" s="61"/>
      <c r="H2711" s="66"/>
      <c r="I2711" s="61"/>
      <c r="J2711" s="61"/>
      <c r="K2711" s="67" t="s">
        <v>70</v>
      </c>
      <c r="L2711" s="67">
        <v>52.14</v>
      </c>
      <c r="M2711" s="67">
        <v>-0.1</v>
      </c>
      <c r="N2711" s="67">
        <v>542.77629999999999</v>
      </c>
      <c r="O2711" s="67">
        <v>2</v>
      </c>
      <c r="P2711" s="67">
        <v>23.16</v>
      </c>
      <c r="Q2711" s="68">
        <v>885440</v>
      </c>
      <c r="R2711" s="65"/>
      <c r="S2711" s="64"/>
      <c r="T2711" s="36"/>
      <c r="U2711" s="69"/>
      <c r="V2711" s="36"/>
      <c r="W2711" s="36"/>
    </row>
    <row r="2712" spans="1:23" s="63" customFormat="1" ht="14.4">
      <c r="A2712" s="62"/>
      <c r="B2712" s="61"/>
      <c r="C2712" s="61"/>
      <c r="D2712" s="61"/>
      <c r="E2712" s="61"/>
      <c r="F2712" s="61"/>
      <c r="G2712" s="61"/>
      <c r="H2712" s="66"/>
      <c r="I2712" s="61"/>
      <c r="J2712" s="61"/>
      <c r="K2712" s="67" t="s">
        <v>52</v>
      </c>
      <c r="L2712" s="67">
        <v>48.38</v>
      </c>
      <c r="M2712" s="67">
        <v>-1</v>
      </c>
      <c r="N2712" s="67">
        <v>401.7278</v>
      </c>
      <c r="O2712" s="67">
        <v>2</v>
      </c>
      <c r="P2712" s="67">
        <v>23.66</v>
      </c>
      <c r="Q2712" s="68">
        <v>2911400</v>
      </c>
      <c r="R2712" s="65"/>
      <c r="S2712" s="64"/>
      <c r="T2712" s="36"/>
      <c r="U2712" s="69"/>
      <c r="V2712" s="36"/>
      <c r="W2712" s="36"/>
    </row>
    <row r="2713" spans="1:23" s="63" customFormat="1" ht="14.4">
      <c r="A2713" s="62"/>
      <c r="B2713" s="61"/>
      <c r="C2713" s="61"/>
      <c r="D2713" s="61"/>
      <c r="E2713" s="61"/>
      <c r="F2713" s="61"/>
      <c r="G2713" s="61"/>
      <c r="H2713" s="66"/>
      <c r="I2713" s="61"/>
      <c r="J2713" s="61"/>
      <c r="K2713" s="67" t="s">
        <v>51</v>
      </c>
      <c r="L2713" s="67">
        <v>43.34</v>
      </c>
      <c r="M2713" s="67">
        <v>-1.3</v>
      </c>
      <c r="N2713" s="67">
        <v>409.7251</v>
      </c>
      <c r="O2713" s="67">
        <v>2</v>
      </c>
      <c r="P2713" s="67">
        <v>21.65</v>
      </c>
      <c r="Q2713" s="68">
        <v>814010</v>
      </c>
      <c r="R2713" s="65"/>
      <c r="S2713" s="64"/>
      <c r="T2713" s="36"/>
      <c r="U2713" s="69"/>
      <c r="V2713" s="36"/>
      <c r="W2713" s="36"/>
    </row>
    <row r="2714" spans="1:23" s="63" customFormat="1" ht="14.4">
      <c r="A2714" s="62"/>
      <c r="B2714" s="61"/>
      <c r="C2714" s="61"/>
      <c r="D2714" s="61"/>
      <c r="E2714" s="61"/>
      <c r="F2714" s="61"/>
      <c r="G2714" s="61"/>
      <c r="H2714" s="66"/>
      <c r="I2714" s="61"/>
      <c r="J2714" s="61"/>
      <c r="K2714" s="14"/>
      <c r="L2714" s="14"/>
      <c r="M2714" s="13"/>
      <c r="N2714" s="15"/>
      <c r="O2714" s="12"/>
      <c r="P2714" s="14"/>
      <c r="Q2714" s="48">
        <f>SUM(Q2709:Q2713)</f>
        <v>15808450</v>
      </c>
      <c r="R2714" s="65"/>
      <c r="S2714" s="64"/>
      <c r="T2714" s="36"/>
      <c r="U2714" s="70"/>
      <c r="V2714" s="36"/>
      <c r="W2714" s="36"/>
    </row>
    <row r="2715" spans="1:23" s="63" customFormat="1" ht="14.4">
      <c r="A2715" s="62">
        <v>38</v>
      </c>
      <c r="B2715" s="61">
        <v>4</v>
      </c>
      <c r="C2715" s="61">
        <v>4</v>
      </c>
      <c r="D2715" s="61">
        <v>118.13</v>
      </c>
      <c r="E2715" s="61">
        <v>8</v>
      </c>
      <c r="F2715" s="61">
        <v>43816</v>
      </c>
      <c r="G2715" s="61" t="s">
        <v>731</v>
      </c>
      <c r="H2715" s="66" t="s">
        <v>648</v>
      </c>
      <c r="I2715" s="61" t="s">
        <v>39</v>
      </c>
      <c r="J2715" s="61" t="s">
        <v>958</v>
      </c>
      <c r="K2715" s="67" t="s">
        <v>85</v>
      </c>
      <c r="L2715" s="67">
        <v>83.92</v>
      </c>
      <c r="M2715" s="67">
        <v>0.5</v>
      </c>
      <c r="N2715" s="67">
        <v>1103.9840999999999</v>
      </c>
      <c r="O2715" s="67">
        <v>2</v>
      </c>
      <c r="P2715" s="67">
        <v>31.05</v>
      </c>
      <c r="Q2715" s="68">
        <v>30351000</v>
      </c>
      <c r="R2715" s="65">
        <f>Q2719/B2715</f>
        <v>20157037.5</v>
      </c>
      <c r="S2715" s="64"/>
      <c r="T2715" s="44">
        <f>R2715/$S$2676*100</f>
        <v>8.984557542270732</v>
      </c>
      <c r="U2715" s="69"/>
      <c r="V2715" s="44">
        <f>T2715*U$2676/100</f>
        <v>3.2029840272732528E-2</v>
      </c>
      <c r="W2715" s="44"/>
    </row>
    <row r="2716" spans="1:23" s="63" customFormat="1" ht="14.4">
      <c r="A2716" s="62"/>
      <c r="B2716" s="61"/>
      <c r="C2716" s="61"/>
      <c r="D2716" s="61"/>
      <c r="E2716" s="61"/>
      <c r="F2716" s="61"/>
      <c r="G2716" s="61"/>
      <c r="H2716" s="66"/>
      <c r="I2716" s="61"/>
      <c r="J2716" s="61"/>
      <c r="K2716" s="67" t="s">
        <v>84</v>
      </c>
      <c r="L2716" s="67">
        <v>68.41</v>
      </c>
      <c r="M2716" s="67">
        <v>0.1</v>
      </c>
      <c r="N2716" s="67">
        <v>724.85119999999995</v>
      </c>
      <c r="O2716" s="67">
        <v>2</v>
      </c>
      <c r="P2716" s="67">
        <v>26.34</v>
      </c>
      <c r="Q2716" s="68">
        <v>43576000</v>
      </c>
      <c r="R2716" s="65"/>
      <c r="S2716" s="64"/>
      <c r="T2716" s="36"/>
      <c r="U2716" s="69"/>
      <c r="V2716" s="36"/>
      <c r="W2716" s="36"/>
    </row>
    <row r="2717" spans="1:23" s="63" customFormat="1" ht="14.4">
      <c r="A2717" s="62"/>
      <c r="B2717" s="61"/>
      <c r="C2717" s="61"/>
      <c r="D2717" s="61"/>
      <c r="E2717" s="61"/>
      <c r="F2717" s="61"/>
      <c r="G2717" s="61"/>
      <c r="H2717" s="66"/>
      <c r="I2717" s="61"/>
      <c r="J2717" s="61"/>
      <c r="K2717" s="67" t="s">
        <v>86</v>
      </c>
      <c r="L2717" s="67">
        <v>60.05</v>
      </c>
      <c r="M2717" s="67">
        <v>-1.4</v>
      </c>
      <c r="N2717" s="67">
        <v>741.65539999999999</v>
      </c>
      <c r="O2717" s="67">
        <v>3</v>
      </c>
      <c r="P2717" s="67">
        <v>33.590000000000003</v>
      </c>
      <c r="Q2717" s="68">
        <v>6578900</v>
      </c>
      <c r="R2717" s="65"/>
      <c r="S2717" s="64"/>
      <c r="T2717" s="36"/>
      <c r="U2717" s="69"/>
      <c r="V2717" s="36"/>
      <c r="W2717" s="36"/>
    </row>
    <row r="2718" spans="1:23" s="63" customFormat="1" ht="14.4">
      <c r="A2718" s="62"/>
      <c r="B2718" s="61"/>
      <c r="C2718" s="61"/>
      <c r="D2718" s="61"/>
      <c r="E2718" s="61"/>
      <c r="F2718" s="61"/>
      <c r="G2718" s="61"/>
      <c r="H2718" s="66"/>
      <c r="I2718" s="61"/>
      <c r="J2718" s="61"/>
      <c r="K2718" s="67" t="s">
        <v>109</v>
      </c>
      <c r="L2718" s="67">
        <v>24.32</v>
      </c>
      <c r="M2718" s="67">
        <v>-0.1</v>
      </c>
      <c r="N2718" s="67">
        <v>408.68700000000001</v>
      </c>
      <c r="O2718" s="67">
        <v>2</v>
      </c>
      <c r="P2718" s="67">
        <v>19.03</v>
      </c>
      <c r="Q2718" s="68">
        <v>122250</v>
      </c>
      <c r="R2718" s="65"/>
      <c r="S2718" s="64"/>
      <c r="T2718" s="36"/>
      <c r="U2718" s="69"/>
      <c r="V2718" s="36"/>
      <c r="W2718" s="36"/>
    </row>
    <row r="2719" spans="1:23" s="63" customFormat="1" ht="14.4">
      <c r="A2719" s="62"/>
      <c r="B2719" s="61"/>
      <c r="C2719" s="61"/>
      <c r="D2719" s="61"/>
      <c r="E2719" s="61"/>
      <c r="F2719" s="61"/>
      <c r="G2719" s="61"/>
      <c r="H2719" s="66"/>
      <c r="I2719" s="61"/>
      <c r="J2719" s="61"/>
      <c r="K2719" s="14"/>
      <c r="L2719" s="14"/>
      <c r="M2719" s="13"/>
      <c r="N2719" s="15"/>
      <c r="O2719" s="12"/>
      <c r="P2719" s="14"/>
      <c r="Q2719" s="48">
        <f>SUM(Q2715:Q2718)</f>
        <v>80628150</v>
      </c>
      <c r="R2719" s="65"/>
      <c r="S2719" s="64"/>
      <c r="T2719" s="36"/>
      <c r="U2719" s="70"/>
      <c r="V2719" s="36"/>
      <c r="W2719" s="36"/>
    </row>
    <row r="2720" spans="1:23" s="63" customFormat="1" ht="14.4">
      <c r="A2720" s="62">
        <v>38</v>
      </c>
      <c r="B2720" s="61">
        <v>4</v>
      </c>
      <c r="C2720" s="61">
        <v>1</v>
      </c>
      <c r="D2720" s="61">
        <v>106.03</v>
      </c>
      <c r="E2720" s="61">
        <v>5</v>
      </c>
      <c r="F2720" s="61">
        <v>68930</v>
      </c>
      <c r="G2720" s="61" t="s">
        <v>870</v>
      </c>
      <c r="H2720" s="66" t="s">
        <v>57</v>
      </c>
      <c r="I2720" s="61" t="s">
        <v>13</v>
      </c>
      <c r="J2720" s="61" t="s">
        <v>566</v>
      </c>
      <c r="K2720" s="67" t="s">
        <v>110</v>
      </c>
      <c r="L2720" s="67">
        <v>60.88</v>
      </c>
      <c r="M2720" s="67">
        <v>-0.2</v>
      </c>
      <c r="N2720" s="67">
        <v>658.2903</v>
      </c>
      <c r="O2720" s="67">
        <v>2</v>
      </c>
      <c r="P2720" s="67">
        <v>22.67</v>
      </c>
      <c r="Q2720" s="68">
        <v>11019000</v>
      </c>
      <c r="R2720" s="65">
        <f>Q2724/B2720</f>
        <v>7183075</v>
      </c>
      <c r="S2720" s="64"/>
      <c r="T2720" s="44">
        <f>R2720/$S$2676*100</f>
        <v>3.2016981993483093</v>
      </c>
      <c r="U2720" s="69"/>
      <c r="V2720" s="44">
        <f>T2720*U$2676/100</f>
        <v>1.1414015820383238E-2</v>
      </c>
      <c r="W2720" s="44"/>
    </row>
    <row r="2721" spans="1:23" s="63" customFormat="1" ht="14.4">
      <c r="A2721" s="62"/>
      <c r="B2721" s="61"/>
      <c r="C2721" s="61"/>
      <c r="D2721" s="61"/>
      <c r="E2721" s="61"/>
      <c r="F2721" s="61"/>
      <c r="G2721" s="61"/>
      <c r="H2721" s="66"/>
      <c r="I2721" s="61"/>
      <c r="J2721" s="61"/>
      <c r="K2721" s="67" t="s">
        <v>111</v>
      </c>
      <c r="L2721" s="67">
        <v>58.41</v>
      </c>
      <c r="M2721" s="67">
        <v>-2.2000000000000002</v>
      </c>
      <c r="N2721" s="67">
        <v>615.34839999999997</v>
      </c>
      <c r="O2721" s="67">
        <v>2</v>
      </c>
      <c r="P2721" s="67">
        <v>32.47</v>
      </c>
      <c r="Q2721" s="68">
        <v>4708700</v>
      </c>
      <c r="R2721" s="65"/>
      <c r="S2721" s="64"/>
      <c r="T2721" s="36"/>
      <c r="U2721" s="69"/>
      <c r="V2721" s="36"/>
      <c r="W2721" s="36"/>
    </row>
    <row r="2722" spans="1:23" s="63" customFormat="1" ht="14.4">
      <c r="A2722" s="62"/>
      <c r="B2722" s="61"/>
      <c r="C2722" s="61"/>
      <c r="D2722" s="61"/>
      <c r="E2722" s="61"/>
      <c r="F2722" s="61"/>
      <c r="G2722" s="61"/>
      <c r="H2722" s="66"/>
      <c r="I2722" s="61"/>
      <c r="J2722" s="61"/>
      <c r="K2722" s="67" t="s">
        <v>112</v>
      </c>
      <c r="L2722" s="67">
        <v>52.32</v>
      </c>
      <c r="M2722" s="67">
        <v>-0.5</v>
      </c>
      <c r="N2722" s="67">
        <v>623.34690000000001</v>
      </c>
      <c r="O2722" s="67">
        <v>2</v>
      </c>
      <c r="P2722" s="67">
        <v>29.97</v>
      </c>
      <c r="Q2722" s="68">
        <v>4180200</v>
      </c>
      <c r="R2722" s="65"/>
      <c r="S2722" s="64"/>
      <c r="T2722" s="36"/>
      <c r="U2722" s="69"/>
      <c r="V2722" s="36"/>
      <c r="W2722" s="36"/>
    </row>
    <row r="2723" spans="1:23" s="63" customFormat="1" ht="14.4">
      <c r="A2723" s="62"/>
      <c r="B2723" s="61"/>
      <c r="C2723" s="61"/>
      <c r="D2723" s="61"/>
      <c r="E2723" s="61"/>
      <c r="F2723" s="61"/>
      <c r="G2723" s="61"/>
      <c r="H2723" s="66"/>
      <c r="I2723" s="61"/>
      <c r="J2723" s="61"/>
      <c r="K2723" s="67" t="s">
        <v>113</v>
      </c>
      <c r="L2723" s="67">
        <v>47.84</v>
      </c>
      <c r="M2723" s="67">
        <v>-0.3</v>
      </c>
      <c r="N2723" s="67">
        <v>528.73680000000002</v>
      </c>
      <c r="O2723" s="67">
        <v>2</v>
      </c>
      <c r="P2723" s="67">
        <v>27.95</v>
      </c>
      <c r="Q2723" s="68">
        <v>8824400</v>
      </c>
      <c r="R2723" s="65"/>
      <c r="S2723" s="64"/>
      <c r="T2723" s="36"/>
      <c r="U2723" s="69"/>
      <c r="V2723" s="36"/>
      <c r="W2723" s="36"/>
    </row>
    <row r="2724" spans="1:23" s="63" customFormat="1" ht="14.4">
      <c r="A2724" s="62"/>
      <c r="B2724" s="61"/>
      <c r="C2724" s="61"/>
      <c r="D2724" s="61"/>
      <c r="E2724" s="61"/>
      <c r="F2724" s="61"/>
      <c r="G2724" s="61"/>
      <c r="H2724" s="66"/>
      <c r="I2724" s="61"/>
      <c r="J2724" s="61"/>
      <c r="K2724" s="14"/>
      <c r="L2724" s="14"/>
      <c r="M2724" s="13"/>
      <c r="N2724" s="15"/>
      <c r="O2724" s="12"/>
      <c r="P2724" s="14"/>
      <c r="Q2724" s="48">
        <f>SUM(Q2720:Q2723)</f>
        <v>28732300</v>
      </c>
      <c r="R2724" s="65"/>
      <c r="S2724" s="64"/>
      <c r="T2724" s="36"/>
      <c r="U2724" s="70"/>
      <c r="V2724" s="36"/>
      <c r="W2724" s="36"/>
    </row>
    <row r="2725" spans="1:23" s="63" customFormat="1" ht="14.4">
      <c r="A2725" s="62">
        <v>38</v>
      </c>
      <c r="B2725" s="61">
        <v>3</v>
      </c>
      <c r="C2725" s="61">
        <v>3</v>
      </c>
      <c r="D2725" s="61">
        <v>98.99</v>
      </c>
      <c r="E2725" s="61">
        <v>9</v>
      </c>
      <c r="F2725" s="61">
        <v>25342</v>
      </c>
      <c r="G2725" s="61" t="s">
        <v>768</v>
      </c>
      <c r="H2725" s="66" t="s">
        <v>648</v>
      </c>
      <c r="I2725" s="61" t="s">
        <v>40</v>
      </c>
      <c r="J2725" s="61" t="s">
        <v>963</v>
      </c>
      <c r="K2725" s="67" t="s">
        <v>90</v>
      </c>
      <c r="L2725" s="67">
        <v>66.89</v>
      </c>
      <c r="M2725" s="67">
        <v>0.9</v>
      </c>
      <c r="N2725" s="67">
        <v>480.26389999999998</v>
      </c>
      <c r="O2725" s="67">
        <v>2</v>
      </c>
      <c r="P2725" s="67">
        <v>24.52</v>
      </c>
      <c r="Q2725" s="68">
        <v>11852000</v>
      </c>
      <c r="R2725" s="65">
        <f>Q2728/B2725</f>
        <v>4402176.666666667</v>
      </c>
      <c r="S2725" s="64"/>
      <c r="T2725" s="44">
        <f>R2725/$S$2676*100</f>
        <v>1.9621737357440665</v>
      </c>
      <c r="U2725" s="69"/>
      <c r="V2725" s="44">
        <f>T2725*U$2676/100</f>
        <v>6.9951259199514549E-3</v>
      </c>
      <c r="W2725" s="44"/>
    </row>
    <row r="2726" spans="1:23" s="63" customFormat="1" ht="14.4">
      <c r="A2726" s="62"/>
      <c r="B2726" s="61"/>
      <c r="C2726" s="61"/>
      <c r="D2726" s="61"/>
      <c r="E2726" s="61"/>
      <c r="F2726" s="61"/>
      <c r="G2726" s="61"/>
      <c r="H2726" s="66"/>
      <c r="I2726" s="61"/>
      <c r="J2726" s="61"/>
      <c r="K2726" s="67" t="s">
        <v>91</v>
      </c>
      <c r="L2726" s="67">
        <v>64.2</v>
      </c>
      <c r="M2726" s="67">
        <v>-0.8</v>
      </c>
      <c r="N2726" s="67">
        <v>604.8021</v>
      </c>
      <c r="O2726" s="67">
        <v>2</v>
      </c>
      <c r="P2726" s="67">
        <v>30.65</v>
      </c>
      <c r="Q2726" s="68">
        <v>933510</v>
      </c>
      <c r="R2726" s="65"/>
      <c r="S2726" s="64"/>
      <c r="T2726" s="36"/>
      <c r="U2726" s="69"/>
      <c r="V2726" s="36"/>
      <c r="W2726" s="36"/>
    </row>
    <row r="2727" spans="1:23" s="63" customFormat="1" ht="14.4">
      <c r="A2727" s="62"/>
      <c r="B2727" s="61"/>
      <c r="C2727" s="61"/>
      <c r="D2727" s="61"/>
      <c r="E2727" s="61"/>
      <c r="F2727" s="61"/>
      <c r="G2727" s="61"/>
      <c r="H2727" s="66"/>
      <c r="I2727" s="61"/>
      <c r="J2727" s="61"/>
      <c r="K2727" s="67" t="s">
        <v>115</v>
      </c>
      <c r="L2727" s="67">
        <v>45.44</v>
      </c>
      <c r="M2727" s="67">
        <v>1</v>
      </c>
      <c r="N2727" s="67">
        <v>612.80070000000001</v>
      </c>
      <c r="O2727" s="67">
        <v>2</v>
      </c>
      <c r="P2727" s="67">
        <v>27.24</v>
      </c>
      <c r="Q2727" s="68">
        <v>421020</v>
      </c>
      <c r="R2727" s="65"/>
      <c r="S2727" s="64"/>
      <c r="T2727" s="36"/>
      <c r="U2727" s="69"/>
      <c r="V2727" s="36"/>
      <c r="W2727" s="36"/>
    </row>
    <row r="2728" spans="1:23" s="63" customFormat="1" ht="14.4">
      <c r="A2728" s="62"/>
      <c r="B2728" s="61"/>
      <c r="C2728" s="61"/>
      <c r="D2728" s="61"/>
      <c r="E2728" s="61"/>
      <c r="F2728" s="61"/>
      <c r="G2728" s="61"/>
      <c r="H2728" s="66"/>
      <c r="I2728" s="61"/>
      <c r="J2728" s="61"/>
      <c r="K2728" s="14"/>
      <c r="L2728" s="14"/>
      <c r="M2728" s="13"/>
      <c r="N2728" s="15"/>
      <c r="O2728" s="12"/>
      <c r="P2728" s="14"/>
      <c r="Q2728" s="48">
        <f>SUM(Q2725:Q2727)</f>
        <v>13206530</v>
      </c>
      <c r="R2728" s="65"/>
      <c r="S2728" s="64"/>
      <c r="T2728" s="36"/>
      <c r="U2728" s="70"/>
      <c r="V2728" s="36"/>
      <c r="W2728" s="36"/>
    </row>
    <row r="2729" spans="1:23" s="63" customFormat="1" ht="14.4">
      <c r="A2729" s="62">
        <v>38</v>
      </c>
      <c r="B2729" s="61">
        <v>2</v>
      </c>
      <c r="C2729" s="61">
        <v>2</v>
      </c>
      <c r="D2729" s="61">
        <v>97.59</v>
      </c>
      <c r="E2729" s="61">
        <v>9</v>
      </c>
      <c r="F2729" s="61">
        <v>24807</v>
      </c>
      <c r="G2729" s="61" t="s">
        <v>796</v>
      </c>
      <c r="H2729" s="66" t="s">
        <v>648</v>
      </c>
      <c r="I2729" s="61" t="s">
        <v>40</v>
      </c>
      <c r="J2729" s="61" t="s">
        <v>977</v>
      </c>
      <c r="K2729" s="67" t="s">
        <v>95</v>
      </c>
      <c r="L2729" s="67">
        <v>76.53</v>
      </c>
      <c r="M2729" s="67">
        <v>0.4</v>
      </c>
      <c r="N2729" s="67">
        <v>500.2285</v>
      </c>
      <c r="O2729" s="67">
        <v>3</v>
      </c>
      <c r="P2729" s="67">
        <v>19</v>
      </c>
      <c r="Q2729" s="68">
        <v>4693900</v>
      </c>
      <c r="R2729" s="65">
        <f>Q2731/B2729</f>
        <v>3098250</v>
      </c>
      <c r="S2729" s="64"/>
      <c r="T2729" s="44">
        <f>R2729/$S$2676*100</f>
        <v>1.3809770113956625</v>
      </c>
      <c r="U2729" s="69"/>
      <c r="V2729" s="44">
        <f>T2729*U$2676/100</f>
        <v>4.9231665429502504E-3</v>
      </c>
      <c r="W2729" s="44"/>
    </row>
    <row r="2730" spans="1:23" s="63" customFormat="1" ht="14.4">
      <c r="A2730" s="62"/>
      <c r="B2730" s="61"/>
      <c r="C2730" s="61"/>
      <c r="D2730" s="61"/>
      <c r="E2730" s="61"/>
      <c r="F2730" s="61"/>
      <c r="G2730" s="61"/>
      <c r="H2730" s="66"/>
      <c r="I2730" s="61"/>
      <c r="J2730" s="61"/>
      <c r="K2730" s="67" t="s">
        <v>116</v>
      </c>
      <c r="L2730" s="67">
        <v>42.1</v>
      </c>
      <c r="M2730" s="67">
        <v>0.8</v>
      </c>
      <c r="N2730" s="67">
        <v>502.28429999999997</v>
      </c>
      <c r="O2730" s="67">
        <v>2</v>
      </c>
      <c r="P2730" s="67">
        <v>25.72</v>
      </c>
      <c r="Q2730" s="68">
        <v>1502600</v>
      </c>
      <c r="R2730" s="65"/>
      <c r="S2730" s="64"/>
      <c r="T2730" s="36"/>
      <c r="U2730" s="69"/>
      <c r="V2730" s="36"/>
      <c r="W2730" s="36"/>
    </row>
    <row r="2731" spans="1:23" s="63" customFormat="1" ht="14.4">
      <c r="A2731" s="62"/>
      <c r="B2731" s="61"/>
      <c r="C2731" s="61"/>
      <c r="D2731" s="61"/>
      <c r="E2731" s="61"/>
      <c r="F2731" s="61"/>
      <c r="G2731" s="61"/>
      <c r="H2731" s="66"/>
      <c r="I2731" s="61"/>
      <c r="J2731" s="61"/>
      <c r="K2731" s="14"/>
      <c r="L2731" s="14"/>
      <c r="M2731" s="13"/>
      <c r="N2731" s="15"/>
      <c r="O2731" s="12"/>
      <c r="P2731" s="14"/>
      <c r="Q2731" s="48">
        <f>SUM(Q2729:Q2730)</f>
        <v>6196500</v>
      </c>
      <c r="R2731" s="65"/>
      <c r="S2731" s="64"/>
      <c r="T2731" s="36"/>
      <c r="U2731" s="70"/>
      <c r="V2731" s="36"/>
      <c r="W2731" s="36"/>
    </row>
    <row r="2732" spans="1:23" s="63" customFormat="1" ht="14.4">
      <c r="A2732" s="62">
        <v>38</v>
      </c>
      <c r="B2732" s="61">
        <v>1</v>
      </c>
      <c r="C2732" s="61">
        <v>1</v>
      </c>
      <c r="D2732" s="61">
        <v>96.71</v>
      </c>
      <c r="E2732" s="61">
        <v>3</v>
      </c>
      <c r="F2732" s="61">
        <v>54896</v>
      </c>
      <c r="G2732" s="61" t="s">
        <v>741</v>
      </c>
      <c r="H2732" s="66" t="s">
        <v>59</v>
      </c>
      <c r="I2732" s="61" t="s">
        <v>37</v>
      </c>
      <c r="J2732" s="61" t="s">
        <v>939</v>
      </c>
      <c r="K2732" s="67" t="s">
        <v>89</v>
      </c>
      <c r="L2732" s="67">
        <v>96.71</v>
      </c>
      <c r="M2732" s="67">
        <v>-0.1</v>
      </c>
      <c r="N2732" s="67">
        <v>708.30100000000004</v>
      </c>
      <c r="O2732" s="67">
        <v>3</v>
      </c>
      <c r="P2732" s="67">
        <v>22.73</v>
      </c>
      <c r="Q2732" s="68">
        <v>12109000</v>
      </c>
      <c r="R2732" s="65">
        <v>12109000</v>
      </c>
      <c r="S2732" s="64"/>
      <c r="T2732" s="44">
        <f>R2732/$S$2676*100</f>
        <v>5.3973212720051889</v>
      </c>
      <c r="U2732" s="69"/>
      <c r="V2732" s="44">
        <f>T2732*U$2676/100</f>
        <v>1.9241385836709299E-2</v>
      </c>
      <c r="W2732" s="44"/>
    </row>
    <row r="2733" spans="1:23" s="63" customFormat="1" ht="14.4">
      <c r="A2733" s="62"/>
      <c r="B2733" s="61"/>
      <c r="C2733" s="61"/>
      <c r="D2733" s="61"/>
      <c r="E2733" s="61"/>
      <c r="F2733" s="61"/>
      <c r="G2733" s="61"/>
      <c r="H2733" s="66"/>
      <c r="I2733" s="61"/>
      <c r="J2733" s="61"/>
      <c r="K2733" s="14"/>
      <c r="L2733" s="14"/>
      <c r="M2733" s="13"/>
      <c r="N2733" s="15"/>
      <c r="O2733" s="12"/>
      <c r="P2733" s="14"/>
      <c r="Q2733" s="48">
        <f>SUM(Q2732)</f>
        <v>12109000</v>
      </c>
      <c r="R2733" s="65"/>
      <c r="S2733" s="64"/>
      <c r="T2733" s="36"/>
      <c r="U2733" s="70"/>
      <c r="V2733" s="36"/>
      <c r="W2733" s="36"/>
    </row>
    <row r="2734" spans="1:23" s="63" customFormat="1" ht="14.4">
      <c r="A2734" s="62">
        <v>38</v>
      </c>
      <c r="B2734" s="61">
        <v>2</v>
      </c>
      <c r="C2734" s="61">
        <v>2</v>
      </c>
      <c r="D2734" s="61">
        <v>96.13</v>
      </c>
      <c r="E2734" s="61">
        <v>3</v>
      </c>
      <c r="F2734" s="61">
        <v>69080</v>
      </c>
      <c r="G2734" s="61" t="s">
        <v>872</v>
      </c>
      <c r="H2734" s="66" t="s">
        <v>59</v>
      </c>
      <c r="I2734" s="61" t="s">
        <v>13</v>
      </c>
      <c r="J2734" s="61" t="s">
        <v>939</v>
      </c>
      <c r="K2734" s="67" t="s">
        <v>117</v>
      </c>
      <c r="L2734" s="67">
        <v>96.13</v>
      </c>
      <c r="M2734" s="67">
        <v>0</v>
      </c>
      <c r="N2734" s="67">
        <v>754.31100000000004</v>
      </c>
      <c r="O2734" s="67">
        <v>3</v>
      </c>
      <c r="P2734" s="67">
        <v>31.61</v>
      </c>
      <c r="Q2734" s="68">
        <v>59182000</v>
      </c>
      <c r="R2734" s="65">
        <f>Q2736/B2734</f>
        <v>38585000</v>
      </c>
      <c r="S2734" s="64"/>
      <c r="T2734" s="44">
        <f>R2734/$S$2676*100</f>
        <v>17.198417811571577</v>
      </c>
      <c r="U2734" s="69"/>
      <c r="V2734" s="44">
        <f>T2734*U$2676/100</f>
        <v>6.131215397715982E-2</v>
      </c>
      <c r="W2734" s="44"/>
    </row>
    <row r="2735" spans="1:23" s="63" customFormat="1" ht="14.4">
      <c r="A2735" s="62"/>
      <c r="B2735" s="61"/>
      <c r="C2735" s="61"/>
      <c r="D2735" s="61"/>
      <c r="E2735" s="61"/>
      <c r="F2735" s="61"/>
      <c r="G2735" s="61"/>
      <c r="H2735" s="66"/>
      <c r="I2735" s="61"/>
      <c r="J2735" s="61"/>
      <c r="K2735" s="67" t="s">
        <v>118</v>
      </c>
      <c r="L2735" s="67">
        <v>83.52</v>
      </c>
      <c r="M2735" s="67">
        <v>-0.3</v>
      </c>
      <c r="N2735" s="67">
        <v>759.64250000000004</v>
      </c>
      <c r="O2735" s="67">
        <v>3</v>
      </c>
      <c r="P2735" s="67">
        <v>29.23</v>
      </c>
      <c r="Q2735" s="68">
        <v>17988000</v>
      </c>
      <c r="R2735" s="65"/>
      <c r="S2735" s="64"/>
      <c r="T2735" s="36"/>
      <c r="U2735" s="69"/>
      <c r="V2735" s="36"/>
      <c r="W2735" s="36"/>
    </row>
    <row r="2736" spans="1:23" s="63" customFormat="1" ht="14.4">
      <c r="A2736" s="62"/>
      <c r="B2736" s="61"/>
      <c r="C2736" s="61"/>
      <c r="D2736" s="61"/>
      <c r="E2736" s="61"/>
      <c r="F2736" s="61"/>
      <c r="G2736" s="61"/>
      <c r="H2736" s="66"/>
      <c r="I2736" s="61"/>
      <c r="J2736" s="61"/>
      <c r="K2736" s="14"/>
      <c r="L2736" s="14"/>
      <c r="M2736" s="13"/>
      <c r="N2736" s="15"/>
      <c r="O2736" s="12"/>
      <c r="P2736" s="14"/>
      <c r="Q2736" s="48">
        <f>SUM(Q2734:Q2735)</f>
        <v>77170000</v>
      </c>
      <c r="R2736" s="65"/>
      <c r="S2736" s="64"/>
      <c r="T2736" s="36"/>
      <c r="U2736" s="70"/>
      <c r="V2736" s="36"/>
      <c r="W2736" s="36"/>
    </row>
    <row r="2737" spans="1:23" s="63" customFormat="1" ht="14.4">
      <c r="A2737" s="62">
        <v>38</v>
      </c>
      <c r="B2737" s="61">
        <v>2</v>
      </c>
      <c r="C2737" s="61">
        <v>2</v>
      </c>
      <c r="D2737" s="61">
        <v>82.16</v>
      </c>
      <c r="E2737" s="61">
        <v>24</v>
      </c>
      <c r="F2737" s="61">
        <v>9832</v>
      </c>
      <c r="G2737" s="61" t="s">
        <v>835</v>
      </c>
      <c r="H2737" s="66" t="s">
        <v>55</v>
      </c>
      <c r="I2737" s="61" t="s">
        <v>669</v>
      </c>
      <c r="J2737" s="61" t="s">
        <v>659</v>
      </c>
      <c r="K2737" s="67" t="s">
        <v>93</v>
      </c>
      <c r="L2737" s="67">
        <v>57.06</v>
      </c>
      <c r="M2737" s="67">
        <v>-3.4</v>
      </c>
      <c r="N2737" s="67">
        <v>828.34550000000002</v>
      </c>
      <c r="O2737" s="67">
        <v>2</v>
      </c>
      <c r="P2737" s="67">
        <v>31.77</v>
      </c>
      <c r="Q2737" s="68">
        <v>1062900</v>
      </c>
      <c r="R2737" s="65">
        <f>Q2739/B2737</f>
        <v>2880400</v>
      </c>
      <c r="S2737" s="64"/>
      <c r="T2737" s="44">
        <f>R2737/$S$2676*100</f>
        <v>1.2838751500440786</v>
      </c>
      <c r="U2737" s="69"/>
      <c r="V2737" s="44">
        <f>T2737*U$2676/100</f>
        <v>4.5769995675990971E-3</v>
      </c>
      <c r="W2737" s="44"/>
    </row>
    <row r="2738" spans="1:23" s="63" customFormat="1" ht="14.4">
      <c r="A2738" s="62"/>
      <c r="B2738" s="61"/>
      <c r="C2738" s="61"/>
      <c r="D2738" s="61"/>
      <c r="E2738" s="61"/>
      <c r="F2738" s="61"/>
      <c r="G2738" s="61"/>
      <c r="H2738" s="66"/>
      <c r="I2738" s="61"/>
      <c r="J2738" s="61"/>
      <c r="K2738" s="67" t="s">
        <v>94</v>
      </c>
      <c r="L2738" s="67">
        <v>50.19</v>
      </c>
      <c r="M2738" s="67">
        <v>-0.2</v>
      </c>
      <c r="N2738" s="67">
        <v>482.75279999999998</v>
      </c>
      <c r="O2738" s="67">
        <v>2</v>
      </c>
      <c r="P2738" s="67">
        <v>27.93</v>
      </c>
      <c r="Q2738" s="68">
        <v>4697900</v>
      </c>
      <c r="R2738" s="65"/>
      <c r="S2738" s="64"/>
      <c r="T2738" s="36"/>
      <c r="U2738" s="69"/>
      <c r="V2738" s="36"/>
      <c r="W2738" s="36"/>
    </row>
    <row r="2739" spans="1:23" s="63" customFormat="1" ht="14.4">
      <c r="A2739" s="62"/>
      <c r="B2739" s="61"/>
      <c r="C2739" s="61"/>
      <c r="D2739" s="61"/>
      <c r="E2739" s="61"/>
      <c r="F2739" s="61"/>
      <c r="G2739" s="61"/>
      <c r="H2739" s="66"/>
      <c r="I2739" s="61"/>
      <c r="J2739" s="61"/>
      <c r="K2739" s="14"/>
      <c r="L2739" s="14"/>
      <c r="M2739" s="13"/>
      <c r="N2739" s="15"/>
      <c r="O2739" s="12"/>
      <c r="P2739" s="14"/>
      <c r="Q2739" s="48">
        <f>SUM(Q2737:Q2738)</f>
        <v>5760800</v>
      </c>
      <c r="R2739" s="65"/>
      <c r="S2739" s="64"/>
      <c r="T2739" s="36"/>
      <c r="U2739" s="70"/>
      <c r="V2739" s="36"/>
      <c r="W2739" s="36"/>
    </row>
    <row r="2740" spans="1:23" s="63" customFormat="1" ht="14.4">
      <c r="A2740" s="62">
        <v>38</v>
      </c>
      <c r="B2740" s="61">
        <v>3</v>
      </c>
      <c r="C2740" s="61">
        <v>1</v>
      </c>
      <c r="D2740" s="61">
        <v>65.12</v>
      </c>
      <c r="E2740" s="61">
        <v>4</v>
      </c>
      <c r="F2740" s="61">
        <v>68047</v>
      </c>
      <c r="G2740" s="61" t="s">
        <v>879</v>
      </c>
      <c r="H2740" s="66" t="s">
        <v>60</v>
      </c>
      <c r="I2740" s="61" t="s">
        <v>13</v>
      </c>
      <c r="J2740" s="61" t="s">
        <v>1013</v>
      </c>
      <c r="K2740" s="67" t="s">
        <v>52</v>
      </c>
      <c r="L2740" s="67">
        <v>48.38</v>
      </c>
      <c r="M2740" s="67">
        <v>-1</v>
      </c>
      <c r="N2740" s="67">
        <v>401.7278</v>
      </c>
      <c r="O2740" s="67">
        <v>2</v>
      </c>
      <c r="P2740" s="67">
        <v>23.66</v>
      </c>
      <c r="Q2740" s="68">
        <v>2911400</v>
      </c>
      <c r="R2740" s="65">
        <f>Q2743/B2740</f>
        <v>1301440</v>
      </c>
      <c r="S2740" s="64"/>
      <c r="T2740" s="44">
        <f>R2740/$S$2676*100</f>
        <v>0.58008834719947422</v>
      </c>
      <c r="U2740" s="69"/>
      <c r="V2740" s="44">
        <f>T2740*U$2676/100</f>
        <v>2.0680080257103762E-3</v>
      </c>
      <c r="W2740" s="44"/>
    </row>
    <row r="2741" spans="1:23" s="63" customFormat="1" ht="14.4">
      <c r="A2741" s="62"/>
      <c r="B2741" s="61"/>
      <c r="C2741" s="61"/>
      <c r="D2741" s="61"/>
      <c r="E2741" s="61"/>
      <c r="F2741" s="61"/>
      <c r="G2741" s="61"/>
      <c r="H2741" s="66"/>
      <c r="I2741" s="61"/>
      <c r="J2741" s="61"/>
      <c r="K2741" s="67" t="s">
        <v>51</v>
      </c>
      <c r="L2741" s="67">
        <v>43.34</v>
      </c>
      <c r="M2741" s="67">
        <v>-1.3</v>
      </c>
      <c r="N2741" s="67">
        <v>409.7251</v>
      </c>
      <c r="O2741" s="67">
        <v>2</v>
      </c>
      <c r="P2741" s="67">
        <v>21.65</v>
      </c>
      <c r="Q2741" s="68">
        <v>814010</v>
      </c>
      <c r="R2741" s="65"/>
      <c r="S2741" s="64"/>
      <c r="T2741" s="36"/>
      <c r="U2741" s="69"/>
      <c r="V2741" s="36"/>
      <c r="W2741" s="36"/>
    </row>
    <row r="2742" spans="1:23" s="63" customFormat="1" ht="14.4">
      <c r="A2742" s="62"/>
      <c r="B2742" s="61"/>
      <c r="C2742" s="61"/>
      <c r="D2742" s="61"/>
      <c r="E2742" s="61"/>
      <c r="F2742" s="61"/>
      <c r="G2742" s="61"/>
      <c r="H2742" s="66"/>
      <c r="I2742" s="61"/>
      <c r="J2742" s="61"/>
      <c r="K2742" s="67" t="s">
        <v>119</v>
      </c>
      <c r="L2742" s="67">
        <v>33.49</v>
      </c>
      <c r="M2742" s="67">
        <v>-7.7</v>
      </c>
      <c r="N2742" s="67">
        <v>697.62400000000002</v>
      </c>
      <c r="O2742" s="67">
        <v>3</v>
      </c>
      <c r="P2742" s="67">
        <v>22.06</v>
      </c>
      <c r="Q2742" s="68">
        <v>178910</v>
      </c>
      <c r="R2742" s="65"/>
      <c r="S2742" s="64"/>
      <c r="T2742" s="36"/>
      <c r="U2742" s="69"/>
      <c r="V2742" s="36"/>
      <c r="W2742" s="36"/>
    </row>
    <row r="2743" spans="1:23" s="63" customFormat="1" ht="14.4">
      <c r="A2743" s="62"/>
      <c r="B2743" s="61"/>
      <c r="C2743" s="61"/>
      <c r="D2743" s="61"/>
      <c r="E2743" s="61"/>
      <c r="F2743" s="61"/>
      <c r="G2743" s="61"/>
      <c r="H2743" s="66"/>
      <c r="I2743" s="61"/>
      <c r="J2743" s="61"/>
      <c r="K2743" s="14"/>
      <c r="L2743" s="14"/>
      <c r="M2743" s="13"/>
      <c r="N2743" s="15"/>
      <c r="O2743" s="12"/>
      <c r="P2743" s="14"/>
      <c r="Q2743" s="48">
        <f>SUM(Q2740:Q2742)</f>
        <v>3904320</v>
      </c>
      <c r="R2743" s="65"/>
      <c r="S2743" s="64"/>
      <c r="T2743" s="36"/>
      <c r="U2743" s="70"/>
      <c r="V2743" s="36"/>
      <c r="W2743" s="36"/>
    </row>
    <row r="2744" spans="1:23" s="63" customFormat="1" ht="14.4">
      <c r="A2744" s="62">
        <v>38</v>
      </c>
      <c r="B2744" s="61">
        <v>1</v>
      </c>
      <c r="C2744" s="61">
        <v>1</v>
      </c>
      <c r="D2744" s="61">
        <v>58.44</v>
      </c>
      <c r="E2744" s="61">
        <v>7</v>
      </c>
      <c r="F2744" s="61">
        <v>17697</v>
      </c>
      <c r="G2744" s="61" t="s">
        <v>818</v>
      </c>
      <c r="H2744" s="66" t="s">
        <v>55</v>
      </c>
      <c r="I2744" s="61" t="s">
        <v>669</v>
      </c>
      <c r="J2744" s="61" t="s">
        <v>555</v>
      </c>
      <c r="K2744" s="67" t="s">
        <v>120</v>
      </c>
      <c r="L2744" s="67">
        <v>58.44</v>
      </c>
      <c r="M2744" s="67">
        <v>0</v>
      </c>
      <c r="N2744" s="67">
        <v>366.53649999999999</v>
      </c>
      <c r="O2744" s="67">
        <v>3</v>
      </c>
      <c r="P2744" s="67">
        <v>20.58</v>
      </c>
      <c r="Q2744" s="68">
        <v>1981500</v>
      </c>
      <c r="R2744" s="65">
        <v>1981500</v>
      </c>
      <c r="S2744" s="64"/>
      <c r="T2744" s="44">
        <f>R2744/$S$2676*100</f>
        <v>0.8832101825483758</v>
      </c>
      <c r="U2744" s="69"/>
      <c r="V2744" s="44">
        <f>T2744*U$2676/100</f>
        <v>3.1486337464232783E-3</v>
      </c>
      <c r="W2744" s="44"/>
    </row>
    <row r="2745" spans="1:23" s="63" customFormat="1" ht="14.4">
      <c r="A2745" s="62"/>
      <c r="B2745" s="61"/>
      <c r="C2745" s="61"/>
      <c r="D2745" s="61"/>
      <c r="E2745" s="61"/>
      <c r="F2745" s="61"/>
      <c r="G2745" s="61"/>
      <c r="H2745" s="66"/>
      <c r="I2745" s="61"/>
      <c r="J2745" s="61"/>
      <c r="K2745" s="14"/>
      <c r="L2745" s="14"/>
      <c r="M2745" s="13"/>
      <c r="N2745" s="15"/>
      <c r="O2745" s="12"/>
      <c r="P2745" s="14"/>
      <c r="Q2745" s="48">
        <f>SUM(Q2744)</f>
        <v>1981500</v>
      </c>
      <c r="R2745" s="65"/>
      <c r="S2745" s="64"/>
      <c r="T2745" s="36"/>
      <c r="U2745" s="70"/>
      <c r="V2745" s="36"/>
      <c r="W2745" s="36"/>
    </row>
    <row r="2746" spans="1:23" s="63" customFormat="1" ht="14.4">
      <c r="A2746" s="62">
        <v>38</v>
      </c>
      <c r="B2746" s="1">
        <v>1</v>
      </c>
      <c r="C2746" s="1">
        <v>1</v>
      </c>
      <c r="D2746" s="1">
        <v>56.07</v>
      </c>
      <c r="E2746" s="1">
        <v>28</v>
      </c>
      <c r="F2746" s="1">
        <v>6501</v>
      </c>
      <c r="G2746" s="1" t="s">
        <v>878</v>
      </c>
      <c r="H2746" s="66" t="s">
        <v>99</v>
      </c>
      <c r="I2746" s="1" t="s">
        <v>899</v>
      </c>
      <c r="J2746" s="1" t="s">
        <v>1012</v>
      </c>
      <c r="K2746" s="67" t="s">
        <v>121</v>
      </c>
      <c r="L2746" s="67">
        <v>56.07</v>
      </c>
      <c r="M2746" s="67">
        <v>-0.2</v>
      </c>
      <c r="N2746" s="67">
        <v>679.62189999999998</v>
      </c>
      <c r="O2746" s="67">
        <v>3</v>
      </c>
      <c r="P2746" s="67">
        <v>24.3</v>
      </c>
      <c r="Q2746" s="68">
        <v>877130</v>
      </c>
      <c r="R2746" s="65">
        <v>877130</v>
      </c>
      <c r="S2746" s="64"/>
      <c r="T2746" s="44">
        <f>R2746/$S$2676*100</f>
        <v>0.39096146728168402</v>
      </c>
      <c r="U2746" s="69"/>
      <c r="V2746" s="44">
        <f>T2746*U$2676/100</f>
        <v>1.3937729588696694E-3</v>
      </c>
      <c r="W2746" s="44"/>
    </row>
    <row r="2747" spans="1:23" s="63" customFormat="1" ht="14.4">
      <c r="A2747" s="62"/>
      <c r="B2747" s="1"/>
      <c r="C2747" s="1"/>
      <c r="D2747" s="1"/>
      <c r="E2747" s="1"/>
      <c r="F2747" s="1"/>
      <c r="G2747" s="1"/>
      <c r="H2747" s="66"/>
      <c r="I2747" s="1"/>
      <c r="J2747" s="1"/>
      <c r="K2747" s="14"/>
      <c r="L2747" s="14"/>
      <c r="M2747" s="13"/>
      <c r="N2747" s="15"/>
      <c r="O2747" s="12"/>
      <c r="P2747" s="14"/>
      <c r="Q2747" s="48">
        <f>SUM(Q2746)</f>
        <v>877130</v>
      </c>
      <c r="R2747" s="65"/>
      <c r="S2747" s="64"/>
      <c r="T2747" s="36"/>
      <c r="U2747" s="70"/>
      <c r="V2747" s="36"/>
      <c r="W2747" s="36"/>
    </row>
    <row r="2748" spans="1:23" s="63" customFormat="1" ht="14.4">
      <c r="A2748" s="62">
        <v>38</v>
      </c>
      <c r="B2748" s="61">
        <v>1</v>
      </c>
      <c r="C2748" s="61">
        <v>1</v>
      </c>
      <c r="D2748" s="61">
        <v>53.03</v>
      </c>
      <c r="E2748" s="61">
        <v>3</v>
      </c>
      <c r="F2748" s="61">
        <v>68328</v>
      </c>
      <c r="G2748" s="61" t="s">
        <v>728</v>
      </c>
      <c r="H2748" s="66" t="s">
        <v>648</v>
      </c>
      <c r="I2748" s="61" t="s">
        <v>13</v>
      </c>
      <c r="J2748" s="61" t="s">
        <v>929</v>
      </c>
      <c r="K2748" s="67" t="s">
        <v>122</v>
      </c>
      <c r="L2748" s="67">
        <v>53.03</v>
      </c>
      <c r="M2748" s="67">
        <v>-0.1</v>
      </c>
      <c r="N2748" s="67">
        <v>1056.4159999999999</v>
      </c>
      <c r="O2748" s="67">
        <v>2</v>
      </c>
      <c r="P2748" s="67">
        <v>23.87</v>
      </c>
      <c r="Q2748" s="68">
        <v>242550</v>
      </c>
      <c r="R2748" s="65">
        <v>242550</v>
      </c>
      <c r="S2748" s="64"/>
      <c r="T2748" s="44">
        <f>R2748/$S$2676*100</f>
        <v>0.10811134482821526</v>
      </c>
      <c r="U2748" s="69"/>
      <c r="V2748" s="44">
        <f>T2748*U$2676/100</f>
        <v>3.8541565238201669E-4</v>
      </c>
      <c r="W2748" s="44"/>
    </row>
    <row r="2749" spans="1:23" s="63" customFormat="1" ht="14.4">
      <c r="A2749" s="62"/>
      <c r="B2749" s="12"/>
      <c r="C2749" s="12"/>
      <c r="D2749" s="12"/>
      <c r="E2749" s="12"/>
      <c r="F2749" s="12"/>
      <c r="G2749" s="31"/>
      <c r="H2749" s="66"/>
      <c r="I2749" s="12"/>
      <c r="J2749" s="12"/>
      <c r="K2749" s="14"/>
      <c r="L2749" s="14"/>
      <c r="M2749" s="13"/>
      <c r="N2749" s="15"/>
      <c r="O2749" s="12"/>
      <c r="P2749" s="14"/>
      <c r="Q2749" s="48">
        <f>SUM(Q2748)</f>
        <v>242550</v>
      </c>
      <c r="R2749" s="48"/>
      <c r="S2749" s="52"/>
      <c r="T2749" s="36"/>
      <c r="U2749" s="72"/>
      <c r="V2749" s="36"/>
      <c r="W2749" s="36"/>
    </row>
    <row r="2750" spans="1:23" ht="14.4">
      <c r="A2750" s="11" t="s">
        <v>720</v>
      </c>
      <c r="B2750" s="2"/>
      <c r="C2750" s="2"/>
      <c r="D2750" s="2"/>
      <c r="E2750" s="2"/>
      <c r="F2750" s="2"/>
      <c r="G2750" s="8"/>
      <c r="H2750" s="27"/>
      <c r="I2750" s="2"/>
      <c r="J2750" s="2"/>
      <c r="K2750" s="3"/>
      <c r="L2750" s="3"/>
      <c r="M2750" s="5"/>
      <c r="N2750" s="4"/>
      <c r="O2750" s="2"/>
      <c r="P2750" s="3"/>
      <c r="Q2750" s="47"/>
      <c r="R2750" s="42"/>
      <c r="S2750" s="51">
        <v>1198906666.761905</v>
      </c>
      <c r="T2750" s="26"/>
      <c r="U2750" s="53">
        <v>3.6513938669999999</v>
      </c>
      <c r="V2750" s="54">
        <f>SUM(V2751:V2836)</f>
        <v>3.6471457481169094</v>
      </c>
      <c r="W2750" s="53">
        <f>V2750/U2750*100</f>
        <v>99.883657610276359</v>
      </c>
    </row>
    <row r="2751" spans="1:23" ht="14.4">
      <c r="A2751" s="62">
        <v>39</v>
      </c>
      <c r="B2751" s="61">
        <v>13</v>
      </c>
      <c r="C2751" s="61">
        <v>3</v>
      </c>
      <c r="D2751" s="61">
        <v>318.95999999999998</v>
      </c>
      <c r="E2751" s="61">
        <v>17</v>
      </c>
      <c r="F2751" s="61">
        <v>67822</v>
      </c>
      <c r="G2751" s="61" t="s">
        <v>737</v>
      </c>
      <c r="H2751" s="66" t="s">
        <v>649</v>
      </c>
      <c r="I2751" s="61" t="s">
        <v>13</v>
      </c>
      <c r="J2751" s="61" t="s">
        <v>1016</v>
      </c>
      <c r="K2751" s="67" t="s">
        <v>41</v>
      </c>
      <c r="L2751" s="67">
        <v>128.84</v>
      </c>
      <c r="M2751" s="67">
        <v>2</v>
      </c>
      <c r="N2751" s="67">
        <v>1087.7933</v>
      </c>
      <c r="O2751" s="67">
        <v>3</v>
      </c>
      <c r="P2751" s="67">
        <v>36.75</v>
      </c>
      <c r="Q2751" s="68">
        <v>77112000</v>
      </c>
      <c r="R2751" s="65">
        <f>Q2764/B2751</f>
        <v>166942560</v>
      </c>
      <c r="T2751" s="44">
        <f>R2751/$S$2750*100</f>
        <v>13.92456682644786</v>
      </c>
      <c r="V2751" s="44">
        <f>T2751*U$2750/100</f>
        <v>0.50844077910723373</v>
      </c>
      <c r="W2751" s="44"/>
    </row>
    <row r="2752" spans="1:23">
      <c r="B2752" s="61"/>
      <c r="C2752" s="61"/>
      <c r="D2752" s="61"/>
      <c r="E2752" s="61"/>
      <c r="F2752" s="61"/>
      <c r="G2752" s="61"/>
      <c r="I2752" s="61"/>
      <c r="J2752" s="61"/>
      <c r="K2752" s="67" t="s">
        <v>42</v>
      </c>
      <c r="L2752" s="67">
        <v>116.16</v>
      </c>
      <c r="M2752" s="67">
        <v>2.7</v>
      </c>
      <c r="N2752" s="67">
        <v>838.05650000000003</v>
      </c>
      <c r="O2752" s="67">
        <v>3</v>
      </c>
      <c r="P2752" s="67">
        <v>29.85</v>
      </c>
      <c r="Q2752" s="68">
        <v>318840000</v>
      </c>
      <c r="R2752" s="65"/>
    </row>
    <row r="2753" spans="1:23">
      <c r="B2753" s="61"/>
      <c r="C2753" s="61"/>
      <c r="D2753" s="61"/>
      <c r="E2753" s="61"/>
      <c r="F2753" s="61"/>
      <c r="G2753" s="61"/>
      <c r="I2753" s="61"/>
      <c r="J2753" s="61"/>
      <c r="K2753" s="67" t="s">
        <v>43</v>
      </c>
      <c r="L2753" s="67">
        <v>108.95</v>
      </c>
      <c r="M2753" s="67">
        <v>0.5</v>
      </c>
      <c r="N2753" s="67">
        <v>1006.1204</v>
      </c>
      <c r="O2753" s="67">
        <v>3</v>
      </c>
      <c r="P2753" s="67">
        <v>29.82</v>
      </c>
      <c r="Q2753" s="68">
        <v>11840000</v>
      </c>
      <c r="R2753" s="65"/>
    </row>
    <row r="2754" spans="1:23">
      <c r="B2754" s="61"/>
      <c r="C2754" s="61"/>
      <c r="D2754" s="61"/>
      <c r="E2754" s="61"/>
      <c r="F2754" s="61"/>
      <c r="G2754" s="61"/>
      <c r="I2754" s="61"/>
      <c r="J2754" s="61"/>
      <c r="K2754" s="67" t="s">
        <v>44</v>
      </c>
      <c r="L2754" s="67">
        <v>103.2</v>
      </c>
      <c r="M2754" s="67">
        <v>1.1000000000000001</v>
      </c>
      <c r="N2754" s="67">
        <v>864.86310000000003</v>
      </c>
      <c r="O2754" s="67">
        <v>2</v>
      </c>
      <c r="P2754" s="67">
        <v>24.9</v>
      </c>
      <c r="Q2754" s="68">
        <v>360960000</v>
      </c>
      <c r="R2754" s="65"/>
    </row>
    <row r="2755" spans="1:23">
      <c r="B2755" s="61"/>
      <c r="C2755" s="61"/>
      <c r="D2755" s="61"/>
      <c r="E2755" s="61"/>
      <c r="F2755" s="61"/>
      <c r="G2755" s="61"/>
      <c r="I2755" s="61"/>
      <c r="J2755" s="61"/>
      <c r="K2755" s="67" t="s">
        <v>45</v>
      </c>
      <c r="L2755" s="67">
        <v>101.58</v>
      </c>
      <c r="M2755" s="67">
        <v>-0.2</v>
      </c>
      <c r="N2755" s="67">
        <v>694.62919999999997</v>
      </c>
      <c r="O2755" s="67">
        <v>3</v>
      </c>
      <c r="P2755" s="67">
        <v>20.69</v>
      </c>
      <c r="Q2755" s="68">
        <v>4023700</v>
      </c>
      <c r="R2755" s="65"/>
    </row>
    <row r="2756" spans="1:23">
      <c r="B2756" s="61"/>
      <c r="C2756" s="61"/>
      <c r="D2756" s="61"/>
      <c r="E2756" s="61"/>
      <c r="F2756" s="61"/>
      <c r="G2756" s="61"/>
      <c r="I2756" s="61"/>
      <c r="J2756" s="61"/>
      <c r="K2756" s="67" t="s">
        <v>46</v>
      </c>
      <c r="L2756" s="67">
        <v>96.56</v>
      </c>
      <c r="M2756" s="67">
        <v>0.1</v>
      </c>
      <c r="N2756" s="67">
        <v>906.84780000000001</v>
      </c>
      <c r="O2756" s="67">
        <v>2</v>
      </c>
      <c r="P2756" s="67">
        <v>21.24</v>
      </c>
      <c r="Q2756" s="68">
        <v>284470000</v>
      </c>
      <c r="R2756" s="65"/>
    </row>
    <row r="2757" spans="1:23">
      <c r="B2757" s="61"/>
      <c r="C2757" s="61"/>
      <c r="D2757" s="61"/>
      <c r="E2757" s="61"/>
      <c r="F2757" s="61"/>
      <c r="G2757" s="61"/>
      <c r="I2757" s="61"/>
      <c r="J2757" s="61"/>
      <c r="K2757" s="67" t="s">
        <v>47</v>
      </c>
      <c r="L2757" s="67">
        <v>86.74</v>
      </c>
      <c r="M2757" s="67">
        <v>0.1</v>
      </c>
      <c r="N2757" s="67">
        <v>843.33180000000004</v>
      </c>
      <c r="O2757" s="67">
        <v>2</v>
      </c>
      <c r="P2757" s="67">
        <v>27</v>
      </c>
      <c r="Q2757" s="68">
        <v>429420000</v>
      </c>
      <c r="R2757" s="65"/>
    </row>
    <row r="2758" spans="1:23">
      <c r="B2758" s="61"/>
      <c r="C2758" s="61"/>
      <c r="D2758" s="61"/>
      <c r="E2758" s="61"/>
      <c r="F2758" s="61"/>
      <c r="G2758" s="61"/>
      <c r="I2758" s="61"/>
      <c r="J2758" s="61"/>
      <c r="K2758" s="67" t="s">
        <v>48</v>
      </c>
      <c r="L2758" s="67">
        <v>86.64</v>
      </c>
      <c r="M2758" s="67">
        <v>0</v>
      </c>
      <c r="N2758" s="67">
        <v>843.38589999999999</v>
      </c>
      <c r="O2758" s="67">
        <v>3</v>
      </c>
      <c r="P2758" s="67">
        <v>27.71</v>
      </c>
      <c r="Q2758" s="68">
        <v>236370000</v>
      </c>
      <c r="R2758" s="65"/>
    </row>
    <row r="2759" spans="1:23">
      <c r="B2759" s="61"/>
      <c r="C2759" s="61"/>
      <c r="D2759" s="61"/>
      <c r="E2759" s="61"/>
      <c r="F2759" s="61"/>
      <c r="G2759" s="61"/>
      <c r="I2759" s="61"/>
      <c r="J2759" s="61"/>
      <c r="K2759" s="67" t="s">
        <v>49</v>
      </c>
      <c r="L2759" s="67">
        <v>85.75</v>
      </c>
      <c r="M2759" s="67">
        <v>-0.8</v>
      </c>
      <c r="N2759" s="67">
        <v>851.32860000000005</v>
      </c>
      <c r="O2759" s="67">
        <v>2</v>
      </c>
      <c r="P2759" s="67">
        <v>22.25</v>
      </c>
      <c r="Q2759" s="68">
        <v>186100000</v>
      </c>
      <c r="R2759" s="65"/>
    </row>
    <row r="2760" spans="1:23">
      <c r="B2760" s="61"/>
      <c r="C2760" s="61"/>
      <c r="D2760" s="61"/>
      <c r="E2760" s="61"/>
      <c r="F2760" s="61"/>
      <c r="G2760" s="61"/>
      <c r="I2760" s="61"/>
      <c r="J2760" s="61"/>
      <c r="K2760" s="67" t="s">
        <v>50</v>
      </c>
      <c r="L2760" s="67">
        <v>82.04</v>
      </c>
      <c r="M2760" s="67">
        <v>0.3</v>
      </c>
      <c r="N2760" s="67">
        <v>653.82680000000005</v>
      </c>
      <c r="O2760" s="67">
        <v>2</v>
      </c>
      <c r="P2760" s="67">
        <v>25.87</v>
      </c>
      <c r="Q2760" s="68">
        <v>8038700</v>
      </c>
      <c r="R2760" s="65"/>
    </row>
    <row r="2761" spans="1:23">
      <c r="B2761" s="61"/>
      <c r="C2761" s="61"/>
      <c r="D2761" s="61"/>
      <c r="E2761" s="61"/>
      <c r="F2761" s="61"/>
      <c r="G2761" s="61"/>
      <c r="I2761" s="61"/>
      <c r="J2761" s="61"/>
      <c r="K2761" s="67" t="s">
        <v>51</v>
      </c>
      <c r="L2761" s="67">
        <v>65.48</v>
      </c>
      <c r="M2761" s="67">
        <v>0.3</v>
      </c>
      <c r="N2761" s="67">
        <v>409.72579999999999</v>
      </c>
      <c r="O2761" s="67">
        <v>2</v>
      </c>
      <c r="P2761" s="67">
        <v>19.41</v>
      </c>
      <c r="Q2761" s="68">
        <v>117360000</v>
      </c>
      <c r="R2761" s="65"/>
    </row>
    <row r="2762" spans="1:23">
      <c r="B2762" s="61"/>
      <c r="C2762" s="61"/>
      <c r="D2762" s="61"/>
      <c r="E2762" s="61"/>
      <c r="F2762" s="61"/>
      <c r="G2762" s="61"/>
      <c r="I2762" s="61"/>
      <c r="J2762" s="61"/>
      <c r="K2762" s="67" t="s">
        <v>52</v>
      </c>
      <c r="L2762" s="67">
        <v>57.4</v>
      </c>
      <c r="M2762" s="67">
        <v>2</v>
      </c>
      <c r="N2762" s="67">
        <v>401.72899999999998</v>
      </c>
      <c r="O2762" s="67">
        <v>2</v>
      </c>
      <c r="P2762" s="67">
        <v>23.41</v>
      </c>
      <c r="Q2762" s="68">
        <v>135470000</v>
      </c>
      <c r="R2762" s="65"/>
    </row>
    <row r="2763" spans="1:23">
      <c r="B2763" s="61"/>
      <c r="C2763" s="61"/>
      <c r="D2763" s="61"/>
      <c r="E2763" s="61"/>
      <c r="F2763" s="61"/>
      <c r="G2763" s="61"/>
      <c r="I2763" s="61"/>
      <c r="J2763" s="61"/>
      <c r="K2763" s="67" t="s">
        <v>53</v>
      </c>
      <c r="L2763" s="67">
        <v>35.729999999999997</v>
      </c>
      <c r="M2763" s="67">
        <v>1.9</v>
      </c>
      <c r="N2763" s="67">
        <v>396.5419</v>
      </c>
      <c r="O2763" s="67">
        <v>3</v>
      </c>
      <c r="P2763" s="67">
        <v>17.89</v>
      </c>
      <c r="Q2763" s="68">
        <v>248880</v>
      </c>
      <c r="R2763" s="65"/>
    </row>
    <row r="2764" spans="1:23">
      <c r="B2764" s="61"/>
      <c r="C2764" s="61"/>
      <c r="D2764" s="61"/>
      <c r="E2764" s="61"/>
      <c r="F2764" s="61"/>
      <c r="G2764" s="61"/>
      <c r="I2764" s="61"/>
      <c r="J2764" s="61"/>
      <c r="Q2764" s="46">
        <f>SUM(Q2751:Q2763)</f>
        <v>2170253280</v>
      </c>
      <c r="R2764" s="65"/>
      <c r="U2764" s="70"/>
    </row>
    <row r="2765" spans="1:23" ht="14.4">
      <c r="A2765" s="62">
        <v>39</v>
      </c>
      <c r="B2765" s="61">
        <v>5</v>
      </c>
      <c r="C2765" s="61">
        <v>1</v>
      </c>
      <c r="D2765" s="61">
        <v>230.38</v>
      </c>
      <c r="E2765" s="61">
        <v>6</v>
      </c>
      <c r="F2765" s="61">
        <v>68078</v>
      </c>
      <c r="G2765" s="61" t="s">
        <v>881</v>
      </c>
      <c r="H2765" s="66" t="s">
        <v>56</v>
      </c>
      <c r="I2765" s="61" t="s">
        <v>13</v>
      </c>
      <c r="J2765" s="61" t="s">
        <v>570</v>
      </c>
      <c r="K2765" s="67" t="s">
        <v>45</v>
      </c>
      <c r="L2765" s="67">
        <v>101.58</v>
      </c>
      <c r="M2765" s="67">
        <v>-0.2</v>
      </c>
      <c r="N2765" s="67">
        <v>694.62919999999997</v>
      </c>
      <c r="O2765" s="67">
        <v>3</v>
      </c>
      <c r="P2765" s="67">
        <v>20.69</v>
      </c>
      <c r="Q2765" s="68">
        <v>4023700</v>
      </c>
      <c r="R2765" s="65">
        <f>Q2770/B2765</f>
        <v>108367628</v>
      </c>
      <c r="T2765" s="44">
        <f>R2765/$S$2750*100</f>
        <v>9.038871081823844</v>
      </c>
      <c r="V2765" s="44">
        <f>T2765*U$2750/100</f>
        <v>0.33004478432775236</v>
      </c>
      <c r="W2765" s="44"/>
    </row>
    <row r="2766" spans="1:23">
      <c r="B2766" s="61"/>
      <c r="C2766" s="61"/>
      <c r="D2766" s="61"/>
      <c r="E2766" s="61"/>
      <c r="F2766" s="61"/>
      <c r="G2766" s="61"/>
      <c r="I2766" s="61"/>
      <c r="J2766" s="61"/>
      <c r="K2766" s="67" t="s">
        <v>46</v>
      </c>
      <c r="L2766" s="67">
        <v>96.56</v>
      </c>
      <c r="M2766" s="67">
        <v>0.1</v>
      </c>
      <c r="N2766" s="67">
        <v>906.84780000000001</v>
      </c>
      <c r="O2766" s="67">
        <v>2</v>
      </c>
      <c r="P2766" s="67">
        <v>21.24</v>
      </c>
      <c r="Q2766" s="68">
        <v>284470000</v>
      </c>
    </row>
    <row r="2767" spans="1:23">
      <c r="B2767" s="61"/>
      <c r="C2767" s="61"/>
      <c r="D2767" s="61"/>
      <c r="E2767" s="61"/>
      <c r="F2767" s="61"/>
      <c r="G2767" s="61"/>
      <c r="I2767" s="61"/>
      <c r="J2767" s="61"/>
      <c r="K2767" s="67" t="s">
        <v>54</v>
      </c>
      <c r="L2767" s="67">
        <v>93.18</v>
      </c>
      <c r="M2767" s="67">
        <v>2.7</v>
      </c>
      <c r="N2767" s="67">
        <v>865.35649999999998</v>
      </c>
      <c r="O2767" s="67">
        <v>2</v>
      </c>
      <c r="P2767" s="67">
        <v>26.27</v>
      </c>
      <c r="Q2767" s="68">
        <v>514440</v>
      </c>
      <c r="R2767" s="65"/>
    </row>
    <row r="2768" spans="1:23">
      <c r="B2768" s="61"/>
      <c r="C2768" s="61"/>
      <c r="D2768" s="61"/>
      <c r="E2768" s="61"/>
      <c r="F2768" s="61"/>
      <c r="G2768" s="61"/>
      <c r="I2768" s="61"/>
      <c r="J2768" s="61"/>
      <c r="K2768" s="67" t="s">
        <v>51</v>
      </c>
      <c r="L2768" s="67">
        <v>65.48</v>
      </c>
      <c r="M2768" s="67">
        <v>0.3</v>
      </c>
      <c r="N2768" s="67">
        <v>409.72579999999999</v>
      </c>
      <c r="O2768" s="67">
        <v>2</v>
      </c>
      <c r="P2768" s="67">
        <v>19.41</v>
      </c>
      <c r="Q2768" s="68">
        <v>117360000</v>
      </c>
      <c r="R2768" s="65"/>
    </row>
    <row r="2769" spans="1:23">
      <c r="B2769" s="61"/>
      <c r="C2769" s="61"/>
      <c r="D2769" s="61"/>
      <c r="E2769" s="61"/>
      <c r="F2769" s="61"/>
      <c r="G2769" s="61"/>
      <c r="I2769" s="61"/>
      <c r="J2769" s="61"/>
      <c r="K2769" s="67" t="s">
        <v>52</v>
      </c>
      <c r="L2769" s="67">
        <v>57.4</v>
      </c>
      <c r="M2769" s="67">
        <v>2</v>
      </c>
      <c r="N2769" s="67">
        <v>401.72899999999998</v>
      </c>
      <c r="O2769" s="67">
        <v>2</v>
      </c>
      <c r="P2769" s="67">
        <v>23.41</v>
      </c>
      <c r="Q2769" s="68">
        <v>135470000</v>
      </c>
      <c r="R2769" s="65"/>
    </row>
    <row r="2770" spans="1:23">
      <c r="B2770" s="61"/>
      <c r="C2770" s="61"/>
      <c r="D2770" s="61"/>
      <c r="E2770" s="61"/>
      <c r="F2770" s="61"/>
      <c r="G2770" s="61"/>
      <c r="I2770" s="61"/>
      <c r="J2770" s="61"/>
      <c r="Q2770" s="46">
        <f>SUM(Q2765:Q2769)</f>
        <v>541838140</v>
      </c>
      <c r="R2770" s="65"/>
      <c r="U2770" s="70"/>
    </row>
    <row r="2771" spans="1:23" ht="14.4">
      <c r="A2771" s="62">
        <v>39</v>
      </c>
      <c r="B2771" s="61">
        <v>7</v>
      </c>
      <c r="C2771" s="61">
        <v>1</v>
      </c>
      <c r="D2771" s="61">
        <v>222.51</v>
      </c>
      <c r="E2771" s="61">
        <v>7</v>
      </c>
      <c r="F2771" s="61">
        <v>68106</v>
      </c>
      <c r="G2771" s="61" t="s">
        <v>882</v>
      </c>
      <c r="H2771" s="66" t="s">
        <v>57</v>
      </c>
      <c r="I2771" s="61" t="s">
        <v>13</v>
      </c>
      <c r="J2771" s="61" t="s">
        <v>571</v>
      </c>
      <c r="K2771" s="67" t="s">
        <v>42</v>
      </c>
      <c r="L2771" s="67">
        <v>116.16</v>
      </c>
      <c r="M2771" s="67">
        <v>2.7</v>
      </c>
      <c r="N2771" s="67">
        <v>838.05650000000003</v>
      </c>
      <c r="O2771" s="67">
        <v>3</v>
      </c>
      <c r="P2771" s="67">
        <v>29.85</v>
      </c>
      <c r="Q2771" s="68">
        <v>318840000</v>
      </c>
      <c r="R2771" s="65">
        <f>Q2778/B2771</f>
        <v>221938741.42857143</v>
      </c>
      <c r="T2771" s="44">
        <f>R2771/$S$2750*100</f>
        <v>18.511761389066244</v>
      </c>
      <c r="V2771" s="44">
        <f>T2771*U$2750/100</f>
        <v>0.67593732003403884</v>
      </c>
      <c r="W2771" s="44"/>
    </row>
    <row r="2772" spans="1:23">
      <c r="B2772" s="61"/>
      <c r="C2772" s="61"/>
      <c r="D2772" s="61"/>
      <c r="E2772" s="61"/>
      <c r="F2772" s="61"/>
      <c r="G2772" s="61"/>
      <c r="I2772" s="61"/>
      <c r="J2772" s="61"/>
      <c r="K2772" s="67" t="s">
        <v>44</v>
      </c>
      <c r="L2772" s="67">
        <v>103.2</v>
      </c>
      <c r="M2772" s="67">
        <v>1.1000000000000001</v>
      </c>
      <c r="N2772" s="67">
        <v>864.86310000000003</v>
      </c>
      <c r="O2772" s="67">
        <v>2</v>
      </c>
      <c r="P2772" s="67">
        <v>24.9</v>
      </c>
      <c r="Q2772" s="68">
        <v>360960000</v>
      </c>
      <c r="R2772" s="65"/>
    </row>
    <row r="2773" spans="1:23">
      <c r="B2773" s="61"/>
      <c r="C2773" s="61"/>
      <c r="D2773" s="61"/>
      <c r="E2773" s="61"/>
      <c r="F2773" s="61"/>
      <c r="G2773" s="61"/>
      <c r="I2773" s="61"/>
      <c r="J2773" s="61"/>
      <c r="K2773" s="67" t="s">
        <v>48</v>
      </c>
      <c r="L2773" s="67">
        <v>86.64</v>
      </c>
      <c r="M2773" s="67">
        <v>0</v>
      </c>
      <c r="N2773" s="67">
        <v>843.38589999999999</v>
      </c>
      <c r="O2773" s="67">
        <v>3</v>
      </c>
      <c r="P2773" s="67">
        <v>27.71</v>
      </c>
      <c r="Q2773" s="68">
        <v>236370000</v>
      </c>
      <c r="R2773" s="65"/>
    </row>
    <row r="2774" spans="1:23">
      <c r="B2774" s="61"/>
      <c r="C2774" s="61"/>
      <c r="D2774" s="61"/>
      <c r="E2774" s="61"/>
      <c r="F2774" s="61"/>
      <c r="G2774" s="61"/>
      <c r="I2774" s="61"/>
      <c r="J2774" s="61"/>
      <c r="K2774" s="67" t="s">
        <v>62</v>
      </c>
      <c r="L2774" s="67">
        <v>76.39</v>
      </c>
      <c r="M2774" s="67">
        <v>0.6</v>
      </c>
      <c r="N2774" s="67">
        <v>842.81889999999999</v>
      </c>
      <c r="O2774" s="67">
        <v>2</v>
      </c>
      <c r="P2774" s="67">
        <v>20.78</v>
      </c>
      <c r="Q2774" s="68">
        <v>471190</v>
      </c>
      <c r="R2774" s="65"/>
    </row>
    <row r="2775" spans="1:23">
      <c r="B2775" s="61"/>
      <c r="C2775" s="61"/>
      <c r="D2775" s="61"/>
      <c r="E2775" s="61"/>
      <c r="F2775" s="61"/>
      <c r="G2775" s="61"/>
      <c r="I2775" s="61"/>
      <c r="J2775" s="61"/>
      <c r="K2775" s="67" t="s">
        <v>51</v>
      </c>
      <c r="L2775" s="67">
        <v>65.48</v>
      </c>
      <c r="M2775" s="67">
        <v>0.3</v>
      </c>
      <c r="N2775" s="67">
        <v>409.72579999999999</v>
      </c>
      <c r="O2775" s="67">
        <v>2</v>
      </c>
      <c r="P2775" s="67">
        <v>19.41</v>
      </c>
      <c r="Q2775" s="68">
        <v>117360000</v>
      </c>
      <c r="R2775" s="65"/>
    </row>
    <row r="2776" spans="1:23">
      <c r="B2776" s="61"/>
      <c r="C2776" s="61"/>
      <c r="D2776" s="61"/>
      <c r="E2776" s="61"/>
      <c r="F2776" s="61"/>
      <c r="G2776" s="61"/>
      <c r="I2776" s="61"/>
      <c r="J2776" s="61"/>
      <c r="K2776" s="67" t="s">
        <v>63</v>
      </c>
      <c r="L2776" s="67">
        <v>64.55</v>
      </c>
      <c r="M2776" s="67">
        <v>3.7</v>
      </c>
      <c r="N2776" s="67">
        <v>529.77049999999997</v>
      </c>
      <c r="O2776" s="67">
        <v>2</v>
      </c>
      <c r="P2776" s="67">
        <v>18.510000000000002</v>
      </c>
      <c r="Q2776" s="68">
        <v>384100000</v>
      </c>
      <c r="R2776" s="65"/>
    </row>
    <row r="2777" spans="1:23">
      <c r="B2777" s="61"/>
      <c r="C2777" s="61"/>
      <c r="D2777" s="61"/>
      <c r="E2777" s="61"/>
      <c r="F2777" s="61"/>
      <c r="G2777" s="61"/>
      <c r="I2777" s="61"/>
      <c r="J2777" s="61"/>
      <c r="K2777" s="67" t="s">
        <v>52</v>
      </c>
      <c r="L2777" s="67">
        <v>57.4</v>
      </c>
      <c r="M2777" s="67">
        <v>2</v>
      </c>
      <c r="N2777" s="67">
        <v>401.72899999999998</v>
      </c>
      <c r="O2777" s="67">
        <v>2</v>
      </c>
      <c r="P2777" s="67">
        <v>23.41</v>
      </c>
      <c r="Q2777" s="68">
        <v>135470000</v>
      </c>
      <c r="R2777" s="65"/>
    </row>
    <row r="2778" spans="1:23">
      <c r="B2778" s="61"/>
      <c r="C2778" s="61"/>
      <c r="D2778" s="61"/>
      <c r="E2778" s="61"/>
      <c r="F2778" s="61"/>
      <c r="G2778" s="61"/>
      <c r="I2778" s="61"/>
      <c r="J2778" s="61"/>
      <c r="Q2778" s="46">
        <f>SUM(Q2771:Q2777)</f>
        <v>1553571190</v>
      </c>
      <c r="R2778" s="65"/>
      <c r="U2778" s="70"/>
    </row>
    <row r="2779" spans="1:23" ht="14.4">
      <c r="A2779" s="62">
        <v>39</v>
      </c>
      <c r="B2779" s="61">
        <v>5</v>
      </c>
      <c r="C2779" s="61">
        <v>1</v>
      </c>
      <c r="D2779" s="61">
        <v>220.11</v>
      </c>
      <c r="E2779" s="61">
        <v>15</v>
      </c>
      <c r="F2779" s="61">
        <v>60312</v>
      </c>
      <c r="G2779" s="61" t="s">
        <v>786</v>
      </c>
      <c r="H2779" s="35" t="s">
        <v>15</v>
      </c>
      <c r="I2779" s="67" t="s">
        <v>13</v>
      </c>
      <c r="J2779" s="61" t="s">
        <v>970</v>
      </c>
      <c r="K2779" s="67" t="s">
        <v>64</v>
      </c>
      <c r="L2779" s="67">
        <v>122.49</v>
      </c>
      <c r="M2779" s="67">
        <v>-0.2</v>
      </c>
      <c r="N2779" s="67">
        <v>959.08950000000004</v>
      </c>
      <c r="O2779" s="67">
        <v>3</v>
      </c>
      <c r="P2779" s="67">
        <v>36.229999999999997</v>
      </c>
      <c r="Q2779" s="68">
        <v>36120000</v>
      </c>
      <c r="R2779" s="65">
        <f>Q2784/B2779</f>
        <v>14081380</v>
      </c>
      <c r="T2779" s="44">
        <f>R2779/$S$2750*100</f>
        <v>1.1745184500501631</v>
      </c>
      <c r="V2779" s="44">
        <f>T2779*U$2750/100</f>
        <v>4.2886294651915111E-2</v>
      </c>
      <c r="W2779" s="44"/>
    </row>
    <row r="2780" spans="1:23" ht="14.4">
      <c r="B2780" s="61"/>
      <c r="C2780" s="61"/>
      <c r="D2780" s="61"/>
      <c r="E2780" s="61"/>
      <c r="F2780" s="61"/>
      <c r="G2780" s="61"/>
      <c r="H2780" s="35"/>
      <c r="I2780" s="61"/>
      <c r="J2780" s="61"/>
      <c r="K2780" s="67" t="s">
        <v>65</v>
      </c>
      <c r="L2780" s="67">
        <v>110.25</v>
      </c>
      <c r="M2780" s="67">
        <v>0.6</v>
      </c>
      <c r="N2780" s="67">
        <v>577.25099999999998</v>
      </c>
      <c r="O2780" s="67">
        <v>3</v>
      </c>
      <c r="P2780" s="67">
        <v>26.47</v>
      </c>
      <c r="Q2780" s="68">
        <v>20571000</v>
      </c>
      <c r="R2780" s="65"/>
    </row>
    <row r="2781" spans="1:23" ht="14.4">
      <c r="B2781" s="61"/>
      <c r="C2781" s="61"/>
      <c r="D2781" s="61"/>
      <c r="E2781" s="61"/>
      <c r="F2781" s="61"/>
      <c r="G2781" s="61"/>
      <c r="H2781" s="35"/>
      <c r="I2781" s="61"/>
      <c r="J2781" s="61"/>
      <c r="K2781" s="67" t="s">
        <v>66</v>
      </c>
      <c r="L2781" s="67">
        <v>84.39</v>
      </c>
      <c r="M2781" s="67">
        <v>0.2</v>
      </c>
      <c r="N2781" s="67">
        <v>582.58240000000001</v>
      </c>
      <c r="O2781" s="67">
        <v>3</v>
      </c>
      <c r="P2781" s="67">
        <v>23.76</v>
      </c>
      <c r="Q2781" s="68">
        <v>9132700</v>
      </c>
      <c r="R2781" s="65"/>
    </row>
    <row r="2782" spans="1:23" ht="14.4">
      <c r="B2782" s="61"/>
      <c r="C2782" s="61"/>
      <c r="D2782" s="61"/>
      <c r="E2782" s="61"/>
      <c r="F2782" s="61"/>
      <c r="G2782" s="61"/>
      <c r="H2782" s="35"/>
      <c r="I2782" s="61"/>
      <c r="J2782" s="61"/>
      <c r="K2782" s="67" t="s">
        <v>67</v>
      </c>
      <c r="L2782" s="67">
        <v>62.43</v>
      </c>
      <c r="M2782" s="67">
        <v>-0.6</v>
      </c>
      <c r="N2782" s="67">
        <v>742.61990000000003</v>
      </c>
      <c r="O2782" s="67">
        <v>3</v>
      </c>
      <c r="P2782" s="67">
        <v>23.64</v>
      </c>
      <c r="Q2782" s="68">
        <v>2079900</v>
      </c>
      <c r="R2782" s="65"/>
    </row>
    <row r="2783" spans="1:23" ht="14.4">
      <c r="B2783" s="61"/>
      <c r="C2783" s="61"/>
      <c r="D2783" s="61"/>
      <c r="E2783" s="61"/>
      <c r="F2783" s="61"/>
      <c r="G2783" s="61"/>
      <c r="H2783" s="35"/>
      <c r="I2783" s="61"/>
      <c r="J2783" s="61"/>
      <c r="K2783" s="67" t="s">
        <v>69</v>
      </c>
      <c r="L2783" s="67">
        <v>33.840000000000003</v>
      </c>
      <c r="M2783" s="67">
        <v>-0.4</v>
      </c>
      <c r="N2783" s="67">
        <v>422.74779999999998</v>
      </c>
      <c r="O2783" s="67">
        <v>2</v>
      </c>
      <c r="P2783" s="67">
        <v>22.57</v>
      </c>
      <c r="Q2783" s="68">
        <v>2503300</v>
      </c>
      <c r="R2783" s="65"/>
    </row>
    <row r="2784" spans="1:23" ht="14.4">
      <c r="B2784" s="61"/>
      <c r="C2784" s="61"/>
      <c r="D2784" s="61"/>
      <c r="E2784" s="61"/>
      <c r="F2784" s="61"/>
      <c r="G2784" s="61"/>
      <c r="H2784" s="35"/>
      <c r="I2784" s="61"/>
      <c r="J2784" s="61"/>
      <c r="Q2784" s="46">
        <f>SUM(Q2779:Q2783)</f>
        <v>70406900</v>
      </c>
      <c r="R2784" s="65"/>
      <c r="U2784" s="70"/>
    </row>
    <row r="2785" spans="1:23" ht="14.4">
      <c r="A2785" s="62">
        <v>39</v>
      </c>
      <c r="B2785" s="61">
        <v>6</v>
      </c>
      <c r="C2785" s="61">
        <v>1</v>
      </c>
      <c r="D2785" s="61">
        <v>206.17</v>
      </c>
      <c r="E2785" s="61">
        <v>5</v>
      </c>
      <c r="F2785" s="61">
        <v>67952</v>
      </c>
      <c r="G2785" s="61" t="s">
        <v>738</v>
      </c>
      <c r="H2785" s="35" t="s">
        <v>58</v>
      </c>
      <c r="I2785" s="61" t="s">
        <v>13</v>
      </c>
      <c r="J2785" s="61" t="s">
        <v>572</v>
      </c>
      <c r="K2785" s="67" t="s">
        <v>42</v>
      </c>
      <c r="L2785" s="67">
        <v>116.16</v>
      </c>
      <c r="M2785" s="67">
        <v>2.7</v>
      </c>
      <c r="N2785" s="67">
        <v>838.05650000000003</v>
      </c>
      <c r="O2785" s="67">
        <v>3</v>
      </c>
      <c r="P2785" s="67">
        <v>29.85</v>
      </c>
      <c r="Q2785" s="68">
        <v>318840000</v>
      </c>
      <c r="R2785" s="65">
        <f>Q2791/B2785</f>
        <v>198035166.66666666</v>
      </c>
      <c r="T2785" s="44">
        <f>R2785/$S$2750*100</f>
        <v>16.517980269601349</v>
      </c>
      <c r="V2785" s="44">
        <f>T2785*U$2750/100</f>
        <v>0.60313651851649364</v>
      </c>
      <c r="W2785" s="44"/>
    </row>
    <row r="2786" spans="1:23" ht="14.4">
      <c r="B2786" s="61"/>
      <c r="C2786" s="61"/>
      <c r="D2786" s="61"/>
      <c r="E2786" s="61"/>
      <c r="F2786" s="61"/>
      <c r="G2786" s="61"/>
      <c r="H2786" s="35"/>
      <c r="I2786" s="61"/>
      <c r="J2786" s="61"/>
      <c r="K2786" s="67" t="s">
        <v>44</v>
      </c>
      <c r="L2786" s="67">
        <v>103.2</v>
      </c>
      <c r="M2786" s="67">
        <v>1.1000000000000001</v>
      </c>
      <c r="N2786" s="67">
        <v>864.86310000000003</v>
      </c>
      <c r="O2786" s="67">
        <v>2</v>
      </c>
      <c r="P2786" s="67">
        <v>24.9</v>
      </c>
      <c r="Q2786" s="68">
        <v>360960000</v>
      </c>
      <c r="R2786" s="65"/>
    </row>
    <row r="2787" spans="1:23" ht="14.4">
      <c r="B2787" s="61"/>
      <c r="C2787" s="61"/>
      <c r="D2787" s="61"/>
      <c r="E2787" s="61"/>
      <c r="F2787" s="61"/>
      <c r="G2787" s="61"/>
      <c r="H2787" s="35"/>
      <c r="I2787" s="61"/>
      <c r="J2787" s="61"/>
      <c r="K2787" s="67" t="s">
        <v>48</v>
      </c>
      <c r="L2787" s="67">
        <v>86.64</v>
      </c>
      <c r="M2787" s="67">
        <v>0</v>
      </c>
      <c r="N2787" s="67">
        <v>843.38589999999999</v>
      </c>
      <c r="O2787" s="67">
        <v>3</v>
      </c>
      <c r="P2787" s="67">
        <v>27.71</v>
      </c>
      <c r="Q2787" s="68">
        <v>236370000</v>
      </c>
      <c r="R2787" s="65"/>
    </row>
    <row r="2788" spans="1:23" ht="14.4">
      <c r="B2788" s="61"/>
      <c r="C2788" s="61"/>
      <c r="D2788" s="61"/>
      <c r="E2788" s="61"/>
      <c r="F2788" s="61"/>
      <c r="G2788" s="61"/>
      <c r="H2788" s="35"/>
      <c r="I2788" s="61"/>
      <c r="J2788" s="61"/>
      <c r="K2788" s="67" t="s">
        <v>70</v>
      </c>
      <c r="L2788" s="67">
        <v>66.09</v>
      </c>
      <c r="M2788" s="67">
        <v>1.3</v>
      </c>
      <c r="N2788" s="67">
        <v>542.77710000000002</v>
      </c>
      <c r="O2788" s="67">
        <v>2</v>
      </c>
      <c r="P2788" s="67">
        <v>22.94</v>
      </c>
      <c r="Q2788" s="68">
        <v>19211000</v>
      </c>
      <c r="R2788" s="65"/>
    </row>
    <row r="2789" spans="1:23" ht="14.4">
      <c r="B2789" s="61"/>
      <c r="C2789" s="61"/>
      <c r="D2789" s="61"/>
      <c r="E2789" s="61"/>
      <c r="F2789" s="61"/>
      <c r="G2789" s="61"/>
      <c r="H2789" s="35"/>
      <c r="I2789" s="61"/>
      <c r="J2789" s="61"/>
      <c r="K2789" s="67" t="s">
        <v>51</v>
      </c>
      <c r="L2789" s="67">
        <v>65.48</v>
      </c>
      <c r="M2789" s="67">
        <v>0.3</v>
      </c>
      <c r="N2789" s="67">
        <v>409.72579999999999</v>
      </c>
      <c r="O2789" s="67">
        <v>2</v>
      </c>
      <c r="P2789" s="67">
        <v>19.41</v>
      </c>
      <c r="Q2789" s="68">
        <v>117360000</v>
      </c>
      <c r="R2789" s="65"/>
    </row>
    <row r="2790" spans="1:23" ht="14.4">
      <c r="B2790" s="61"/>
      <c r="C2790" s="61"/>
      <c r="D2790" s="61"/>
      <c r="E2790" s="61"/>
      <c r="F2790" s="61"/>
      <c r="G2790" s="61"/>
      <c r="H2790" s="35"/>
      <c r="I2790" s="61"/>
      <c r="J2790" s="61"/>
      <c r="K2790" s="67" t="s">
        <v>52</v>
      </c>
      <c r="L2790" s="67">
        <v>57.4</v>
      </c>
      <c r="M2790" s="67">
        <v>2</v>
      </c>
      <c r="N2790" s="67">
        <v>401.72899999999998</v>
      </c>
      <c r="O2790" s="67">
        <v>2</v>
      </c>
      <c r="P2790" s="67">
        <v>23.41</v>
      </c>
      <c r="Q2790" s="68">
        <v>135470000</v>
      </c>
      <c r="R2790" s="65"/>
    </row>
    <row r="2791" spans="1:23" ht="14.4">
      <c r="B2791" s="61"/>
      <c r="C2791" s="61"/>
      <c r="D2791" s="61"/>
      <c r="E2791" s="61"/>
      <c r="F2791" s="61"/>
      <c r="G2791" s="61"/>
      <c r="H2791" s="35"/>
      <c r="I2791" s="61"/>
      <c r="J2791" s="61"/>
      <c r="Q2791" s="46">
        <f>SUM(Q2785:Q2790)</f>
        <v>1188211000</v>
      </c>
      <c r="R2791" s="65"/>
      <c r="U2791" s="70"/>
    </row>
    <row r="2792" spans="1:23" ht="14.4">
      <c r="A2792" s="62">
        <v>39</v>
      </c>
      <c r="B2792" s="61">
        <v>6</v>
      </c>
      <c r="C2792" s="61">
        <v>2</v>
      </c>
      <c r="D2792" s="61">
        <v>179.82</v>
      </c>
      <c r="E2792" s="61">
        <v>11</v>
      </c>
      <c r="F2792" s="61">
        <v>58087</v>
      </c>
      <c r="G2792" s="61" t="s">
        <v>792</v>
      </c>
      <c r="H2792" s="35" t="s">
        <v>55</v>
      </c>
      <c r="I2792" s="61" t="s">
        <v>38</v>
      </c>
      <c r="J2792" s="61" t="s">
        <v>558</v>
      </c>
      <c r="K2792" s="67" t="s">
        <v>71</v>
      </c>
      <c r="L2792" s="67">
        <v>88.4</v>
      </c>
      <c r="M2792" s="67">
        <v>0.1</v>
      </c>
      <c r="N2792" s="67">
        <v>641.31970000000001</v>
      </c>
      <c r="O2792" s="67">
        <v>2</v>
      </c>
      <c r="P2792" s="67">
        <v>25.72</v>
      </c>
      <c r="Q2792" s="68">
        <v>14284000</v>
      </c>
      <c r="R2792" s="65">
        <f>Q2798/B2792</f>
        <v>6732031.666666667</v>
      </c>
      <c r="T2792" s="44">
        <f>R2792/$S$2750*100</f>
        <v>0.56151424070808054</v>
      </c>
      <c r="V2792" s="44">
        <f>T2792*U$2750/100</f>
        <v>2.0503096547546468E-2</v>
      </c>
      <c r="W2792" s="44"/>
    </row>
    <row r="2793" spans="1:23" ht="14.4">
      <c r="B2793" s="61"/>
      <c r="C2793" s="61"/>
      <c r="D2793" s="61"/>
      <c r="E2793" s="61"/>
      <c r="F2793" s="61"/>
      <c r="G2793" s="61"/>
      <c r="H2793" s="35"/>
      <c r="I2793" s="61"/>
      <c r="J2793" s="61"/>
      <c r="K2793" s="67" t="s">
        <v>72</v>
      </c>
      <c r="L2793" s="67">
        <v>73.22</v>
      </c>
      <c r="M2793" s="67">
        <v>0.4</v>
      </c>
      <c r="N2793" s="67">
        <v>532.74540000000002</v>
      </c>
      <c r="O2793" s="67">
        <v>2</v>
      </c>
      <c r="P2793" s="67">
        <v>26.38</v>
      </c>
      <c r="Q2793" s="68">
        <v>697090</v>
      </c>
      <c r="R2793" s="65"/>
    </row>
    <row r="2794" spans="1:23" ht="14.4">
      <c r="B2794" s="61"/>
      <c r="C2794" s="61"/>
      <c r="D2794" s="61"/>
      <c r="E2794" s="61"/>
      <c r="F2794" s="61"/>
      <c r="G2794" s="61"/>
      <c r="H2794" s="35"/>
      <c r="I2794" s="61"/>
      <c r="J2794" s="61"/>
      <c r="K2794" s="67" t="s">
        <v>73</v>
      </c>
      <c r="L2794" s="67">
        <v>72.11</v>
      </c>
      <c r="M2794" s="67">
        <v>-0.4</v>
      </c>
      <c r="N2794" s="67">
        <v>757.85379999999998</v>
      </c>
      <c r="O2794" s="67">
        <v>2</v>
      </c>
      <c r="P2794" s="67">
        <v>37.67</v>
      </c>
      <c r="Q2794" s="68">
        <v>11230000</v>
      </c>
      <c r="R2794" s="65"/>
    </row>
    <row r="2795" spans="1:23" ht="14.4">
      <c r="B2795" s="61"/>
      <c r="C2795" s="61"/>
      <c r="D2795" s="61"/>
      <c r="E2795" s="61"/>
      <c r="F2795" s="61"/>
      <c r="G2795" s="61"/>
      <c r="H2795" s="35"/>
      <c r="I2795" s="61"/>
      <c r="J2795" s="61"/>
      <c r="K2795" s="67" t="s">
        <v>74</v>
      </c>
      <c r="L2795" s="67">
        <v>60.09</v>
      </c>
      <c r="M2795" s="67">
        <v>-1.2</v>
      </c>
      <c r="N2795" s="67">
        <v>423.5779</v>
      </c>
      <c r="O2795" s="67">
        <v>3</v>
      </c>
      <c r="P2795" s="67">
        <v>22.16</v>
      </c>
      <c r="Q2795" s="68">
        <v>6837700</v>
      </c>
      <c r="R2795" s="65"/>
    </row>
    <row r="2796" spans="1:23" ht="14.4">
      <c r="B2796" s="61"/>
      <c r="C2796" s="61"/>
      <c r="D2796" s="61"/>
      <c r="E2796" s="61"/>
      <c r="F2796" s="61"/>
      <c r="G2796" s="61"/>
      <c r="H2796" s="35"/>
      <c r="I2796" s="61"/>
      <c r="J2796" s="61"/>
      <c r="K2796" s="67" t="s">
        <v>75</v>
      </c>
      <c r="L2796" s="67">
        <v>51.32</v>
      </c>
      <c r="M2796" s="67">
        <v>0.3</v>
      </c>
      <c r="N2796" s="67">
        <v>438.72480000000002</v>
      </c>
      <c r="O2796" s="67">
        <v>2</v>
      </c>
      <c r="P2796" s="67">
        <v>18.86</v>
      </c>
      <c r="Q2796" s="68">
        <v>4769100</v>
      </c>
      <c r="R2796" s="65"/>
    </row>
    <row r="2797" spans="1:23" ht="14.4">
      <c r="B2797" s="61"/>
      <c r="C2797" s="61"/>
      <c r="D2797" s="61"/>
      <c r="E2797" s="61"/>
      <c r="F2797" s="61"/>
      <c r="G2797" s="61"/>
      <c r="H2797" s="35"/>
      <c r="I2797" s="61"/>
      <c r="J2797" s="61"/>
      <c r="K2797" s="67" t="s">
        <v>76</v>
      </c>
      <c r="L2797" s="67">
        <v>32.909999999999997</v>
      </c>
      <c r="M2797" s="67">
        <v>-2.2000000000000002</v>
      </c>
      <c r="N2797" s="67">
        <v>291.51089999999999</v>
      </c>
      <c r="O2797" s="67">
        <v>3</v>
      </c>
      <c r="P2797" s="67">
        <v>17.420000000000002</v>
      </c>
      <c r="Q2797" s="68">
        <v>2574300</v>
      </c>
      <c r="R2797" s="65"/>
    </row>
    <row r="2798" spans="1:23" ht="14.4">
      <c r="B2798" s="61"/>
      <c r="C2798" s="61"/>
      <c r="D2798" s="61"/>
      <c r="E2798" s="61"/>
      <c r="F2798" s="61"/>
      <c r="G2798" s="61"/>
      <c r="H2798" s="35"/>
      <c r="I2798" s="61"/>
      <c r="J2798" s="61"/>
      <c r="Q2798" s="46">
        <f>SUM(Q2792:Q2797)</f>
        <v>40392190</v>
      </c>
      <c r="R2798" s="65"/>
      <c r="U2798" s="70"/>
    </row>
    <row r="2799" spans="1:23" ht="14.4">
      <c r="A2799" s="62">
        <v>39</v>
      </c>
      <c r="B2799" s="61">
        <v>5</v>
      </c>
      <c r="C2799" s="61">
        <v>1</v>
      </c>
      <c r="D2799" s="61">
        <v>148.84</v>
      </c>
      <c r="E2799" s="61">
        <v>11</v>
      </c>
      <c r="F2799" s="61">
        <v>54748</v>
      </c>
      <c r="G2799" s="61" t="s">
        <v>847</v>
      </c>
      <c r="H2799" s="35" t="s">
        <v>61</v>
      </c>
      <c r="I2799" s="61" t="s">
        <v>38</v>
      </c>
      <c r="J2799" s="61" t="s">
        <v>646</v>
      </c>
      <c r="K2799" s="67" t="s">
        <v>72</v>
      </c>
      <c r="L2799" s="67">
        <v>73.22</v>
      </c>
      <c r="M2799" s="67">
        <v>0.4</v>
      </c>
      <c r="N2799" s="67">
        <v>532.74540000000002</v>
      </c>
      <c r="O2799" s="67">
        <v>2</v>
      </c>
      <c r="P2799" s="67">
        <v>26.38</v>
      </c>
      <c r="Q2799" s="68">
        <v>697090</v>
      </c>
      <c r="R2799" s="65">
        <f>Q2804/B2799</f>
        <v>4864454</v>
      </c>
      <c r="T2799" s="44">
        <f>R2799/$S$2750*100</f>
        <v>0.40574084162349972</v>
      </c>
      <c r="V2799" s="44">
        <f>T2799*U$2750/100</f>
        <v>1.4815196206954651E-2</v>
      </c>
      <c r="W2799" s="44"/>
    </row>
    <row r="2800" spans="1:23" ht="14.4">
      <c r="B2800" s="61"/>
      <c r="C2800" s="61"/>
      <c r="D2800" s="61"/>
      <c r="E2800" s="61"/>
      <c r="F2800" s="61"/>
      <c r="G2800" s="61"/>
      <c r="H2800" s="35"/>
      <c r="I2800" s="61"/>
      <c r="J2800" s="61"/>
      <c r="K2800" s="67" t="s">
        <v>73</v>
      </c>
      <c r="L2800" s="67">
        <v>72.11</v>
      </c>
      <c r="M2800" s="67">
        <v>-0.4</v>
      </c>
      <c r="N2800" s="67">
        <v>757.85379999999998</v>
      </c>
      <c r="O2800" s="67">
        <v>2</v>
      </c>
      <c r="P2800" s="67">
        <v>37.67</v>
      </c>
      <c r="Q2800" s="68">
        <v>11230000</v>
      </c>
      <c r="R2800" s="65"/>
    </row>
    <row r="2801" spans="1:23" ht="14.4">
      <c r="B2801" s="61"/>
      <c r="C2801" s="61"/>
      <c r="D2801" s="61"/>
      <c r="E2801" s="61"/>
      <c r="F2801" s="61"/>
      <c r="G2801" s="61"/>
      <c r="H2801" s="35"/>
      <c r="I2801" s="61"/>
      <c r="J2801" s="61"/>
      <c r="K2801" s="67" t="s">
        <v>74</v>
      </c>
      <c r="L2801" s="67">
        <v>60.09</v>
      </c>
      <c r="M2801" s="67">
        <v>-1.2</v>
      </c>
      <c r="N2801" s="67">
        <v>423.5779</v>
      </c>
      <c r="O2801" s="67">
        <v>3</v>
      </c>
      <c r="P2801" s="67">
        <v>22.16</v>
      </c>
      <c r="Q2801" s="68">
        <v>6837700</v>
      </c>
      <c r="R2801" s="65"/>
    </row>
    <row r="2802" spans="1:23" ht="14.4">
      <c r="B2802" s="61"/>
      <c r="C2802" s="61"/>
      <c r="D2802" s="61"/>
      <c r="E2802" s="61"/>
      <c r="F2802" s="61"/>
      <c r="G2802" s="61"/>
      <c r="H2802" s="35"/>
      <c r="I2802" s="61"/>
      <c r="J2802" s="61"/>
      <c r="K2802" s="67" t="s">
        <v>75</v>
      </c>
      <c r="L2802" s="67">
        <v>51.32</v>
      </c>
      <c r="M2802" s="67">
        <v>0.3</v>
      </c>
      <c r="N2802" s="67">
        <v>438.72480000000002</v>
      </c>
      <c r="O2802" s="67">
        <v>2</v>
      </c>
      <c r="P2802" s="67">
        <v>18.86</v>
      </c>
      <c r="Q2802" s="68">
        <v>4769100</v>
      </c>
      <c r="R2802" s="65"/>
    </row>
    <row r="2803" spans="1:23" ht="14.4">
      <c r="B2803" s="61"/>
      <c r="C2803" s="61"/>
      <c r="D2803" s="61"/>
      <c r="E2803" s="61"/>
      <c r="F2803" s="61"/>
      <c r="G2803" s="61"/>
      <c r="H2803" s="35"/>
      <c r="I2803" s="61"/>
      <c r="J2803" s="61"/>
      <c r="K2803" s="67" t="s">
        <v>77</v>
      </c>
      <c r="L2803" s="67">
        <v>33.5</v>
      </c>
      <c r="M2803" s="67">
        <v>-1.6</v>
      </c>
      <c r="N2803" s="67">
        <v>880.40369999999996</v>
      </c>
      <c r="O2803" s="67">
        <v>2</v>
      </c>
      <c r="P2803" s="67">
        <v>30.91</v>
      </c>
      <c r="Q2803" s="68">
        <v>788380</v>
      </c>
      <c r="R2803" s="65"/>
    </row>
    <row r="2804" spans="1:23" ht="14.4">
      <c r="B2804" s="61"/>
      <c r="C2804" s="61"/>
      <c r="D2804" s="61"/>
      <c r="E2804" s="61"/>
      <c r="F2804" s="61"/>
      <c r="G2804" s="61"/>
      <c r="H2804" s="35"/>
      <c r="I2804" s="61"/>
      <c r="J2804" s="61"/>
      <c r="Q2804" s="46">
        <f>SUM(Q2799:Q2803)</f>
        <v>24322270</v>
      </c>
      <c r="R2804" s="65"/>
      <c r="U2804" s="70"/>
    </row>
    <row r="2805" spans="1:23" ht="14.4">
      <c r="A2805" s="62">
        <v>39</v>
      </c>
      <c r="B2805" s="61">
        <v>3</v>
      </c>
      <c r="C2805" s="61">
        <v>3</v>
      </c>
      <c r="D2805" s="61">
        <v>146.01</v>
      </c>
      <c r="E2805" s="61">
        <v>8</v>
      </c>
      <c r="F2805" s="61">
        <v>53693</v>
      </c>
      <c r="G2805" s="61" t="s">
        <v>655</v>
      </c>
      <c r="H2805" s="35" t="s">
        <v>648</v>
      </c>
      <c r="I2805" s="61" t="s">
        <v>37</v>
      </c>
      <c r="J2805" s="61" t="s">
        <v>36</v>
      </c>
      <c r="K2805" s="67" t="s">
        <v>78</v>
      </c>
      <c r="L2805" s="67">
        <v>102.03</v>
      </c>
      <c r="M2805" s="67">
        <v>-0.4</v>
      </c>
      <c r="N2805" s="67">
        <v>722.31640000000004</v>
      </c>
      <c r="O2805" s="67">
        <v>3</v>
      </c>
      <c r="P2805" s="67">
        <v>24.45</v>
      </c>
      <c r="Q2805" s="68">
        <v>1958100</v>
      </c>
      <c r="R2805" s="65">
        <f>Q2808/B2805</f>
        <v>977013.33333333337</v>
      </c>
      <c r="T2805" s="44">
        <f>R2805/$S$2750*100</f>
        <v>8.1492026061721928E-2</v>
      </c>
      <c r="V2805" s="44">
        <f>T2805*U$2750/100</f>
        <v>2.9755948417117561E-3</v>
      </c>
      <c r="W2805" s="44"/>
    </row>
    <row r="2806" spans="1:23" ht="14.4">
      <c r="B2806" s="61"/>
      <c r="C2806" s="61"/>
      <c r="D2806" s="61"/>
      <c r="E2806" s="61"/>
      <c r="F2806" s="61"/>
      <c r="G2806" s="61"/>
      <c r="H2806" s="35"/>
      <c r="I2806" s="61"/>
      <c r="J2806" s="61"/>
      <c r="K2806" s="67" t="s">
        <v>79</v>
      </c>
      <c r="L2806" s="67">
        <v>62.1</v>
      </c>
      <c r="M2806" s="67">
        <v>0.6</v>
      </c>
      <c r="N2806" s="67">
        <v>643.28120000000001</v>
      </c>
      <c r="O2806" s="67">
        <v>2</v>
      </c>
      <c r="P2806" s="67">
        <v>21.13</v>
      </c>
      <c r="Q2806" s="68">
        <v>337950</v>
      </c>
      <c r="R2806" s="65"/>
    </row>
    <row r="2807" spans="1:23" ht="14.4">
      <c r="B2807" s="61"/>
      <c r="C2807" s="61"/>
      <c r="D2807" s="61"/>
      <c r="E2807" s="61"/>
      <c r="F2807" s="61"/>
      <c r="G2807" s="61"/>
      <c r="H2807" s="35"/>
      <c r="I2807" s="61"/>
      <c r="J2807" s="61"/>
      <c r="K2807" s="67" t="s">
        <v>80</v>
      </c>
      <c r="L2807" s="67">
        <v>38.770000000000003</v>
      </c>
      <c r="M2807" s="67">
        <v>0.7</v>
      </c>
      <c r="N2807" s="67">
        <v>578.24450000000002</v>
      </c>
      <c r="O2807" s="67">
        <v>2</v>
      </c>
      <c r="P2807" s="67">
        <v>22.97</v>
      </c>
      <c r="Q2807" s="68">
        <v>634990</v>
      </c>
      <c r="R2807" s="65"/>
    </row>
    <row r="2808" spans="1:23" ht="14.4">
      <c r="B2808" s="61"/>
      <c r="C2808" s="61"/>
      <c r="D2808" s="61"/>
      <c r="E2808" s="61"/>
      <c r="F2808" s="61"/>
      <c r="G2808" s="61"/>
      <c r="H2808" s="35"/>
      <c r="I2808" s="61"/>
      <c r="J2808" s="61"/>
      <c r="Q2808" s="46">
        <f>SUM(Q2805:Q2807)</f>
        <v>2931040</v>
      </c>
      <c r="R2808" s="65"/>
      <c r="U2808" s="70"/>
    </row>
    <row r="2809" spans="1:23" ht="14.4">
      <c r="A2809" s="62">
        <v>39</v>
      </c>
      <c r="B2809" s="61">
        <v>4</v>
      </c>
      <c r="C2809" s="61">
        <v>1</v>
      </c>
      <c r="D2809" s="61">
        <v>137.47</v>
      </c>
      <c r="E2809" s="61">
        <v>29</v>
      </c>
      <c r="F2809" s="61">
        <v>12977</v>
      </c>
      <c r="G2809" s="61" t="s">
        <v>884</v>
      </c>
      <c r="H2809" s="35" t="s">
        <v>656</v>
      </c>
      <c r="I2809" s="61" t="s">
        <v>13</v>
      </c>
      <c r="J2809" s="61" t="s">
        <v>1014</v>
      </c>
      <c r="K2809" s="67" t="s">
        <v>81</v>
      </c>
      <c r="L2809" s="67">
        <v>86.74</v>
      </c>
      <c r="M2809" s="67">
        <v>0.1</v>
      </c>
      <c r="N2809" s="67">
        <v>843.33180000000004</v>
      </c>
      <c r="O2809" s="67">
        <v>2</v>
      </c>
      <c r="P2809" s="67">
        <v>27</v>
      </c>
      <c r="Q2809" s="68">
        <v>429420000</v>
      </c>
      <c r="R2809" s="65">
        <f>Q2813/B2809</f>
        <v>249931047.5</v>
      </c>
      <c r="T2809" s="44">
        <f>R2809/$S$2750*100</f>
        <v>20.846580841445491</v>
      </c>
      <c r="V2809" s="44">
        <f>T2809*U$2750/100</f>
        <v>0.76119077432373761</v>
      </c>
      <c r="W2809" s="44"/>
    </row>
    <row r="2810" spans="1:23" ht="14.4">
      <c r="B2810" s="61"/>
      <c r="C2810" s="61"/>
      <c r="D2810" s="61"/>
      <c r="E2810" s="61"/>
      <c r="F2810" s="61"/>
      <c r="G2810" s="61"/>
      <c r="H2810" s="35"/>
      <c r="I2810" s="61"/>
      <c r="J2810" s="61"/>
      <c r="K2810" s="67" t="s">
        <v>82</v>
      </c>
      <c r="L2810" s="67">
        <v>85.75</v>
      </c>
      <c r="M2810" s="67">
        <v>-0.8</v>
      </c>
      <c r="N2810" s="67">
        <v>851.32860000000005</v>
      </c>
      <c r="O2810" s="67">
        <v>2</v>
      </c>
      <c r="P2810" s="67">
        <v>22.25</v>
      </c>
      <c r="Q2810" s="68">
        <v>186100000</v>
      </c>
      <c r="R2810" s="65"/>
    </row>
    <row r="2811" spans="1:23" ht="14.4">
      <c r="B2811" s="61"/>
      <c r="C2811" s="61"/>
      <c r="D2811" s="61"/>
      <c r="E2811" s="61"/>
      <c r="F2811" s="61"/>
      <c r="G2811" s="61"/>
      <c r="H2811" s="35"/>
      <c r="I2811" s="61"/>
      <c r="J2811" s="61"/>
      <c r="K2811" s="67" t="s">
        <v>63</v>
      </c>
      <c r="L2811" s="67">
        <v>64.55</v>
      </c>
      <c r="M2811" s="67">
        <v>3.7</v>
      </c>
      <c r="N2811" s="67">
        <v>529.77049999999997</v>
      </c>
      <c r="O2811" s="67">
        <v>2</v>
      </c>
      <c r="P2811" s="67">
        <v>18.510000000000002</v>
      </c>
      <c r="Q2811" s="68">
        <v>384100000</v>
      </c>
      <c r="R2811" s="65"/>
    </row>
    <row r="2812" spans="1:23" ht="14.4">
      <c r="B2812" s="61"/>
      <c r="C2812" s="61"/>
      <c r="D2812" s="61"/>
      <c r="E2812" s="61"/>
      <c r="F2812" s="61"/>
      <c r="G2812" s="61"/>
      <c r="H2812" s="35"/>
      <c r="I2812" s="61"/>
      <c r="J2812" s="61"/>
      <c r="K2812" s="67" t="s">
        <v>83</v>
      </c>
      <c r="L2812" s="67">
        <v>55.37</v>
      </c>
      <c r="M2812" s="67">
        <v>-2.4</v>
      </c>
      <c r="N2812" s="67">
        <v>634.74289999999996</v>
      </c>
      <c r="O2812" s="67">
        <v>2</v>
      </c>
      <c r="P2812" s="67">
        <v>18.98</v>
      </c>
      <c r="Q2812" s="68">
        <v>104190</v>
      </c>
      <c r="R2812" s="65"/>
    </row>
    <row r="2813" spans="1:23" ht="14.4">
      <c r="B2813" s="61"/>
      <c r="C2813" s="61"/>
      <c r="D2813" s="61"/>
      <c r="E2813" s="61"/>
      <c r="F2813" s="61"/>
      <c r="G2813" s="61"/>
      <c r="H2813" s="35"/>
      <c r="I2813" s="61"/>
      <c r="J2813" s="61"/>
      <c r="Q2813" s="46">
        <f>SUM(Q2809:Q2812)</f>
        <v>999724190</v>
      </c>
      <c r="R2813" s="65"/>
      <c r="U2813" s="70"/>
    </row>
    <row r="2814" spans="1:23" ht="14.4">
      <c r="A2814" s="62">
        <v>39</v>
      </c>
      <c r="B2814" s="61">
        <v>3</v>
      </c>
      <c r="C2814" s="61">
        <v>3</v>
      </c>
      <c r="D2814" s="61">
        <v>124.24</v>
      </c>
      <c r="E2814" s="61">
        <v>8</v>
      </c>
      <c r="F2814" s="61">
        <v>43816</v>
      </c>
      <c r="G2814" s="61" t="s">
        <v>883</v>
      </c>
      <c r="H2814" s="35" t="s">
        <v>648</v>
      </c>
      <c r="I2814" s="61" t="s">
        <v>39</v>
      </c>
      <c r="J2814" s="61" t="s">
        <v>958</v>
      </c>
      <c r="K2814" s="67" t="s">
        <v>84</v>
      </c>
      <c r="L2814" s="67">
        <v>82.86</v>
      </c>
      <c r="M2814" s="67">
        <v>-0.2</v>
      </c>
      <c r="N2814" s="67">
        <v>724.851</v>
      </c>
      <c r="O2814" s="67">
        <v>2</v>
      </c>
      <c r="P2814" s="67">
        <v>27</v>
      </c>
      <c r="Q2814" s="68">
        <v>29919000</v>
      </c>
      <c r="R2814" s="65">
        <f>Q2817/B2814</f>
        <v>14747580</v>
      </c>
      <c r="T2814" s="44">
        <f>R2814/$S$2750*100</f>
        <v>1.2300857446919822</v>
      </c>
      <c r="V2814" s="44">
        <f>T2814*U$2750/100</f>
        <v>4.4915275440524309E-2</v>
      </c>
      <c r="W2814" s="44"/>
    </row>
    <row r="2815" spans="1:23" ht="14.4">
      <c r="B2815" s="61"/>
      <c r="C2815" s="61"/>
      <c r="D2815" s="61"/>
      <c r="E2815" s="61"/>
      <c r="F2815" s="61"/>
      <c r="G2815" s="61"/>
      <c r="H2815" s="35"/>
      <c r="I2815" s="61"/>
      <c r="J2815" s="61"/>
      <c r="K2815" s="67" t="s">
        <v>85</v>
      </c>
      <c r="L2815" s="67">
        <v>82.74</v>
      </c>
      <c r="M2815" s="67">
        <v>0.8</v>
      </c>
      <c r="N2815" s="67">
        <v>736.32539999999995</v>
      </c>
      <c r="O2815" s="67">
        <v>3</v>
      </c>
      <c r="P2815" s="67">
        <v>31.11</v>
      </c>
      <c r="Q2815" s="68">
        <v>13573000</v>
      </c>
      <c r="R2815" s="65"/>
    </row>
    <row r="2816" spans="1:23" ht="14.4">
      <c r="B2816" s="61"/>
      <c r="C2816" s="61"/>
      <c r="D2816" s="61"/>
      <c r="E2816" s="61"/>
      <c r="F2816" s="61"/>
      <c r="G2816" s="61"/>
      <c r="H2816" s="35"/>
      <c r="I2816" s="61"/>
      <c r="J2816" s="61"/>
      <c r="K2816" s="67" t="s">
        <v>86</v>
      </c>
      <c r="L2816" s="67">
        <v>44.18</v>
      </c>
      <c r="M2816" s="67">
        <v>1</v>
      </c>
      <c r="N2816" s="67">
        <v>1111.9821999999999</v>
      </c>
      <c r="O2816" s="67">
        <v>2</v>
      </c>
      <c r="P2816" s="67">
        <v>33.51</v>
      </c>
      <c r="Q2816" s="68">
        <v>750740</v>
      </c>
      <c r="R2816" s="65"/>
    </row>
    <row r="2817" spans="1:23" ht="14.4">
      <c r="B2817" s="61"/>
      <c r="C2817" s="61"/>
      <c r="D2817" s="61"/>
      <c r="E2817" s="61"/>
      <c r="F2817" s="61"/>
      <c r="G2817" s="61"/>
      <c r="H2817" s="35"/>
      <c r="I2817" s="61"/>
      <c r="J2817" s="61"/>
      <c r="Q2817" s="46">
        <f>SUM(Q2814:Q2816)</f>
        <v>44242740</v>
      </c>
      <c r="R2817" s="65"/>
      <c r="U2817" s="70"/>
    </row>
    <row r="2818" spans="1:23" ht="14.4">
      <c r="A2818" s="62">
        <v>39</v>
      </c>
      <c r="B2818" s="61">
        <v>4</v>
      </c>
      <c r="C2818" s="61">
        <v>2</v>
      </c>
      <c r="D2818" s="61">
        <v>115.29</v>
      </c>
      <c r="E2818" s="61">
        <v>6</v>
      </c>
      <c r="F2818" s="61">
        <v>67742</v>
      </c>
      <c r="G2818" s="61" t="s">
        <v>885</v>
      </c>
      <c r="H2818" s="35" t="s">
        <v>59</v>
      </c>
      <c r="I2818" s="67" t="s">
        <v>13</v>
      </c>
      <c r="J2818" s="61" t="s">
        <v>939</v>
      </c>
      <c r="K2818" s="67" t="s">
        <v>87</v>
      </c>
      <c r="L2818" s="67">
        <v>71.099999999999994</v>
      </c>
      <c r="M2818" s="67">
        <v>-7.2</v>
      </c>
      <c r="N2818" s="67">
        <v>911.34130000000005</v>
      </c>
      <c r="O2818" s="67">
        <v>2</v>
      </c>
      <c r="P2818" s="67">
        <v>28.16</v>
      </c>
      <c r="Q2818" s="68">
        <v>932210</v>
      </c>
      <c r="R2818" s="65">
        <f>Q2822/B2818</f>
        <v>63488492.5</v>
      </c>
      <c r="T2818" s="44">
        <f>R2818/$S$2750*100</f>
        <v>5.2955325264371389</v>
      </c>
      <c r="V2818" s="44">
        <f>T2818*U$2750/100</f>
        <v>0.19336074989531585</v>
      </c>
      <c r="W2818" s="44"/>
    </row>
    <row r="2819" spans="1:23" ht="14.4">
      <c r="B2819" s="61"/>
      <c r="C2819" s="61"/>
      <c r="D2819" s="61"/>
      <c r="E2819" s="61"/>
      <c r="F2819" s="61"/>
      <c r="G2819" s="61"/>
      <c r="H2819" s="35"/>
      <c r="I2819" s="61"/>
      <c r="J2819" s="61"/>
      <c r="K2819" s="67" t="s">
        <v>51</v>
      </c>
      <c r="L2819" s="67">
        <v>65.48</v>
      </c>
      <c r="M2819" s="67">
        <v>0.3</v>
      </c>
      <c r="N2819" s="67">
        <v>409.72579999999999</v>
      </c>
      <c r="O2819" s="67">
        <v>2</v>
      </c>
      <c r="P2819" s="67">
        <v>19.41</v>
      </c>
      <c r="Q2819" s="68">
        <v>117360000</v>
      </c>
      <c r="R2819" s="65"/>
    </row>
    <row r="2820" spans="1:23" ht="14.4">
      <c r="B2820" s="61"/>
      <c r="C2820" s="61"/>
      <c r="D2820" s="61"/>
      <c r="E2820" s="61"/>
      <c r="F2820" s="61"/>
      <c r="G2820" s="61"/>
      <c r="H2820" s="35"/>
      <c r="I2820" s="61"/>
      <c r="J2820" s="61"/>
      <c r="K2820" s="67" t="s">
        <v>52</v>
      </c>
      <c r="L2820" s="67">
        <v>57.4</v>
      </c>
      <c r="M2820" s="67">
        <v>2</v>
      </c>
      <c r="N2820" s="67">
        <v>401.72899999999998</v>
      </c>
      <c r="O2820" s="67">
        <v>2</v>
      </c>
      <c r="P2820" s="67">
        <v>23.41</v>
      </c>
      <c r="Q2820" s="68">
        <v>135470000</v>
      </c>
      <c r="R2820" s="65"/>
    </row>
    <row r="2821" spans="1:23" ht="14.4">
      <c r="B2821" s="61"/>
      <c r="C2821" s="61"/>
      <c r="D2821" s="61"/>
      <c r="E2821" s="61"/>
      <c r="F2821" s="61"/>
      <c r="G2821" s="61"/>
      <c r="H2821" s="35"/>
      <c r="I2821" s="61"/>
      <c r="J2821" s="61"/>
      <c r="K2821" s="67" t="s">
        <v>88</v>
      </c>
      <c r="L2821" s="67">
        <v>34.340000000000003</v>
      </c>
      <c r="M2821" s="67">
        <v>-2.4</v>
      </c>
      <c r="N2821" s="67">
        <v>1258.0745999999999</v>
      </c>
      <c r="O2821" s="67">
        <v>2</v>
      </c>
      <c r="P2821" s="67">
        <v>31.16</v>
      </c>
      <c r="Q2821" s="68">
        <v>191760</v>
      </c>
      <c r="R2821" s="65"/>
    </row>
    <row r="2822" spans="1:23" ht="14.4">
      <c r="B2822" s="61"/>
      <c r="C2822" s="61"/>
      <c r="D2822" s="61"/>
      <c r="E2822" s="61"/>
      <c r="F2822" s="61"/>
      <c r="G2822" s="61"/>
      <c r="H2822" s="35"/>
      <c r="I2822" s="61"/>
      <c r="J2822" s="61"/>
      <c r="Q2822" s="46">
        <f>SUM(Q2818:Q2821)</f>
        <v>253953970</v>
      </c>
      <c r="R2822" s="65"/>
      <c r="U2822" s="70"/>
    </row>
    <row r="2823" spans="1:23" ht="14.4">
      <c r="A2823" s="62">
        <v>39</v>
      </c>
      <c r="B2823" s="61">
        <v>1</v>
      </c>
      <c r="C2823" s="61">
        <v>1</v>
      </c>
      <c r="D2823" s="61">
        <v>111.17</v>
      </c>
      <c r="E2823" s="61">
        <v>3</v>
      </c>
      <c r="F2823" s="61">
        <v>54896</v>
      </c>
      <c r="G2823" s="61" t="s">
        <v>741</v>
      </c>
      <c r="H2823" s="35" t="s">
        <v>59</v>
      </c>
      <c r="I2823" s="61" t="s">
        <v>37</v>
      </c>
      <c r="J2823" s="61" t="s">
        <v>939</v>
      </c>
      <c r="K2823" s="67" t="s">
        <v>89</v>
      </c>
      <c r="L2823" s="67">
        <v>111.17</v>
      </c>
      <c r="M2823" s="67">
        <v>0.6</v>
      </c>
      <c r="N2823" s="67">
        <v>708.30150000000003</v>
      </c>
      <c r="O2823" s="67">
        <v>3</v>
      </c>
      <c r="P2823" s="67">
        <v>22.51</v>
      </c>
      <c r="Q2823" s="68">
        <v>137690000</v>
      </c>
      <c r="R2823" s="65">
        <f>Q2824</f>
        <v>137690000</v>
      </c>
      <c r="T2823" s="44">
        <f>R2823/$S$2750*100</f>
        <v>11.484630440156216</v>
      </c>
      <c r="V2823" s="44">
        <f>T2823*U$2750/100</f>
        <v>0.41934909153947919</v>
      </c>
      <c r="W2823" s="44"/>
    </row>
    <row r="2824" spans="1:23" ht="14.4">
      <c r="B2824" s="61"/>
      <c r="C2824" s="61"/>
      <c r="D2824" s="61"/>
      <c r="E2824" s="61"/>
      <c r="F2824" s="61"/>
      <c r="G2824" s="61"/>
      <c r="H2824" s="35"/>
      <c r="I2824" s="61"/>
      <c r="J2824" s="61"/>
      <c r="Q2824" s="46">
        <f>SUM(Q2823)</f>
        <v>137690000</v>
      </c>
      <c r="R2824" s="65"/>
      <c r="U2824" s="70"/>
    </row>
    <row r="2825" spans="1:23" ht="14.4">
      <c r="A2825" s="62">
        <v>39</v>
      </c>
      <c r="B2825" s="61">
        <v>3</v>
      </c>
      <c r="C2825" s="61">
        <v>3</v>
      </c>
      <c r="D2825" s="61">
        <v>105.78</v>
      </c>
      <c r="E2825" s="61">
        <v>12</v>
      </c>
      <c r="F2825" s="61">
        <v>25342</v>
      </c>
      <c r="G2825" s="61" t="s">
        <v>768</v>
      </c>
      <c r="H2825" s="35" t="s">
        <v>648</v>
      </c>
      <c r="I2825" s="61" t="s">
        <v>40</v>
      </c>
      <c r="J2825" s="61" t="s">
        <v>963</v>
      </c>
      <c r="K2825" s="67" t="s">
        <v>90</v>
      </c>
      <c r="L2825" s="67">
        <v>75.06</v>
      </c>
      <c r="M2825" s="67">
        <v>0.2</v>
      </c>
      <c r="N2825" s="67">
        <v>480.26350000000002</v>
      </c>
      <c r="O2825" s="67">
        <v>2</v>
      </c>
      <c r="P2825" s="67">
        <v>24.27</v>
      </c>
      <c r="Q2825" s="68">
        <v>3613200</v>
      </c>
      <c r="R2825" s="65">
        <f>Q2828/B2825</f>
        <v>2109900</v>
      </c>
      <c r="T2825" s="44">
        <f>R2825/$S$2750*100</f>
        <v>0.17598534218669187</v>
      </c>
      <c r="V2825" s="44">
        <f>T2825*U$2750/100</f>
        <v>6.4259179914238308E-3</v>
      </c>
      <c r="W2825" s="44"/>
    </row>
    <row r="2826" spans="1:23" ht="14.4">
      <c r="B2826" s="61"/>
      <c r="C2826" s="61"/>
      <c r="D2826" s="61"/>
      <c r="E2826" s="61"/>
      <c r="F2826" s="61"/>
      <c r="G2826" s="61"/>
      <c r="H2826" s="35"/>
      <c r="I2826" s="61"/>
      <c r="J2826" s="61"/>
      <c r="K2826" s="67" t="s">
        <v>91</v>
      </c>
      <c r="L2826" s="67">
        <v>61.44</v>
      </c>
      <c r="M2826" s="67">
        <v>0.4</v>
      </c>
      <c r="N2826" s="67">
        <v>604.80290000000002</v>
      </c>
      <c r="O2826" s="67">
        <v>2</v>
      </c>
      <c r="P2826" s="67">
        <v>30.76</v>
      </c>
      <c r="Q2826" s="68">
        <v>502300</v>
      </c>
      <c r="R2826" s="65"/>
    </row>
    <row r="2827" spans="1:23" ht="14.4">
      <c r="B2827" s="61"/>
      <c r="C2827" s="61"/>
      <c r="D2827" s="61"/>
      <c r="E2827" s="61"/>
      <c r="F2827" s="61"/>
      <c r="G2827" s="61"/>
      <c r="H2827" s="35"/>
      <c r="I2827" s="61"/>
      <c r="J2827" s="61"/>
      <c r="K2827" s="67" t="s">
        <v>92</v>
      </c>
      <c r="L2827" s="67">
        <v>23.17</v>
      </c>
      <c r="M2827" s="67">
        <v>0.8</v>
      </c>
      <c r="N2827" s="67">
        <v>461.79</v>
      </c>
      <c r="O2827" s="67">
        <v>2</v>
      </c>
      <c r="P2827" s="67">
        <v>30.79</v>
      </c>
      <c r="Q2827" s="68">
        <v>2214200</v>
      </c>
      <c r="R2827" s="65"/>
    </row>
    <row r="2828" spans="1:23" ht="14.4">
      <c r="B2828" s="61"/>
      <c r="C2828" s="61"/>
      <c r="D2828" s="61"/>
      <c r="E2828" s="61"/>
      <c r="F2828" s="61"/>
      <c r="G2828" s="61"/>
      <c r="H2828" s="35"/>
      <c r="I2828" s="61"/>
      <c r="J2828" s="61"/>
      <c r="Q2828" s="46">
        <f>SUM(Q2825:Q2827)</f>
        <v>6329700</v>
      </c>
      <c r="R2828" s="65"/>
      <c r="U2828" s="70"/>
    </row>
    <row r="2829" spans="1:23" ht="14.4">
      <c r="A2829" s="62">
        <v>39</v>
      </c>
      <c r="B2829" s="61">
        <v>2</v>
      </c>
      <c r="C2829" s="61">
        <v>2</v>
      </c>
      <c r="D2829" s="61">
        <v>80.900000000000006</v>
      </c>
      <c r="E2829" s="61">
        <v>24</v>
      </c>
      <c r="F2829" s="61">
        <v>9832</v>
      </c>
      <c r="G2829" s="61" t="s">
        <v>835</v>
      </c>
      <c r="H2829" s="35" t="s">
        <v>55</v>
      </c>
      <c r="I2829" s="61" t="s">
        <v>669</v>
      </c>
      <c r="J2829" s="61" t="s">
        <v>659</v>
      </c>
      <c r="K2829" s="67" t="s">
        <v>93</v>
      </c>
      <c r="L2829" s="67">
        <v>56.37</v>
      </c>
      <c r="M2829" s="67">
        <v>-3.5</v>
      </c>
      <c r="N2829" s="67">
        <v>828.34540000000004</v>
      </c>
      <c r="O2829" s="67">
        <v>2</v>
      </c>
      <c r="P2829" s="67">
        <v>31.85</v>
      </c>
      <c r="Q2829" s="68">
        <v>305130</v>
      </c>
      <c r="R2829" s="65">
        <f>Q2831/B2829</f>
        <v>819815</v>
      </c>
      <c r="T2829" s="44">
        <f>R2829/$S$2750*100</f>
        <v>6.8380218638221149E-2</v>
      </c>
      <c r="V2829" s="44">
        <f>T2829*U$2750/100</f>
        <v>2.4968311095971978E-3</v>
      </c>
      <c r="W2829" s="44"/>
    </row>
    <row r="2830" spans="1:23" ht="14.4">
      <c r="B2830" s="61"/>
      <c r="C2830" s="61"/>
      <c r="D2830" s="61"/>
      <c r="E2830" s="61"/>
      <c r="F2830" s="61"/>
      <c r="G2830" s="61"/>
      <c r="H2830" s="35"/>
      <c r="I2830" s="61"/>
      <c r="J2830" s="61"/>
      <c r="K2830" s="67" t="s">
        <v>94</v>
      </c>
      <c r="L2830" s="67">
        <v>49.06</v>
      </c>
      <c r="M2830" s="67">
        <v>0.4</v>
      </c>
      <c r="N2830" s="67">
        <v>482.75310000000002</v>
      </c>
      <c r="O2830" s="67">
        <v>2</v>
      </c>
      <c r="P2830" s="67">
        <v>27.68</v>
      </c>
      <c r="Q2830" s="68">
        <v>1334500</v>
      </c>
      <c r="R2830" s="65"/>
    </row>
    <row r="2831" spans="1:23" ht="14.4">
      <c r="B2831" s="61"/>
      <c r="C2831" s="61"/>
      <c r="D2831" s="61"/>
      <c r="E2831" s="61"/>
      <c r="F2831" s="61"/>
      <c r="G2831" s="61"/>
      <c r="H2831" s="35"/>
      <c r="I2831" s="61"/>
      <c r="J2831" s="61"/>
      <c r="Q2831" s="46">
        <f>SUM(Q2829:Q2830)</f>
        <v>1639630</v>
      </c>
      <c r="R2831" s="65"/>
      <c r="U2831" s="70"/>
    </row>
    <row r="2832" spans="1:23" ht="14.4">
      <c r="A2832" s="62">
        <v>39</v>
      </c>
      <c r="B2832" s="61">
        <v>1</v>
      </c>
      <c r="C2832" s="61">
        <v>1</v>
      </c>
      <c r="D2832" s="61">
        <v>73.83</v>
      </c>
      <c r="E2832" s="61">
        <v>6</v>
      </c>
      <c r="F2832" s="61">
        <v>25240</v>
      </c>
      <c r="G2832" s="61" t="s">
        <v>859</v>
      </c>
      <c r="H2832" s="35" t="s">
        <v>648</v>
      </c>
      <c r="I2832" s="61" t="s">
        <v>40</v>
      </c>
      <c r="J2832" s="61" t="s">
        <v>1007</v>
      </c>
      <c r="K2832" s="67" t="s">
        <v>95</v>
      </c>
      <c r="L2832" s="67">
        <v>73.83</v>
      </c>
      <c r="M2832" s="67">
        <v>0.2</v>
      </c>
      <c r="N2832" s="67">
        <v>749.83889999999997</v>
      </c>
      <c r="O2832" s="67">
        <v>2</v>
      </c>
      <c r="P2832" s="67">
        <v>18.98</v>
      </c>
      <c r="Q2832" s="68">
        <v>5837700</v>
      </c>
      <c r="R2832" s="65">
        <v>5837700</v>
      </c>
      <c r="T2832" s="44">
        <f>R2832/$S$2750*100</f>
        <v>0.48691863694168019</v>
      </c>
      <c r="V2832" s="44">
        <f>T2832*U$2750/100</f>
        <v>1.7779317246568508E-2</v>
      </c>
      <c r="W2832" s="44"/>
    </row>
    <row r="2833" spans="1:23" ht="14.4">
      <c r="B2833" s="61"/>
      <c r="C2833" s="61"/>
      <c r="D2833" s="61"/>
      <c r="E2833" s="61"/>
      <c r="F2833" s="61"/>
      <c r="G2833" s="61"/>
      <c r="H2833" s="35"/>
      <c r="I2833" s="61"/>
      <c r="J2833" s="61"/>
      <c r="Q2833" s="46">
        <f>SUM(Q2832)</f>
        <v>5837700</v>
      </c>
      <c r="R2833" s="65"/>
      <c r="U2833" s="70"/>
    </row>
    <row r="2834" spans="1:23" ht="14.4">
      <c r="A2834" s="62">
        <v>39</v>
      </c>
      <c r="B2834" s="61">
        <v>1</v>
      </c>
      <c r="C2834" s="61">
        <v>1</v>
      </c>
      <c r="D2834" s="61">
        <v>62.11</v>
      </c>
      <c r="E2834" s="61">
        <v>3</v>
      </c>
      <c r="F2834" s="61">
        <v>55089</v>
      </c>
      <c r="G2834" s="61" t="s">
        <v>886</v>
      </c>
      <c r="H2834" s="35" t="s">
        <v>60</v>
      </c>
      <c r="I2834" s="61" t="s">
        <v>37</v>
      </c>
      <c r="J2834" s="61" t="s">
        <v>573</v>
      </c>
      <c r="K2834" s="67" t="s">
        <v>96</v>
      </c>
      <c r="L2834" s="67">
        <v>62.11</v>
      </c>
      <c r="M2834" s="67">
        <v>8</v>
      </c>
      <c r="N2834" s="67">
        <v>929.36019999999996</v>
      </c>
      <c r="O2834" s="67">
        <v>2</v>
      </c>
      <c r="P2834" s="67">
        <v>25.61</v>
      </c>
      <c r="Q2834" s="68">
        <v>545020</v>
      </c>
      <c r="R2834" s="65">
        <v>545020</v>
      </c>
      <c r="T2834" s="44">
        <f>R2834/$S$2750*100</f>
        <v>4.5459752215076921E-2</v>
      </c>
      <c r="V2834" s="44">
        <f>T2834*U$2750/100</f>
        <v>1.6599146043347153E-3</v>
      </c>
      <c r="W2834" s="44"/>
    </row>
    <row r="2835" spans="1:23" ht="14.4">
      <c r="B2835" s="61"/>
      <c r="C2835" s="61"/>
      <c r="D2835" s="61"/>
      <c r="E2835" s="61"/>
      <c r="F2835" s="61"/>
      <c r="G2835" s="61"/>
      <c r="H2835" s="35"/>
      <c r="I2835" s="61"/>
      <c r="J2835" s="61"/>
      <c r="Q2835" s="46">
        <f>SUM(Q2834)</f>
        <v>545020</v>
      </c>
      <c r="R2835" s="65"/>
      <c r="U2835" s="70"/>
    </row>
    <row r="2836" spans="1:23" ht="14.4">
      <c r="A2836" s="62">
        <v>39</v>
      </c>
      <c r="B2836" s="61">
        <v>1</v>
      </c>
      <c r="C2836" s="61">
        <v>1</v>
      </c>
      <c r="D2836" s="61">
        <v>52.96</v>
      </c>
      <c r="E2836" s="61">
        <v>7</v>
      </c>
      <c r="F2836" s="61">
        <v>17697</v>
      </c>
      <c r="G2836" s="61" t="s">
        <v>818</v>
      </c>
      <c r="H2836" s="35" t="s">
        <v>55</v>
      </c>
      <c r="I2836" s="61" t="s">
        <v>669</v>
      </c>
      <c r="J2836" s="61" t="s">
        <v>555</v>
      </c>
      <c r="K2836" s="67" t="s">
        <v>97</v>
      </c>
      <c r="L2836" s="67">
        <v>52.96</v>
      </c>
      <c r="M2836" s="67">
        <v>-1.6</v>
      </c>
      <c r="N2836" s="67">
        <v>721.80470000000003</v>
      </c>
      <c r="O2836" s="67">
        <v>2</v>
      </c>
      <c r="P2836" s="67">
        <v>34.729999999999997</v>
      </c>
      <c r="Q2836" s="68">
        <v>403300</v>
      </c>
      <c r="R2836" s="65">
        <v>403300</v>
      </c>
      <c r="T2836" s="44">
        <f>R2836/$S$2750*100</f>
        <v>3.3638982181095234E-2</v>
      </c>
      <c r="V2836" s="44">
        <f>T2836*U$2750/100</f>
        <v>1.228291732281734E-3</v>
      </c>
      <c r="W2836" s="44"/>
    </row>
    <row r="2837" spans="1:23" ht="15.6" thickBot="1">
      <c r="A2837" s="88"/>
      <c r="B2837" s="88"/>
      <c r="C2837" s="88"/>
      <c r="D2837" s="88"/>
      <c r="E2837" s="88"/>
      <c r="F2837" s="88"/>
      <c r="G2837" s="89"/>
      <c r="H2837" s="89"/>
      <c r="I2837" s="88"/>
      <c r="J2837" s="90"/>
      <c r="K2837" s="88"/>
      <c r="L2837" s="88"/>
      <c r="M2837" s="88"/>
      <c r="N2837" s="88"/>
      <c r="O2837" s="88"/>
      <c r="P2837" s="88"/>
      <c r="Q2837" s="91">
        <f>SUM(Q2836)</f>
        <v>403300</v>
      </c>
      <c r="R2837" s="92"/>
      <c r="S2837" s="93"/>
      <c r="T2837" s="94"/>
      <c r="U2837" s="95"/>
      <c r="V2837" s="94"/>
      <c r="W2837" s="94"/>
    </row>
    <row r="2838" spans="1:23" ht="15">
      <c r="J2838" s="58"/>
      <c r="T2838" s="37"/>
      <c r="V2838" s="25"/>
      <c r="W2838" s="25"/>
    </row>
    <row r="2839" spans="1:23" ht="16.2">
      <c r="A2839" s="19" t="s">
        <v>909</v>
      </c>
      <c r="T2839" s="38"/>
    </row>
    <row r="2840" spans="1:23" ht="16.2">
      <c r="A2840" s="40" t="s">
        <v>1028</v>
      </c>
      <c r="T2840" s="38"/>
    </row>
    <row r="2841" spans="1:23" ht="16.2">
      <c r="A2841" s="40" t="s">
        <v>1029</v>
      </c>
      <c r="T2841" s="38"/>
    </row>
    <row r="2842" spans="1:23" ht="16.2">
      <c r="A2842" s="40"/>
      <c r="T2842" s="38"/>
    </row>
    <row r="2843" spans="1:23" ht="16.2">
      <c r="T2843" s="38"/>
      <c r="U2843" s="78"/>
      <c r="V2843" s="67"/>
      <c r="W2843" s="67"/>
    </row>
    <row r="2844" spans="1:23" ht="16.2">
      <c r="T2844" s="38"/>
      <c r="U2844" s="78"/>
      <c r="V2844" s="67"/>
      <c r="W2844" s="67"/>
    </row>
    <row r="2845" spans="1:23" ht="16.2">
      <c r="T2845" s="38"/>
      <c r="U2845" s="78"/>
      <c r="V2845" s="67"/>
      <c r="W2845" s="67"/>
    </row>
    <row r="2850" spans="7:23">
      <c r="G2850" s="67"/>
      <c r="H2850" s="67"/>
      <c r="U2850" s="78"/>
      <c r="V2850" s="67"/>
      <c r="W2850" s="67"/>
    </row>
    <row r="2851" spans="7:23">
      <c r="G2851" s="67"/>
      <c r="H2851" s="67"/>
      <c r="U2851" s="78"/>
      <c r="V2851" s="67"/>
      <c r="W2851" s="67"/>
    </row>
    <row r="2852" spans="7:23">
      <c r="G2852" s="67"/>
      <c r="H2852" s="67"/>
      <c r="U2852" s="78"/>
      <c r="V2852" s="67"/>
      <c r="W2852" s="67"/>
    </row>
  </sheetData>
  <mergeCells count="2">
    <mergeCell ref="G355:G357"/>
    <mergeCell ref="H355:H357"/>
  </mergeCells>
  <phoneticPr fontId="22" type="noConversion"/>
  <hyperlinks>
    <hyperlink ref="H949" r:id="rId1" display="https://www.ncbi.nlm.nih.gov/Taxonomy/Browser/wwwtax.cgi?id=39682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user</cp:lastModifiedBy>
  <dcterms:created xsi:type="dcterms:W3CDTF">2023-04-18T03:21:01Z</dcterms:created>
  <dcterms:modified xsi:type="dcterms:W3CDTF">2023-06-16T14:09:59Z</dcterms:modified>
</cp:coreProperties>
</file>