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/Users/timlueddecke/Desktop/"/>
    </mc:Choice>
  </mc:AlternateContent>
  <xr:revisionPtr revIDLastSave="0" documentId="13_ncr:1_{214C7B77-C8A4-784B-898D-0F43F4357353}" xr6:coauthVersionLast="47" xr6:coauthVersionMax="47" xr10:uidLastSave="{00000000-0000-0000-0000-000000000000}"/>
  <bookViews>
    <workbookView xWindow="0" yWindow="460" windowWidth="25440" windowHeight="15400" activeTab="1" xr2:uid="{00000000-000D-0000-FFFF-FFFF00000000}"/>
  </bookViews>
  <sheets>
    <sheet name="Content index" sheetId="19" r:id="rId1"/>
    <sheet name="Table S2" sheetId="10" r:id="rId2"/>
    <sheet name="Table S3" sheetId="20" r:id="rId3"/>
    <sheet name="Table S4" sheetId="14" r:id="rId4"/>
    <sheet name="Table S5" sheetId="24" r:id="rId5"/>
    <sheet name="Table S6" sheetId="21" r:id="rId6"/>
    <sheet name="Table S7" sheetId="22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21" l="1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U16" i="22"/>
  <c r="Q16" i="22"/>
  <c r="M16" i="22"/>
  <c r="I16" i="22"/>
  <c r="E16" i="22"/>
  <c r="X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U8" i="22"/>
  <c r="Q8" i="22"/>
  <c r="M8" i="22"/>
  <c r="I8" i="22"/>
  <c r="E8" i="22"/>
  <c r="AH33" i="21"/>
  <c r="AG33" i="21"/>
  <c r="AF33" i="21"/>
  <c r="AE33" i="21"/>
  <c r="AD33" i="21"/>
  <c r="AC33" i="21"/>
  <c r="AB33" i="21"/>
  <c r="AA33" i="21"/>
  <c r="Z33" i="21"/>
  <c r="Y33" i="21"/>
  <c r="X33" i="21"/>
  <c r="W33" i="2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AC32" i="21"/>
  <c r="W32" i="21"/>
  <c r="Q32" i="21"/>
  <c r="K32" i="21"/>
  <c r="E32" i="21"/>
  <c r="AH25" i="21"/>
  <c r="AG25" i="21"/>
  <c r="AF25" i="21"/>
  <c r="AE25" i="21"/>
  <c r="AD25" i="21"/>
  <c r="AC25" i="21"/>
  <c r="AB25" i="21"/>
  <c r="AA25" i="21"/>
  <c r="Z25" i="21"/>
  <c r="Y25" i="21"/>
  <c r="X25" i="21"/>
  <c r="W25" i="21"/>
  <c r="V25" i="21"/>
  <c r="U25" i="21"/>
  <c r="T25" i="21"/>
  <c r="S25" i="21"/>
  <c r="R25" i="21"/>
  <c r="P25" i="21"/>
  <c r="O25" i="21"/>
  <c r="N25" i="21"/>
  <c r="M25" i="21"/>
  <c r="L25" i="21"/>
  <c r="K25" i="21"/>
  <c r="J25" i="21"/>
  <c r="I25" i="21"/>
  <c r="H25" i="21"/>
  <c r="G25" i="21"/>
  <c r="F25" i="21"/>
  <c r="E25" i="21"/>
  <c r="AC24" i="21"/>
  <c r="W24" i="21"/>
  <c r="Q24" i="21"/>
  <c r="K24" i="21"/>
  <c r="E24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Q16" i="21"/>
  <c r="N16" i="21"/>
  <c r="K16" i="21"/>
  <c r="H16" i="21"/>
  <c r="E16" i="21"/>
  <c r="S9" i="21"/>
  <c r="R9" i="21"/>
  <c r="Q9" i="21"/>
  <c r="P9" i="21"/>
  <c r="O9" i="21"/>
  <c r="N9" i="21"/>
  <c r="M9" i="21"/>
  <c r="L9" i="21"/>
  <c r="K9" i="21"/>
  <c r="J9" i="21"/>
  <c r="I9" i="21"/>
  <c r="H9" i="21"/>
  <c r="G9" i="21"/>
  <c r="F9" i="21"/>
  <c r="E9" i="21"/>
  <c r="Q8" i="21"/>
  <c r="N8" i="21"/>
  <c r="K8" i="21"/>
  <c r="H8" i="21"/>
  <c r="E8" i="21"/>
  <c r="E11" i="22" l="1"/>
  <c r="M10" i="22"/>
  <c r="E19" i="22"/>
  <c r="I18" i="22"/>
  <c r="Q19" i="22"/>
  <c r="U19" i="22"/>
  <c r="U11" i="22"/>
  <c r="I11" i="22"/>
  <c r="Q26" i="21"/>
  <c r="H10" i="21"/>
  <c r="H18" i="21"/>
  <c r="K26" i="21"/>
  <c r="Q27" i="21"/>
  <c r="AC26" i="21"/>
  <c r="E35" i="21"/>
  <c r="Q34" i="21"/>
  <c r="W35" i="21"/>
  <c r="Q11" i="21"/>
  <c r="Q19" i="21"/>
  <c r="I19" i="22"/>
  <c r="M19" i="22"/>
  <c r="Q18" i="22"/>
  <c r="E10" i="22"/>
  <c r="M11" i="22"/>
  <c r="Q11" i="22"/>
  <c r="U10" i="22"/>
  <c r="I10" i="22"/>
  <c r="M18" i="22"/>
  <c r="Q10" i="22"/>
  <c r="E18" i="22"/>
  <c r="U18" i="22"/>
  <c r="E11" i="21"/>
  <c r="N11" i="21"/>
  <c r="E19" i="21"/>
  <c r="N19" i="21"/>
  <c r="E26" i="21"/>
  <c r="W26" i="21"/>
  <c r="K35" i="21"/>
  <c r="AC35" i="21"/>
  <c r="K10" i="21"/>
  <c r="K18" i="21"/>
  <c r="E10" i="21"/>
  <c r="N10" i="21"/>
  <c r="H11" i="21"/>
  <c r="E18" i="21"/>
  <c r="N18" i="21"/>
  <c r="H19" i="21"/>
  <c r="E27" i="21"/>
  <c r="W27" i="21"/>
  <c r="E34" i="21"/>
  <c r="W34" i="21"/>
  <c r="Q35" i="21"/>
  <c r="Q10" i="21"/>
  <c r="K11" i="21"/>
  <c r="Q18" i="21"/>
  <c r="K19" i="21"/>
  <c r="K27" i="21"/>
  <c r="AC27" i="21"/>
  <c r="K34" i="21"/>
  <c r="AC34" i="21"/>
  <c r="E17" i="20" l="1"/>
  <c r="Q9" i="20"/>
  <c r="M9" i="20"/>
  <c r="I9" i="20"/>
  <c r="I8" i="20"/>
  <c r="E9" i="20"/>
  <c r="E8" i="20"/>
  <c r="S33" i="20"/>
  <c r="R33" i="20"/>
  <c r="Q33" i="20"/>
  <c r="P33" i="20"/>
  <c r="O33" i="20"/>
  <c r="N33" i="20"/>
  <c r="M33" i="20"/>
  <c r="L33" i="20"/>
  <c r="K33" i="20"/>
  <c r="J33" i="20"/>
  <c r="I33" i="20"/>
  <c r="H33" i="20"/>
  <c r="G33" i="20"/>
  <c r="F33" i="20"/>
  <c r="E33" i="20"/>
  <c r="Q32" i="20"/>
  <c r="N32" i="20"/>
  <c r="K32" i="20"/>
  <c r="H32" i="20"/>
  <c r="E32" i="20"/>
  <c r="S25" i="20"/>
  <c r="R25" i="20"/>
  <c r="Q25" i="20"/>
  <c r="P25" i="20"/>
  <c r="O25" i="20"/>
  <c r="N25" i="20"/>
  <c r="M25" i="20"/>
  <c r="L25" i="20"/>
  <c r="K25" i="20"/>
  <c r="J25" i="20"/>
  <c r="I25" i="20"/>
  <c r="H25" i="20"/>
  <c r="H27" i="20" s="1"/>
  <c r="G25" i="20"/>
  <c r="F25" i="20"/>
  <c r="E25" i="20"/>
  <c r="Q24" i="20"/>
  <c r="N24" i="20"/>
  <c r="K24" i="20"/>
  <c r="H24" i="20"/>
  <c r="E24" i="20"/>
  <c r="S17" i="20"/>
  <c r="R17" i="20"/>
  <c r="Q17" i="20"/>
  <c r="Q19" i="20" s="1"/>
  <c r="P17" i="20"/>
  <c r="O17" i="20"/>
  <c r="N17" i="20"/>
  <c r="M17" i="20"/>
  <c r="L17" i="20"/>
  <c r="K18" i="20" s="1"/>
  <c r="K17" i="20"/>
  <c r="J17" i="20"/>
  <c r="I17" i="20"/>
  <c r="H17" i="20"/>
  <c r="H18" i="20" s="1"/>
  <c r="G17" i="20"/>
  <c r="F17" i="20"/>
  <c r="E19" i="20"/>
  <c r="Q16" i="20"/>
  <c r="N16" i="20"/>
  <c r="K16" i="20"/>
  <c r="H16" i="20"/>
  <c r="E16" i="20"/>
  <c r="X9" i="20"/>
  <c r="W9" i="20"/>
  <c r="V9" i="20"/>
  <c r="U9" i="20"/>
  <c r="U11" i="20" s="1"/>
  <c r="T9" i="20"/>
  <c r="S9" i="20"/>
  <c r="R9" i="20"/>
  <c r="Q11" i="20" s="1"/>
  <c r="Q10" i="20"/>
  <c r="P9" i="20"/>
  <c r="O9" i="20"/>
  <c r="N9" i="20"/>
  <c r="M11" i="20"/>
  <c r="L9" i="20"/>
  <c r="K9" i="20"/>
  <c r="J9" i="20"/>
  <c r="H9" i="20"/>
  <c r="G9" i="20"/>
  <c r="F9" i="20"/>
  <c r="U8" i="20"/>
  <c r="Q8" i="20"/>
  <c r="M8" i="20"/>
  <c r="E11" i="20" l="1"/>
  <c r="I11" i="20"/>
  <c r="E10" i="20"/>
  <c r="I10" i="20"/>
  <c r="K27" i="20"/>
  <c r="E26" i="20"/>
  <c r="E35" i="20"/>
  <c r="Q35" i="20"/>
  <c r="K34" i="20"/>
  <c r="K26" i="20"/>
  <c r="N27" i="20"/>
  <c r="E34" i="20"/>
  <c r="H35" i="20"/>
  <c r="N35" i="20"/>
  <c r="Q34" i="20"/>
  <c r="E18" i="20"/>
  <c r="H19" i="20"/>
  <c r="N19" i="20"/>
  <c r="Q18" i="20"/>
  <c r="E27" i="20"/>
  <c r="Q27" i="20"/>
  <c r="Q26" i="20"/>
  <c r="K35" i="20"/>
  <c r="K19" i="20"/>
  <c r="N26" i="20"/>
  <c r="H34" i="20"/>
  <c r="U10" i="20"/>
  <c r="N18" i="20"/>
  <c r="H26" i="20"/>
  <c r="N34" i="20"/>
  <c r="M10" i="20"/>
  <c r="H14" i="10" l="1"/>
  <c r="K14" i="10"/>
  <c r="E14" i="10"/>
  <c r="H14" i="14" l="1"/>
  <c r="K14" i="14"/>
  <c r="E14" i="14"/>
</calcChain>
</file>

<file path=xl/sharedStrings.xml><?xml version="1.0" encoding="utf-8"?>
<sst xmlns="http://schemas.openxmlformats.org/spreadsheetml/2006/main" count="241" uniqueCount="63">
  <si>
    <t>A549</t>
  </si>
  <si>
    <t>Concentration</t>
  </si>
  <si>
    <t>Positive control</t>
  </si>
  <si>
    <t>Negative control</t>
  </si>
  <si>
    <t>Measurement 1</t>
  </si>
  <si>
    <t>Measurement 2</t>
  </si>
  <si>
    <t>Measurement 3</t>
  </si>
  <si>
    <t>Mean</t>
  </si>
  <si>
    <t>Total Mean</t>
  </si>
  <si>
    <t>Std dev.</t>
  </si>
  <si>
    <t>Cell viability (%)</t>
  </si>
  <si>
    <t>Protease</t>
  </si>
  <si>
    <t>2.5 µg/ml</t>
  </si>
  <si>
    <t>Value in %</t>
  </si>
  <si>
    <t>100 µg/ml</t>
  </si>
  <si>
    <t>25 µg/ml</t>
  </si>
  <si>
    <t>Index</t>
  </si>
  <si>
    <t>Table S1</t>
  </si>
  <si>
    <t>Table S2</t>
  </si>
  <si>
    <t>0.25 µg/ml</t>
  </si>
  <si>
    <t>200 µg/ml</t>
  </si>
  <si>
    <t>50 µg/ml</t>
  </si>
  <si>
    <t>PBMC</t>
  </si>
  <si>
    <t>Measurements (n = 3)</t>
  </si>
  <si>
    <t>Average</t>
  </si>
  <si>
    <t>Std Dev (%)</t>
  </si>
  <si>
    <t>RAW 264.7</t>
  </si>
  <si>
    <t>HEK 293T</t>
  </si>
  <si>
    <t>SH-SY5Y</t>
  </si>
  <si>
    <r>
      <t>HEK 293T – Ca</t>
    </r>
    <r>
      <rPr>
        <b/>
        <vertAlign val="superscript"/>
        <sz val="24"/>
        <color theme="1"/>
        <rFont val="Calibri"/>
        <family val="2"/>
        <scheme val="minor"/>
      </rPr>
      <t>2+</t>
    </r>
    <r>
      <rPr>
        <b/>
        <sz val="24"/>
        <color theme="1"/>
        <rFont val="Calibri"/>
        <family val="2"/>
        <scheme val="minor"/>
      </rPr>
      <t xml:space="preserve"> Induction</t>
    </r>
  </si>
  <si>
    <t>Total Average</t>
  </si>
  <si>
    <t>Value (%)</t>
  </si>
  <si>
    <r>
      <t>HEK293T – Ca</t>
    </r>
    <r>
      <rPr>
        <b/>
        <vertAlign val="superscript"/>
        <sz val="24"/>
        <color theme="1"/>
        <rFont val="Calibri"/>
        <family val="2"/>
        <scheme val="minor"/>
      </rPr>
      <t>2+</t>
    </r>
    <r>
      <rPr>
        <b/>
        <sz val="24"/>
        <color theme="1"/>
        <rFont val="Calibri"/>
        <family val="2"/>
        <scheme val="minor"/>
      </rPr>
      <t xml:space="preserve"> Inhibition</t>
    </r>
  </si>
  <si>
    <r>
      <t>SH-SY5Y cells – Ca</t>
    </r>
    <r>
      <rPr>
        <b/>
        <vertAlign val="superscript"/>
        <sz val="24"/>
        <color theme="1"/>
        <rFont val="Calibri"/>
        <family val="2"/>
        <scheme val="minor"/>
      </rPr>
      <t>2+</t>
    </r>
    <r>
      <rPr>
        <b/>
        <sz val="24"/>
        <color theme="1"/>
        <rFont val="Calibri"/>
        <family val="2"/>
        <scheme val="minor"/>
      </rPr>
      <t xml:space="preserve"> Induction</t>
    </r>
  </si>
  <si>
    <t>Measurements (n = 6)</t>
  </si>
  <si>
    <r>
      <t>SH-SY5Y cells – Ca</t>
    </r>
    <r>
      <rPr>
        <b/>
        <vertAlign val="superscript"/>
        <sz val="24"/>
        <color theme="1"/>
        <rFont val="Calibri"/>
        <family val="2"/>
        <scheme val="minor"/>
      </rPr>
      <t>2+</t>
    </r>
    <r>
      <rPr>
        <b/>
        <sz val="24"/>
        <color theme="1"/>
        <rFont val="Calibri"/>
        <family val="2"/>
        <scheme val="minor"/>
      </rPr>
      <t xml:space="preserve"> Inhibition</t>
    </r>
  </si>
  <si>
    <t>RAW 264.7 – NO Induction</t>
  </si>
  <si>
    <t>Measurements (n = 4)</t>
  </si>
  <si>
    <t>RAW 264.7 – NO Inhibition</t>
  </si>
  <si>
    <t>Table S3</t>
  </si>
  <si>
    <t>Table S4</t>
  </si>
  <si>
    <t>Table S5</t>
  </si>
  <si>
    <t>Raw data of assessment of NO levels.</t>
  </si>
  <si>
    <t>Raw data of the protease activity assay.</t>
  </si>
  <si>
    <t>Raw data of the cytotoxicity assays performed on A549 cells.</t>
  </si>
  <si>
    <t>Raw data of the cytotoxicity assays performed on PBMC, RAW 264.7, HEK 293T, and SH-SY5Y cells.</t>
  </si>
  <si>
    <r>
      <t>Raw data of assessment of intracellular Ca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release.</t>
    </r>
  </si>
  <si>
    <t>Table S6</t>
  </si>
  <si>
    <r>
      <t>Phospholipase A</t>
    </r>
    <r>
      <rPr>
        <b/>
        <vertAlign val="subscript"/>
        <sz val="24"/>
        <color theme="1"/>
        <rFont val="Calibri"/>
        <family val="2"/>
        <scheme val="minor"/>
      </rPr>
      <t>2</t>
    </r>
  </si>
  <si>
    <t>12.5 µg/ml</t>
  </si>
  <si>
    <t>Table S7</t>
  </si>
  <si>
    <r>
      <t>Raw data of the phospholipase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activity assay.</t>
    </r>
  </si>
  <si>
    <t>Raw</t>
  </si>
  <si>
    <t>Normalized</t>
  </si>
  <si>
    <t>Normalization</t>
  </si>
  <si>
    <t>Mean (%)</t>
  </si>
  <si>
    <r>
      <rPr>
        <b/>
        <sz val="11"/>
        <color theme="1"/>
        <rFont val="Calibri"/>
        <family val="2"/>
        <scheme val="minor"/>
      </rPr>
      <t>Table S5.</t>
    </r>
    <r>
      <rPr>
        <sz val="11"/>
        <color theme="1"/>
        <rFont val="Calibri"/>
        <family val="2"/>
        <scheme val="minor"/>
      </rPr>
      <t xml:space="preserve"> Raw data of the phospholipase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activity assay.</t>
    </r>
  </si>
  <si>
    <r>
      <rPr>
        <b/>
        <sz val="11"/>
        <color theme="1"/>
        <rFont val="Calibri"/>
        <family val="2"/>
        <scheme val="minor"/>
      </rPr>
      <t>Table S4.</t>
    </r>
    <r>
      <rPr>
        <sz val="11"/>
        <color theme="1"/>
        <rFont val="Calibri"/>
        <family val="2"/>
        <scheme val="minor"/>
      </rPr>
      <t xml:space="preserve"> Raw data of the protease activity assay.</t>
    </r>
  </si>
  <si>
    <r>
      <rPr>
        <b/>
        <sz val="11"/>
        <color theme="1"/>
        <rFont val="Calibri"/>
        <family val="2"/>
        <scheme val="minor"/>
      </rPr>
      <t>Table S2.</t>
    </r>
    <r>
      <rPr>
        <sz val="11"/>
        <color theme="1"/>
        <rFont val="Calibri"/>
        <family val="2"/>
        <scheme val="minor"/>
      </rPr>
      <t xml:space="preserve"> Raw data of the cytotoxicity assays performed on A549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cells.</t>
    </r>
  </si>
  <si>
    <r>
      <t>Full results of the proteomic analysis performed on the analyzed</t>
    </r>
    <r>
      <rPr>
        <i/>
        <sz val="11"/>
        <color rgb="FFFF0000"/>
        <rFont val="Calibri"/>
        <family val="2"/>
        <scheme val="minor"/>
      </rPr>
      <t xml:space="preserve"> Naja nivea</t>
    </r>
    <r>
      <rPr>
        <sz val="11"/>
        <color rgb="FFFF0000"/>
        <rFont val="Calibri"/>
        <family val="2"/>
        <scheme val="minor"/>
      </rPr>
      <t xml:space="preserve"> venom</t>
    </r>
  </si>
  <si>
    <r>
      <rPr>
        <b/>
        <sz val="11"/>
        <color theme="1"/>
        <rFont val="Calibri"/>
        <family val="2"/>
        <scheme val="minor"/>
      </rPr>
      <t>Table S3.</t>
    </r>
    <r>
      <rPr>
        <sz val="11"/>
        <color theme="1"/>
        <rFont val="Calibri"/>
        <family val="2"/>
        <scheme val="minor"/>
      </rPr>
      <t xml:space="preserve"> Raw data of the cytotoxicity assays performed on PBMC, RAW 264.7, HEK 293T, and SH-SY5Y cells.</t>
    </r>
  </si>
  <si>
    <r>
      <rPr>
        <b/>
        <sz val="11"/>
        <color theme="1"/>
        <rFont val="Calibri"/>
        <family val="2"/>
        <scheme val="minor"/>
      </rPr>
      <t>Table S7.</t>
    </r>
    <r>
      <rPr>
        <sz val="11"/>
        <color theme="1"/>
        <rFont val="Calibri"/>
        <family val="2"/>
        <scheme val="minor"/>
      </rPr>
      <t xml:space="preserve"> Raw data of assessment of NO levels. The assay was performed on RAW 264.7 cells.</t>
    </r>
  </si>
  <si>
    <r>
      <rPr>
        <b/>
        <sz val="11"/>
        <color theme="1"/>
        <rFont val="Calibri"/>
        <family val="2"/>
        <scheme val="minor"/>
      </rPr>
      <t>Table S6.</t>
    </r>
    <r>
      <rPr>
        <sz val="11"/>
        <color theme="1"/>
        <rFont val="Calibri"/>
        <family val="2"/>
        <scheme val="minor"/>
      </rPr>
      <t xml:space="preserve"> Raw data of assessment of intracellular Ca</t>
    </r>
    <r>
      <rPr>
        <vertAlign val="superscript"/>
        <sz val="11"/>
        <color theme="1"/>
        <rFont val="Calibri"/>
        <family val="2"/>
        <scheme val="minor"/>
      </rPr>
      <t xml:space="preserve">2+ </t>
    </r>
    <r>
      <rPr>
        <sz val="11"/>
        <color theme="1"/>
        <rFont val="Calibri"/>
        <family val="2"/>
        <scheme val="minor"/>
      </rPr>
      <t>release. The assay was performed on HEK 293T and SH-SY5Y cells.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</si>
</sst>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mbria"/>
      <family val="1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24"/>
      <color theme="1"/>
      <name val="Calibri"/>
      <family val="2"/>
      <scheme val="minor"/>
    </font>
    <font>
      <b/>
      <vertAlign val="subscript"/>
      <sz val="2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2" fontId="0" fillId="0" borderId="12" xfId="0" applyNumberFormat="1" applyBorder="1"/>
    <xf numFmtId="0" fontId="1" fillId="0" borderId="1" xfId="0" applyFont="1" applyBorder="1"/>
    <xf numFmtId="0" fontId="1" fillId="0" borderId="7" xfId="0" applyFont="1" applyBorder="1"/>
    <xf numFmtId="0" fontId="1" fillId="0" borderId="5" xfId="0" applyFont="1" applyBorder="1"/>
    <xf numFmtId="0" fontId="1" fillId="0" borderId="6" xfId="0" applyFont="1" applyBorder="1"/>
    <xf numFmtId="2" fontId="0" fillId="0" borderId="13" xfId="0" applyNumberFormat="1" applyBorder="1"/>
    <xf numFmtId="2" fontId="0" fillId="0" borderId="9" xfId="0" applyNumberFormat="1" applyBorder="1"/>
    <xf numFmtId="2" fontId="0" fillId="0" borderId="4" xfId="0" applyNumberFormat="1" applyBorder="1"/>
    <xf numFmtId="2" fontId="0" fillId="0" borderId="0" xfId="0" applyNumberFormat="1"/>
    <xf numFmtId="0" fontId="5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4" fillId="0" borderId="0" xfId="1" applyFill="1" applyAlignment="1" applyProtection="1">
      <alignment horizontal="center"/>
    </xf>
    <xf numFmtId="0" fontId="4" fillId="0" borderId="0" xfId="1" applyFill="1" applyAlignment="1" applyProtection="1">
      <alignment horizontal="center" vertical="center"/>
    </xf>
    <xf numFmtId="2" fontId="0" fillId="0" borderId="11" xfId="0" applyNumberFormat="1" applyBorder="1"/>
    <xf numFmtId="2" fontId="0" fillId="0" borderId="10" xfId="0" applyNumberFormat="1" applyBorder="1"/>
    <xf numFmtId="2" fontId="0" fillId="0" borderId="14" xfId="0" applyNumberFormat="1" applyBorder="1"/>
    <xf numFmtId="2" fontId="0" fillId="0" borderId="8" xfId="0" applyNumberFormat="1" applyBorder="1"/>
    <xf numFmtId="2" fontId="0" fillId="0" borderId="2" xfId="0" applyNumberFormat="1" applyBorder="1"/>
    <xf numFmtId="2" fontId="0" fillId="0" borderId="15" xfId="0" applyNumberFormat="1" applyBorder="1"/>
    <xf numFmtId="2" fontId="0" fillId="0" borderId="3" xfId="0" applyNumberFormat="1" applyBorder="1"/>
    <xf numFmtId="0" fontId="1" fillId="0" borderId="10" xfId="0" applyFont="1" applyBorder="1"/>
    <xf numFmtId="0" fontId="0" fillId="0" borderId="11" xfId="0" applyBorder="1"/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2" fontId="0" fillId="0" borderId="7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1" xfId="0" applyNumberFormat="1" applyBorder="1"/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9C0006"/>
      <color rgb="FFFFC7CE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AD65A-B814-43B0-8C74-A2EB77F0C4D2}">
  <dimension ref="B2:C10"/>
  <sheetViews>
    <sheetView workbookViewId="0">
      <selection activeCell="B4" sqref="B4"/>
    </sheetView>
  </sheetViews>
  <sheetFormatPr baseColWidth="10" defaultColWidth="8.83203125" defaultRowHeight="15" customHeight="1" x14ac:dyDescent="0.2"/>
  <cols>
    <col min="1" max="1" width="11.5" customWidth="1"/>
    <col min="2" max="2" width="9.33203125" bestFit="1" customWidth="1"/>
    <col min="3" max="3" width="9.1640625" style="26"/>
  </cols>
  <sheetData>
    <row r="2" spans="2:3" ht="15" customHeight="1" x14ac:dyDescent="0.2">
      <c r="B2" s="1" t="s">
        <v>16</v>
      </c>
    </row>
    <row r="3" spans="2:3" ht="15" customHeight="1" x14ac:dyDescent="0.2">
      <c r="B3" s="11"/>
    </row>
    <row r="4" spans="2:3" ht="15" customHeight="1" x14ac:dyDescent="0.2">
      <c r="B4" s="12" t="s">
        <v>17</v>
      </c>
      <c r="C4" s="32" t="s">
        <v>59</v>
      </c>
    </row>
    <row r="5" spans="2:3" ht="15" customHeight="1" x14ac:dyDescent="0.2">
      <c r="B5" s="13" t="s">
        <v>18</v>
      </c>
      <c r="C5" s="26" t="s">
        <v>44</v>
      </c>
    </row>
    <row r="6" spans="2:3" ht="15" customHeight="1" x14ac:dyDescent="0.2">
      <c r="B6" s="13" t="s">
        <v>39</v>
      </c>
      <c r="C6" s="26" t="s">
        <v>45</v>
      </c>
    </row>
    <row r="7" spans="2:3" ht="15" customHeight="1" x14ac:dyDescent="0.2">
      <c r="B7" s="13" t="s">
        <v>40</v>
      </c>
      <c r="C7" s="26" t="s">
        <v>43</v>
      </c>
    </row>
    <row r="8" spans="2:3" ht="15" customHeight="1" x14ac:dyDescent="0.2">
      <c r="B8" s="14" t="s">
        <v>41</v>
      </c>
      <c r="C8" s="26" t="s">
        <v>51</v>
      </c>
    </row>
    <row r="9" spans="2:3" ht="15" customHeight="1" x14ac:dyDescent="0.2">
      <c r="B9" s="13" t="s">
        <v>47</v>
      </c>
      <c r="C9" t="s">
        <v>46</v>
      </c>
    </row>
    <row r="10" spans="2:3" ht="15" customHeight="1" x14ac:dyDescent="0.2">
      <c r="B10" s="13" t="s">
        <v>50</v>
      </c>
      <c r="C10" s="26" t="s">
        <v>42</v>
      </c>
    </row>
  </sheetData>
  <phoneticPr fontId="2" type="noConversion"/>
  <hyperlinks>
    <hyperlink ref="B4" location="'Table S1'!A1" display="Table S1" xr:uid="{3577114B-DE89-4A51-A566-7303F6947B1E}"/>
    <hyperlink ref="B5" location="'Table S2'!A1" display="Table S2" xr:uid="{B8E83A62-E761-4355-8AE7-C2D214C8467C}"/>
    <hyperlink ref="B6:B9" location="'Table S2'!A1" display="Table S2" xr:uid="{FB6C488A-CC95-450D-B334-437F7A890DE4}"/>
    <hyperlink ref="B6" location="'Table S3'!A1" display="Table S3" xr:uid="{00907F86-A0CC-4049-BA4B-F17D6FF0C404}"/>
    <hyperlink ref="B7" location="'Table S4'!A1" display="Table S4" xr:uid="{4BCB6867-B64E-418D-A91F-94948A8C59D7}"/>
    <hyperlink ref="B8:B10" location="'Table S2'!A1" display="Table S2" xr:uid="{556F5EBD-CB05-4B9B-84FB-5F75F190B309}"/>
    <hyperlink ref="B8" location="'Table S5'!A1" display="Table S5" xr:uid="{05836382-7CAA-4293-94CA-F64AC2E269D5}"/>
    <hyperlink ref="B9" location="'Table S6'!A1" display="Table S6" xr:uid="{62D6AC6B-2918-44CC-B7A8-F025338594A4}"/>
    <hyperlink ref="B10" location="'Table S7'!A1" display="Table S7" xr:uid="{F1E42174-4E0B-4D50-A784-B950BC500D51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6968-DB2B-4808-BE0C-D5B4A74B4DD6}">
  <dimension ref="B2:S14"/>
  <sheetViews>
    <sheetView tabSelected="1" workbookViewId="0">
      <selection activeCell="B23" sqref="B23"/>
    </sheetView>
  </sheetViews>
  <sheetFormatPr baseColWidth="10" defaultColWidth="11.5" defaultRowHeight="15" customHeight="1" x14ac:dyDescent="0.2"/>
  <cols>
    <col min="2" max="2" width="9.33203125" bestFit="1" customWidth="1"/>
    <col min="4" max="4" width="15.6640625" customWidth="1"/>
    <col min="5" max="5" width="12" bestFit="1" customWidth="1"/>
    <col min="8" max="8" width="12.5" bestFit="1" customWidth="1"/>
    <col min="10" max="10" width="15" bestFit="1" customWidth="1"/>
  </cols>
  <sheetData>
    <row r="2" spans="2:19" s="26" customFormat="1" ht="20" customHeight="1" x14ac:dyDescent="0.2">
      <c r="B2" s="33"/>
      <c r="D2" s="26" t="s">
        <v>58</v>
      </c>
    </row>
    <row r="3" spans="2:19" ht="15" customHeight="1" x14ac:dyDescent="0.2">
      <c r="B3" s="12" t="s">
        <v>16</v>
      </c>
    </row>
    <row r="4" spans="2:19" ht="15" customHeight="1" x14ac:dyDescent="0.2">
      <c r="B4" s="12"/>
      <c r="C4" s="1"/>
      <c r="E4" s="34" t="s">
        <v>0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6"/>
    </row>
    <row r="5" spans="2:19" ht="15" customHeight="1" x14ac:dyDescent="0.2">
      <c r="B5" s="13" t="s">
        <v>18</v>
      </c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9"/>
    </row>
    <row r="6" spans="2:19" ht="15" customHeight="1" x14ac:dyDescent="0.2">
      <c r="B6" s="13" t="s">
        <v>39</v>
      </c>
      <c r="D6" s="3" t="s">
        <v>1</v>
      </c>
      <c r="E6" s="40" t="s">
        <v>15</v>
      </c>
      <c r="F6" s="41"/>
      <c r="G6" s="42"/>
      <c r="H6" s="40" t="s">
        <v>12</v>
      </c>
      <c r="I6" s="41"/>
      <c r="J6" s="42"/>
      <c r="K6" s="40" t="s">
        <v>19</v>
      </c>
      <c r="L6" s="41"/>
      <c r="M6" s="42"/>
      <c r="N6" s="40" t="s">
        <v>2</v>
      </c>
      <c r="O6" s="41"/>
      <c r="P6" s="42"/>
      <c r="Q6" s="40" t="s">
        <v>3</v>
      </c>
      <c r="R6" s="41"/>
      <c r="S6" s="42"/>
    </row>
    <row r="7" spans="2:19" ht="15" customHeight="1" x14ac:dyDescent="0.2">
      <c r="B7" s="13" t="s">
        <v>40</v>
      </c>
      <c r="D7" s="4" t="s">
        <v>4</v>
      </c>
      <c r="E7" s="16">
        <v>13914</v>
      </c>
      <c r="F7" s="17">
        <v>12357</v>
      </c>
      <c r="G7" s="18">
        <v>12491</v>
      </c>
      <c r="H7" s="17">
        <v>25142</v>
      </c>
      <c r="I7" s="17">
        <v>26328</v>
      </c>
      <c r="J7" s="18">
        <v>15421</v>
      </c>
      <c r="K7" s="17">
        <v>26825</v>
      </c>
      <c r="L7" s="17">
        <v>26628</v>
      </c>
      <c r="M7" s="18">
        <v>17168</v>
      </c>
      <c r="N7" s="16">
        <v>86</v>
      </c>
      <c r="O7" s="17">
        <v>84</v>
      </c>
      <c r="P7" s="18">
        <v>72</v>
      </c>
      <c r="Q7" s="16">
        <v>20753</v>
      </c>
      <c r="R7" s="17">
        <v>20199</v>
      </c>
      <c r="S7" s="18">
        <v>18801</v>
      </c>
    </row>
    <row r="8" spans="2:19" ht="15" customHeight="1" x14ac:dyDescent="0.2">
      <c r="B8" s="14" t="s">
        <v>41</v>
      </c>
      <c r="D8" s="5" t="s">
        <v>5</v>
      </c>
      <c r="E8" s="15">
        <v>13486</v>
      </c>
      <c r="F8" s="10">
        <v>12031</v>
      </c>
      <c r="G8" s="19">
        <v>12329</v>
      </c>
      <c r="H8" s="10">
        <v>24543</v>
      </c>
      <c r="I8" s="10">
        <v>25540</v>
      </c>
      <c r="J8" s="19">
        <v>15119</v>
      </c>
      <c r="K8" s="10">
        <v>26645</v>
      </c>
      <c r="L8" s="10">
        <v>26252</v>
      </c>
      <c r="M8" s="19">
        <v>16852</v>
      </c>
      <c r="N8" s="15">
        <v>84</v>
      </c>
      <c r="O8" s="10">
        <v>81</v>
      </c>
      <c r="P8" s="19">
        <v>73</v>
      </c>
      <c r="Q8" s="15">
        <v>20019</v>
      </c>
      <c r="R8" s="10">
        <v>19916</v>
      </c>
      <c r="S8" s="19">
        <v>18400</v>
      </c>
    </row>
    <row r="9" spans="2:19" ht="15" customHeight="1" x14ac:dyDescent="0.2">
      <c r="B9" s="13" t="s">
        <v>47</v>
      </c>
      <c r="D9" s="6" t="s">
        <v>6</v>
      </c>
      <c r="E9" s="2">
        <v>13343</v>
      </c>
      <c r="F9" s="20">
        <v>11976</v>
      </c>
      <c r="G9" s="21">
        <v>12247</v>
      </c>
      <c r="H9" s="20">
        <v>24544</v>
      </c>
      <c r="I9" s="20">
        <v>25489</v>
      </c>
      <c r="J9" s="21">
        <v>15181</v>
      </c>
      <c r="K9" s="20">
        <v>26406</v>
      </c>
      <c r="L9" s="20">
        <v>26082</v>
      </c>
      <c r="M9" s="21">
        <v>17041</v>
      </c>
      <c r="N9" s="15">
        <v>80</v>
      </c>
      <c r="O9" s="10">
        <v>70</v>
      </c>
      <c r="P9" s="19">
        <v>82</v>
      </c>
      <c r="Q9" s="2">
        <v>20051</v>
      </c>
      <c r="R9" s="20">
        <v>19819</v>
      </c>
      <c r="S9" s="21">
        <v>18735</v>
      </c>
    </row>
    <row r="10" spans="2:19" ht="15" customHeight="1" x14ac:dyDescent="0.2">
      <c r="B10" s="13" t="s">
        <v>50</v>
      </c>
      <c r="D10" s="3" t="s">
        <v>7</v>
      </c>
      <c r="E10" s="7">
        <v>13581</v>
      </c>
      <c r="F10" s="8">
        <v>12121.333333333334</v>
      </c>
      <c r="G10" s="9">
        <v>12355.666666666666</v>
      </c>
      <c r="H10" s="8">
        <v>24743</v>
      </c>
      <c r="I10" s="8">
        <v>25785.666666666668</v>
      </c>
      <c r="J10" s="9">
        <v>15240.333333333334</v>
      </c>
      <c r="K10" s="8">
        <v>26625.333333333332</v>
      </c>
      <c r="L10" s="8">
        <v>26320.666666666668</v>
      </c>
      <c r="M10" s="9">
        <v>17020.333333333332</v>
      </c>
      <c r="N10" s="7">
        <v>83.333333333333329</v>
      </c>
      <c r="O10" s="8">
        <v>78.333333333333329</v>
      </c>
      <c r="P10" s="9">
        <v>75.666666666666671</v>
      </c>
      <c r="Q10" s="7">
        <v>20274.333333333332</v>
      </c>
      <c r="R10" s="8">
        <v>19978</v>
      </c>
      <c r="S10" s="9">
        <v>18645.333333333332</v>
      </c>
    </row>
    <row r="11" spans="2:19" ht="15" customHeight="1" x14ac:dyDescent="0.2">
      <c r="D11" s="3" t="s">
        <v>8</v>
      </c>
      <c r="E11" s="46">
        <v>12686</v>
      </c>
      <c r="F11" s="47"/>
      <c r="G11" s="47"/>
      <c r="H11" s="46">
        <v>21923</v>
      </c>
      <c r="I11" s="47"/>
      <c r="J11" s="48"/>
      <c r="K11" s="47">
        <v>23322.111111111109</v>
      </c>
      <c r="L11" s="47"/>
      <c r="M11" s="48"/>
      <c r="N11" s="46">
        <v>79.1111111111111</v>
      </c>
      <c r="O11" s="47"/>
      <c r="P11" s="48"/>
      <c r="Q11" s="46">
        <v>19632.555555555551</v>
      </c>
      <c r="R11" s="47"/>
      <c r="S11" s="48"/>
    </row>
    <row r="12" spans="2:19" ht="15" customHeight="1" x14ac:dyDescent="0.2">
      <c r="D12" s="3" t="s">
        <v>9</v>
      </c>
      <c r="E12" s="43">
        <v>783.89844863845599</v>
      </c>
      <c r="F12" s="44"/>
      <c r="G12" s="44"/>
      <c r="H12" s="43">
        <v>5810.7928699772037</v>
      </c>
      <c r="I12" s="44"/>
      <c r="J12" s="45"/>
      <c r="K12" s="44">
        <v>5459.6252449059912</v>
      </c>
      <c r="L12" s="44"/>
      <c r="M12" s="45"/>
      <c r="N12" s="43">
        <v>3.8920621973637726</v>
      </c>
      <c r="O12" s="44"/>
      <c r="P12" s="45"/>
      <c r="Q12" s="43">
        <v>867.7033756694442</v>
      </c>
      <c r="R12" s="44"/>
      <c r="S12" s="45"/>
    </row>
    <row r="13" spans="2:19" ht="15" customHeight="1" x14ac:dyDescent="0.2">
      <c r="D13" s="3" t="s">
        <v>54</v>
      </c>
      <c r="E13" s="43">
        <v>0.64474005716526195</v>
      </c>
      <c r="F13" s="44"/>
      <c r="G13" s="44"/>
      <c r="H13" s="43">
        <v>1.11713764554128</v>
      </c>
      <c r="I13" s="44"/>
      <c r="J13" s="45"/>
      <c r="K13" s="44">
        <v>1.18869082457765</v>
      </c>
      <c r="L13" s="44"/>
      <c r="M13" s="45"/>
      <c r="N13" s="10"/>
      <c r="O13" s="10"/>
      <c r="P13" s="10"/>
      <c r="Q13" s="10"/>
      <c r="R13" s="10"/>
      <c r="S13" s="10"/>
    </row>
    <row r="14" spans="2:19" ht="15" customHeight="1" x14ac:dyDescent="0.2">
      <c r="D14" s="3" t="s">
        <v>10</v>
      </c>
      <c r="E14" s="46">
        <f>E13*100</f>
        <v>64.474005716526193</v>
      </c>
      <c r="F14" s="47"/>
      <c r="G14" s="47"/>
      <c r="H14" s="46">
        <f t="shared" ref="H14" si="0">H13*100</f>
        <v>111.71376455412801</v>
      </c>
      <c r="I14" s="47"/>
      <c r="J14" s="48"/>
      <c r="K14" s="46">
        <f t="shared" ref="K14" si="1">K13*100</f>
        <v>118.86908245776499</v>
      </c>
      <c r="L14" s="47"/>
      <c r="M14" s="48"/>
      <c r="N14" s="10"/>
      <c r="O14" s="10"/>
      <c r="P14" s="10"/>
      <c r="Q14" s="10"/>
      <c r="R14" s="10"/>
      <c r="S14" s="10"/>
    </row>
  </sheetData>
  <mergeCells count="22">
    <mergeCell ref="E13:G13"/>
    <mergeCell ref="H13:J13"/>
    <mergeCell ref="K13:M13"/>
    <mergeCell ref="E14:G14"/>
    <mergeCell ref="H14:J14"/>
    <mergeCell ref="K14:M14"/>
    <mergeCell ref="E11:G11"/>
    <mergeCell ref="H11:J11"/>
    <mergeCell ref="K11:M11"/>
    <mergeCell ref="N11:P11"/>
    <mergeCell ref="Q11:S11"/>
    <mergeCell ref="E12:G12"/>
    <mergeCell ref="H12:J12"/>
    <mergeCell ref="K12:M12"/>
    <mergeCell ref="N12:P12"/>
    <mergeCell ref="Q12:S12"/>
    <mergeCell ref="E4:S5"/>
    <mergeCell ref="E6:G6"/>
    <mergeCell ref="H6:J6"/>
    <mergeCell ref="K6:M6"/>
    <mergeCell ref="N6:P6"/>
    <mergeCell ref="Q6:S6"/>
  </mergeCells>
  <hyperlinks>
    <hyperlink ref="B5" location="'Table S2'!A1" display="Table S2" xr:uid="{4DFC6BE7-17DE-4280-BD2B-DCB67A43FA3A}"/>
    <hyperlink ref="B6:B9" location="'Table S2'!A1" display="Table S2" xr:uid="{C5C89CAF-5F18-4165-8267-6EA979223A04}"/>
    <hyperlink ref="B6" location="'Table S3'!A1" display="Table S3" xr:uid="{EC6DB70F-0E42-4DBD-91C5-08BE813A7B8B}"/>
    <hyperlink ref="B7" location="'Table S4'!A1" display="Table S4" xr:uid="{CB3A9BC1-D073-4DDB-A0B5-49CA11AADA31}"/>
    <hyperlink ref="B8:B10" location="'Table S2'!A1" display="Table S2" xr:uid="{80A34983-9C42-4267-954F-C4441DE1020F}"/>
    <hyperlink ref="B8" location="'Table S5'!A1" display="Table S5" xr:uid="{56A95C06-538F-483F-9028-7F174AE52530}"/>
    <hyperlink ref="B9" location="'Table S6'!A1" display="Table S6" xr:uid="{498176EF-61BA-4703-838B-AFEF6F48EFF1}"/>
    <hyperlink ref="B10" location="'Table S7'!A1" display="Table S7" xr:uid="{EB0B58DA-1CD5-45E6-A885-0A989031A908}"/>
    <hyperlink ref="B3" location="'Content index'!A1" display="Index" xr:uid="{C16F649A-ECC4-4D0E-ABD2-92093BB0C692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E82B2-0217-423E-9316-7CEB83C3369F}">
  <dimension ref="B2:Y35"/>
  <sheetViews>
    <sheetView workbookViewId="0">
      <selection activeCell="B7" sqref="B7"/>
    </sheetView>
  </sheetViews>
  <sheetFormatPr baseColWidth="10" defaultColWidth="11.5" defaultRowHeight="15" customHeight="1" x14ac:dyDescent="0.2"/>
  <cols>
    <col min="2" max="2" width="9.33203125" bestFit="1" customWidth="1"/>
    <col min="4" max="4" width="20.1640625" customWidth="1"/>
    <col min="5" max="5" width="12" bestFit="1" customWidth="1"/>
    <col min="8" max="8" width="12.5" bestFit="1" customWidth="1"/>
    <col min="10" max="10" width="15" bestFit="1" customWidth="1"/>
  </cols>
  <sheetData>
    <row r="2" spans="2:25" s="26" customFormat="1" ht="20" customHeight="1" x14ac:dyDescent="0.2">
      <c r="B2" s="33"/>
      <c r="D2" s="26" t="s">
        <v>60</v>
      </c>
    </row>
    <row r="3" spans="2:25" ht="15" customHeight="1" x14ac:dyDescent="0.2">
      <c r="B3" s="12" t="s">
        <v>16</v>
      </c>
    </row>
    <row r="4" spans="2:25" ht="15" customHeight="1" x14ac:dyDescent="0.2">
      <c r="B4" s="12" t="s">
        <v>17</v>
      </c>
      <c r="C4" s="1"/>
      <c r="E4" s="34" t="s">
        <v>22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6"/>
    </row>
    <row r="5" spans="2:25" ht="15" customHeight="1" x14ac:dyDescent="0.2">
      <c r="B5" s="13" t="s">
        <v>18</v>
      </c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9"/>
    </row>
    <row r="6" spans="2:25" ht="15" customHeight="1" x14ac:dyDescent="0.2">
      <c r="B6" s="13" t="s">
        <v>39</v>
      </c>
      <c r="D6" s="3" t="s">
        <v>1</v>
      </c>
      <c r="E6" s="40" t="s">
        <v>15</v>
      </c>
      <c r="F6" s="41"/>
      <c r="G6" s="41"/>
      <c r="H6" s="42"/>
      <c r="I6" s="40" t="s">
        <v>12</v>
      </c>
      <c r="J6" s="41"/>
      <c r="K6" s="41"/>
      <c r="L6" s="42"/>
      <c r="M6" s="40" t="s">
        <v>19</v>
      </c>
      <c r="N6" s="41"/>
      <c r="O6" s="41"/>
      <c r="P6" s="42"/>
      <c r="Q6" s="40" t="s">
        <v>2</v>
      </c>
      <c r="R6" s="41"/>
      <c r="S6" s="41"/>
      <c r="T6" s="42"/>
      <c r="U6" s="40" t="s">
        <v>3</v>
      </c>
      <c r="V6" s="41"/>
      <c r="W6" s="41"/>
      <c r="X6" s="42"/>
    </row>
    <row r="7" spans="2:25" ht="15" customHeight="1" x14ac:dyDescent="0.2">
      <c r="B7" s="13" t="s">
        <v>40</v>
      </c>
      <c r="D7" s="22" t="s">
        <v>37</v>
      </c>
      <c r="E7" s="7">
        <v>0.4933333333333334</v>
      </c>
      <c r="F7" s="8">
        <v>0.68366666666666664</v>
      </c>
      <c r="G7" s="8">
        <v>0.11499999999999999</v>
      </c>
      <c r="H7" s="9">
        <v>0.434</v>
      </c>
      <c r="I7" s="7">
        <v>0.36533333333333334</v>
      </c>
      <c r="J7" s="8">
        <v>0.67266666666666663</v>
      </c>
      <c r="K7" s="8">
        <v>0.315</v>
      </c>
      <c r="L7" s="9">
        <v>0.49500000000000005</v>
      </c>
      <c r="M7" s="7">
        <v>0.22233333333333333</v>
      </c>
      <c r="N7" s="8">
        <v>0.30266666666666664</v>
      </c>
      <c r="O7" s="8">
        <v>0.23799999999999999</v>
      </c>
      <c r="P7" s="9">
        <v>0.249</v>
      </c>
      <c r="Q7" s="10">
        <v>1.0000000000000009E-3</v>
      </c>
      <c r="R7" s="10">
        <v>1.6666666666666496E-3</v>
      </c>
      <c r="S7" s="10">
        <v>5.9999999999999915E-3</v>
      </c>
      <c r="T7" s="10">
        <v>2.6999999999999996E-2</v>
      </c>
      <c r="U7" s="16">
        <v>0.23700000000000002</v>
      </c>
      <c r="V7" s="17">
        <v>0.22399999999999998</v>
      </c>
      <c r="W7" s="17">
        <v>0.17166666666666663</v>
      </c>
      <c r="X7" s="18">
        <v>0.16066666666666668</v>
      </c>
    </row>
    <row r="8" spans="2:25" ht="15" customHeight="1" x14ac:dyDescent="0.2">
      <c r="B8" s="14" t="s">
        <v>41</v>
      </c>
      <c r="D8" s="3" t="s">
        <v>24</v>
      </c>
      <c r="E8" s="46">
        <f>AVERAGE(E7:H7)</f>
        <v>0.43149999999999999</v>
      </c>
      <c r="F8" s="47"/>
      <c r="G8" s="47"/>
      <c r="H8" s="48"/>
      <c r="I8" s="46">
        <f>AVERAGE(I7:L7)</f>
        <v>0.46200000000000002</v>
      </c>
      <c r="J8" s="47"/>
      <c r="K8" s="47"/>
      <c r="L8" s="48"/>
      <c r="M8" s="46">
        <f>AVERAGE(M7:P7)</f>
        <v>0.253</v>
      </c>
      <c r="N8" s="47"/>
      <c r="O8" s="47"/>
      <c r="P8" s="48"/>
      <c r="Q8" s="46">
        <f>AVERAGE(Q7:T7)</f>
        <v>8.9166666666666596E-3</v>
      </c>
      <c r="R8" s="47"/>
      <c r="S8" s="47"/>
      <c r="T8" s="48"/>
      <c r="U8" s="46">
        <f>AVERAGE(U7:X7)</f>
        <v>0.19833333333333331</v>
      </c>
      <c r="V8" s="47"/>
      <c r="W8" s="47"/>
      <c r="X8" s="48"/>
    </row>
    <row r="9" spans="2:25" ht="15" customHeight="1" x14ac:dyDescent="0.2">
      <c r="B9" s="13" t="s">
        <v>47</v>
      </c>
      <c r="D9" s="3" t="s">
        <v>54</v>
      </c>
      <c r="E9" s="2">
        <f>(E7-$Q7)/($U7-$Q7)</f>
        <v>2.0861581920903958</v>
      </c>
      <c r="F9" s="20">
        <f>(F7-$R7)/($V7-$R7)</f>
        <v>3.0674662668665666</v>
      </c>
      <c r="G9" s="20">
        <f>(G7-$S7)/($W7-$S7)</f>
        <v>0.6579476861167004</v>
      </c>
      <c r="H9" s="20">
        <f>(H7-$T7)/($X7-$T7)</f>
        <v>3.0448877805486281</v>
      </c>
      <c r="I9" s="2">
        <f>(I7-$Q7)/($U7-$Q7)</f>
        <v>1.5437853107344632</v>
      </c>
      <c r="J9" s="20">
        <f>(J7-$R7)/($V7-$R7)</f>
        <v>3.0179910044977514</v>
      </c>
      <c r="K9" s="20">
        <f>(K7-$S7)/($W7-$S7)</f>
        <v>1.8651911468812881</v>
      </c>
      <c r="L9" s="20">
        <f>(L7-$T7)/($X7-$T7)</f>
        <v>3.5012468827930174</v>
      </c>
      <c r="M9" s="2">
        <f>(M7-$Q7)/($U7-$Q7)</f>
        <v>0.93785310734463267</v>
      </c>
      <c r="N9" s="20">
        <f>(N7-$R7)/($V7-$R7)</f>
        <v>1.353823088455772</v>
      </c>
      <c r="O9" s="20">
        <f>(O7-$S7)/($W7-$S7)</f>
        <v>1.4004024144869218</v>
      </c>
      <c r="P9" s="20">
        <f>(P7-$T7)/($X7-$T7)</f>
        <v>1.6608478802992517</v>
      </c>
      <c r="Q9" s="2">
        <f>(Q7-$Q7)/($U7-$Q7)</f>
        <v>0</v>
      </c>
      <c r="R9" s="20">
        <f>(R7-$R7)/($V7-$R7)</f>
        <v>0</v>
      </c>
      <c r="S9" s="20">
        <f>(S7-$S7)/($W7-$S7)</f>
        <v>0</v>
      </c>
      <c r="T9" s="20">
        <f>(T7-$T7)/($X7-$T7)</f>
        <v>0</v>
      </c>
      <c r="U9" s="2">
        <f>(U7-$Q7)/($U7-$Q7)</f>
        <v>1</v>
      </c>
      <c r="V9" s="20">
        <f>(V7-$R7)/($V7-$R7)</f>
        <v>1</v>
      </c>
      <c r="W9" s="20">
        <f>(W7-$S7)/($W7-$S7)</f>
        <v>1</v>
      </c>
      <c r="X9" s="20">
        <f>(X7-$T7)/($X7-$T7)</f>
        <v>1</v>
      </c>
      <c r="Y9" s="23"/>
    </row>
    <row r="10" spans="2:25" ht="15" customHeight="1" x14ac:dyDescent="0.2">
      <c r="B10" s="13" t="s">
        <v>50</v>
      </c>
      <c r="D10" s="3" t="s">
        <v>10</v>
      </c>
      <c r="E10" s="43">
        <f>100*AVERAGE(E9:H9)</f>
        <v>221.41149814055728</v>
      </c>
      <c r="F10" s="44"/>
      <c r="G10" s="44"/>
      <c r="H10" s="45"/>
      <c r="I10" s="43">
        <f>100*AVERAGE(I9:L9)</f>
        <v>248.205358622663</v>
      </c>
      <c r="J10" s="44"/>
      <c r="K10" s="44"/>
      <c r="L10" s="45"/>
      <c r="M10" s="43">
        <f t="shared" ref="M10" si="0">100*AVERAGE(M9:P9)</f>
        <v>133.82316226466443</v>
      </c>
      <c r="N10" s="44"/>
      <c r="O10" s="44"/>
      <c r="P10" s="45"/>
      <c r="Q10" s="43">
        <f t="shared" ref="Q10" si="1">100*AVERAGE(Q9:T9)</f>
        <v>0</v>
      </c>
      <c r="R10" s="44"/>
      <c r="S10" s="44"/>
      <c r="T10" s="45"/>
      <c r="U10" s="43">
        <f t="shared" ref="U10" si="2">100*AVERAGE(U9:X9)</f>
        <v>100</v>
      </c>
      <c r="V10" s="44"/>
      <c r="W10" s="44"/>
      <c r="X10" s="45"/>
    </row>
    <row r="11" spans="2:25" ht="15" customHeight="1" x14ac:dyDescent="0.2">
      <c r="D11" s="3" t="s">
        <v>25</v>
      </c>
      <c r="E11" s="46">
        <f>100*_xlfn.STDEV.P(E9:H9)</f>
        <v>98.188867126732447</v>
      </c>
      <c r="F11" s="47"/>
      <c r="G11" s="47"/>
      <c r="H11" s="48"/>
      <c r="I11" s="46">
        <f>100*_xlfn.STDEV.P(I9:L9)</f>
        <v>80.41844499148047</v>
      </c>
      <c r="J11" s="47"/>
      <c r="K11" s="47"/>
      <c r="L11" s="48"/>
      <c r="M11" s="46">
        <f t="shared" ref="M11" si="3">100*_xlfn.STDEV.P(M9:P9)</f>
        <v>25.908131270961128</v>
      </c>
      <c r="N11" s="47"/>
      <c r="O11" s="47"/>
      <c r="P11" s="48"/>
      <c r="Q11" s="46">
        <f>100*_xlfn.STDEV.P(Q9:T9)</f>
        <v>0</v>
      </c>
      <c r="R11" s="47"/>
      <c r="S11" s="47"/>
      <c r="T11" s="48"/>
      <c r="U11" s="46">
        <f t="shared" ref="U11" si="4">100*_xlfn.STDEV.P(U9:X9)</f>
        <v>0</v>
      </c>
      <c r="V11" s="47"/>
      <c r="W11" s="47"/>
      <c r="X11" s="48"/>
    </row>
    <row r="12" spans="2:25" ht="15" customHeight="1" x14ac:dyDescent="0.2">
      <c r="E12" s="34" t="s">
        <v>26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6"/>
    </row>
    <row r="13" spans="2:25" ht="15" customHeight="1" x14ac:dyDescent="0.2">
      <c r="E13" s="37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9"/>
    </row>
    <row r="14" spans="2:25" ht="15" customHeight="1" x14ac:dyDescent="0.2">
      <c r="D14" s="3" t="s">
        <v>1</v>
      </c>
      <c r="E14" s="40" t="s">
        <v>15</v>
      </c>
      <c r="F14" s="41"/>
      <c r="G14" s="42"/>
      <c r="H14" s="40" t="s">
        <v>12</v>
      </c>
      <c r="I14" s="41"/>
      <c r="J14" s="42"/>
      <c r="K14" s="40" t="s">
        <v>19</v>
      </c>
      <c r="L14" s="41"/>
      <c r="M14" s="42"/>
      <c r="N14" s="40" t="s">
        <v>2</v>
      </c>
      <c r="O14" s="41"/>
      <c r="P14" s="42"/>
      <c r="Q14" s="40" t="s">
        <v>3</v>
      </c>
      <c r="R14" s="41"/>
      <c r="S14" s="42"/>
      <c r="U14" s="10"/>
    </row>
    <row r="15" spans="2:25" ht="15" customHeight="1" x14ac:dyDescent="0.2">
      <c r="D15" s="22" t="s">
        <v>23</v>
      </c>
      <c r="E15" s="7">
        <v>0.12433333333333332</v>
      </c>
      <c r="F15" s="8">
        <v>0.374</v>
      </c>
      <c r="G15" s="9">
        <v>0.39933333333333337</v>
      </c>
      <c r="H15" s="7">
        <v>0.66933333333333334</v>
      </c>
      <c r="I15" s="8">
        <v>1.1779999999999999</v>
      </c>
      <c r="J15" s="9">
        <v>1.7233333333333334</v>
      </c>
      <c r="K15" s="7">
        <v>0.71833333333333338</v>
      </c>
      <c r="L15" s="8">
        <v>0.8879999999999999</v>
      </c>
      <c r="M15" s="9">
        <v>1.2673333333333334</v>
      </c>
      <c r="N15" s="10">
        <v>9.3333333333333393E-3</v>
      </c>
      <c r="O15" s="10">
        <v>1.0000000000000009E-3</v>
      </c>
      <c r="P15" s="10">
        <v>1.0333333333333333E-2</v>
      </c>
      <c r="Q15" s="15">
        <v>0.69233333333333336</v>
      </c>
      <c r="R15" s="10">
        <v>1.1399999999999999</v>
      </c>
      <c r="S15" s="19">
        <v>1.0326666666666666</v>
      </c>
      <c r="U15" s="10"/>
    </row>
    <row r="16" spans="2:25" ht="15" customHeight="1" x14ac:dyDescent="0.2">
      <c r="D16" s="3" t="s">
        <v>24</v>
      </c>
      <c r="E16" s="46">
        <f>AVERAGE(E15:G15)</f>
        <v>0.29922222222222222</v>
      </c>
      <c r="F16" s="47"/>
      <c r="G16" s="48"/>
      <c r="H16" s="46">
        <f>AVERAGE(H15:J15)</f>
        <v>1.1902222222222223</v>
      </c>
      <c r="I16" s="47"/>
      <c r="J16" s="48"/>
      <c r="K16" s="46">
        <f>AVERAGE(K15:M15)</f>
        <v>0.9578888888888889</v>
      </c>
      <c r="L16" s="47"/>
      <c r="M16" s="48"/>
      <c r="N16" s="46">
        <f>AVERAGE(N15:P15)</f>
        <v>6.8888888888888914E-3</v>
      </c>
      <c r="O16" s="47"/>
      <c r="P16" s="48"/>
      <c r="Q16" s="46">
        <f>AVERAGE(Q15:S15)</f>
        <v>0.95499999999999996</v>
      </c>
      <c r="R16" s="47"/>
      <c r="S16" s="48"/>
    </row>
    <row r="17" spans="4:19" ht="15" customHeight="1" x14ac:dyDescent="0.2">
      <c r="D17" s="3" t="s">
        <v>54</v>
      </c>
      <c r="E17" s="7">
        <f>(E15-$N15)/($Q15-$N15)</f>
        <v>0.16837481698389456</v>
      </c>
      <c r="F17" s="8">
        <f>(F15-$O15)/($R15-$O15)</f>
        <v>0.32748024582967522</v>
      </c>
      <c r="G17" s="9">
        <f>(G15-$P15)/($S15-$P15)</f>
        <v>0.38050211933485495</v>
      </c>
      <c r="H17" s="7">
        <f>(H15-$N15)/($Q15-$N15)</f>
        <v>0.96632503660322111</v>
      </c>
      <c r="I17" s="8">
        <f>(I15-$O15)/($R15-$O15)</f>
        <v>1.0333625987708519</v>
      </c>
      <c r="J17" s="9">
        <f>(J15-$P15)/($S15-$P15)</f>
        <v>1.6755787414411478</v>
      </c>
      <c r="K17" s="7">
        <f>(K15-$N15)/($Q15-$N15)</f>
        <v>1.0380673499267936</v>
      </c>
      <c r="L17" s="8">
        <f>(L15-$O15)/($R15-$O15)</f>
        <v>0.77875329236172086</v>
      </c>
      <c r="M17" s="9">
        <f>(M15-$P15)/($S15-$P15)</f>
        <v>1.2295402673622433</v>
      </c>
      <c r="N17" s="7">
        <f>(N15-$N15)/($Q15-$N15)</f>
        <v>0</v>
      </c>
      <c r="O17" s="8">
        <f>(O15-$O15)/($R15-$O15)</f>
        <v>0</v>
      </c>
      <c r="P17" s="9">
        <f>(P15-$P15)/($S15-$P15)</f>
        <v>0</v>
      </c>
      <c r="Q17" s="7">
        <f>(Q15-$N15)/($Q15-$N15)</f>
        <v>1</v>
      </c>
      <c r="R17" s="8">
        <f>(R15-$O15)/($R15-$O15)</f>
        <v>1</v>
      </c>
      <c r="S17" s="9">
        <f>(S15-$P15)/($S15-$P15)</f>
        <v>1</v>
      </c>
    </row>
    <row r="18" spans="4:19" ht="15" customHeight="1" x14ac:dyDescent="0.2">
      <c r="D18" s="3" t="s">
        <v>10</v>
      </c>
      <c r="E18" s="49">
        <f>100*AVERAGE(E17:G17)</f>
        <v>29.211906071614159</v>
      </c>
      <c r="F18" s="49"/>
      <c r="G18" s="49"/>
      <c r="H18" s="49">
        <f>100*AVERAGE(H17:J17)</f>
        <v>122.50887922717403</v>
      </c>
      <c r="I18" s="49"/>
      <c r="J18" s="49"/>
      <c r="K18" s="49">
        <f>100*AVERAGE(K17:M17)</f>
        <v>101.54536365502527</v>
      </c>
      <c r="L18" s="49"/>
      <c r="M18" s="49"/>
      <c r="N18" s="49">
        <f>100*AVERAGE(N17:P17)</f>
        <v>0</v>
      </c>
      <c r="O18" s="49"/>
      <c r="P18" s="49"/>
      <c r="Q18" s="49">
        <f>100*AVERAGE(Q17:S17)</f>
        <v>100</v>
      </c>
      <c r="R18" s="49"/>
      <c r="S18" s="49"/>
    </row>
    <row r="19" spans="4:19" ht="15" customHeight="1" x14ac:dyDescent="0.2">
      <c r="D19" s="3" t="s">
        <v>25</v>
      </c>
      <c r="E19" s="46">
        <f>100*_xlfn.STDEV.P(E17:G17)</f>
        <v>9.0138072459788567</v>
      </c>
      <c r="F19" s="47"/>
      <c r="G19" s="48"/>
      <c r="H19" s="46">
        <f>100*_xlfn.STDEV.P(H17:J17)</f>
        <v>31.971800534464379</v>
      </c>
      <c r="I19" s="47"/>
      <c r="J19" s="48"/>
      <c r="K19" s="46">
        <f>100*_xlfn.STDEV.P(K17:M17)</f>
        <v>18.472639088128421</v>
      </c>
      <c r="L19" s="47"/>
      <c r="M19" s="48"/>
      <c r="N19" s="46">
        <f>100*_xlfn.STDEV.P(N17:P17)</f>
        <v>0</v>
      </c>
      <c r="O19" s="47"/>
      <c r="P19" s="48"/>
      <c r="Q19" s="46">
        <f>100*_xlfn.STDEV.P(Q17:S17)</f>
        <v>0</v>
      </c>
      <c r="R19" s="47"/>
      <c r="S19" s="48"/>
    </row>
    <row r="20" spans="4:19" ht="15" customHeight="1" x14ac:dyDescent="0.2">
      <c r="E20" s="34" t="s">
        <v>27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6"/>
    </row>
    <row r="21" spans="4:19" ht="15" customHeight="1" x14ac:dyDescent="0.2">
      <c r="E21" s="37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9"/>
    </row>
    <row r="22" spans="4:19" ht="15" customHeight="1" x14ac:dyDescent="0.2">
      <c r="D22" s="3" t="s">
        <v>1</v>
      </c>
      <c r="E22" s="40" t="s">
        <v>15</v>
      </c>
      <c r="F22" s="41"/>
      <c r="G22" s="42"/>
      <c r="H22" s="40" t="s">
        <v>12</v>
      </c>
      <c r="I22" s="41"/>
      <c r="J22" s="42"/>
      <c r="K22" s="40" t="s">
        <v>19</v>
      </c>
      <c r="L22" s="41"/>
      <c r="M22" s="42"/>
      <c r="N22" s="40" t="s">
        <v>2</v>
      </c>
      <c r="O22" s="41"/>
      <c r="P22" s="42"/>
      <c r="Q22" s="40" t="s">
        <v>3</v>
      </c>
      <c r="R22" s="41"/>
      <c r="S22" s="42"/>
    </row>
    <row r="23" spans="4:19" ht="15" customHeight="1" x14ac:dyDescent="0.2">
      <c r="D23" s="22" t="s">
        <v>23</v>
      </c>
      <c r="E23" s="7">
        <v>0.78433333333333333</v>
      </c>
      <c r="F23" s="8">
        <v>1.5306666666666666</v>
      </c>
      <c r="G23" s="9">
        <v>1.0253333333333334</v>
      </c>
      <c r="H23" s="7">
        <v>0.82433333333333325</v>
      </c>
      <c r="I23" s="8">
        <v>1.8486666666666667</v>
      </c>
      <c r="J23" s="9">
        <v>1.3303333333333334</v>
      </c>
      <c r="K23" s="10">
        <v>0.89733333333333321</v>
      </c>
      <c r="L23" s="10">
        <v>1.5036666666666665</v>
      </c>
      <c r="M23" s="10">
        <v>1.3073333333333335</v>
      </c>
      <c r="N23" s="16">
        <v>8.2333333333333328E-2</v>
      </c>
      <c r="O23" s="17">
        <v>0.13666666666666669</v>
      </c>
      <c r="P23" s="17">
        <v>7.6333333333333309E-2</v>
      </c>
      <c r="Q23" s="16">
        <v>1.6070000000000002</v>
      </c>
      <c r="R23" s="17">
        <v>1.5056666666666667</v>
      </c>
      <c r="S23" s="18">
        <v>1.61</v>
      </c>
    </row>
    <row r="24" spans="4:19" ht="15" customHeight="1" x14ac:dyDescent="0.2">
      <c r="D24" s="3" t="s">
        <v>24</v>
      </c>
      <c r="E24" s="46">
        <f>AVERAGE(E23:G23)</f>
        <v>1.1134444444444445</v>
      </c>
      <c r="F24" s="47"/>
      <c r="G24" s="48"/>
      <c r="H24" s="46">
        <f>AVERAGE(H23:J23)</f>
        <v>1.3344444444444445</v>
      </c>
      <c r="I24" s="47"/>
      <c r="J24" s="48"/>
      <c r="K24" s="46">
        <f>AVERAGE(K23:M23)</f>
        <v>1.2361111111111109</v>
      </c>
      <c r="L24" s="47"/>
      <c r="M24" s="48"/>
      <c r="N24" s="46">
        <f>AVERAGE(N23:P23)</f>
        <v>9.8444444444444446E-2</v>
      </c>
      <c r="O24" s="47"/>
      <c r="P24" s="48"/>
      <c r="Q24" s="46">
        <f>AVERAGE(Q23:S23)</f>
        <v>1.5742222222222224</v>
      </c>
      <c r="R24" s="47"/>
      <c r="S24" s="48"/>
    </row>
    <row r="25" spans="4:19" ht="15" customHeight="1" x14ac:dyDescent="0.2">
      <c r="D25" s="3" t="s">
        <v>54</v>
      </c>
      <c r="E25" s="7">
        <f>(E23-$N23)/($Q23-$N23)</f>
        <v>0.46042850896370785</v>
      </c>
      <c r="F25" s="8">
        <f>(F23-$O23)/($R23-$O23)</f>
        <v>1.0182615047479913</v>
      </c>
      <c r="G25" s="9">
        <f>(G23-$P23)/($S23-$P23)</f>
        <v>0.6187785264073028</v>
      </c>
      <c r="H25" s="7">
        <f>(H23-$N23)/($Q23-$N23)</f>
        <v>0.48666375163970255</v>
      </c>
      <c r="I25" s="8">
        <f>(I23-$O23)/($R23-$O23)</f>
        <v>1.2505478451424397</v>
      </c>
      <c r="J25" s="9">
        <f>(J23-$P23)/($S23-$P23)</f>
        <v>0.81764833731797437</v>
      </c>
      <c r="K25" s="7">
        <f>(K23-$N23)/($Q23-$N23)</f>
        <v>0.53454306952339292</v>
      </c>
      <c r="L25" s="8">
        <f>(L23-$O23)/($R23-$O23)</f>
        <v>0.99853907962016053</v>
      </c>
      <c r="M25" s="9">
        <f>(M23-$P23)/($S23-$P23)</f>
        <v>0.80265159747880899</v>
      </c>
      <c r="N25" s="7">
        <f>(N23-$N23)/($Q23-$N23)</f>
        <v>0</v>
      </c>
      <c r="O25" s="8">
        <f>(O23-$O23)/($R23-$O23)</f>
        <v>0</v>
      </c>
      <c r="P25" s="9">
        <f>(P23-$P23)/($S23-$P23)</f>
        <v>0</v>
      </c>
      <c r="Q25" s="7">
        <f>(Q23-$N23)/($Q23-$N23)</f>
        <v>1</v>
      </c>
      <c r="R25" s="8">
        <f>(R23-$O23)/($R23-$O23)</f>
        <v>1</v>
      </c>
      <c r="S25" s="9">
        <f>(S23-$P23)/($S23-$P23)</f>
        <v>1</v>
      </c>
    </row>
    <row r="26" spans="4:19" ht="15" customHeight="1" x14ac:dyDescent="0.2">
      <c r="D26" s="3" t="s">
        <v>10</v>
      </c>
      <c r="E26" s="49">
        <f>100*AVERAGE(E25:G25)</f>
        <v>69.915618003966742</v>
      </c>
      <c r="F26" s="49"/>
      <c r="G26" s="49"/>
      <c r="H26" s="49">
        <f>100*AVERAGE(H25:J25)</f>
        <v>85.161997803337229</v>
      </c>
      <c r="I26" s="49"/>
      <c r="J26" s="49"/>
      <c r="K26" s="49">
        <f>100*AVERAGE(K25:M25)</f>
        <v>77.857791554078744</v>
      </c>
      <c r="L26" s="49"/>
      <c r="M26" s="49"/>
      <c r="N26" s="49">
        <f>100*AVERAGE(N25:P25)</f>
        <v>0</v>
      </c>
      <c r="O26" s="49"/>
      <c r="P26" s="49"/>
      <c r="Q26" s="49">
        <f>100*AVERAGE(Q25:S25)</f>
        <v>100</v>
      </c>
      <c r="R26" s="49"/>
      <c r="S26" s="49"/>
    </row>
    <row r="27" spans="4:19" ht="15" customHeight="1" x14ac:dyDescent="0.2">
      <c r="D27" s="3" t="s">
        <v>25</v>
      </c>
      <c r="E27" s="46">
        <f>100*_xlfn.STDEV.P(E25:G25)</f>
        <v>23.471946119996147</v>
      </c>
      <c r="F27" s="47"/>
      <c r="G27" s="48"/>
      <c r="H27" s="46">
        <f>100*_xlfn.STDEV.P(H25:J25)</f>
        <v>31.27781763020948</v>
      </c>
      <c r="I27" s="47"/>
      <c r="J27" s="48"/>
      <c r="K27" s="46">
        <f>100*_xlfn.STDEV.P(K25:M25)</f>
        <v>19.018890778726604</v>
      </c>
      <c r="L27" s="47"/>
      <c r="M27" s="48"/>
      <c r="N27" s="46">
        <f>100*_xlfn.STDEV.P(N25:P25)</f>
        <v>0</v>
      </c>
      <c r="O27" s="47"/>
      <c r="P27" s="48"/>
      <c r="Q27" s="46">
        <f>100*_xlfn.STDEV.P(Q25:S25)</f>
        <v>0</v>
      </c>
      <c r="R27" s="47"/>
      <c r="S27" s="48"/>
    </row>
    <row r="28" spans="4:19" ht="15" customHeight="1" x14ac:dyDescent="0.2">
      <c r="E28" s="50" t="s">
        <v>28</v>
      </c>
      <c r="F28" s="51"/>
      <c r="G28" s="51"/>
      <c r="H28" s="51"/>
      <c r="I28" s="51"/>
      <c r="J28" s="51"/>
      <c r="K28" s="51"/>
      <c r="L28" s="51"/>
      <c r="M28" s="51"/>
      <c r="N28" s="35"/>
      <c r="O28" s="35"/>
      <c r="P28" s="35"/>
      <c r="Q28" s="35"/>
      <c r="R28" s="35"/>
      <c r="S28" s="36"/>
    </row>
    <row r="29" spans="4:19" ht="15" customHeight="1" x14ac:dyDescent="0.2">
      <c r="E29" s="37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9"/>
    </row>
    <row r="30" spans="4:19" ht="15" customHeight="1" x14ac:dyDescent="0.2">
      <c r="D30" s="3" t="s">
        <v>1</v>
      </c>
      <c r="E30" s="40" t="s">
        <v>15</v>
      </c>
      <c r="F30" s="41"/>
      <c r="G30" s="42"/>
      <c r="H30" s="40" t="s">
        <v>12</v>
      </c>
      <c r="I30" s="41"/>
      <c r="J30" s="42"/>
      <c r="K30" s="40" t="s">
        <v>19</v>
      </c>
      <c r="L30" s="41"/>
      <c r="M30" s="42"/>
      <c r="N30" s="40" t="s">
        <v>2</v>
      </c>
      <c r="O30" s="41"/>
      <c r="P30" s="42"/>
      <c r="Q30" s="40" t="s">
        <v>3</v>
      </c>
      <c r="R30" s="41"/>
      <c r="S30" s="42"/>
    </row>
    <row r="31" spans="4:19" ht="15" customHeight="1" x14ac:dyDescent="0.2">
      <c r="D31" s="22" t="s">
        <v>23</v>
      </c>
      <c r="E31" s="7">
        <v>0.28699999999999998</v>
      </c>
      <c r="F31" s="8">
        <v>0.22199999999999998</v>
      </c>
      <c r="G31" s="9">
        <v>0.20766666666666667</v>
      </c>
      <c r="H31" s="7">
        <v>0.80300000000000005</v>
      </c>
      <c r="I31" s="8">
        <v>0.67200000000000004</v>
      </c>
      <c r="J31" s="9">
        <v>0.88666666666666671</v>
      </c>
      <c r="K31" s="10">
        <v>0.65900000000000003</v>
      </c>
      <c r="L31" s="10">
        <v>0.63900000000000001</v>
      </c>
      <c r="M31" s="10">
        <v>0.44466666666666671</v>
      </c>
      <c r="N31" s="16">
        <v>1.1999999999999997E-2</v>
      </c>
      <c r="O31" s="17">
        <v>1.3999999999999999E-2</v>
      </c>
      <c r="P31" s="17">
        <v>1.7666666666666678E-2</v>
      </c>
      <c r="Q31" s="16">
        <v>0.81333333333333335</v>
      </c>
      <c r="R31" s="17">
        <v>0.49000000000000005</v>
      </c>
      <c r="S31" s="18">
        <v>0.59833333333333338</v>
      </c>
    </row>
    <row r="32" spans="4:19" ht="15" customHeight="1" x14ac:dyDescent="0.2">
      <c r="D32" s="3" t="s">
        <v>24</v>
      </c>
      <c r="E32" s="46">
        <f>AVERAGE(E31:G31)</f>
        <v>0.23888888888888885</v>
      </c>
      <c r="F32" s="47"/>
      <c r="G32" s="48"/>
      <c r="H32" s="46">
        <f>AVERAGE(H31:J31)</f>
        <v>0.78722222222222227</v>
      </c>
      <c r="I32" s="47"/>
      <c r="J32" s="48"/>
      <c r="K32" s="46">
        <f>AVERAGE(K31:M31)</f>
        <v>0.5808888888888889</v>
      </c>
      <c r="L32" s="47"/>
      <c r="M32" s="48"/>
      <c r="N32" s="46">
        <f>AVERAGE(N31:P31)</f>
        <v>1.4555555555555558E-2</v>
      </c>
      <c r="O32" s="47"/>
      <c r="P32" s="48"/>
      <c r="Q32" s="46">
        <f>AVERAGE(Q31:S31)</f>
        <v>0.63388888888888895</v>
      </c>
      <c r="R32" s="47"/>
      <c r="S32" s="48"/>
    </row>
    <row r="33" spans="4:19" ht="15" customHeight="1" x14ac:dyDescent="0.2">
      <c r="D33" s="3" t="s">
        <v>54</v>
      </c>
      <c r="E33" s="7">
        <f>(E31-$N31)/($Q31-$N31)</f>
        <v>0.34317803660565721</v>
      </c>
      <c r="F33" s="8">
        <f>(F31-$O31)/($R31-$O31)</f>
        <v>0.43697478991596628</v>
      </c>
      <c r="G33" s="9">
        <f>(G31-$P31)/($S31-$P31)</f>
        <v>0.32721010332950634</v>
      </c>
      <c r="H33" s="7">
        <f>(H31-$N31)/($Q31-$N31)</f>
        <v>0.98710482529118138</v>
      </c>
      <c r="I33" s="8">
        <f>(I31-$O31)/($R31-$O31)</f>
        <v>1.3823529411764706</v>
      </c>
      <c r="J33" s="9">
        <f>(J31-$P31)/($S31-$P31)</f>
        <v>1.4965556831228473</v>
      </c>
      <c r="K33" s="7">
        <f>(K31-$N31)/($Q31-$N31)</f>
        <v>0.80740432612312818</v>
      </c>
      <c r="L33" s="8">
        <f>(L31-$O31)/($R31-$O31)</f>
        <v>1.3130252100840336</v>
      </c>
      <c r="M33" s="9">
        <f>(M31-$P31)/($S31-$P31)</f>
        <v>0.73536165327210112</v>
      </c>
      <c r="N33" s="7">
        <f>(N31-$N31)/($Q31-$N31)</f>
        <v>0</v>
      </c>
      <c r="O33" s="8">
        <f>(O31-$O31)/($R31-$O31)</f>
        <v>0</v>
      </c>
      <c r="P33" s="9">
        <f>(P31-$P31)/($S31-$P31)</f>
        <v>0</v>
      </c>
      <c r="Q33" s="7">
        <f>(Q31-$N31)/($Q31-$N31)</f>
        <v>1</v>
      </c>
      <c r="R33" s="8">
        <f>(R31-$O31)/($R31-$O31)</f>
        <v>1</v>
      </c>
      <c r="S33" s="9">
        <f>(S31-$P31)/($S31-$P31)</f>
        <v>1</v>
      </c>
    </row>
    <row r="34" spans="4:19" ht="15" customHeight="1" x14ac:dyDescent="0.2">
      <c r="D34" s="3" t="s">
        <v>10</v>
      </c>
      <c r="E34" s="49">
        <f>100*AVERAGE(E33:G33)</f>
        <v>36.91209766170433</v>
      </c>
      <c r="F34" s="49"/>
      <c r="G34" s="49"/>
      <c r="H34" s="49">
        <f>100*AVERAGE(H33:J33)</f>
        <v>128.86711498634995</v>
      </c>
      <c r="I34" s="49"/>
      <c r="J34" s="49"/>
      <c r="K34" s="49">
        <f>100*AVERAGE(K33:M33)</f>
        <v>95.193039649308758</v>
      </c>
      <c r="L34" s="49"/>
      <c r="M34" s="49"/>
      <c r="N34" s="49">
        <f>100*AVERAGE(N33:P33)</f>
        <v>0</v>
      </c>
      <c r="O34" s="49"/>
      <c r="P34" s="49"/>
      <c r="Q34" s="49">
        <f>100*AVERAGE(Q33:S33)</f>
        <v>100</v>
      </c>
      <c r="R34" s="49"/>
      <c r="S34" s="49"/>
    </row>
    <row r="35" spans="4:19" ht="15" customHeight="1" x14ac:dyDescent="0.2">
      <c r="D35" s="3" t="s">
        <v>25</v>
      </c>
      <c r="E35" s="46">
        <f>100*_xlfn.STDEV.P(E33:G33)</f>
        <v>4.842071669359254</v>
      </c>
      <c r="F35" s="47"/>
      <c r="G35" s="48"/>
      <c r="H35" s="46">
        <f>100*_xlfn.STDEV.P(H33:J33)</f>
        <v>21.827696878669311</v>
      </c>
      <c r="I35" s="47"/>
      <c r="J35" s="48"/>
      <c r="K35" s="46">
        <f>100*_xlfn.STDEV.P(K33:M33)</f>
        <v>25.702092648860326</v>
      </c>
      <c r="L35" s="47"/>
      <c r="M35" s="48"/>
      <c r="N35" s="46">
        <f>100*_xlfn.STDEV.P(N33:P33)</f>
        <v>0</v>
      </c>
      <c r="O35" s="47"/>
      <c r="P35" s="48"/>
      <c r="Q35" s="46">
        <f>100*_xlfn.STDEV.P(Q33:S33)</f>
        <v>0</v>
      </c>
      <c r="R35" s="47"/>
      <c r="S35" s="48"/>
    </row>
  </sheetData>
  <mergeCells count="84">
    <mergeCell ref="E4:X5"/>
    <mergeCell ref="E6:H6"/>
    <mergeCell ref="I6:L6"/>
    <mergeCell ref="M6:P6"/>
    <mergeCell ref="Q6:T6"/>
    <mergeCell ref="U6:X6"/>
    <mergeCell ref="U8:X8"/>
    <mergeCell ref="E10:H10"/>
    <mergeCell ref="I10:L10"/>
    <mergeCell ref="M10:P10"/>
    <mergeCell ref="Q10:T10"/>
    <mergeCell ref="U10:X10"/>
    <mergeCell ref="E8:H8"/>
    <mergeCell ref="I8:L8"/>
    <mergeCell ref="M8:P8"/>
    <mergeCell ref="Q8:T8"/>
    <mergeCell ref="E11:H11"/>
    <mergeCell ref="I11:L11"/>
    <mergeCell ref="M11:P11"/>
    <mergeCell ref="Q11:T11"/>
    <mergeCell ref="U11:X11"/>
    <mergeCell ref="E16:G16"/>
    <mergeCell ref="H16:J16"/>
    <mergeCell ref="K16:M16"/>
    <mergeCell ref="N16:P16"/>
    <mergeCell ref="Q16:S16"/>
    <mergeCell ref="E12:S13"/>
    <mergeCell ref="E19:G19"/>
    <mergeCell ref="H19:J19"/>
    <mergeCell ref="K19:M19"/>
    <mergeCell ref="N19:P19"/>
    <mergeCell ref="Q19:S19"/>
    <mergeCell ref="E18:G18"/>
    <mergeCell ref="H18:J18"/>
    <mergeCell ref="K18:M18"/>
    <mergeCell ref="N18:P18"/>
    <mergeCell ref="Q18:S18"/>
    <mergeCell ref="E14:G14"/>
    <mergeCell ref="H14:J14"/>
    <mergeCell ref="K14:M14"/>
    <mergeCell ref="N14:P14"/>
    <mergeCell ref="Q14:S14"/>
    <mergeCell ref="E20:S21"/>
    <mergeCell ref="E22:G22"/>
    <mergeCell ref="H22:J22"/>
    <mergeCell ref="K22:M22"/>
    <mergeCell ref="N22:P22"/>
    <mergeCell ref="Q22:S22"/>
    <mergeCell ref="E28:S29"/>
    <mergeCell ref="E24:G24"/>
    <mergeCell ref="H24:J24"/>
    <mergeCell ref="K24:M24"/>
    <mergeCell ref="N24:P24"/>
    <mergeCell ref="Q24:S24"/>
    <mergeCell ref="E26:G26"/>
    <mergeCell ref="H26:J26"/>
    <mergeCell ref="K26:M26"/>
    <mergeCell ref="N26:P26"/>
    <mergeCell ref="Q26:S26"/>
    <mergeCell ref="E27:G27"/>
    <mergeCell ref="H27:J27"/>
    <mergeCell ref="K27:M27"/>
    <mergeCell ref="N27:P27"/>
    <mergeCell ref="Q27:S27"/>
    <mergeCell ref="E32:G32"/>
    <mergeCell ref="H32:J32"/>
    <mergeCell ref="K32:M32"/>
    <mergeCell ref="N32:P32"/>
    <mergeCell ref="Q32:S32"/>
    <mergeCell ref="E30:G30"/>
    <mergeCell ref="H30:J30"/>
    <mergeCell ref="K30:M30"/>
    <mergeCell ref="N30:P30"/>
    <mergeCell ref="Q30:S30"/>
    <mergeCell ref="E35:G35"/>
    <mergeCell ref="H35:J35"/>
    <mergeCell ref="K35:M35"/>
    <mergeCell ref="N35:P35"/>
    <mergeCell ref="Q35:S35"/>
    <mergeCell ref="E34:G34"/>
    <mergeCell ref="H34:J34"/>
    <mergeCell ref="K34:M34"/>
    <mergeCell ref="N34:P34"/>
    <mergeCell ref="Q34:S34"/>
  </mergeCells>
  <hyperlinks>
    <hyperlink ref="B4" location="'Table S1'!A1" display="Table S1" xr:uid="{9B238D69-D512-4E4B-AE76-A0E1A6D3FF39}"/>
    <hyperlink ref="B5" location="'Table S2'!A1" display="Table S2" xr:uid="{85031A16-DD30-40A9-8398-6346EE8A0C91}"/>
    <hyperlink ref="B6:B9" location="'Table S2'!A1" display="Table S2" xr:uid="{74C9869E-7816-43A1-ADCF-7691CEE525FE}"/>
    <hyperlink ref="B6" location="'Table S3'!A1" display="Table S3" xr:uid="{321CEC10-7508-4690-B1BD-982C72057C63}"/>
    <hyperlink ref="B7" location="'Table S4'!A1" display="Table S4" xr:uid="{1F119874-A5C8-4315-8E8A-D9698EE9A685}"/>
    <hyperlink ref="B8:B10" location="'Table S2'!A1" display="Table S2" xr:uid="{3A74F658-60B9-4202-AA1B-1F9141A1EAB2}"/>
    <hyperlink ref="B8" location="'Table S5'!A1" display="Table S5" xr:uid="{B9D90F45-8B3A-488F-BCEF-B47F1B729580}"/>
    <hyperlink ref="B9" location="'Table S6'!A1" display="Table S6" xr:uid="{D73DDC56-89E7-477E-A373-E4686F4A6423}"/>
    <hyperlink ref="B10" location="'Table S7'!A1" display="Table S7" xr:uid="{EA0C32D1-86EB-44C3-B52D-D28E93375139}"/>
    <hyperlink ref="B3" location="'Content index'!A1" display="Index" xr:uid="{B9E5CDDA-7E5E-408F-AB9C-738D28377C1C}"/>
  </hyperlinks>
  <pageMargins left="0.7" right="0.7" top="0.75" bottom="0.75" header="0.3" footer="0.3"/>
  <ignoredErrors>
    <ignoredError sqref="E8 I8 M8 Q8 U8 E16 H16 K16 N16 Q16 E24 H24 K24 N24 Q24 E32 H32 K32 N32 Q3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C3530-3AD7-4FC6-9C9C-3C966E142D5F}">
  <dimension ref="A2:S14"/>
  <sheetViews>
    <sheetView workbookViewId="0">
      <selection activeCell="B8" sqref="B8"/>
    </sheetView>
  </sheetViews>
  <sheetFormatPr baseColWidth="10" defaultColWidth="11.5" defaultRowHeight="15" customHeight="1" x14ac:dyDescent="0.2"/>
  <cols>
    <col min="2" max="2" width="9.33203125" bestFit="1" customWidth="1"/>
    <col min="4" max="4" width="15.6640625" customWidth="1"/>
    <col min="5" max="5" width="12" bestFit="1" customWidth="1"/>
    <col min="8" max="8" width="12.5" bestFit="1" customWidth="1"/>
    <col min="10" max="10" width="15" bestFit="1" customWidth="1"/>
  </cols>
  <sheetData>
    <row r="2" spans="1:19" s="26" customFormat="1" ht="20" customHeight="1" x14ac:dyDescent="0.2">
      <c r="B2" s="33"/>
      <c r="D2" s="26" t="s">
        <v>57</v>
      </c>
    </row>
    <row r="3" spans="1:19" ht="15" customHeight="1" x14ac:dyDescent="0.2">
      <c r="B3" s="12" t="s">
        <v>16</v>
      </c>
    </row>
    <row r="4" spans="1:19" ht="15" customHeight="1" x14ac:dyDescent="0.2">
      <c r="A4" s="1"/>
      <c r="B4" s="12" t="s">
        <v>17</v>
      </c>
      <c r="E4" s="34" t="s">
        <v>11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6"/>
    </row>
    <row r="5" spans="1:19" ht="15" customHeight="1" x14ac:dyDescent="0.2">
      <c r="B5" s="13" t="s">
        <v>18</v>
      </c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9"/>
    </row>
    <row r="6" spans="1:19" ht="15" customHeight="1" x14ac:dyDescent="0.2">
      <c r="B6" s="13" t="s">
        <v>39</v>
      </c>
      <c r="D6" s="3" t="s">
        <v>1</v>
      </c>
      <c r="E6" s="52" t="s">
        <v>20</v>
      </c>
      <c r="F6" s="53"/>
      <c r="G6" s="54"/>
      <c r="H6" s="52" t="s">
        <v>14</v>
      </c>
      <c r="I6" s="53"/>
      <c r="J6" s="54"/>
      <c r="K6" s="52" t="s">
        <v>21</v>
      </c>
      <c r="L6" s="53"/>
      <c r="M6" s="54"/>
      <c r="N6" s="40" t="s">
        <v>2</v>
      </c>
      <c r="O6" s="41"/>
      <c r="P6" s="42"/>
      <c r="Q6" s="40" t="s">
        <v>3</v>
      </c>
      <c r="R6" s="41"/>
      <c r="S6" s="42"/>
    </row>
    <row r="7" spans="1:19" ht="15" customHeight="1" x14ac:dyDescent="0.2">
      <c r="B7" s="13" t="s">
        <v>40</v>
      </c>
      <c r="D7" s="4" t="s">
        <v>4</v>
      </c>
      <c r="E7" s="16">
        <v>0.13100000000000001</v>
      </c>
      <c r="F7" s="17">
        <v>0.123</v>
      </c>
      <c r="G7" s="18">
        <v>0.115</v>
      </c>
      <c r="H7" s="17">
        <v>0.108</v>
      </c>
      <c r="I7" s="17">
        <v>0.105</v>
      </c>
      <c r="J7" s="18">
        <v>0.106</v>
      </c>
      <c r="K7" s="17">
        <v>0.10100000000000001</v>
      </c>
      <c r="L7" s="17">
        <v>9.9000000000000005E-2</v>
      </c>
      <c r="M7" s="18">
        <v>0.111</v>
      </c>
      <c r="N7" s="16">
        <v>0.40699999999999997</v>
      </c>
      <c r="O7" s="17">
        <v>0.41199999999999998</v>
      </c>
      <c r="P7" s="18">
        <v>0.38500000000000001</v>
      </c>
      <c r="Q7" s="16">
        <v>8.7999999999999995E-2</v>
      </c>
      <c r="R7" s="17">
        <v>9.0999999999999998E-2</v>
      </c>
      <c r="S7" s="18">
        <v>9.1999999999999998E-2</v>
      </c>
    </row>
    <row r="8" spans="1:19" ht="15" customHeight="1" x14ac:dyDescent="0.2">
      <c r="B8" s="14" t="s">
        <v>41</v>
      </c>
      <c r="D8" s="5" t="s">
        <v>5</v>
      </c>
      <c r="E8" s="15">
        <v>0.13</v>
      </c>
      <c r="F8" s="10">
        <v>0.123</v>
      </c>
      <c r="G8" s="19">
        <v>0.115</v>
      </c>
      <c r="H8" s="10">
        <v>0.108</v>
      </c>
      <c r="I8" s="10">
        <v>0.107</v>
      </c>
      <c r="J8" s="19">
        <v>0.106</v>
      </c>
      <c r="K8" s="10">
        <v>0.10199999999999999</v>
      </c>
      <c r="L8" s="10">
        <v>0.10100000000000001</v>
      </c>
      <c r="M8" s="19">
        <v>0.113</v>
      </c>
      <c r="N8" s="15">
        <v>0.40600000000000003</v>
      </c>
      <c r="O8" s="10">
        <v>0.41</v>
      </c>
      <c r="P8" s="19">
        <v>0.38600000000000001</v>
      </c>
      <c r="Q8" s="15">
        <v>0.09</v>
      </c>
      <c r="R8" s="10">
        <v>9.0999999999999998E-2</v>
      </c>
      <c r="S8" s="19">
        <v>9.1999999999999998E-2</v>
      </c>
    </row>
    <row r="9" spans="1:19" ht="15" customHeight="1" x14ac:dyDescent="0.2">
      <c r="B9" s="13" t="s">
        <v>47</v>
      </c>
      <c r="D9" s="6" t="s">
        <v>6</v>
      </c>
      <c r="E9" s="2">
        <v>0.13</v>
      </c>
      <c r="F9" s="20">
        <v>0.124</v>
      </c>
      <c r="G9" s="21">
        <v>0.115</v>
      </c>
      <c r="H9" s="20">
        <v>0.108</v>
      </c>
      <c r="I9" s="20">
        <v>0.107</v>
      </c>
      <c r="J9" s="21">
        <v>0.106</v>
      </c>
      <c r="K9" s="20">
        <v>0.10199999999999999</v>
      </c>
      <c r="L9" s="20">
        <v>0.10199999999999999</v>
      </c>
      <c r="M9" s="21">
        <v>0.114</v>
      </c>
      <c r="N9" s="15">
        <v>0.40699999999999997</v>
      </c>
      <c r="O9" s="10">
        <v>0.40899999999999997</v>
      </c>
      <c r="P9" s="19">
        <v>0.38700000000000001</v>
      </c>
      <c r="Q9" s="2">
        <v>8.8999999999999996E-2</v>
      </c>
      <c r="R9" s="20">
        <v>9.1999999999999998E-2</v>
      </c>
      <c r="S9" s="21">
        <v>9.1999999999999998E-2</v>
      </c>
    </row>
    <row r="10" spans="1:19" ht="15" customHeight="1" x14ac:dyDescent="0.2">
      <c r="B10" s="13" t="s">
        <v>50</v>
      </c>
      <c r="D10" s="3" t="s">
        <v>7</v>
      </c>
      <c r="E10" s="7">
        <v>0.13033333333333333</v>
      </c>
      <c r="F10" s="8">
        <v>0.12333333333333334</v>
      </c>
      <c r="G10" s="9">
        <v>0.115</v>
      </c>
      <c r="H10" s="8">
        <v>0.108</v>
      </c>
      <c r="I10" s="8">
        <v>0.10633333333333334</v>
      </c>
      <c r="J10" s="9">
        <v>0.106</v>
      </c>
      <c r="K10" s="8">
        <v>0.10166666666666667</v>
      </c>
      <c r="L10" s="8">
        <v>0.10066666666666667</v>
      </c>
      <c r="M10" s="9">
        <v>0.11266666666666668</v>
      </c>
      <c r="N10" s="7">
        <v>0.40666666666666668</v>
      </c>
      <c r="O10" s="8">
        <v>0.41033333333333327</v>
      </c>
      <c r="P10" s="9">
        <v>0.38599999999999995</v>
      </c>
      <c r="Q10" s="7">
        <v>8.900000000000001E-2</v>
      </c>
      <c r="R10" s="8">
        <v>9.1333333333333336E-2</v>
      </c>
      <c r="S10" s="9">
        <v>9.2000000000000012E-2</v>
      </c>
    </row>
    <row r="11" spans="1:19" ht="15" customHeight="1" x14ac:dyDescent="0.2">
      <c r="D11" s="3" t="s">
        <v>8</v>
      </c>
      <c r="E11" s="46">
        <v>0.12288888888888888</v>
      </c>
      <c r="F11" s="47"/>
      <c r="G11" s="47"/>
      <c r="H11" s="46">
        <v>0.10677777777777776</v>
      </c>
      <c r="I11" s="47"/>
      <c r="J11" s="48"/>
      <c r="K11" s="47">
        <v>0.105</v>
      </c>
      <c r="L11" s="47"/>
      <c r="M11" s="48"/>
      <c r="N11" s="46">
        <v>0.40099999999999997</v>
      </c>
      <c r="O11" s="47"/>
      <c r="P11" s="48"/>
      <c r="Q11" s="46">
        <v>9.0777777777777791E-2</v>
      </c>
      <c r="R11" s="47"/>
      <c r="S11" s="48"/>
    </row>
    <row r="12" spans="1:19" ht="15" customHeight="1" x14ac:dyDescent="0.2">
      <c r="D12" s="3" t="s">
        <v>9</v>
      </c>
      <c r="E12" s="43">
        <v>7.6763224219626065E-3</v>
      </c>
      <c r="F12" s="44"/>
      <c r="G12" s="44"/>
      <c r="H12" s="43">
        <v>1.0715167512214394E-3</v>
      </c>
      <c r="I12" s="44"/>
      <c r="J12" s="45"/>
      <c r="K12" s="44">
        <v>6.6583281184793989E-3</v>
      </c>
      <c r="L12" s="44"/>
      <c r="M12" s="45"/>
      <c r="N12" s="43">
        <v>1.3119112436102958E-2</v>
      </c>
      <c r="O12" s="44"/>
      <c r="P12" s="45"/>
      <c r="Q12" s="43">
        <v>1.5752718754175358E-3</v>
      </c>
      <c r="R12" s="44"/>
      <c r="S12" s="45"/>
    </row>
    <row r="13" spans="1:19" ht="15" customHeight="1" x14ac:dyDescent="0.2">
      <c r="D13" s="3" t="s">
        <v>54</v>
      </c>
      <c r="E13" s="43">
        <v>0.10351002865329501</v>
      </c>
      <c r="F13" s="44"/>
      <c r="G13" s="44"/>
      <c r="H13" s="43">
        <v>5.1575931232091601E-2</v>
      </c>
      <c r="I13" s="44"/>
      <c r="J13" s="45"/>
      <c r="K13" s="44">
        <v>4.5845272206303703E-2</v>
      </c>
      <c r="L13" s="44"/>
      <c r="M13" s="45"/>
      <c r="N13" s="10"/>
      <c r="O13" s="10"/>
      <c r="P13" s="10"/>
      <c r="Q13" s="10"/>
      <c r="R13" s="10"/>
      <c r="S13" s="10"/>
    </row>
    <row r="14" spans="1:19" ht="15" customHeight="1" x14ac:dyDescent="0.2">
      <c r="D14" s="3" t="s">
        <v>13</v>
      </c>
      <c r="E14" s="43">
        <f>E13*100</f>
        <v>10.3510028653295</v>
      </c>
      <c r="F14" s="44"/>
      <c r="G14" s="44"/>
      <c r="H14" s="43">
        <f t="shared" ref="H14" si="0">H13*100</f>
        <v>5.1575931232091605</v>
      </c>
      <c r="I14" s="44"/>
      <c r="J14" s="44"/>
      <c r="K14" s="46">
        <f t="shared" ref="K14" si="1">K13*100</f>
        <v>4.5845272206303704</v>
      </c>
      <c r="L14" s="47"/>
      <c r="M14" s="48"/>
      <c r="N14" s="10"/>
      <c r="O14" s="10"/>
      <c r="P14" s="10"/>
      <c r="Q14" s="10"/>
      <c r="R14" s="10"/>
      <c r="S14" s="10"/>
    </row>
  </sheetData>
  <mergeCells count="22">
    <mergeCell ref="E4:S5"/>
    <mergeCell ref="E6:G6"/>
    <mergeCell ref="H6:J6"/>
    <mergeCell ref="K6:M6"/>
    <mergeCell ref="N6:P6"/>
    <mergeCell ref="Q6:S6"/>
    <mergeCell ref="E12:G12"/>
    <mergeCell ref="H12:J12"/>
    <mergeCell ref="K12:M12"/>
    <mergeCell ref="N12:P12"/>
    <mergeCell ref="Q12:S12"/>
    <mergeCell ref="E11:G11"/>
    <mergeCell ref="H11:J11"/>
    <mergeCell ref="K11:M11"/>
    <mergeCell ref="N11:P11"/>
    <mergeCell ref="Q11:S11"/>
    <mergeCell ref="E13:G13"/>
    <mergeCell ref="H13:J13"/>
    <mergeCell ref="K13:M13"/>
    <mergeCell ref="E14:G14"/>
    <mergeCell ref="H14:J14"/>
    <mergeCell ref="K14:M14"/>
  </mergeCells>
  <hyperlinks>
    <hyperlink ref="B4" location="'Table S1'!A1" display="Table S1" xr:uid="{BD084F32-4768-469B-A00F-5F0CF9935CCE}"/>
    <hyperlink ref="B5" location="'Table S2'!A1" display="Table S2" xr:uid="{05DD805B-E0F3-43EC-8F91-BAD4BCD25D86}"/>
    <hyperlink ref="B6:B9" location="'Table S2'!A1" display="Table S2" xr:uid="{B6674DF5-8988-4452-9D4A-E13ADB19DF71}"/>
    <hyperlink ref="B6" location="'Table S3'!A1" display="Table S3" xr:uid="{EE1F4345-D3B9-4747-BF03-01139F405C75}"/>
    <hyperlink ref="B7" location="'Table S4'!A1" display="Table S4" xr:uid="{738A0406-5729-47B9-BC9C-AB52A7D0CF42}"/>
    <hyperlink ref="B8:B10" location="'Table S2'!A1" display="Table S2" xr:uid="{FA1D85DF-AFC0-4FDF-91B2-8C167E7234D5}"/>
    <hyperlink ref="B8" location="'Table S5'!A1" display="Table S5" xr:uid="{D493F643-C5F1-423A-9821-1F73537CEE57}"/>
    <hyperlink ref="B9" location="'Table S6'!A1" display="Table S6" xr:uid="{4E6AC004-16CD-409B-854D-D6A3AC74EDAF}"/>
    <hyperlink ref="B10" location="'Table S7'!A1" display="Table S7" xr:uid="{B7D23A9D-64C0-4A24-938B-A72423B9667B}"/>
    <hyperlink ref="B3" location="'Content index'!A1" display="Index" xr:uid="{DBB2A19F-4B60-402C-A4B5-94312AADB397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2C8B1-6E92-4370-82C6-4751138701AB}">
  <dimension ref="A2:L17"/>
  <sheetViews>
    <sheetView workbookViewId="0">
      <selection activeCell="B9" sqref="B9"/>
    </sheetView>
  </sheetViews>
  <sheetFormatPr baseColWidth="10" defaultColWidth="11.5" defaultRowHeight="15" customHeight="1" x14ac:dyDescent="0.2"/>
  <cols>
    <col min="2" max="2" width="9.33203125" bestFit="1" customWidth="1"/>
    <col min="5" max="5" width="15.6640625" customWidth="1"/>
    <col min="6" max="6" width="12" bestFit="1" customWidth="1"/>
    <col min="9" max="9" width="12.5" bestFit="1" customWidth="1"/>
    <col min="11" max="11" width="15" bestFit="1" customWidth="1"/>
    <col min="12" max="12" width="15.83203125" bestFit="1" customWidth="1"/>
  </cols>
  <sheetData>
    <row r="2" spans="1:12" s="26" customFormat="1" ht="20" customHeight="1" x14ac:dyDescent="0.2">
      <c r="B2" s="33"/>
      <c r="D2" s="26" t="s">
        <v>56</v>
      </c>
    </row>
    <row r="3" spans="1:12" ht="15" customHeight="1" x14ac:dyDescent="0.2">
      <c r="B3" s="12" t="s">
        <v>16</v>
      </c>
    </row>
    <row r="4" spans="1:12" ht="15" customHeight="1" x14ac:dyDescent="0.2">
      <c r="A4" s="1"/>
      <c r="B4" s="12" t="s">
        <v>17</v>
      </c>
      <c r="F4" s="34" t="s">
        <v>48</v>
      </c>
      <c r="G4" s="35"/>
      <c r="H4" s="35"/>
      <c r="I4" s="35"/>
      <c r="J4" s="35"/>
      <c r="K4" s="35"/>
      <c r="L4" s="36"/>
    </row>
    <row r="5" spans="1:12" ht="15" customHeight="1" x14ac:dyDescent="0.2">
      <c r="B5" s="13" t="s">
        <v>18</v>
      </c>
      <c r="F5" s="37"/>
      <c r="G5" s="38"/>
      <c r="H5" s="38"/>
      <c r="I5" s="38"/>
      <c r="J5" s="38"/>
      <c r="K5" s="38"/>
      <c r="L5" s="39"/>
    </row>
    <row r="6" spans="1:12" ht="15" customHeight="1" x14ac:dyDescent="0.2">
      <c r="B6" s="13" t="s">
        <v>39</v>
      </c>
      <c r="E6" s="3" t="s">
        <v>1</v>
      </c>
      <c r="F6" s="25" t="s">
        <v>20</v>
      </c>
      <c r="G6" s="25" t="s">
        <v>14</v>
      </c>
      <c r="H6" s="25" t="s">
        <v>21</v>
      </c>
      <c r="I6" s="24" t="s">
        <v>15</v>
      </c>
      <c r="J6" s="24" t="s">
        <v>49</v>
      </c>
      <c r="K6" s="24" t="s">
        <v>2</v>
      </c>
      <c r="L6" s="27" t="s">
        <v>3</v>
      </c>
    </row>
    <row r="7" spans="1:12" ht="15" customHeight="1" x14ac:dyDescent="0.2">
      <c r="B7" s="13" t="s">
        <v>40</v>
      </c>
      <c r="D7" s="55" t="s">
        <v>52</v>
      </c>
      <c r="E7" s="4" t="s">
        <v>4</v>
      </c>
      <c r="F7" s="28">
        <v>191</v>
      </c>
      <c r="G7" s="28">
        <v>163</v>
      </c>
      <c r="H7" s="28">
        <v>149</v>
      </c>
      <c r="I7" s="28">
        <v>86</v>
      </c>
      <c r="J7" s="28">
        <v>91</v>
      </c>
      <c r="K7" s="17">
        <v>277</v>
      </c>
      <c r="L7" s="28">
        <v>47</v>
      </c>
    </row>
    <row r="8" spans="1:12" ht="15" customHeight="1" x14ac:dyDescent="0.2">
      <c r="B8" s="14" t="s">
        <v>41</v>
      </c>
      <c r="D8" s="56"/>
      <c r="E8" s="5" t="s">
        <v>5</v>
      </c>
      <c r="F8" s="29">
        <v>186</v>
      </c>
      <c r="G8" s="29">
        <v>179</v>
      </c>
      <c r="H8" s="29">
        <v>110</v>
      </c>
      <c r="I8" s="29">
        <v>74</v>
      </c>
      <c r="J8" s="29">
        <v>75</v>
      </c>
      <c r="K8" s="10">
        <v>252</v>
      </c>
      <c r="L8" s="29">
        <v>24</v>
      </c>
    </row>
    <row r="9" spans="1:12" ht="15" customHeight="1" x14ac:dyDescent="0.2">
      <c r="B9" s="13" t="s">
        <v>47</v>
      </c>
      <c r="D9" s="57"/>
      <c r="E9" s="6" t="s">
        <v>6</v>
      </c>
      <c r="F9" s="30">
        <v>181</v>
      </c>
      <c r="G9" s="30">
        <v>161</v>
      </c>
      <c r="H9" s="30">
        <v>99</v>
      </c>
      <c r="I9" s="29">
        <v>77</v>
      </c>
      <c r="J9" s="30">
        <v>72</v>
      </c>
      <c r="K9" s="20">
        <v>240</v>
      </c>
      <c r="L9" s="30">
        <v>25</v>
      </c>
    </row>
    <row r="10" spans="1:12" ht="15" customHeight="1" x14ac:dyDescent="0.2">
      <c r="B10" s="13" t="s">
        <v>50</v>
      </c>
      <c r="D10" s="55" t="s">
        <v>53</v>
      </c>
      <c r="E10" s="4" t="s">
        <v>4</v>
      </c>
      <c r="F10" s="28">
        <v>0.745123537061118</v>
      </c>
      <c r="G10" s="28">
        <v>0.63589076723016913</v>
      </c>
      <c r="H10" s="28">
        <v>0.58127438231469442</v>
      </c>
      <c r="I10" s="28">
        <v>0.33550065019505854</v>
      </c>
      <c r="J10" s="28">
        <v>0.3550065019505852</v>
      </c>
      <c r="K10" s="17">
        <v>1.0921248142644875</v>
      </c>
      <c r="L10" s="28">
        <v>6.6864784546805361E-2</v>
      </c>
    </row>
    <row r="11" spans="1:12" ht="15" customHeight="1" x14ac:dyDescent="0.2">
      <c r="D11" s="56"/>
      <c r="E11" s="5" t="s">
        <v>5</v>
      </c>
      <c r="F11" s="29">
        <v>0.72561768530559179</v>
      </c>
      <c r="G11" s="29">
        <v>0.69830949284785437</v>
      </c>
      <c r="H11" s="29">
        <v>0.42912873862158651</v>
      </c>
      <c r="I11" s="29">
        <v>0.28868660598179458</v>
      </c>
      <c r="J11" s="29">
        <v>0.2925877763328999</v>
      </c>
      <c r="K11" s="10">
        <v>0.98068350668647852</v>
      </c>
      <c r="L11" s="29">
        <v>-3.5661218424962858E-2</v>
      </c>
    </row>
    <row r="12" spans="1:12" ht="15" customHeight="1" x14ac:dyDescent="0.2">
      <c r="D12" s="57"/>
      <c r="E12" s="6" t="s">
        <v>6</v>
      </c>
      <c r="F12" s="30">
        <v>0.70611183355006513</v>
      </c>
      <c r="G12" s="30">
        <v>0.62808842652795849</v>
      </c>
      <c r="H12" s="30">
        <v>0.38621586475942787</v>
      </c>
      <c r="I12" s="29">
        <v>0.30039011703511054</v>
      </c>
      <c r="J12" s="30">
        <v>0.28088426527958388</v>
      </c>
      <c r="K12" s="20">
        <v>0.92719167904903421</v>
      </c>
      <c r="L12" s="30">
        <v>-3.12035661218425E-2</v>
      </c>
    </row>
    <row r="13" spans="1:12" ht="15" customHeight="1" x14ac:dyDescent="0.2">
      <c r="D13" s="55" t="s">
        <v>13</v>
      </c>
      <c r="E13" s="4" t="s">
        <v>4</v>
      </c>
      <c r="F13" s="29">
        <v>74.512353706111838</v>
      </c>
      <c r="G13" s="28">
        <v>63.589076723016916</v>
      </c>
      <c r="H13" s="28">
        <v>58.127438231469441</v>
      </c>
      <c r="I13" s="28">
        <v>33.550065019505851</v>
      </c>
      <c r="J13" s="28">
        <v>35.500650195058519</v>
      </c>
      <c r="K13" s="17">
        <v>109.21248142644875</v>
      </c>
      <c r="L13" s="28">
        <v>6.686478454680536</v>
      </c>
    </row>
    <row r="14" spans="1:12" ht="15" customHeight="1" x14ac:dyDescent="0.2">
      <c r="D14" s="56"/>
      <c r="E14" s="5" t="s">
        <v>5</v>
      </c>
      <c r="F14" s="29">
        <v>72.561768530559178</v>
      </c>
      <c r="G14" s="29">
        <v>69.830949284785433</v>
      </c>
      <c r="H14" s="29">
        <v>42.912873862158648</v>
      </c>
      <c r="I14" s="29">
        <v>28.868660598179456</v>
      </c>
      <c r="J14" s="29">
        <v>29.258777633289988</v>
      </c>
      <c r="K14" s="10">
        <v>98.068350668647852</v>
      </c>
      <c r="L14" s="29">
        <v>-3.5661218424962859</v>
      </c>
    </row>
    <row r="15" spans="1:12" ht="15" customHeight="1" x14ac:dyDescent="0.2">
      <c r="D15" s="57"/>
      <c r="E15" s="6" t="s">
        <v>6</v>
      </c>
      <c r="F15" s="29">
        <v>70.611183355006517</v>
      </c>
      <c r="G15" s="30">
        <v>62.808842652795846</v>
      </c>
      <c r="H15" s="30">
        <v>38.621586475942784</v>
      </c>
      <c r="I15" s="29">
        <v>30.039011703511054</v>
      </c>
      <c r="J15" s="30">
        <v>28.088426527958386</v>
      </c>
      <c r="K15" s="20">
        <v>92.719167904903415</v>
      </c>
      <c r="L15" s="30">
        <v>-3.1203566121842501</v>
      </c>
    </row>
    <row r="16" spans="1:12" ht="15" customHeight="1" x14ac:dyDescent="0.2">
      <c r="E16" s="3" t="s">
        <v>55</v>
      </c>
      <c r="F16" s="31">
        <v>72.56</v>
      </c>
      <c r="G16" s="31">
        <v>65.41</v>
      </c>
      <c r="H16" s="31">
        <v>46.553966189856958</v>
      </c>
      <c r="I16" s="31">
        <v>30.819245773732121</v>
      </c>
      <c r="J16" s="31">
        <v>30.949284785435633</v>
      </c>
      <c r="K16" s="8">
        <v>100</v>
      </c>
      <c r="L16" s="31">
        <v>0</v>
      </c>
    </row>
    <row r="17" spans="5:12" ht="15" customHeight="1" x14ac:dyDescent="0.2">
      <c r="E17" s="3" t="s">
        <v>9</v>
      </c>
      <c r="F17" s="30">
        <v>1.59</v>
      </c>
      <c r="G17" s="30">
        <v>3.14</v>
      </c>
      <c r="H17" s="30">
        <v>8.3690990427589718</v>
      </c>
      <c r="I17" s="30">
        <v>1.9892143746135691</v>
      </c>
      <c r="J17" s="30">
        <v>3.2535750333411553</v>
      </c>
      <c r="K17" s="20">
        <v>6.8705069965509065</v>
      </c>
      <c r="L17" s="30">
        <v>4.7315552238010881</v>
      </c>
    </row>
  </sheetData>
  <mergeCells count="4">
    <mergeCell ref="F4:L5"/>
    <mergeCell ref="D7:D9"/>
    <mergeCell ref="D10:D12"/>
    <mergeCell ref="D13:D15"/>
  </mergeCells>
  <phoneticPr fontId="2" type="noConversion"/>
  <hyperlinks>
    <hyperlink ref="B4" location="'Table S1'!A1" display="Table S1" xr:uid="{B1829441-2825-41E3-8B08-5C28FC93783C}"/>
    <hyperlink ref="B5" location="'Table S2'!A1" display="Table S2" xr:uid="{2EC5E31C-6688-4FD0-91A6-E308C15FDF28}"/>
    <hyperlink ref="B6:B9" location="'Table S2'!A1" display="Table S2" xr:uid="{CA933282-DC03-456C-B26A-F49CDB4C1D6A}"/>
    <hyperlink ref="B6" location="'Table S3'!A1" display="Table S3" xr:uid="{0966BCD1-FB99-4CEA-9800-6962C1BAE2EA}"/>
    <hyperlink ref="B7" location="'Table S4'!A1" display="Table S4" xr:uid="{9028CA2D-6A7B-4948-B28D-5D5179F01A7E}"/>
    <hyperlink ref="B8:B10" location="'Table S2'!A1" display="Table S2" xr:uid="{02F0DF0C-42D8-47D1-8BBB-4AAD97D2993B}"/>
    <hyperlink ref="B8" location="'Table S5'!A1" display="Table S5" xr:uid="{A2F140EA-1FA4-4E68-967A-C00829CAE958}"/>
    <hyperlink ref="B9" location="'Table S6'!A1" display="Table S6" xr:uid="{66838382-2DFB-4FCB-80D4-55B2B65673E8}"/>
    <hyperlink ref="B10" location="'Table S7'!A1" display="Table S7" xr:uid="{1D8C24DE-5BD3-4E4A-A328-17F8425A300E}"/>
    <hyperlink ref="B3" location="'Content index'!A1" display="Index" xr:uid="{E3A6489A-083F-4F36-ADD1-A14ACAEAB9D7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3200C-BA10-4D92-A305-E69AE348327B}">
  <dimension ref="B2:AI35"/>
  <sheetViews>
    <sheetView workbookViewId="0">
      <selection activeCell="B10" sqref="B10"/>
    </sheetView>
  </sheetViews>
  <sheetFormatPr baseColWidth="10" defaultColWidth="11.5" defaultRowHeight="15" x14ac:dyDescent="0.2"/>
  <cols>
    <col min="2" max="2" width="9.33203125" bestFit="1" customWidth="1"/>
    <col min="4" max="4" width="20.33203125" customWidth="1"/>
    <col min="5" max="5" width="12" bestFit="1" customWidth="1"/>
    <col min="8" max="8" width="12.5" bestFit="1" customWidth="1"/>
    <col min="10" max="10" width="15" bestFit="1" customWidth="1"/>
    <col min="20" max="20" width="13.6640625" bestFit="1" customWidth="1"/>
  </cols>
  <sheetData>
    <row r="2" spans="2:20" s="26" customFormat="1" ht="20" customHeight="1" x14ac:dyDescent="0.2">
      <c r="B2" s="33"/>
      <c r="D2" s="26" t="s">
        <v>62</v>
      </c>
    </row>
    <row r="3" spans="2:20" ht="15" customHeight="1" x14ac:dyDescent="0.2">
      <c r="B3" s="12" t="s">
        <v>16</v>
      </c>
    </row>
    <row r="4" spans="2:20" ht="15" customHeight="1" x14ac:dyDescent="0.2">
      <c r="B4" s="12" t="s">
        <v>17</v>
      </c>
      <c r="C4" s="1"/>
      <c r="E4" s="34" t="s">
        <v>29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23"/>
    </row>
    <row r="5" spans="2:20" ht="15" customHeight="1" x14ac:dyDescent="0.2">
      <c r="B5" s="13" t="s">
        <v>18</v>
      </c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23"/>
    </row>
    <row r="6" spans="2:20" ht="15" customHeight="1" x14ac:dyDescent="0.2">
      <c r="B6" s="13" t="s">
        <v>39</v>
      </c>
      <c r="D6" s="3" t="s">
        <v>1</v>
      </c>
      <c r="E6" s="40" t="s">
        <v>15</v>
      </c>
      <c r="F6" s="41"/>
      <c r="G6" s="42"/>
      <c r="H6" s="40" t="s">
        <v>12</v>
      </c>
      <c r="I6" s="41"/>
      <c r="J6" s="42"/>
      <c r="K6" s="40" t="s">
        <v>19</v>
      </c>
      <c r="L6" s="41"/>
      <c r="M6" s="42"/>
      <c r="N6" s="40" t="s">
        <v>2</v>
      </c>
      <c r="O6" s="41"/>
      <c r="P6" s="42"/>
      <c r="Q6" s="40" t="s">
        <v>3</v>
      </c>
      <c r="R6" s="41"/>
      <c r="S6" s="42"/>
    </row>
    <row r="7" spans="2:20" ht="15" customHeight="1" x14ac:dyDescent="0.2">
      <c r="B7" s="13" t="s">
        <v>40</v>
      </c>
      <c r="D7" s="4" t="s">
        <v>23</v>
      </c>
      <c r="E7" s="7">
        <v>57</v>
      </c>
      <c r="F7" s="8">
        <v>3</v>
      </c>
      <c r="G7" s="9">
        <v>46</v>
      </c>
      <c r="H7" s="7">
        <v>37</v>
      </c>
      <c r="I7" s="8">
        <v>4</v>
      </c>
      <c r="J7" s="9">
        <v>33</v>
      </c>
      <c r="K7" s="7">
        <v>50</v>
      </c>
      <c r="L7" s="8">
        <v>5</v>
      </c>
      <c r="M7" s="9">
        <v>41</v>
      </c>
      <c r="N7" s="17">
        <v>1447.3333333333333</v>
      </c>
      <c r="O7" s="17">
        <v>332</v>
      </c>
      <c r="P7" s="18">
        <v>548.66666666666663</v>
      </c>
      <c r="Q7" s="16">
        <v>33.666666666666664</v>
      </c>
      <c r="R7" s="17">
        <v>2.6666666666666665</v>
      </c>
      <c r="S7" s="18">
        <v>35.666666666666664</v>
      </c>
    </row>
    <row r="8" spans="2:20" ht="15" customHeight="1" x14ac:dyDescent="0.2">
      <c r="B8" s="14" t="s">
        <v>41</v>
      </c>
      <c r="D8" s="3" t="s">
        <v>30</v>
      </c>
      <c r="E8" s="46">
        <f>AVERAGE(E7:G7)</f>
        <v>35.333333333333336</v>
      </c>
      <c r="F8" s="47"/>
      <c r="G8" s="48"/>
      <c r="H8" s="46">
        <f>AVERAGE(H7:J7)</f>
        <v>24.666666666666668</v>
      </c>
      <c r="I8" s="47"/>
      <c r="J8" s="48"/>
      <c r="K8" s="46">
        <f>AVERAGE(K7:M7)</f>
        <v>32</v>
      </c>
      <c r="L8" s="47"/>
      <c r="M8" s="48"/>
      <c r="N8" s="46">
        <f>AVERAGE(N7:P7)</f>
        <v>776</v>
      </c>
      <c r="O8" s="47"/>
      <c r="P8" s="48"/>
      <c r="Q8" s="46">
        <f>AVERAGE(Q7:S7)</f>
        <v>24</v>
      </c>
      <c r="R8" s="47"/>
      <c r="S8" s="48"/>
    </row>
    <row r="9" spans="2:20" ht="15" customHeight="1" x14ac:dyDescent="0.2">
      <c r="B9" s="13" t="s">
        <v>47</v>
      </c>
      <c r="D9" s="3" t="s">
        <v>54</v>
      </c>
      <c r="E9" s="7">
        <f>(E7-$Q7)/($N7-$Q7)</f>
        <v>1.6505541145956145E-2</v>
      </c>
      <c r="F9" s="8">
        <f>(F7-$R7)/($O7-$R7)</f>
        <v>1.0121457489878547E-3</v>
      </c>
      <c r="G9" s="9">
        <f>(G7-$S7)/($P7-$S7)</f>
        <v>2.0142949967511377E-2</v>
      </c>
      <c r="H9" s="7">
        <f>(H7-$Q7)/($N7-$Q7)</f>
        <v>2.3579344494223079E-3</v>
      </c>
      <c r="I9" s="8">
        <f>(I7-$R7)/($O7-$R7)</f>
        <v>4.0485829959514179E-3</v>
      </c>
      <c r="J9" s="9">
        <f>(J7-$S7)/($P7-$S7)</f>
        <v>-5.1981806367771234E-3</v>
      </c>
      <c r="K9" s="7">
        <f>(K7-$Q7)/($N7-$Q7)</f>
        <v>1.1553878802169303E-2</v>
      </c>
      <c r="L9" s="8">
        <f>(L7-$R7)/($O7-$R7)</f>
        <v>7.0850202429149807E-3</v>
      </c>
      <c r="M9" s="9">
        <f>(M7-$S7)/($P7-$S7)</f>
        <v>1.0396361273554261E-2</v>
      </c>
      <c r="N9" s="7">
        <f>(N7-$Q7)/($N7-$Q7)</f>
        <v>1</v>
      </c>
      <c r="O9" s="8">
        <f>(O7-$R7)/($O7-$R7)</f>
        <v>1</v>
      </c>
      <c r="P9" s="9">
        <f>(P7-$S7)/($P7-$S7)</f>
        <v>1</v>
      </c>
      <c r="Q9" s="7">
        <f>(Q7-$Q7)/($N7-$Q7)</f>
        <v>0</v>
      </c>
      <c r="R9" s="8">
        <f>(R7-$R7)/($O7-$R7)</f>
        <v>0</v>
      </c>
      <c r="S9" s="9">
        <f>(S7-$S7)/($P7-$S7)</f>
        <v>0</v>
      </c>
    </row>
    <row r="10" spans="2:20" ht="15" customHeight="1" x14ac:dyDescent="0.2">
      <c r="B10" s="13" t="s">
        <v>50</v>
      </c>
      <c r="D10" s="3" t="s">
        <v>31</v>
      </c>
      <c r="E10" s="49">
        <f>100*AVERAGE(E9:G9)</f>
        <v>1.2553545620818458</v>
      </c>
      <c r="F10" s="49"/>
      <c r="G10" s="49"/>
      <c r="H10" s="49">
        <f>100*AVERAGE(H9:J9)</f>
        <v>4.0277893619886762E-2</v>
      </c>
      <c r="I10" s="49"/>
      <c r="J10" s="49"/>
      <c r="K10" s="49">
        <f>100*AVERAGE(K9:M9)</f>
        <v>0.96784201062128494</v>
      </c>
      <c r="L10" s="49"/>
      <c r="M10" s="49"/>
      <c r="N10" s="49">
        <f>100*AVERAGE(N9:P9)</f>
        <v>100</v>
      </c>
      <c r="O10" s="49"/>
      <c r="P10" s="49"/>
      <c r="Q10" s="49">
        <f>100*AVERAGE(Q9:S9)</f>
        <v>0</v>
      </c>
      <c r="R10" s="49"/>
      <c r="S10" s="49"/>
    </row>
    <row r="11" spans="2:20" ht="15" customHeight="1" x14ac:dyDescent="0.2">
      <c r="D11" s="3" t="s">
        <v>25</v>
      </c>
      <c r="E11" s="46">
        <f>100*_xlfn.STDEV.P(E9:G9)</f>
        <v>0.82950032744578872</v>
      </c>
      <c r="F11" s="47"/>
      <c r="G11" s="48"/>
      <c r="H11" s="46">
        <f>100*_xlfn.STDEV.P(H9:J9)</f>
        <v>0.4020168672295048</v>
      </c>
      <c r="I11" s="47"/>
      <c r="J11" s="48"/>
      <c r="K11" s="46">
        <f>100*_xlfn.STDEV.P(K9:M9)</f>
        <v>0.18937183608759106</v>
      </c>
      <c r="L11" s="47"/>
      <c r="M11" s="48"/>
      <c r="N11" s="46">
        <f>100*_xlfn.STDEV.P(N9:P9)</f>
        <v>0</v>
      </c>
      <c r="O11" s="47"/>
      <c r="P11" s="48"/>
      <c r="Q11" s="46">
        <f>100*_xlfn.STDEV.P(Q9:S9)</f>
        <v>0</v>
      </c>
      <c r="R11" s="47"/>
      <c r="S11" s="48"/>
    </row>
    <row r="12" spans="2:20" ht="15" customHeight="1" x14ac:dyDescent="0.2">
      <c r="E12" s="34" t="s">
        <v>32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23"/>
    </row>
    <row r="13" spans="2:20" ht="15" customHeight="1" x14ac:dyDescent="0.2">
      <c r="E13" s="37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23"/>
    </row>
    <row r="14" spans="2:20" ht="15" customHeight="1" x14ac:dyDescent="0.2">
      <c r="D14" s="3" t="s">
        <v>1</v>
      </c>
      <c r="E14" s="40" t="s">
        <v>15</v>
      </c>
      <c r="F14" s="41"/>
      <c r="G14" s="42"/>
      <c r="H14" s="40" t="s">
        <v>12</v>
      </c>
      <c r="I14" s="41"/>
      <c r="J14" s="42"/>
      <c r="K14" s="40" t="s">
        <v>19</v>
      </c>
      <c r="L14" s="41"/>
      <c r="M14" s="42"/>
      <c r="N14" s="40" t="s">
        <v>2</v>
      </c>
      <c r="O14" s="41"/>
      <c r="P14" s="42"/>
      <c r="Q14" s="40" t="s">
        <v>3</v>
      </c>
      <c r="R14" s="41"/>
      <c r="S14" s="42"/>
    </row>
    <row r="15" spans="2:20" ht="15" customHeight="1" x14ac:dyDescent="0.2">
      <c r="D15" s="4" t="s">
        <v>23</v>
      </c>
      <c r="E15" s="7">
        <v>1230</v>
      </c>
      <c r="F15" s="8">
        <v>36.746987951807228</v>
      </c>
      <c r="G15" s="9">
        <v>1121</v>
      </c>
      <c r="H15" s="10">
        <v>1493</v>
      </c>
      <c r="I15" s="10">
        <v>83.734939759036138</v>
      </c>
      <c r="J15" s="9">
        <v>1549</v>
      </c>
      <c r="K15" s="10">
        <v>1515</v>
      </c>
      <c r="L15" s="10">
        <v>111.74698795180723</v>
      </c>
      <c r="M15" s="9">
        <v>1316</v>
      </c>
      <c r="N15" s="17">
        <v>1447.3333333333333</v>
      </c>
      <c r="O15" s="17">
        <v>332</v>
      </c>
      <c r="P15" s="18">
        <v>548.66666666666663</v>
      </c>
      <c r="Q15" s="16">
        <v>33.666666666666664</v>
      </c>
      <c r="R15" s="17">
        <v>2.6666666666666665</v>
      </c>
      <c r="S15" s="18">
        <v>35.666666666666664</v>
      </c>
    </row>
    <row r="16" spans="2:20" ht="15" customHeight="1" x14ac:dyDescent="0.2">
      <c r="D16" s="3" t="s">
        <v>30</v>
      </c>
      <c r="E16" s="46">
        <f>AVERAGE(E15:G15)</f>
        <v>795.91566265060237</v>
      </c>
      <c r="F16" s="47"/>
      <c r="G16" s="48"/>
      <c r="H16" s="46">
        <f>AVERAGE(H15:J15)</f>
        <v>1041.9116465863453</v>
      </c>
      <c r="I16" s="47"/>
      <c r="J16" s="48"/>
      <c r="K16" s="46">
        <f>AVERAGE(K15:M15)</f>
        <v>980.91566265060237</v>
      </c>
      <c r="L16" s="47"/>
      <c r="M16" s="48"/>
      <c r="N16" s="46">
        <f>AVERAGE(N15:P15)</f>
        <v>776</v>
      </c>
      <c r="O16" s="47"/>
      <c r="P16" s="48"/>
      <c r="Q16" s="46">
        <f>AVERAGE(Q15:S15)</f>
        <v>24</v>
      </c>
      <c r="R16" s="47"/>
      <c r="S16" s="48"/>
    </row>
    <row r="17" spans="4:35" ht="15" customHeight="1" x14ac:dyDescent="0.2">
      <c r="D17" s="3" t="s">
        <v>54</v>
      </c>
      <c r="E17" s="7">
        <f>(E15-$N15)/($Q15-$N15)</f>
        <v>0.15373732610233432</v>
      </c>
      <c r="F17" s="8">
        <f>(F15-$O15)/($R15-$O15)</f>
        <v>0.89651724306131408</v>
      </c>
      <c r="G17" s="9">
        <f>(G15-$P15)/($S15-$P15)</f>
        <v>-1.1156595191682912</v>
      </c>
      <c r="H17" s="7">
        <f>(H15-$N15)/($Q15-$N15)</f>
        <v>-3.2303701957085651E-2</v>
      </c>
      <c r="I17" s="8">
        <f>(I15-$O15)/($R15-$O15)</f>
        <v>0.75384127603531537</v>
      </c>
      <c r="J17" s="9">
        <f>(J15-$P15)/($S15-$P15)</f>
        <v>-1.9499675113710202</v>
      </c>
      <c r="K17" s="7">
        <f>(K15-$N15)/($Q15-$N15)</f>
        <v>-4.7866069323272871E-2</v>
      </c>
      <c r="L17" s="8">
        <f>(L15-$O15)/($R15-$O15)</f>
        <v>0.66878444953904692</v>
      </c>
      <c r="M17" s="9">
        <f>(M15-$P15)/($S15-$P15)</f>
        <v>-1.4957764782326186</v>
      </c>
      <c r="N17" s="7">
        <f>(N15-$N15)/($Q15-$N15)</f>
        <v>0</v>
      </c>
      <c r="O17" s="8">
        <f>(O15-$O15)/($R15-$O15)</f>
        <v>0</v>
      </c>
      <c r="P17" s="9">
        <f>(P15-$P15)/($S15-$P15)</f>
        <v>0</v>
      </c>
      <c r="Q17" s="7">
        <f>(Q15-$N15)/($Q15-$N15)</f>
        <v>1</v>
      </c>
      <c r="R17" s="8">
        <f>(R15-$O15)/($R15-$O15)</f>
        <v>1</v>
      </c>
      <c r="S17" s="9">
        <f>(S15-$P15)/($S15-$P15)</f>
        <v>1</v>
      </c>
    </row>
    <row r="18" spans="4:35" ht="15" customHeight="1" x14ac:dyDescent="0.2">
      <c r="D18" s="3" t="s">
        <v>31</v>
      </c>
      <c r="E18" s="46">
        <f>100*AVERAGE(E17:G17)</f>
        <v>-2.1801650001547586</v>
      </c>
      <c r="F18" s="47"/>
      <c r="G18" s="48"/>
      <c r="H18" s="46">
        <f>100*AVERAGE(H17:J17)</f>
        <v>-40.947664576426348</v>
      </c>
      <c r="I18" s="47"/>
      <c r="J18" s="48"/>
      <c r="K18" s="46">
        <f>100*AVERAGE(K17:M17)</f>
        <v>-29.161936600561482</v>
      </c>
      <c r="L18" s="47"/>
      <c r="M18" s="48"/>
      <c r="N18" s="46">
        <f>100*AVERAGE(N17:P17)</f>
        <v>0</v>
      </c>
      <c r="O18" s="47"/>
      <c r="P18" s="48"/>
      <c r="Q18" s="46">
        <f>100*AVERAGE(Q17:S17)</f>
        <v>100</v>
      </c>
      <c r="R18" s="47"/>
      <c r="S18" s="48"/>
    </row>
    <row r="19" spans="4:35" ht="15" customHeight="1" x14ac:dyDescent="0.2">
      <c r="D19" s="3" t="s">
        <v>25</v>
      </c>
      <c r="E19" s="46">
        <f>100*_xlfn.STDEV.P(E17:G17)</f>
        <v>83.079250506686037</v>
      </c>
      <c r="F19" s="47"/>
      <c r="G19" s="48"/>
      <c r="H19" s="46">
        <f>100*_xlfn.STDEV.P(H17:J17)</f>
        <v>113.55879716015134</v>
      </c>
      <c r="I19" s="47"/>
      <c r="J19" s="48"/>
      <c r="K19" s="46">
        <f>100*_xlfn.STDEV.P(K17:M17)</f>
        <v>90.033058918805494</v>
      </c>
      <c r="L19" s="47"/>
      <c r="M19" s="48"/>
      <c r="N19" s="46">
        <f>100*_xlfn.STDEV.P(N17:P17)</f>
        <v>0</v>
      </c>
      <c r="O19" s="47"/>
      <c r="P19" s="48"/>
      <c r="Q19" s="46">
        <f>100*_xlfn.STDEV.P(Q17:S17)</f>
        <v>0</v>
      </c>
      <c r="R19" s="47"/>
      <c r="S19" s="48"/>
    </row>
    <row r="20" spans="4:35" ht="15" customHeight="1" x14ac:dyDescent="0.2">
      <c r="E20" s="34" t="s">
        <v>33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23"/>
    </row>
    <row r="21" spans="4:35" ht="15" customHeight="1" x14ac:dyDescent="0.2">
      <c r="E21" s="37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23"/>
    </row>
    <row r="22" spans="4:35" ht="15" customHeight="1" x14ac:dyDescent="0.2">
      <c r="D22" s="3" t="s">
        <v>1</v>
      </c>
      <c r="E22" s="40" t="s">
        <v>15</v>
      </c>
      <c r="F22" s="41"/>
      <c r="G22" s="41"/>
      <c r="H22" s="41"/>
      <c r="I22" s="41"/>
      <c r="J22" s="41"/>
      <c r="K22" s="40" t="s">
        <v>12</v>
      </c>
      <c r="L22" s="41"/>
      <c r="M22" s="41"/>
      <c r="N22" s="41"/>
      <c r="O22" s="41"/>
      <c r="P22" s="41"/>
      <c r="Q22" s="40" t="s">
        <v>19</v>
      </c>
      <c r="R22" s="41"/>
      <c r="S22" s="41"/>
      <c r="T22" s="41"/>
      <c r="U22" s="41"/>
      <c r="V22" s="41"/>
      <c r="W22" s="40" t="s">
        <v>2</v>
      </c>
      <c r="X22" s="41"/>
      <c r="Y22" s="41"/>
      <c r="Z22" s="41"/>
      <c r="AA22" s="41"/>
      <c r="AB22" s="41"/>
      <c r="AC22" s="40" t="s">
        <v>3</v>
      </c>
      <c r="AD22" s="41"/>
      <c r="AE22" s="41"/>
      <c r="AF22" s="41"/>
      <c r="AG22" s="41"/>
      <c r="AH22" s="42"/>
    </row>
    <row r="23" spans="4:35" ht="15" customHeight="1" x14ac:dyDescent="0.2">
      <c r="D23" s="4" t="s">
        <v>34</v>
      </c>
      <c r="E23" s="10">
        <v>7</v>
      </c>
      <c r="F23" s="10">
        <v>3</v>
      </c>
      <c r="G23" s="10">
        <v>8</v>
      </c>
      <c r="H23" s="10">
        <v>0</v>
      </c>
      <c r="I23" s="10">
        <v>4</v>
      </c>
      <c r="J23" s="9">
        <v>6</v>
      </c>
      <c r="K23" s="10">
        <v>5</v>
      </c>
      <c r="L23" s="10">
        <v>3</v>
      </c>
      <c r="M23" s="10">
        <v>10</v>
      </c>
      <c r="N23" s="10">
        <v>3</v>
      </c>
      <c r="O23" s="10">
        <v>11</v>
      </c>
      <c r="P23" s="9">
        <v>16</v>
      </c>
      <c r="Q23" s="10">
        <v>6</v>
      </c>
      <c r="R23" s="10">
        <v>6</v>
      </c>
      <c r="S23" s="10">
        <v>11</v>
      </c>
      <c r="T23" s="10">
        <v>6</v>
      </c>
      <c r="U23" s="10">
        <v>19</v>
      </c>
      <c r="V23" s="10">
        <v>10</v>
      </c>
      <c r="W23" s="16">
        <v>91.666666666666671</v>
      </c>
      <c r="X23" s="10">
        <v>96</v>
      </c>
      <c r="Y23" s="10">
        <v>126</v>
      </c>
      <c r="Z23" s="10">
        <v>32.333333333333336</v>
      </c>
      <c r="AA23" s="10">
        <v>69.333333333333329</v>
      </c>
      <c r="AB23" s="10">
        <v>111.66666666666667</v>
      </c>
      <c r="AC23" s="16">
        <v>6.666666666666667</v>
      </c>
      <c r="AD23" s="17">
        <v>1.6666666666666667</v>
      </c>
      <c r="AE23" s="17">
        <v>4.333333333333333</v>
      </c>
      <c r="AF23" s="17">
        <v>3.3333333333333335</v>
      </c>
      <c r="AG23" s="17">
        <v>19.666666666666668</v>
      </c>
      <c r="AH23" s="18">
        <v>12.666666666666666</v>
      </c>
    </row>
    <row r="24" spans="4:35" ht="15" customHeight="1" x14ac:dyDescent="0.2">
      <c r="D24" s="3" t="s">
        <v>30</v>
      </c>
      <c r="E24" s="46">
        <f>AVERAGE(E23:J23)</f>
        <v>4.666666666666667</v>
      </c>
      <c r="F24" s="47"/>
      <c r="G24" s="47"/>
      <c r="H24" s="47"/>
      <c r="I24" s="47"/>
      <c r="J24" s="48"/>
      <c r="K24" s="46">
        <f>AVERAGE(K23:P23)</f>
        <v>8</v>
      </c>
      <c r="L24" s="47"/>
      <c r="M24" s="47"/>
      <c r="N24" s="47"/>
      <c r="O24" s="47"/>
      <c r="P24" s="48"/>
      <c r="Q24" s="46">
        <f>AVERAGE(Q23:V23)</f>
        <v>9.6666666666666661</v>
      </c>
      <c r="R24" s="47"/>
      <c r="S24" s="47"/>
      <c r="T24" s="47"/>
      <c r="U24" s="47"/>
      <c r="V24" s="48"/>
      <c r="W24" s="46">
        <f>AVERAGE(W23:AB23)</f>
        <v>87.833333333333329</v>
      </c>
      <c r="X24" s="47"/>
      <c r="Y24" s="47"/>
      <c r="Z24" s="47"/>
      <c r="AA24" s="47"/>
      <c r="AB24" s="48"/>
      <c r="AC24" s="46">
        <f>AVERAGE(AC23:AH23)</f>
        <v>8.0555555555555554</v>
      </c>
      <c r="AD24" s="47"/>
      <c r="AE24" s="47"/>
      <c r="AF24" s="47"/>
      <c r="AG24" s="47"/>
      <c r="AH24" s="48"/>
    </row>
    <row r="25" spans="4:35" ht="15" customHeight="1" x14ac:dyDescent="0.2">
      <c r="D25" s="3" t="s">
        <v>54</v>
      </c>
      <c r="E25" s="7">
        <f>(E23-$AC23)/($W23-$AC23)</f>
        <v>3.9215686274509769E-3</v>
      </c>
      <c r="F25" s="8">
        <f>(F23-$AD23)/($X23-$AD23)</f>
        <v>1.4134275618374558E-2</v>
      </c>
      <c r="G25" s="8">
        <f>(G23-$AE23)/($Y23-$AE23)</f>
        <v>3.0136986301369864E-2</v>
      </c>
      <c r="H25" s="8">
        <f>(H23-$AF23)/($Z23-$AF23)</f>
        <v>-0.11494252873563217</v>
      </c>
      <c r="I25" s="8">
        <f>(I23-$AG23)/($AA23-$AG23)</f>
        <v>-0.31543624161073835</v>
      </c>
      <c r="J25" s="9">
        <f>(J23-$AH23)/($AB23-$AH23)</f>
        <v>-6.7340067340067339E-2</v>
      </c>
      <c r="K25" s="7">
        <f>(K23-$AC23)/($W23-$AC23)</f>
        <v>-1.9607843137254905E-2</v>
      </c>
      <c r="L25" s="8">
        <f>(L23-$AD23)/($X23-$AD23)</f>
        <v>1.4134275618374558E-2</v>
      </c>
      <c r="M25" s="8">
        <f>(M23-$AE23)/($Y23-$AE23)</f>
        <v>4.6575342465753428E-2</v>
      </c>
      <c r="N25" s="8">
        <f>(N23-$AF23)/($Z23-$AF23)</f>
        <v>-1.1494252873563222E-2</v>
      </c>
      <c r="O25" s="8">
        <f>(O23-$AG23)/($AA23-$AG23)</f>
        <v>-0.17449664429530207</v>
      </c>
      <c r="P25" s="9">
        <f>(P23-$AH23)/($AB23-$AH23)</f>
        <v>3.3670033670033676E-2</v>
      </c>
      <c r="Q25" s="7">
        <f>(Q23-$AC23)/($W23-$AC23)</f>
        <v>-7.8431372549019641E-3</v>
      </c>
      <c r="R25" s="8">
        <f>(R23-$AD23)/($X23-$AD23)</f>
        <v>4.5936395759717315E-2</v>
      </c>
      <c r="S25" s="8">
        <f>(S23-$AE23)/($Y23-$AE23)</f>
        <v>5.4794520547945202E-2</v>
      </c>
      <c r="T25" s="8">
        <f>(T23-$AF23)/($Z23-$AF23)</f>
        <v>9.1954022988505732E-2</v>
      </c>
      <c r="U25" s="8">
        <f>(U23-$AG23)/($AA23-$AG23)</f>
        <v>-1.3422818791946334E-2</v>
      </c>
      <c r="V25" s="9">
        <f>(V23-$AH23)/($AB23-$AH23)</f>
        <v>-2.6936026936026931E-2</v>
      </c>
      <c r="W25" s="7">
        <f>(W23-$AC23)/($W23-$AC23)</f>
        <v>1</v>
      </c>
      <c r="X25" s="8">
        <f>(X23-$AD23)/($X23-$AD23)</f>
        <v>1</v>
      </c>
      <c r="Y25" s="8">
        <f>(Y23-$AE23)/($Y23-$AE23)</f>
        <v>1</v>
      </c>
      <c r="Z25" s="8">
        <f>(Z23-$AF23)/($Z23-$AF23)</f>
        <v>1</v>
      </c>
      <c r="AA25" s="8">
        <f>(AA23-$AG23)/($AA23-$AG23)</f>
        <v>1</v>
      </c>
      <c r="AB25" s="9">
        <f>(AB23-$AH23)/($AB23-$AH23)</f>
        <v>1</v>
      </c>
      <c r="AC25" s="7">
        <f>(AC23-$AC23)/($W23-$AC23)</f>
        <v>0</v>
      </c>
      <c r="AD25" s="8">
        <f>(AD23-$AD23)/($X23-$AD23)</f>
        <v>0</v>
      </c>
      <c r="AE25" s="8">
        <f>(AE23-$AE23)/($Y23-$AE23)</f>
        <v>0</v>
      </c>
      <c r="AF25" s="8">
        <f>(AF23-$AF23)/($Z23-$AF23)</f>
        <v>0</v>
      </c>
      <c r="AG25" s="8">
        <f>(AG23-$AG23)/($AA23-$AG23)</f>
        <v>0</v>
      </c>
      <c r="AH25" s="9">
        <f>(AH23-$AH23)/($AB23-$AH23)</f>
        <v>0</v>
      </c>
    </row>
    <row r="26" spans="4:35" ht="15" customHeight="1" x14ac:dyDescent="0.2">
      <c r="D26" s="3" t="s">
        <v>31</v>
      </c>
      <c r="E26" s="46">
        <f>100*AVERAGE(E25:J25)</f>
        <v>-7.4921001189873753</v>
      </c>
      <c r="F26" s="47"/>
      <c r="G26" s="47"/>
      <c r="H26" s="47"/>
      <c r="I26" s="47"/>
      <c r="J26" s="48"/>
      <c r="K26" s="46">
        <f>100*AVERAGE(K25:P25)</f>
        <v>-1.8536514758659755</v>
      </c>
      <c r="L26" s="47"/>
      <c r="M26" s="47"/>
      <c r="N26" s="47"/>
      <c r="O26" s="47"/>
      <c r="P26" s="48"/>
      <c r="Q26" s="46">
        <f>100*AVERAGE(Q25:V25)</f>
        <v>2.4080492718882169</v>
      </c>
      <c r="R26" s="47"/>
      <c r="S26" s="47"/>
      <c r="T26" s="47"/>
      <c r="U26" s="47"/>
      <c r="V26" s="48"/>
      <c r="W26" s="46">
        <f>100*AVERAGE(W25:AB25)</f>
        <v>100</v>
      </c>
      <c r="X26" s="47"/>
      <c r="Y26" s="47"/>
      <c r="Z26" s="47"/>
      <c r="AA26" s="47"/>
      <c r="AB26" s="48"/>
      <c r="AC26" s="46">
        <f>100*AVERAGE(AC25:AH25)</f>
        <v>0</v>
      </c>
      <c r="AD26" s="47"/>
      <c r="AE26" s="47"/>
      <c r="AF26" s="47"/>
      <c r="AG26" s="47"/>
      <c r="AH26" s="48"/>
    </row>
    <row r="27" spans="4:35" ht="15" customHeight="1" x14ac:dyDescent="0.2">
      <c r="D27" s="3" t="s">
        <v>25</v>
      </c>
      <c r="E27" s="46">
        <f>100*_xlfn.STDEV.P(E25:J25)</f>
        <v>11.88072304045094</v>
      </c>
      <c r="F27" s="47"/>
      <c r="G27" s="47"/>
      <c r="H27" s="47"/>
      <c r="I27" s="47"/>
      <c r="J27" s="48"/>
      <c r="K27" s="46">
        <f>100*_xlfn.STDEV.P(K25:P25)</f>
        <v>7.3492359462224943</v>
      </c>
      <c r="L27" s="47"/>
      <c r="M27" s="47"/>
      <c r="N27" s="47"/>
      <c r="O27" s="47"/>
      <c r="P27" s="48"/>
      <c r="Q27" s="46">
        <f>100*_xlfn.STDEV.P(Q25:V25)</f>
        <v>4.2926584453687529</v>
      </c>
      <c r="R27" s="47"/>
      <c r="S27" s="47"/>
      <c r="T27" s="47"/>
      <c r="U27" s="47"/>
      <c r="V27" s="48"/>
      <c r="W27" s="46">
        <f>100*_xlfn.STDEV.P(W25:AB25)</f>
        <v>0</v>
      </c>
      <c r="X27" s="47"/>
      <c r="Y27" s="47"/>
      <c r="Z27" s="47"/>
      <c r="AA27" s="47"/>
      <c r="AB27" s="48"/>
      <c r="AC27" s="46">
        <f>100*_xlfn.STDEV.P(AC25:AH25)</f>
        <v>0</v>
      </c>
      <c r="AD27" s="47"/>
      <c r="AE27" s="47"/>
      <c r="AF27" s="47"/>
      <c r="AG27" s="47"/>
      <c r="AH27" s="48"/>
    </row>
    <row r="28" spans="4:35" ht="15" customHeight="1" x14ac:dyDescent="0.2">
      <c r="E28" s="34" t="s">
        <v>35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6"/>
    </row>
    <row r="29" spans="4:35" ht="15" customHeight="1" x14ac:dyDescent="0.2">
      <c r="E29" s="37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9"/>
    </row>
    <row r="30" spans="4:35" ht="15" customHeight="1" x14ac:dyDescent="0.2">
      <c r="D30" s="3" t="s">
        <v>1</v>
      </c>
      <c r="E30" s="40" t="s">
        <v>15</v>
      </c>
      <c r="F30" s="41"/>
      <c r="G30" s="41"/>
      <c r="H30" s="41"/>
      <c r="I30" s="41"/>
      <c r="J30" s="41"/>
      <c r="K30" s="40" t="s">
        <v>12</v>
      </c>
      <c r="L30" s="41"/>
      <c r="M30" s="41"/>
      <c r="N30" s="41"/>
      <c r="O30" s="41"/>
      <c r="P30" s="42"/>
      <c r="Q30" s="40" t="s">
        <v>19</v>
      </c>
      <c r="R30" s="41"/>
      <c r="S30" s="41"/>
      <c r="T30" s="41"/>
      <c r="U30" s="41"/>
      <c r="V30" s="42"/>
      <c r="W30" s="40" t="s">
        <v>2</v>
      </c>
      <c r="X30" s="41"/>
      <c r="Y30" s="41"/>
      <c r="Z30" s="41"/>
      <c r="AA30" s="41"/>
      <c r="AB30" s="42"/>
      <c r="AC30" s="40" t="s">
        <v>3</v>
      </c>
      <c r="AD30" s="41"/>
      <c r="AE30" s="41"/>
      <c r="AF30" s="41"/>
      <c r="AG30" s="41"/>
      <c r="AH30" s="42"/>
    </row>
    <row r="31" spans="4:35" ht="15" customHeight="1" x14ac:dyDescent="0.2">
      <c r="D31" s="4" t="s">
        <v>34</v>
      </c>
      <c r="E31" s="10">
        <v>94</v>
      </c>
      <c r="F31" s="10">
        <v>46</v>
      </c>
      <c r="G31" s="10">
        <v>26</v>
      </c>
      <c r="H31" s="10">
        <v>39</v>
      </c>
      <c r="I31" s="10">
        <v>46</v>
      </c>
      <c r="J31" s="9">
        <v>204</v>
      </c>
      <c r="K31" s="10">
        <v>136</v>
      </c>
      <c r="L31" s="10">
        <v>122</v>
      </c>
      <c r="M31" s="10">
        <v>166</v>
      </c>
      <c r="N31" s="10">
        <v>41</v>
      </c>
      <c r="O31" s="10">
        <v>65</v>
      </c>
      <c r="P31" s="9">
        <v>116</v>
      </c>
      <c r="Q31" s="10">
        <v>200</v>
      </c>
      <c r="R31" s="10">
        <v>187</v>
      </c>
      <c r="S31" s="10">
        <v>121</v>
      </c>
      <c r="T31" s="10">
        <v>27</v>
      </c>
      <c r="U31" s="10">
        <v>50</v>
      </c>
      <c r="V31" s="10">
        <v>129</v>
      </c>
      <c r="W31" s="16">
        <v>91.666666666666671</v>
      </c>
      <c r="X31" s="10">
        <v>96</v>
      </c>
      <c r="Y31" s="10">
        <v>126</v>
      </c>
      <c r="Z31" s="10">
        <v>32.333333333333336</v>
      </c>
      <c r="AA31" s="10">
        <v>69.333333333333329</v>
      </c>
      <c r="AB31" s="10">
        <v>111.66666666666667</v>
      </c>
      <c r="AC31" s="16">
        <v>6.666666666666667</v>
      </c>
      <c r="AD31" s="17">
        <v>1.6666666666666667</v>
      </c>
      <c r="AE31" s="17">
        <v>4.333333333333333</v>
      </c>
      <c r="AF31" s="17">
        <v>3.3333333333333335</v>
      </c>
      <c r="AG31" s="17">
        <v>19.666666666666668</v>
      </c>
      <c r="AH31" s="18">
        <v>12.666666666666666</v>
      </c>
    </row>
    <row r="32" spans="4:35" ht="15" customHeight="1" x14ac:dyDescent="0.2">
      <c r="D32" s="3" t="s">
        <v>30</v>
      </c>
      <c r="E32" s="46">
        <f>AVERAGE(E31:J31)</f>
        <v>75.833333333333329</v>
      </c>
      <c r="F32" s="47"/>
      <c r="G32" s="47"/>
      <c r="H32" s="47"/>
      <c r="I32" s="47"/>
      <c r="J32" s="48"/>
      <c r="K32" s="46">
        <f>AVERAGE(K31:P31)</f>
        <v>107.66666666666667</v>
      </c>
      <c r="L32" s="47"/>
      <c r="M32" s="47"/>
      <c r="N32" s="47"/>
      <c r="O32" s="47"/>
      <c r="P32" s="48"/>
      <c r="Q32" s="46">
        <f>AVERAGE(Q31:V31)</f>
        <v>119</v>
      </c>
      <c r="R32" s="47"/>
      <c r="S32" s="47"/>
      <c r="T32" s="47"/>
      <c r="U32" s="47"/>
      <c r="V32" s="48"/>
      <c r="W32" s="46">
        <f>AVERAGE(W31:AB31)</f>
        <v>87.833333333333329</v>
      </c>
      <c r="X32" s="47"/>
      <c r="Y32" s="47"/>
      <c r="Z32" s="47"/>
      <c r="AA32" s="47"/>
      <c r="AB32" s="48"/>
      <c r="AC32" s="46">
        <f>AVERAGE(AC31:AH31)</f>
        <v>8.0555555555555554</v>
      </c>
      <c r="AD32" s="47"/>
      <c r="AE32" s="47"/>
      <c r="AF32" s="47"/>
      <c r="AG32" s="47"/>
      <c r="AH32" s="48"/>
    </row>
    <row r="33" spans="4:34" ht="15" customHeight="1" x14ac:dyDescent="0.2">
      <c r="D33" s="3" t="s">
        <v>54</v>
      </c>
      <c r="E33" s="2">
        <f>(E31-$W31)/($AC31-$W31)</f>
        <v>-2.7450980392156807E-2</v>
      </c>
      <c r="F33" s="20">
        <f>(F31-$X31)/($AD31-$X31)</f>
        <v>0.53003533568904593</v>
      </c>
      <c r="G33" s="20">
        <f>(G31-$Y31)/($AE31-$Y31)</f>
        <v>0.82191780821917804</v>
      </c>
      <c r="H33" s="20">
        <f>(H31-$Z31)/($AF31-$Z31)</f>
        <v>-0.22988505747126425</v>
      </c>
      <c r="I33" s="20">
        <f>(I31-$AA31)/($AG31-$AA31)</f>
        <v>0.46979865771812079</v>
      </c>
      <c r="J33" s="21">
        <f>(J31-$AB31)/($AH31-$AB31)</f>
        <v>-0.93265993265993263</v>
      </c>
      <c r="K33" s="2">
        <f>(K31-$W31)/($AC31-$W31)</f>
        <v>-0.52156862745098032</v>
      </c>
      <c r="L33" s="20">
        <f>(L31-$X31)/($AD31-$X31)</f>
        <v>-0.2756183745583039</v>
      </c>
      <c r="M33" s="20">
        <f>(M31-$Y31)/($AE31-$Y31)</f>
        <v>-0.32876712328767121</v>
      </c>
      <c r="N33" s="20">
        <f>(N31-$Z31)/($AF31-$Z31)</f>
        <v>-0.29885057471264354</v>
      </c>
      <c r="O33" s="20">
        <f>(O31-$AA31)/($AG31-$AA31)</f>
        <v>8.7248322147650922E-2</v>
      </c>
      <c r="P33" s="21">
        <f>(P31-$AB31)/($AH31-$AB31)</f>
        <v>-4.3771043771043724E-2</v>
      </c>
      <c r="Q33" s="2">
        <f>(Q31-$W31)/($AC31-$W31)</f>
        <v>-1.2745098039215685</v>
      </c>
      <c r="R33" s="20">
        <f>(R31-$X31)/($AD31-$X31)</f>
        <v>-0.96466431095406369</v>
      </c>
      <c r="S33" s="20">
        <f>(S31-$Y31)/($AE31-$Y31)</f>
        <v>4.1095890410958902E-2</v>
      </c>
      <c r="T33" s="20">
        <f>(T31-$Z31)/($AF31-$Z31)</f>
        <v>0.18390804597701155</v>
      </c>
      <c r="U33" s="20">
        <f>(U31-$AA31)/($AG31-$AA31)</f>
        <v>0.38926174496644295</v>
      </c>
      <c r="V33" s="21">
        <f>(V31-$AB31)/($AH31-$AB31)</f>
        <v>-0.17508417508417504</v>
      </c>
      <c r="W33" s="2">
        <f>(W31-$W31)/($AC31-$W31)</f>
        <v>0</v>
      </c>
      <c r="X33" s="20">
        <f>(X31-$X31)/($AD31-$X31)</f>
        <v>0</v>
      </c>
      <c r="Y33" s="20">
        <f>(Y31-$Y31)/($AE31-$Y31)</f>
        <v>0</v>
      </c>
      <c r="Z33" s="20">
        <f>(Z31-$Z31)/($AF31-$Z31)</f>
        <v>0</v>
      </c>
      <c r="AA33" s="20">
        <f>(AA31-$AA31)/($AG31-$AA31)</f>
        <v>0</v>
      </c>
      <c r="AB33" s="21">
        <f>(AB31-$AB31)/($AH31-$AB31)</f>
        <v>0</v>
      </c>
      <c r="AC33" s="2">
        <f>(AC31-$W31)/($AC31-$W31)</f>
        <v>1</v>
      </c>
      <c r="AD33" s="20">
        <f>(AD31-$X31)/($AD31-$X31)</f>
        <v>1</v>
      </c>
      <c r="AE33" s="20">
        <f>(AE31-$Y31)/($AE31-$Y31)</f>
        <v>1</v>
      </c>
      <c r="AF33" s="20">
        <f>(AF31-$Z31)/($AF31-$Z31)</f>
        <v>1</v>
      </c>
      <c r="AG33" s="20">
        <f>(AG31-$AA31)/($AG31-$AA31)</f>
        <v>1</v>
      </c>
      <c r="AH33" s="21">
        <f>(AH31-$AB31)/($AH31-$AB31)</f>
        <v>1</v>
      </c>
    </row>
    <row r="34" spans="4:34" ht="15" customHeight="1" x14ac:dyDescent="0.2">
      <c r="D34" s="3" t="s">
        <v>31</v>
      </c>
      <c r="E34" s="43">
        <f>100*AVERAGE(E33:J33)</f>
        <v>10.529263851716518</v>
      </c>
      <c r="F34" s="44"/>
      <c r="G34" s="44"/>
      <c r="H34" s="44"/>
      <c r="I34" s="44"/>
      <c r="J34" s="45"/>
      <c r="K34" s="43">
        <f>100*AVERAGE(K33:P33)</f>
        <v>-23.022123693883191</v>
      </c>
      <c r="L34" s="44"/>
      <c r="M34" s="44"/>
      <c r="N34" s="44"/>
      <c r="O34" s="44"/>
      <c r="P34" s="45"/>
      <c r="Q34" s="43">
        <f>100*AVERAGE(Q33:V33)</f>
        <v>-29.999876810089894</v>
      </c>
      <c r="R34" s="44"/>
      <c r="S34" s="44"/>
      <c r="T34" s="44"/>
      <c r="U34" s="44"/>
      <c r="V34" s="45"/>
      <c r="W34" s="43">
        <f>100*AVERAGE(W33:AB33)</f>
        <v>0</v>
      </c>
      <c r="X34" s="44"/>
      <c r="Y34" s="44"/>
      <c r="Z34" s="44"/>
      <c r="AA34" s="44"/>
      <c r="AB34" s="45"/>
      <c r="AC34" s="43">
        <f>100*AVERAGE(AC33:AH33)</f>
        <v>100</v>
      </c>
      <c r="AD34" s="44"/>
      <c r="AE34" s="44"/>
      <c r="AF34" s="44"/>
      <c r="AG34" s="44"/>
      <c r="AH34" s="45"/>
    </row>
    <row r="35" spans="4:34" ht="15" customHeight="1" x14ac:dyDescent="0.2">
      <c r="D35" s="3" t="s">
        <v>25</v>
      </c>
      <c r="E35" s="46">
        <f>100*_xlfn.STDEV.P(E33:J33)</f>
        <v>58.225611875236574</v>
      </c>
      <c r="F35" s="47"/>
      <c r="G35" s="47"/>
      <c r="H35" s="47"/>
      <c r="I35" s="47"/>
      <c r="J35" s="48"/>
      <c r="K35" s="46">
        <f>100*_xlfn.STDEV.P(K33:P33)</f>
        <v>19.871087676181748</v>
      </c>
      <c r="L35" s="47"/>
      <c r="M35" s="47"/>
      <c r="N35" s="47"/>
      <c r="O35" s="47"/>
      <c r="P35" s="48"/>
      <c r="Q35" s="46">
        <f>100*_xlfn.STDEV.P(Q33:V33)</f>
        <v>61.000643766976083</v>
      </c>
      <c r="R35" s="47"/>
      <c r="S35" s="47"/>
      <c r="T35" s="47"/>
      <c r="U35" s="47"/>
      <c r="V35" s="48"/>
      <c r="W35" s="46">
        <f>100*_xlfn.STDEV.P(W33:AB33)</f>
        <v>0</v>
      </c>
      <c r="X35" s="47"/>
      <c r="Y35" s="47"/>
      <c r="Z35" s="47"/>
      <c r="AA35" s="47"/>
      <c r="AB35" s="48"/>
      <c r="AC35" s="46">
        <f>100*_xlfn.STDEV.P(AC33:AH33)</f>
        <v>0</v>
      </c>
      <c r="AD35" s="47"/>
      <c r="AE35" s="47"/>
      <c r="AF35" s="47"/>
      <c r="AG35" s="47"/>
      <c r="AH35" s="48"/>
    </row>
  </sheetData>
  <mergeCells count="84">
    <mergeCell ref="E4:S5"/>
    <mergeCell ref="E6:G6"/>
    <mergeCell ref="H6:J6"/>
    <mergeCell ref="K6:M6"/>
    <mergeCell ref="N6:P6"/>
    <mergeCell ref="Q6:S6"/>
    <mergeCell ref="E8:G8"/>
    <mergeCell ref="H8:J8"/>
    <mergeCell ref="K8:M8"/>
    <mergeCell ref="N8:P8"/>
    <mergeCell ref="Q8:S8"/>
    <mergeCell ref="E10:G10"/>
    <mergeCell ref="H10:J10"/>
    <mergeCell ref="K10:M10"/>
    <mergeCell ref="N10:P10"/>
    <mergeCell ref="Q10:S10"/>
    <mergeCell ref="E12:S13"/>
    <mergeCell ref="E11:G11"/>
    <mergeCell ref="H11:J11"/>
    <mergeCell ref="K11:M11"/>
    <mergeCell ref="N11:P11"/>
    <mergeCell ref="Q11:S11"/>
    <mergeCell ref="E14:G14"/>
    <mergeCell ref="H14:J14"/>
    <mergeCell ref="K14:M14"/>
    <mergeCell ref="N14:P14"/>
    <mergeCell ref="Q14:S14"/>
    <mergeCell ref="E16:G16"/>
    <mergeCell ref="H16:J16"/>
    <mergeCell ref="K16:M16"/>
    <mergeCell ref="N16:P16"/>
    <mergeCell ref="Q16:S16"/>
    <mergeCell ref="E18:G18"/>
    <mergeCell ref="H18:J18"/>
    <mergeCell ref="K18:M18"/>
    <mergeCell ref="N18:P18"/>
    <mergeCell ref="Q18:S18"/>
    <mergeCell ref="E20:AH21"/>
    <mergeCell ref="E19:G19"/>
    <mergeCell ref="H19:J19"/>
    <mergeCell ref="K19:M19"/>
    <mergeCell ref="N19:P19"/>
    <mergeCell ref="Q19:S19"/>
    <mergeCell ref="E22:J22"/>
    <mergeCell ref="K22:P22"/>
    <mergeCell ref="Q22:V22"/>
    <mergeCell ref="W22:AB22"/>
    <mergeCell ref="AC22:AH22"/>
    <mergeCell ref="E24:J24"/>
    <mergeCell ref="K24:P24"/>
    <mergeCell ref="Q24:V24"/>
    <mergeCell ref="W24:AB24"/>
    <mergeCell ref="AC24:AH24"/>
    <mergeCell ref="E26:J26"/>
    <mergeCell ref="K26:P26"/>
    <mergeCell ref="Q26:V26"/>
    <mergeCell ref="W26:AB26"/>
    <mergeCell ref="AC26:AH26"/>
    <mergeCell ref="E28:AH29"/>
    <mergeCell ref="E27:J27"/>
    <mergeCell ref="K27:P27"/>
    <mergeCell ref="Q27:V27"/>
    <mergeCell ref="W27:AB27"/>
    <mergeCell ref="AC27:AH27"/>
    <mergeCell ref="E30:J30"/>
    <mergeCell ref="K30:P30"/>
    <mergeCell ref="Q30:V30"/>
    <mergeCell ref="W30:AB30"/>
    <mergeCell ref="AC30:AH30"/>
    <mergeCell ref="E32:J32"/>
    <mergeCell ref="K32:P32"/>
    <mergeCell ref="Q32:V32"/>
    <mergeCell ref="W32:AB32"/>
    <mergeCell ref="AC32:AH32"/>
    <mergeCell ref="E34:J34"/>
    <mergeCell ref="K34:P34"/>
    <mergeCell ref="Q34:V34"/>
    <mergeCell ref="W34:AB34"/>
    <mergeCell ref="AC34:AH34"/>
    <mergeCell ref="E35:J35"/>
    <mergeCell ref="K35:P35"/>
    <mergeCell ref="Q35:V35"/>
    <mergeCell ref="W35:AB35"/>
    <mergeCell ref="AC35:AH35"/>
  </mergeCells>
  <hyperlinks>
    <hyperlink ref="B4" location="'Table S1'!A1" display="Table S1" xr:uid="{C46629D0-64B4-41F9-9074-FA3F1DCB3B94}"/>
    <hyperlink ref="B5" location="'Table S2'!A1" display="Table S2" xr:uid="{E526AECC-BB2E-4AD1-A587-140AE025CA4B}"/>
    <hyperlink ref="B6:B9" location="'Table S2'!A1" display="Table S2" xr:uid="{610D1A32-9F87-4E29-A78D-1A5897768C91}"/>
    <hyperlink ref="B6" location="'Table S3'!A1" display="Table S3" xr:uid="{5201EB7A-B948-42F8-8D5F-94CBC9FE3A61}"/>
    <hyperlink ref="B7" location="'Table S4'!A1" display="Table S4" xr:uid="{5E1DAF93-2DE1-4EAC-966C-7D463164023A}"/>
    <hyperlink ref="B8:B10" location="'Table S2'!A1" display="Table S2" xr:uid="{FAF6A6D7-6D72-4E5E-9FB7-55CDCF3AEFAB}"/>
    <hyperlink ref="B8" location="'Table S5'!A1" display="Table S5" xr:uid="{2E64A248-CDD8-4EDD-9768-E6025726F20A}"/>
    <hyperlink ref="B9" location="'Table S6'!A1" display="Table S6" xr:uid="{955E58E0-1A46-4F89-825A-374A844A3572}"/>
    <hyperlink ref="B10" location="'Table S7'!A1" display="Table S7" xr:uid="{2B45E8EF-9119-4A52-A3FC-2AA91962596D}"/>
    <hyperlink ref="B3" location="'Content index'!A1" display="Index" xr:uid="{F2EECB59-D1A2-4698-BEAB-43753B84B74F}"/>
  </hyperlinks>
  <pageMargins left="0.7" right="0.7" top="0.75" bottom="0.75" header="0.3" footer="0.3"/>
  <pageSetup paperSize="9" orientation="portrait" r:id="rId1"/>
  <ignoredErrors>
    <ignoredError sqref="E8 H8 K8 N8 Q8 E16 H16 K16 N16 Q16 E24 K24 Q24 W24 AC24 E32 K32 W32 AC32 Q3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C82B6-F888-4E31-80D7-548C6C82A518}">
  <dimension ref="B2:Y19"/>
  <sheetViews>
    <sheetView workbookViewId="0"/>
  </sheetViews>
  <sheetFormatPr baseColWidth="10" defaultColWidth="11.5" defaultRowHeight="15" x14ac:dyDescent="0.2"/>
  <cols>
    <col min="2" max="2" width="9.33203125" bestFit="1" customWidth="1"/>
    <col min="4" max="4" width="20.33203125" customWidth="1"/>
    <col min="5" max="5" width="12" bestFit="1" customWidth="1"/>
    <col min="8" max="8" width="12.5" bestFit="1" customWidth="1"/>
    <col min="10" max="10" width="15" bestFit="1" customWidth="1"/>
  </cols>
  <sheetData>
    <row r="2" spans="2:25" s="26" customFormat="1" ht="20" customHeight="1" x14ac:dyDescent="0.2">
      <c r="B2" s="33"/>
      <c r="D2" s="26" t="s">
        <v>61</v>
      </c>
    </row>
    <row r="3" spans="2:25" ht="15" customHeight="1" x14ac:dyDescent="0.2">
      <c r="B3" s="12" t="s">
        <v>16</v>
      </c>
    </row>
    <row r="4" spans="2:25" ht="15" customHeight="1" x14ac:dyDescent="0.2">
      <c r="B4" s="12" t="s">
        <v>17</v>
      </c>
      <c r="C4" s="1"/>
      <c r="E4" s="34" t="s">
        <v>36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6"/>
    </row>
    <row r="5" spans="2:25" ht="15" customHeight="1" x14ac:dyDescent="0.2">
      <c r="B5" s="13" t="s">
        <v>18</v>
      </c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9"/>
    </row>
    <row r="6" spans="2:25" ht="15" customHeight="1" x14ac:dyDescent="0.2">
      <c r="B6" s="13" t="s">
        <v>39</v>
      </c>
      <c r="D6" s="3" t="s">
        <v>1</v>
      </c>
      <c r="E6" s="40" t="s">
        <v>15</v>
      </c>
      <c r="F6" s="41"/>
      <c r="G6" s="41"/>
      <c r="H6" s="42"/>
      <c r="I6" s="40" t="s">
        <v>12</v>
      </c>
      <c r="J6" s="41"/>
      <c r="K6" s="41"/>
      <c r="L6" s="42"/>
      <c r="M6" s="40" t="s">
        <v>19</v>
      </c>
      <c r="N6" s="41"/>
      <c r="O6" s="41"/>
      <c r="P6" s="42"/>
      <c r="Q6" s="40" t="s">
        <v>2</v>
      </c>
      <c r="R6" s="41"/>
      <c r="S6" s="41"/>
      <c r="T6" s="42"/>
      <c r="U6" s="40" t="s">
        <v>3</v>
      </c>
      <c r="V6" s="41"/>
      <c r="W6" s="41"/>
      <c r="X6" s="42"/>
    </row>
    <row r="7" spans="2:25" ht="15" customHeight="1" x14ac:dyDescent="0.2">
      <c r="B7" s="13" t="s">
        <v>40</v>
      </c>
      <c r="D7" s="4" t="s">
        <v>37</v>
      </c>
      <c r="E7" s="10">
        <v>6.25</v>
      </c>
      <c r="F7" s="10">
        <v>6.2499999999997453E-2</v>
      </c>
      <c r="G7" s="10">
        <v>16.266666666666669</v>
      </c>
      <c r="H7" s="9">
        <v>2.2500000000000009</v>
      </c>
      <c r="I7" s="10">
        <v>3.7500000000000036</v>
      </c>
      <c r="J7" s="10">
        <v>2.5624999999999996</v>
      </c>
      <c r="K7" s="10">
        <v>4.2666666666666639</v>
      </c>
      <c r="L7" s="9">
        <v>1.416666666666667</v>
      </c>
      <c r="M7" s="10">
        <v>4.5833333333333375</v>
      </c>
      <c r="N7" s="10">
        <v>2.5624999999999996</v>
      </c>
      <c r="O7" s="10">
        <v>2.933333333333334</v>
      </c>
      <c r="P7" s="10">
        <v>2.2500000000000009</v>
      </c>
      <c r="Q7" s="16">
        <v>132.36111111111111</v>
      </c>
      <c r="R7" s="17">
        <v>129.85714285714286</v>
      </c>
      <c r="S7" s="17">
        <v>142.93333333333331</v>
      </c>
      <c r="T7" s="18">
        <v>180.0277777777778</v>
      </c>
      <c r="U7" s="16">
        <v>4.1666666666666705</v>
      </c>
      <c r="V7" s="17">
        <v>1.9374999999999991</v>
      </c>
      <c r="W7" s="17">
        <v>1.822222222222222</v>
      </c>
      <c r="X7" s="18">
        <v>3.0833333333333335</v>
      </c>
    </row>
    <row r="8" spans="2:25" ht="15" customHeight="1" x14ac:dyDescent="0.2">
      <c r="B8" s="14" t="s">
        <v>41</v>
      </c>
      <c r="D8" s="3" t="s">
        <v>30</v>
      </c>
      <c r="E8" s="58">
        <f>AVERAGE(E7:H7)</f>
        <v>6.2072916666666664</v>
      </c>
      <c r="F8" s="59"/>
      <c r="G8" s="59"/>
      <c r="H8" s="60"/>
      <c r="I8" s="58">
        <f>AVERAGE(I7:L7)</f>
        <v>2.9989583333333334</v>
      </c>
      <c r="J8" s="59"/>
      <c r="K8" s="59"/>
      <c r="L8" s="60"/>
      <c r="M8" s="58">
        <f>AVERAGE(M7:P7)</f>
        <v>3.0822916666666682</v>
      </c>
      <c r="N8" s="59"/>
      <c r="O8" s="59"/>
      <c r="P8" s="60"/>
      <c r="Q8" s="58">
        <f>AVERAGE(Q7:T7)</f>
        <v>146.29484126984127</v>
      </c>
      <c r="R8" s="59"/>
      <c r="S8" s="59"/>
      <c r="T8" s="60"/>
      <c r="U8" s="58">
        <f>AVERAGE(U7:X7)</f>
        <v>2.7524305555555562</v>
      </c>
      <c r="V8" s="59"/>
      <c r="W8" s="59"/>
      <c r="X8" s="60"/>
    </row>
    <row r="9" spans="2:25" ht="15" customHeight="1" x14ac:dyDescent="0.2">
      <c r="B9" s="13" t="s">
        <v>47</v>
      </c>
      <c r="D9" s="3" t="s">
        <v>54</v>
      </c>
      <c r="E9" s="7">
        <f>(E7-$U7)/($Q7-$U7)</f>
        <v>1.6251354279523261E-2</v>
      </c>
      <c r="F9" s="8">
        <f>(F7-$V7)/($R7-$V7)</f>
        <v>-1.465763942207023E-2</v>
      </c>
      <c r="G9" s="8">
        <f>(G7-$W7)/($S7-$W7)</f>
        <v>0.10236220472440948</v>
      </c>
      <c r="H9" s="8">
        <f>(H7-$X7)/($T7-$X7)</f>
        <v>-4.709576138147562E-3</v>
      </c>
      <c r="I9" s="7">
        <f>(I7-$U7)/($Q7-$U7)</f>
        <v>-3.2502708559046605E-3</v>
      </c>
      <c r="J9" s="8">
        <f>(J7-$V7)/($R7-$V7)</f>
        <v>4.8858798073567423E-3</v>
      </c>
      <c r="K9" s="8">
        <f>(K7-$W7)/($S7-$W7)</f>
        <v>1.7322834645669277E-2</v>
      </c>
      <c r="L9" s="8">
        <f>(L7-$X7)/($T7-$X7)</f>
        <v>-9.4191522762951327E-3</v>
      </c>
      <c r="M9" s="7">
        <f>(M7-$U7)/($Q7-$U7)</f>
        <v>3.2502708559046605E-3</v>
      </c>
      <c r="N9" s="8">
        <f>(N7-$V7)/($R7-$V7)</f>
        <v>4.8858798073567423E-3</v>
      </c>
      <c r="O9" s="8">
        <f>(O7-$W7)/($S7-$W7)</f>
        <v>7.8740157480315046E-3</v>
      </c>
      <c r="P9" s="8">
        <f>(P7-$X7)/($T7-$X7)</f>
        <v>-4.709576138147562E-3</v>
      </c>
      <c r="Q9" s="7">
        <f>(Q7-$U7)/($Q7-$U7)</f>
        <v>1</v>
      </c>
      <c r="R9" s="8">
        <f>(R7-$V7)/($R7-$V7)</f>
        <v>1</v>
      </c>
      <c r="S9" s="8">
        <f>(S7-$W7)/($S7-$W7)</f>
        <v>1</v>
      </c>
      <c r="T9" s="8">
        <f>(T7-$X7)/($T7-$X7)</f>
        <v>1</v>
      </c>
      <c r="U9" s="7">
        <f>(U7-$U7)/($Q7-$U7)</f>
        <v>0</v>
      </c>
      <c r="V9" s="8">
        <f>(V7-$V7)/($R7-$V7)</f>
        <v>0</v>
      </c>
      <c r="W9" s="8">
        <f>(W7-$W7)/($S7-$W7)</f>
        <v>0</v>
      </c>
      <c r="X9" s="8">
        <f>(X7-$X7)/($T7-$X7)</f>
        <v>0</v>
      </c>
      <c r="Y9" s="23"/>
    </row>
    <row r="10" spans="2:25" ht="15" customHeight="1" x14ac:dyDescent="0.2">
      <c r="B10" s="13" t="s">
        <v>50</v>
      </c>
      <c r="D10" s="3" t="s">
        <v>31</v>
      </c>
      <c r="E10" s="43">
        <f>100*AVERAGE(E9:H9)</f>
        <v>2.481158586092874</v>
      </c>
      <c r="F10" s="44"/>
      <c r="G10" s="44"/>
      <c r="H10" s="45"/>
      <c r="I10" s="43">
        <f>100*AVERAGE(I9:L9)</f>
        <v>0.23848228302065563</v>
      </c>
      <c r="J10" s="44"/>
      <c r="K10" s="44"/>
      <c r="L10" s="45"/>
      <c r="M10" s="43">
        <f>100*AVERAGE(M9:P9)</f>
        <v>0.28251475682863364</v>
      </c>
      <c r="N10" s="44"/>
      <c r="O10" s="44"/>
      <c r="P10" s="45"/>
      <c r="Q10" s="43">
        <f>100*AVERAGE(Q9:T9)</f>
        <v>100</v>
      </c>
      <c r="R10" s="44"/>
      <c r="S10" s="44"/>
      <c r="T10" s="45"/>
      <c r="U10" s="43">
        <f>100*AVERAGE(U9:X9)</f>
        <v>0</v>
      </c>
      <c r="V10" s="44"/>
      <c r="W10" s="44"/>
      <c r="X10" s="45"/>
    </row>
    <row r="11" spans="2:25" ht="15" customHeight="1" x14ac:dyDescent="0.2">
      <c r="D11" s="3" t="s">
        <v>25</v>
      </c>
      <c r="E11" s="46">
        <f>100*_xlfn.STDEV.P(E9:H9)</f>
        <v>4.6142970215006684</v>
      </c>
      <c r="F11" s="47"/>
      <c r="G11" s="47"/>
      <c r="H11" s="48"/>
      <c r="I11" s="46">
        <f>100*_xlfn.STDEV.P(I9:L9)</f>
        <v>1.0006093045839839</v>
      </c>
      <c r="J11" s="47"/>
      <c r="K11" s="47"/>
      <c r="L11" s="48"/>
      <c r="M11" s="46">
        <f>100*_xlfn.STDEV.P(M9:P9)</f>
        <v>0.4655386084943971</v>
      </c>
      <c r="N11" s="47"/>
      <c r="O11" s="47"/>
      <c r="P11" s="48"/>
      <c r="Q11" s="46">
        <f>100*_xlfn.STDEV.P(Q9:T9)</f>
        <v>0</v>
      </c>
      <c r="R11" s="47"/>
      <c r="S11" s="47"/>
      <c r="T11" s="48"/>
      <c r="U11" s="46">
        <f>100*_xlfn.STDEV.P(U9:X9)</f>
        <v>0</v>
      </c>
      <c r="V11" s="47"/>
      <c r="W11" s="47"/>
      <c r="X11" s="48"/>
    </row>
    <row r="12" spans="2:25" ht="15" customHeight="1" x14ac:dyDescent="0.2">
      <c r="E12" s="50" t="s">
        <v>38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</row>
    <row r="13" spans="2:25" ht="15" customHeight="1" x14ac:dyDescent="0.2">
      <c r="E13" s="37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2:25" ht="15" customHeight="1" x14ac:dyDescent="0.2">
      <c r="D14" s="3" t="s">
        <v>1</v>
      </c>
      <c r="E14" s="40" t="s">
        <v>15</v>
      </c>
      <c r="F14" s="41"/>
      <c r="G14" s="41"/>
      <c r="H14" s="42"/>
      <c r="I14" s="40" t="s">
        <v>12</v>
      </c>
      <c r="J14" s="41"/>
      <c r="K14" s="41"/>
      <c r="L14" s="42"/>
      <c r="M14" s="40" t="s">
        <v>19</v>
      </c>
      <c r="N14" s="41"/>
      <c r="O14" s="41"/>
      <c r="P14" s="42"/>
      <c r="Q14" s="40" t="s">
        <v>2</v>
      </c>
      <c r="R14" s="41"/>
      <c r="S14" s="41"/>
      <c r="T14" s="42"/>
      <c r="U14" s="40" t="s">
        <v>3</v>
      </c>
      <c r="V14" s="41"/>
      <c r="W14" s="41"/>
      <c r="X14" s="42"/>
    </row>
    <row r="15" spans="2:25" ht="15" customHeight="1" x14ac:dyDescent="0.2">
      <c r="D15" s="4" t="s">
        <v>37</v>
      </c>
      <c r="E15" s="10">
        <v>9.5833333333333375</v>
      </c>
      <c r="F15" s="10">
        <v>10.571428571428571</v>
      </c>
      <c r="G15" s="10">
        <v>7.6000000000000005</v>
      </c>
      <c r="H15" s="9">
        <v>8.0833333333333339</v>
      </c>
      <c r="I15" s="10">
        <v>202.08333333333334</v>
      </c>
      <c r="J15" s="10">
        <v>207</v>
      </c>
      <c r="K15" s="10">
        <v>223.60000000000002</v>
      </c>
      <c r="L15" s="9">
        <v>200.58333333333331</v>
      </c>
      <c r="M15" s="10">
        <v>170.41666666666669</v>
      </c>
      <c r="N15" s="10">
        <v>127.71428571428572</v>
      </c>
      <c r="O15" s="10">
        <v>201.6</v>
      </c>
      <c r="P15" s="10">
        <v>233.91666666666669</v>
      </c>
      <c r="Q15" s="16">
        <v>132.36111111111111</v>
      </c>
      <c r="R15" s="17">
        <v>129.85714285714286</v>
      </c>
      <c r="S15" s="17">
        <v>142.93333333333331</v>
      </c>
      <c r="T15" s="18">
        <v>180.0277777777778</v>
      </c>
      <c r="U15" s="16">
        <v>4.1666666666666705</v>
      </c>
      <c r="V15" s="17">
        <v>1.9374999999999991</v>
      </c>
      <c r="W15" s="17">
        <v>1.822222222222222</v>
      </c>
      <c r="X15" s="18">
        <v>3.0833333333333335</v>
      </c>
    </row>
    <row r="16" spans="2:25" ht="15" customHeight="1" x14ac:dyDescent="0.2">
      <c r="D16" s="3" t="s">
        <v>30</v>
      </c>
      <c r="E16" s="58">
        <f>AVERAGE(E15:H15)</f>
        <v>8.9595238095238106</v>
      </c>
      <c r="F16" s="59"/>
      <c r="G16" s="59"/>
      <c r="H16" s="60"/>
      <c r="I16" s="58">
        <f>AVERAGE(I15:L15)</f>
        <v>208.31666666666666</v>
      </c>
      <c r="J16" s="59"/>
      <c r="K16" s="59"/>
      <c r="L16" s="60"/>
      <c r="M16" s="58">
        <f>AVERAGE(M15:P15)</f>
        <v>183.41190476190479</v>
      </c>
      <c r="N16" s="59"/>
      <c r="O16" s="59"/>
      <c r="P16" s="60"/>
      <c r="Q16" s="58">
        <f>AVERAGE(Q15:T15)</f>
        <v>146.29484126984127</v>
      </c>
      <c r="R16" s="59"/>
      <c r="S16" s="59"/>
      <c r="T16" s="60"/>
      <c r="U16" s="58">
        <f>AVERAGE(U15:X15)</f>
        <v>2.7524305555555562</v>
      </c>
      <c r="V16" s="59"/>
      <c r="W16" s="59"/>
      <c r="X16" s="60"/>
    </row>
    <row r="17" spans="4:24" ht="15" customHeight="1" x14ac:dyDescent="0.2">
      <c r="D17" s="3" t="s">
        <v>54</v>
      </c>
      <c r="E17" s="7">
        <f>(E15-$Q15)/($U15-$Q15)</f>
        <v>0.95774647887323927</v>
      </c>
      <c r="F17" s="8">
        <f>(F15-$R15)/($V15-$R15)</f>
        <v>0.93250506037551473</v>
      </c>
      <c r="G17" s="8">
        <f>(G15-$S15)/($W15-$S15)</f>
        <v>0.95905511811023625</v>
      </c>
      <c r="H17" s="8">
        <f>(H15-$T15)/($X15-$T15)</f>
        <v>0.97174254317111464</v>
      </c>
      <c r="I17" s="7">
        <f>(I15-$Q15)/($U15-$Q15)</f>
        <v>-0.5438786565547129</v>
      </c>
      <c r="J17" s="8">
        <f>(J15-$R15)/($V15-$R15)</f>
        <v>-0.60305716479374605</v>
      </c>
      <c r="K17" s="8">
        <f>(K15-$S15)/($W15-$S15)</f>
        <v>-0.57165354330708706</v>
      </c>
      <c r="L17" s="8">
        <f>(L15-$T15)/($X15-$T15)</f>
        <v>-0.11616954474097307</v>
      </c>
      <c r="M17" s="7">
        <f>(M15-$Q15)/($U15-$Q15)</f>
        <v>-0.29685807150595894</v>
      </c>
      <c r="N17" s="8">
        <f>(N15-$R15)/($V15-$R15)</f>
        <v>1.6751587910937359E-2</v>
      </c>
      <c r="O17" s="8">
        <f>(O15-$S15)/($W15-$S15)</f>
        <v>-0.41574803149606321</v>
      </c>
      <c r="P17" s="8">
        <f>(P15-$T15)/($X15-$T15)</f>
        <v>-0.30455259026687592</v>
      </c>
      <c r="Q17" s="7">
        <f>(Q15-$Q15)/($U15-$Q15)</f>
        <v>0</v>
      </c>
      <c r="R17" s="8">
        <f>(R15-$R15)/($V15-$R15)</f>
        <v>0</v>
      </c>
      <c r="S17" s="8">
        <f>(S15-$S15)/($W15-$S15)</f>
        <v>0</v>
      </c>
      <c r="T17" s="8">
        <f>(T15-$T15)/($X15-$T15)</f>
        <v>0</v>
      </c>
      <c r="U17" s="7">
        <f>(U15-$Q15)/($U15-$Q15)</f>
        <v>1</v>
      </c>
      <c r="V17" s="8">
        <f>(V15-$R15)/($V15-$R15)</f>
        <v>1</v>
      </c>
      <c r="W17" s="8">
        <f>(W15-$S15)/($W15-$S15)</f>
        <v>1</v>
      </c>
      <c r="X17" s="9">
        <f>(X15-$T15)/($X15-$T15)</f>
        <v>1</v>
      </c>
    </row>
    <row r="18" spans="4:24" ht="15" customHeight="1" x14ac:dyDescent="0.2">
      <c r="D18" s="3" t="s">
        <v>31</v>
      </c>
      <c r="E18" s="43">
        <f>100*AVERAGE(E17:H17)</f>
        <v>95.526230013252615</v>
      </c>
      <c r="F18" s="44"/>
      <c r="G18" s="44"/>
      <c r="H18" s="45"/>
      <c r="I18" s="43">
        <f>100*AVERAGE(I17:L17)</f>
        <v>-45.86897273491298</v>
      </c>
      <c r="J18" s="44"/>
      <c r="K18" s="44"/>
      <c r="L18" s="45"/>
      <c r="M18" s="43">
        <f>100*AVERAGE(M17:P17)</f>
        <v>-25.01017763394902</v>
      </c>
      <c r="N18" s="44"/>
      <c r="O18" s="44"/>
      <c r="P18" s="45"/>
      <c r="Q18" s="43">
        <f>100*AVERAGE(Q17:T17)</f>
        <v>0</v>
      </c>
      <c r="R18" s="44"/>
      <c r="S18" s="44"/>
      <c r="T18" s="45"/>
      <c r="U18" s="43">
        <f>100*AVERAGE(U17:X17)</f>
        <v>100</v>
      </c>
      <c r="V18" s="44"/>
      <c r="W18" s="44"/>
      <c r="X18" s="45"/>
    </row>
    <row r="19" spans="4:24" ht="15" customHeight="1" x14ac:dyDescent="0.2">
      <c r="D19" s="3" t="s">
        <v>25</v>
      </c>
      <c r="E19" s="46">
        <f>100*_xlfn.STDEV.P(E17:H17)</f>
        <v>1.4230662178873632</v>
      </c>
      <c r="F19" s="47"/>
      <c r="G19" s="47"/>
      <c r="H19" s="48"/>
      <c r="I19" s="46">
        <f>100*_xlfn.STDEV.P(I17:L17)</f>
        <v>19.885925290467824</v>
      </c>
      <c r="J19" s="47"/>
      <c r="K19" s="47"/>
      <c r="L19" s="48"/>
      <c r="M19" s="46">
        <f>100*_xlfn.STDEV.P(M17:P17)</f>
        <v>16.109038001554939</v>
      </c>
      <c r="N19" s="47"/>
      <c r="O19" s="47"/>
      <c r="P19" s="48"/>
      <c r="Q19" s="46">
        <f>100*_xlfn.STDEV.P(Q17:T17)</f>
        <v>0</v>
      </c>
      <c r="R19" s="47"/>
      <c r="S19" s="47"/>
      <c r="T19" s="48"/>
      <c r="U19" s="46">
        <f>100*_xlfn.STDEV.P(U17:X17)</f>
        <v>0</v>
      </c>
      <c r="V19" s="47"/>
      <c r="W19" s="47"/>
      <c r="X19" s="48"/>
    </row>
  </sheetData>
  <mergeCells count="42">
    <mergeCell ref="E4:X5"/>
    <mergeCell ref="E6:H6"/>
    <mergeCell ref="I6:L6"/>
    <mergeCell ref="M6:P6"/>
    <mergeCell ref="Q6:T6"/>
    <mergeCell ref="U6:X6"/>
    <mergeCell ref="E12:X13"/>
    <mergeCell ref="E8:H8"/>
    <mergeCell ref="I8:L8"/>
    <mergeCell ref="M8:P8"/>
    <mergeCell ref="Q8:T8"/>
    <mergeCell ref="U8:X8"/>
    <mergeCell ref="E10:H10"/>
    <mergeCell ref="I10:L10"/>
    <mergeCell ref="M10:P10"/>
    <mergeCell ref="Q10:T10"/>
    <mergeCell ref="U10:X10"/>
    <mergeCell ref="E11:H11"/>
    <mergeCell ref="I11:L11"/>
    <mergeCell ref="M11:P11"/>
    <mergeCell ref="Q11:T11"/>
    <mergeCell ref="U11:X11"/>
    <mergeCell ref="E16:H16"/>
    <mergeCell ref="I16:L16"/>
    <mergeCell ref="M16:P16"/>
    <mergeCell ref="Q16:T16"/>
    <mergeCell ref="U16:X16"/>
    <mergeCell ref="E14:H14"/>
    <mergeCell ref="I14:L14"/>
    <mergeCell ref="M14:P14"/>
    <mergeCell ref="Q14:T14"/>
    <mergeCell ref="U14:X14"/>
    <mergeCell ref="E19:H19"/>
    <mergeCell ref="I19:L19"/>
    <mergeCell ref="M19:P19"/>
    <mergeCell ref="Q19:T19"/>
    <mergeCell ref="U19:X19"/>
    <mergeCell ref="E18:H18"/>
    <mergeCell ref="I18:L18"/>
    <mergeCell ref="M18:P18"/>
    <mergeCell ref="Q18:T18"/>
    <mergeCell ref="U18:X18"/>
  </mergeCells>
  <hyperlinks>
    <hyperlink ref="B4" location="'Table S1'!A1" display="Table S1" xr:uid="{1119978E-179C-4748-97BD-823DF686C897}"/>
    <hyperlink ref="B5" location="'Table S2'!A1" display="Table S2" xr:uid="{51183AB5-4F9D-46F0-A47D-0FB49E7C499B}"/>
    <hyperlink ref="B6:B9" location="'Table S2'!A1" display="Table S2" xr:uid="{80E68107-AA9D-4E8F-8571-77ED8E725C5C}"/>
    <hyperlink ref="B6" location="'Table S3'!A1" display="Table S3" xr:uid="{2A43F362-807C-44A7-97A6-81A246AD53D8}"/>
    <hyperlink ref="B7" location="'Table S4'!A1" display="Table S4" xr:uid="{22506002-685E-477E-9146-F9AB3373745F}"/>
    <hyperlink ref="B8:B10" location="'Table S2'!A1" display="Table S2" xr:uid="{EBBAADCF-7DA9-4F88-BAFC-5059C1330904}"/>
    <hyperlink ref="B8" location="'Table S5'!A1" display="Table S5" xr:uid="{D21E936F-5BF4-466B-B21C-C45F06A053D0}"/>
    <hyperlink ref="B9" location="'Table S6'!A1" display="Table S6" xr:uid="{CB901BCE-FACE-4E05-AD0E-7980CB3131C4}"/>
    <hyperlink ref="B10" location="'Table S7'!A1" display="Table S7" xr:uid="{D73DD9CA-3D87-46CA-AA9C-72623392B322}"/>
    <hyperlink ref="B3" location="'Content index'!A1" display="Index" xr:uid="{7F185D0B-E02F-4A29-838E-300544EB5874}"/>
  </hyperlinks>
  <pageMargins left="0.7" right="0.7" top="0.75" bottom="0.75" header="0.3" footer="0.3"/>
  <ignoredErrors>
    <ignoredError sqref="E8 I8 M8 Q8 U8 E16 I16 M16 Q16 U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Content index</vt:lpstr>
      <vt:lpstr>Table S2</vt:lpstr>
      <vt:lpstr>Table S3</vt:lpstr>
      <vt:lpstr>Table S4</vt:lpstr>
      <vt:lpstr>Table S5</vt:lpstr>
      <vt:lpstr>Table S6</vt:lpstr>
      <vt:lpstr>Table S7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Tim Lueddecke</dc:creator>
  <cp:keywords/>
  <dc:description/>
  <cp:lastModifiedBy>Microsoft Office User</cp:lastModifiedBy>
  <cp:revision/>
  <dcterms:created xsi:type="dcterms:W3CDTF">2024-04-01T13:17:57Z</dcterms:created>
  <dcterms:modified xsi:type="dcterms:W3CDTF">2024-10-01T18:04:06Z</dcterms:modified>
  <cp:category/>
  <cp:contentStatus/>
</cp:coreProperties>
</file>