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ALL_FILES\CODING\GitHub\MarkovMarkowitz\PhD THESIS\MICROMACHINES REVIEWS AND RESPONSES\"/>
    </mc:Choice>
  </mc:AlternateContent>
  <xr:revisionPtr revIDLastSave="0" documentId="13_ncr:1_{7257A518-58C8-43EC-860A-2BFBF61414D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adme" sheetId="39" r:id="rId1"/>
    <sheet name="KAPPA_CALCULATION" sheetId="33" r:id="rId2"/>
    <sheet name="SORTED_ATLAS_DATA" sheetId="3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X14" i="37" l="1"/>
  <c r="AX5" i="37"/>
  <c r="AX7" i="37"/>
  <c r="X7" i="33"/>
  <c r="X8" i="33"/>
  <c r="X9" i="33"/>
  <c r="X10" i="33"/>
  <c r="X11" i="33"/>
  <c r="X12" i="33"/>
  <c r="X13" i="33"/>
  <c r="X14" i="33"/>
  <c r="X15" i="33"/>
  <c r="X16" i="33"/>
  <c r="X17" i="33"/>
  <c r="X18" i="33"/>
  <c r="X19" i="33"/>
  <c r="X20" i="33"/>
  <c r="X21" i="33"/>
  <c r="X22" i="33"/>
  <c r="X23" i="33"/>
  <c r="X24" i="33"/>
  <c r="X25" i="33"/>
  <c r="X26" i="33"/>
  <c r="X27" i="33"/>
  <c r="X28" i="33"/>
  <c r="X29" i="33"/>
  <c r="X30" i="33"/>
  <c r="X31" i="33"/>
  <c r="X32" i="33"/>
  <c r="X33" i="33"/>
  <c r="X34" i="33"/>
  <c r="X35" i="33"/>
  <c r="X36" i="33"/>
  <c r="X37" i="33"/>
  <c r="X38" i="33"/>
  <c r="X39" i="33"/>
  <c r="X40" i="33"/>
  <c r="X41" i="33"/>
  <c r="X42" i="33"/>
  <c r="X43" i="33"/>
  <c r="X44" i="33"/>
  <c r="X45" i="33"/>
  <c r="X46" i="33"/>
  <c r="X47" i="33"/>
  <c r="X48" i="33"/>
  <c r="X49" i="33"/>
  <c r="X50" i="33"/>
  <c r="X51" i="33"/>
  <c r="X52" i="33"/>
  <c r="X53" i="33"/>
  <c r="X54" i="33"/>
  <c r="X55" i="33"/>
  <c r="X56" i="33"/>
  <c r="X57" i="33"/>
  <c r="X58" i="33"/>
  <c r="X59" i="33"/>
  <c r="X60" i="33"/>
  <c r="X61" i="33"/>
  <c r="X62" i="33"/>
  <c r="X63" i="33"/>
  <c r="X64" i="33"/>
  <c r="X65" i="33"/>
  <c r="X66" i="33"/>
  <c r="X67" i="33"/>
  <c r="X68" i="33"/>
  <c r="X69" i="33"/>
  <c r="X70" i="33"/>
  <c r="X71" i="33"/>
  <c r="X72" i="33"/>
  <c r="X73" i="33"/>
  <c r="X74" i="33"/>
  <c r="X75" i="33"/>
  <c r="X76" i="33"/>
  <c r="X77" i="33"/>
  <c r="X78" i="33"/>
  <c r="X79" i="33"/>
  <c r="X80" i="33"/>
  <c r="X81" i="33"/>
  <c r="X82" i="33"/>
  <c r="X83" i="33"/>
  <c r="X84" i="33"/>
  <c r="X85" i="33"/>
  <c r="X86" i="33"/>
  <c r="X87" i="33"/>
  <c r="X88" i="33"/>
  <c r="X89" i="33"/>
  <c r="X90" i="33"/>
  <c r="X91" i="33"/>
  <c r="X92" i="33"/>
  <c r="X93" i="33"/>
  <c r="X94" i="33"/>
  <c r="X95" i="33"/>
  <c r="X96" i="33"/>
  <c r="X97" i="33"/>
  <c r="X98" i="33"/>
  <c r="X99" i="33"/>
  <c r="X100" i="33"/>
  <c r="X101" i="33"/>
  <c r="X102" i="33"/>
  <c r="X103" i="33"/>
  <c r="X104" i="33"/>
  <c r="X105" i="33"/>
  <c r="X106" i="33"/>
  <c r="X107" i="33"/>
  <c r="X108" i="33"/>
  <c r="X109" i="33"/>
  <c r="X110" i="33"/>
  <c r="X111" i="33"/>
  <c r="X112" i="33"/>
  <c r="X113" i="33"/>
  <c r="X114" i="33"/>
  <c r="X115" i="33"/>
  <c r="X116" i="33"/>
  <c r="X117" i="33"/>
  <c r="X118" i="33"/>
  <c r="X119" i="33"/>
  <c r="X120" i="33"/>
  <c r="X121" i="33"/>
  <c r="X122" i="33"/>
  <c r="X123" i="33"/>
  <c r="X124" i="33"/>
  <c r="X125" i="33"/>
  <c r="X126" i="33"/>
  <c r="X127" i="33"/>
  <c r="X128" i="33"/>
  <c r="X129" i="33"/>
  <c r="X130" i="33"/>
  <c r="X131" i="33"/>
  <c r="X132" i="33"/>
  <c r="X133" i="33"/>
  <c r="X134" i="33"/>
  <c r="X135" i="33"/>
  <c r="X136" i="33"/>
  <c r="X137" i="33"/>
  <c r="X138" i="33"/>
  <c r="X139" i="33"/>
  <c r="X140" i="33"/>
  <c r="X141" i="33"/>
  <c r="X142" i="33"/>
  <c r="X143" i="33"/>
  <c r="X144" i="33"/>
  <c r="X145" i="33"/>
  <c r="X146" i="33"/>
  <c r="X147" i="33"/>
  <c r="X148" i="33"/>
  <c r="X149" i="33"/>
  <c r="X150" i="33"/>
  <c r="X151" i="33"/>
  <c r="X152" i="33"/>
  <c r="X153" i="33"/>
  <c r="X154" i="33"/>
  <c r="X155" i="33"/>
  <c r="X156" i="33"/>
  <c r="X157" i="33"/>
  <c r="X158" i="33"/>
  <c r="X159" i="33"/>
  <c r="X160" i="33"/>
  <c r="X161" i="33"/>
  <c r="X162" i="33"/>
  <c r="X163" i="33"/>
  <c r="X164" i="33"/>
  <c r="X165" i="33"/>
  <c r="X166" i="33"/>
  <c r="X167" i="33"/>
  <c r="X168" i="33"/>
  <c r="X169" i="33"/>
  <c r="X170" i="33"/>
  <c r="X171" i="33"/>
  <c r="X172" i="33"/>
  <c r="X173" i="33"/>
  <c r="X174" i="33"/>
  <c r="X175" i="33"/>
  <c r="X176" i="33"/>
  <c r="X177" i="33"/>
  <c r="X178" i="33"/>
  <c r="X179" i="33"/>
  <c r="X180" i="33"/>
  <c r="X181" i="33"/>
  <c r="X182" i="33"/>
  <c r="X183" i="33"/>
  <c r="X184" i="33"/>
  <c r="X185" i="33"/>
  <c r="X186" i="33"/>
  <c r="X187" i="33"/>
  <c r="X188" i="33"/>
  <c r="X189" i="33"/>
  <c r="X190" i="33"/>
  <c r="X191" i="33"/>
  <c r="X192" i="33"/>
  <c r="X193" i="33"/>
  <c r="X194" i="33"/>
  <c r="X195" i="33"/>
  <c r="X196" i="33"/>
  <c r="X197" i="33"/>
  <c r="X198" i="33"/>
  <c r="X199" i="33"/>
  <c r="X200" i="33"/>
  <c r="X201" i="33"/>
  <c r="X202" i="33"/>
  <c r="X203" i="33"/>
  <c r="X204" i="33"/>
  <c r="X205" i="33"/>
  <c r="X206" i="33"/>
  <c r="X207" i="33"/>
  <c r="X208" i="33"/>
  <c r="X209" i="33"/>
  <c r="X210" i="33"/>
  <c r="X211" i="33"/>
  <c r="X212" i="33"/>
  <c r="X213" i="33"/>
  <c r="X214" i="33"/>
  <c r="X215" i="33"/>
  <c r="X216" i="33"/>
  <c r="X217" i="33"/>
  <c r="X218" i="33"/>
  <c r="X219" i="33"/>
  <c r="X220" i="33"/>
  <c r="X221" i="33"/>
  <c r="X222" i="33"/>
  <c r="X223" i="33"/>
  <c r="X224" i="33"/>
  <c r="X225" i="33"/>
  <c r="X226" i="33"/>
  <c r="X227" i="33"/>
  <c r="X228" i="33"/>
  <c r="X229" i="33"/>
  <c r="X230" i="33"/>
  <c r="X231" i="33"/>
  <c r="X232" i="33"/>
  <c r="X233" i="33"/>
  <c r="X234" i="33"/>
  <c r="X235" i="33"/>
  <c r="X236" i="33"/>
  <c r="X237" i="33"/>
  <c r="X238" i="33"/>
  <c r="X239" i="33"/>
  <c r="X240" i="33"/>
  <c r="X241" i="33"/>
  <c r="X242" i="33"/>
  <c r="X243" i="33"/>
  <c r="X244" i="33"/>
  <c r="X245" i="33"/>
  <c r="X246" i="33"/>
  <c r="X247" i="33"/>
  <c r="X248" i="33"/>
  <c r="X249" i="33"/>
  <c r="X250" i="33"/>
  <c r="X251" i="33"/>
  <c r="X252" i="33"/>
  <c r="X253" i="33"/>
  <c r="X254" i="33"/>
  <c r="X255" i="33"/>
  <c r="X256" i="33"/>
  <c r="X257" i="33"/>
  <c r="X258" i="33"/>
  <c r="X259" i="33"/>
  <c r="X260" i="33"/>
  <c r="X261" i="33"/>
  <c r="X262" i="33"/>
  <c r="X263" i="33"/>
  <c r="X264" i="33"/>
  <c r="X265" i="33"/>
  <c r="X266" i="33"/>
  <c r="X267" i="33"/>
  <c r="X268" i="33"/>
  <c r="X269" i="33"/>
  <c r="X270" i="33"/>
  <c r="X271" i="33"/>
  <c r="X272" i="33"/>
  <c r="X273" i="33"/>
  <c r="X274" i="33"/>
  <c r="X275" i="33"/>
  <c r="X276" i="33"/>
  <c r="X277" i="33"/>
  <c r="X278" i="33"/>
  <c r="X279" i="33"/>
  <c r="X280" i="33"/>
  <c r="X281" i="33"/>
  <c r="X282" i="33"/>
  <c r="X283" i="33"/>
  <c r="X284" i="33"/>
  <c r="X285" i="33"/>
  <c r="X286" i="33"/>
  <c r="X287" i="33"/>
  <c r="X288" i="33"/>
  <c r="X289" i="33"/>
  <c r="X290" i="33"/>
  <c r="X291" i="33"/>
  <c r="X292" i="33"/>
  <c r="X293" i="33"/>
  <c r="X294" i="33"/>
  <c r="X295" i="33"/>
  <c r="X296" i="33"/>
  <c r="X297" i="33"/>
  <c r="X298" i="33"/>
  <c r="X299" i="33"/>
  <c r="X300" i="33"/>
  <c r="X301" i="33"/>
  <c r="X302" i="33"/>
  <c r="X303" i="33"/>
  <c r="X304" i="33"/>
  <c r="X305" i="33"/>
  <c r="X306" i="33"/>
  <c r="X307" i="33"/>
  <c r="X308" i="33"/>
  <c r="X309" i="33"/>
  <c r="X310" i="33"/>
  <c r="X311" i="33"/>
  <c r="X312" i="33"/>
  <c r="X313" i="33"/>
  <c r="X314" i="33"/>
  <c r="X315" i="33"/>
  <c r="X316" i="33"/>
  <c r="X317" i="33"/>
  <c r="X318" i="33"/>
  <c r="X319" i="33"/>
  <c r="X320" i="33"/>
  <c r="X321" i="33"/>
  <c r="X322" i="33"/>
  <c r="X323" i="33"/>
  <c r="X324" i="33"/>
  <c r="X325" i="33"/>
  <c r="X326" i="33"/>
  <c r="X327" i="33"/>
  <c r="X328" i="33"/>
  <c r="X329" i="33"/>
  <c r="X330" i="33"/>
  <c r="X331" i="33"/>
  <c r="X332" i="33"/>
  <c r="X333" i="33"/>
  <c r="X334" i="33"/>
  <c r="X335" i="33"/>
  <c r="X336" i="33"/>
  <c r="X337" i="33"/>
  <c r="X338" i="33"/>
  <c r="X339" i="33"/>
  <c r="X340" i="33"/>
  <c r="X341" i="33"/>
  <c r="X342" i="33"/>
  <c r="X343" i="33"/>
  <c r="X344" i="33"/>
  <c r="X345" i="33"/>
  <c r="X346" i="33"/>
  <c r="X347" i="33"/>
  <c r="X348" i="33"/>
  <c r="X349" i="33"/>
  <c r="X350" i="33"/>
  <c r="X351" i="33"/>
  <c r="X352" i="33"/>
  <c r="X353" i="33"/>
  <c r="X354" i="33"/>
  <c r="X355" i="33"/>
  <c r="X356" i="33"/>
  <c r="X357" i="33"/>
  <c r="X358" i="33"/>
  <c r="X6" i="33"/>
  <c r="AX15" i="37"/>
  <c r="AX13" i="37"/>
  <c r="AX12" i="37"/>
  <c r="AX11" i="37"/>
  <c r="D16" i="37"/>
  <c r="E16" i="37"/>
  <c r="F16" i="37"/>
  <c r="G16" i="37"/>
  <c r="H16" i="37"/>
  <c r="I16" i="37"/>
  <c r="J16" i="37"/>
  <c r="K16" i="37"/>
  <c r="L16" i="37"/>
  <c r="M16" i="37"/>
  <c r="N16" i="37"/>
  <c r="O16" i="37"/>
  <c r="P16" i="37"/>
  <c r="Q16" i="37"/>
  <c r="R16" i="37"/>
  <c r="S16" i="37"/>
  <c r="T16" i="37"/>
  <c r="U16" i="37"/>
  <c r="V16" i="37"/>
  <c r="W16" i="37"/>
  <c r="X16" i="37"/>
  <c r="Y16" i="37"/>
  <c r="Z16" i="37"/>
  <c r="AA16" i="37"/>
  <c r="AB16" i="37"/>
  <c r="AC16" i="37"/>
  <c r="AD16" i="37"/>
  <c r="AE16" i="37"/>
  <c r="AF16" i="37"/>
  <c r="AG16" i="37"/>
  <c r="AH16" i="37"/>
  <c r="AI16" i="37"/>
  <c r="AJ16" i="37"/>
  <c r="AK16" i="37"/>
  <c r="AL16" i="37"/>
  <c r="AM16" i="37"/>
  <c r="AN16" i="37"/>
  <c r="AO16" i="37"/>
  <c r="AP16" i="37"/>
  <c r="AQ16" i="37"/>
  <c r="C16" i="37"/>
  <c r="AR6" i="37"/>
  <c r="AS6" i="37"/>
  <c r="AT6" i="37"/>
  <c r="AR7" i="37"/>
  <c r="AS7" i="37"/>
  <c r="AT7" i="37"/>
  <c r="AR8" i="37"/>
  <c r="AS8" i="37"/>
  <c r="AX8" i="37" s="1"/>
  <c r="AT8" i="37"/>
  <c r="AR9" i="37"/>
  <c r="AS9" i="37"/>
  <c r="AT9" i="37"/>
  <c r="AR10" i="37"/>
  <c r="AS10" i="37"/>
  <c r="AT10" i="37"/>
  <c r="AR11" i="37"/>
  <c r="AS11" i="37"/>
  <c r="AT11" i="37"/>
  <c r="AR12" i="37"/>
  <c r="AS12" i="37"/>
  <c r="AT12" i="37"/>
  <c r="AR13" i="37"/>
  <c r="AS13" i="37"/>
  <c r="AT13" i="37"/>
  <c r="AR14" i="37"/>
  <c r="AS14" i="37"/>
  <c r="AT14" i="37"/>
  <c r="AR15" i="37"/>
  <c r="AS15" i="37"/>
  <c r="AT15" i="37"/>
  <c r="AT5" i="37"/>
  <c r="AS5" i="37"/>
  <c r="AR5" i="37"/>
  <c r="C26" i="37"/>
  <c r="D26" i="37"/>
  <c r="E26" i="37"/>
  <c r="F26" i="37"/>
  <c r="G26" i="37"/>
  <c r="H26" i="37"/>
  <c r="I26" i="37"/>
  <c r="J26" i="37"/>
  <c r="K26" i="37"/>
  <c r="L26" i="37"/>
  <c r="M26" i="37"/>
  <c r="N26" i="37"/>
  <c r="O26" i="37"/>
  <c r="P26" i="37"/>
  <c r="Q26" i="37"/>
  <c r="R26" i="37"/>
  <c r="S26" i="37"/>
  <c r="T26" i="37"/>
  <c r="U26" i="37"/>
  <c r="V26" i="37"/>
  <c r="W26" i="37"/>
  <c r="X26" i="37"/>
  <c r="Y26" i="37"/>
  <c r="Z26" i="37"/>
  <c r="AA26" i="37"/>
  <c r="AB26" i="37"/>
  <c r="AC26" i="37"/>
  <c r="AD26" i="37"/>
  <c r="AE26" i="37"/>
  <c r="AF26" i="37"/>
  <c r="AG26" i="37"/>
  <c r="AH26" i="37"/>
  <c r="AI26" i="37"/>
  <c r="AJ26" i="37"/>
  <c r="AK26" i="37"/>
  <c r="AL26" i="37"/>
  <c r="AM26" i="37"/>
  <c r="AN26" i="37"/>
  <c r="AO26" i="37"/>
  <c r="AP26" i="37"/>
  <c r="AQ26" i="37"/>
  <c r="D30" i="37"/>
  <c r="E30" i="37"/>
  <c r="F30" i="37"/>
  <c r="G30" i="37"/>
  <c r="H30" i="37"/>
  <c r="I30" i="37"/>
  <c r="J30" i="37"/>
  <c r="K30" i="37"/>
  <c r="L30" i="37"/>
  <c r="M30" i="37"/>
  <c r="N30" i="37"/>
  <c r="O30" i="37"/>
  <c r="P30" i="37"/>
  <c r="Q30" i="37"/>
  <c r="R30" i="37"/>
  <c r="S30" i="37"/>
  <c r="T30" i="37"/>
  <c r="U30" i="37"/>
  <c r="V30" i="37"/>
  <c r="W30" i="37"/>
  <c r="X30" i="37"/>
  <c r="Y30" i="37"/>
  <c r="Z30" i="37"/>
  <c r="AA30" i="37"/>
  <c r="AB30" i="37"/>
  <c r="AC30" i="37"/>
  <c r="AD30" i="37"/>
  <c r="AE30" i="37"/>
  <c r="AF30" i="37"/>
  <c r="AG30" i="37"/>
  <c r="AH30" i="37"/>
  <c r="AI30" i="37"/>
  <c r="AJ30" i="37"/>
  <c r="AK30" i="37"/>
  <c r="AL30" i="37"/>
  <c r="AM30" i="37"/>
  <c r="AN30" i="37"/>
  <c r="AO30" i="37"/>
  <c r="AP30" i="37"/>
  <c r="AQ30" i="37"/>
  <c r="C30" i="37"/>
  <c r="D34" i="37"/>
  <c r="E34" i="37"/>
  <c r="F34" i="37"/>
  <c r="G34" i="37"/>
  <c r="H34" i="37"/>
  <c r="I34" i="37"/>
  <c r="J34" i="37"/>
  <c r="K34" i="37"/>
  <c r="L34" i="37"/>
  <c r="M34" i="37"/>
  <c r="N34" i="37"/>
  <c r="O34" i="37"/>
  <c r="P34" i="37"/>
  <c r="Q34" i="37"/>
  <c r="R34" i="37"/>
  <c r="S34" i="37"/>
  <c r="T34" i="37"/>
  <c r="U34" i="37"/>
  <c r="V34" i="37"/>
  <c r="W34" i="37"/>
  <c r="X34" i="37"/>
  <c r="Y34" i="37"/>
  <c r="Z34" i="37"/>
  <c r="AA34" i="37"/>
  <c r="AB34" i="37"/>
  <c r="AC34" i="37"/>
  <c r="AD34" i="37"/>
  <c r="AE34" i="37"/>
  <c r="AF34" i="37"/>
  <c r="AG34" i="37"/>
  <c r="AH34" i="37"/>
  <c r="AI34" i="37"/>
  <c r="AJ34" i="37"/>
  <c r="AK34" i="37"/>
  <c r="AL34" i="37"/>
  <c r="AM34" i="37"/>
  <c r="AN34" i="37"/>
  <c r="AO34" i="37"/>
  <c r="AP34" i="37"/>
  <c r="AQ34" i="37"/>
  <c r="C34" i="37"/>
  <c r="C39" i="37"/>
  <c r="D39" i="37"/>
  <c r="E39" i="37"/>
  <c r="F39" i="37"/>
  <c r="G39" i="37"/>
  <c r="H39" i="37"/>
  <c r="I39" i="37"/>
  <c r="J39" i="37"/>
  <c r="K39" i="37"/>
  <c r="L39" i="37"/>
  <c r="M39" i="37"/>
  <c r="N39" i="37"/>
  <c r="O39" i="37"/>
  <c r="P39" i="37"/>
  <c r="Q39" i="37"/>
  <c r="R39" i="37"/>
  <c r="S39" i="37"/>
  <c r="T39" i="37"/>
  <c r="U39" i="37"/>
  <c r="V39" i="37"/>
  <c r="W39" i="37"/>
  <c r="X39" i="37"/>
  <c r="Y39" i="37"/>
  <c r="Z39" i="37"/>
  <c r="AA39" i="37"/>
  <c r="AB39" i="37"/>
  <c r="AC39" i="37"/>
  <c r="AD39" i="37"/>
  <c r="AE39" i="37"/>
  <c r="AF39" i="37"/>
  <c r="AG39" i="37"/>
  <c r="AH39" i="37"/>
  <c r="AI39" i="37"/>
  <c r="AJ39" i="37"/>
  <c r="AK39" i="37"/>
  <c r="AL39" i="37"/>
  <c r="AM39" i="37"/>
  <c r="AN39" i="37"/>
  <c r="AO39" i="37"/>
  <c r="AP39" i="37"/>
  <c r="AQ39" i="37"/>
  <c r="C44" i="37"/>
  <c r="C45" i="37" s="1"/>
  <c r="D44" i="37"/>
  <c r="D45" i="37" s="1"/>
  <c r="E44" i="37"/>
  <c r="E45" i="37" s="1"/>
  <c r="F44" i="37"/>
  <c r="F45" i="37" s="1"/>
  <c r="G44" i="37"/>
  <c r="G45" i="37" s="1"/>
  <c r="H44" i="37"/>
  <c r="H45" i="37" s="1"/>
  <c r="I44" i="37"/>
  <c r="I45" i="37" s="1"/>
  <c r="J44" i="37"/>
  <c r="J45" i="37" s="1"/>
  <c r="K44" i="37"/>
  <c r="K45" i="37" s="1"/>
  <c r="L44" i="37"/>
  <c r="L45" i="37" s="1"/>
  <c r="M44" i="37"/>
  <c r="M45" i="37" s="1"/>
  <c r="N44" i="37"/>
  <c r="N45" i="37" s="1"/>
  <c r="O44" i="37"/>
  <c r="O45" i="37" s="1"/>
  <c r="P44" i="37"/>
  <c r="P45" i="37" s="1"/>
  <c r="Q44" i="37"/>
  <c r="Q45" i="37" s="1"/>
  <c r="R44" i="37"/>
  <c r="R45" i="37" s="1"/>
  <c r="S44" i="37"/>
  <c r="S45" i="37" s="1"/>
  <c r="T44" i="37"/>
  <c r="T45" i="37" s="1"/>
  <c r="U44" i="37"/>
  <c r="U45" i="37" s="1"/>
  <c r="V44" i="37"/>
  <c r="V45" i="37" s="1"/>
  <c r="W44" i="37"/>
  <c r="W45" i="37" s="1"/>
  <c r="X44" i="37"/>
  <c r="X45" i="37" s="1"/>
  <c r="Y44" i="37"/>
  <c r="Y45" i="37" s="1"/>
  <c r="Z44" i="37"/>
  <c r="Z45" i="37" s="1"/>
  <c r="AA44" i="37"/>
  <c r="AA45" i="37" s="1"/>
  <c r="AB44" i="37"/>
  <c r="AB45" i="37" s="1"/>
  <c r="AC44" i="37"/>
  <c r="AC45" i="37" s="1"/>
  <c r="AD44" i="37"/>
  <c r="AD45" i="37" s="1"/>
  <c r="AE44" i="37"/>
  <c r="AE45" i="37" s="1"/>
  <c r="AF44" i="37"/>
  <c r="AF45" i="37" s="1"/>
  <c r="AG44" i="37"/>
  <c r="AG45" i="37" s="1"/>
  <c r="AH44" i="37"/>
  <c r="AH45" i="37" s="1"/>
  <c r="AI44" i="37"/>
  <c r="AI45" i="37" s="1"/>
  <c r="AJ44" i="37"/>
  <c r="AJ45" i="37" s="1"/>
  <c r="AK44" i="37"/>
  <c r="AK45" i="37" s="1"/>
  <c r="AL44" i="37"/>
  <c r="AL45" i="37" s="1"/>
  <c r="AM44" i="37"/>
  <c r="AM45" i="37" s="1"/>
  <c r="AN44" i="37"/>
  <c r="AN45" i="37" s="1"/>
  <c r="AO44" i="37"/>
  <c r="AO45" i="37" s="1"/>
  <c r="AP44" i="37"/>
  <c r="AP45" i="37" s="1"/>
  <c r="AQ44" i="37"/>
  <c r="AQ45" i="37" s="1"/>
  <c r="C49" i="37"/>
  <c r="D49" i="37"/>
  <c r="E49" i="37"/>
  <c r="F49" i="37"/>
  <c r="G49" i="37"/>
  <c r="H49" i="37"/>
  <c r="I49" i="37"/>
  <c r="J49" i="37"/>
  <c r="K49" i="37"/>
  <c r="L49" i="37"/>
  <c r="M49" i="37"/>
  <c r="N49" i="37"/>
  <c r="O49" i="37"/>
  <c r="P49" i="37"/>
  <c r="Q49" i="37"/>
  <c r="R49" i="37"/>
  <c r="S49" i="37"/>
  <c r="T49" i="37"/>
  <c r="U49" i="37"/>
  <c r="V49" i="37"/>
  <c r="W49" i="37"/>
  <c r="X49" i="37"/>
  <c r="Y49" i="37"/>
  <c r="Z49" i="37"/>
  <c r="AA49" i="37"/>
  <c r="AB49" i="37"/>
  <c r="AC49" i="37"/>
  <c r="AD49" i="37"/>
  <c r="AE49" i="37"/>
  <c r="AF49" i="37"/>
  <c r="AG49" i="37"/>
  <c r="AH49" i="37"/>
  <c r="AI49" i="37"/>
  <c r="AJ49" i="37"/>
  <c r="AK49" i="37"/>
  <c r="AL49" i="37"/>
  <c r="AM49" i="37"/>
  <c r="AN49" i="37"/>
  <c r="AO49" i="37"/>
  <c r="AP49" i="37"/>
  <c r="AQ49" i="37"/>
  <c r="K24" i="37"/>
  <c r="K32" i="37" s="1"/>
  <c r="K37" i="37" s="1"/>
  <c r="K42" i="37" s="1"/>
  <c r="K47" i="37" s="1"/>
  <c r="AH24" i="37"/>
  <c r="AH32" i="37" s="1"/>
  <c r="AH37" i="37" s="1"/>
  <c r="AH42" i="37" s="1"/>
  <c r="AH47" i="37" s="1"/>
  <c r="D21" i="37"/>
  <c r="E21" i="37"/>
  <c r="F21" i="37"/>
  <c r="G21" i="37"/>
  <c r="H21" i="37"/>
  <c r="I21" i="37"/>
  <c r="J21" i="37"/>
  <c r="K21" i="37"/>
  <c r="L21" i="37"/>
  <c r="M21" i="37"/>
  <c r="N21" i="37"/>
  <c r="O21" i="37"/>
  <c r="P21" i="37"/>
  <c r="Q21" i="37"/>
  <c r="R21" i="37"/>
  <c r="S21" i="37"/>
  <c r="T21" i="37"/>
  <c r="U21" i="37"/>
  <c r="V21" i="37"/>
  <c r="W21" i="37"/>
  <c r="X21" i="37"/>
  <c r="Y21" i="37"/>
  <c r="Z21" i="37"/>
  <c r="AA21" i="37"/>
  <c r="AB21" i="37"/>
  <c r="AC21" i="37"/>
  <c r="AD21" i="37"/>
  <c r="AE21" i="37"/>
  <c r="AF21" i="37"/>
  <c r="AG21" i="37"/>
  <c r="AH21" i="37"/>
  <c r="AI21" i="37"/>
  <c r="AJ21" i="37"/>
  <c r="AK21" i="37"/>
  <c r="AL21" i="37"/>
  <c r="AM21" i="37"/>
  <c r="AN21" i="37"/>
  <c r="AO21" i="37"/>
  <c r="AP21" i="37"/>
  <c r="AQ21" i="37"/>
  <c r="C21" i="37"/>
  <c r="D19" i="37"/>
  <c r="D28" i="37" s="1"/>
  <c r="E19" i="37"/>
  <c r="E28" i="37" s="1"/>
  <c r="F19" i="37"/>
  <c r="F28" i="37" s="1"/>
  <c r="G19" i="37"/>
  <c r="G28" i="37" s="1"/>
  <c r="H19" i="37"/>
  <c r="H28" i="37" s="1"/>
  <c r="I19" i="37"/>
  <c r="I28" i="37" s="1"/>
  <c r="J19" i="37"/>
  <c r="J28" i="37" s="1"/>
  <c r="K19" i="37"/>
  <c r="K28" i="37" s="1"/>
  <c r="L19" i="37"/>
  <c r="L28" i="37" s="1"/>
  <c r="M19" i="37"/>
  <c r="M24" i="37" s="1"/>
  <c r="M32" i="37" s="1"/>
  <c r="M37" i="37" s="1"/>
  <c r="M42" i="37" s="1"/>
  <c r="M47" i="37" s="1"/>
  <c r="N19" i="37"/>
  <c r="N24" i="37" s="1"/>
  <c r="N32" i="37" s="1"/>
  <c r="N37" i="37" s="1"/>
  <c r="N42" i="37" s="1"/>
  <c r="N47" i="37" s="1"/>
  <c r="O19" i="37"/>
  <c r="O24" i="37" s="1"/>
  <c r="O32" i="37" s="1"/>
  <c r="O37" i="37" s="1"/>
  <c r="O42" i="37" s="1"/>
  <c r="O47" i="37" s="1"/>
  <c r="P19" i="37"/>
  <c r="P28" i="37" s="1"/>
  <c r="Q19" i="37"/>
  <c r="Q28" i="37" s="1"/>
  <c r="R19" i="37"/>
  <c r="R28" i="37" s="1"/>
  <c r="S19" i="37"/>
  <c r="S28" i="37" s="1"/>
  <c r="T19" i="37"/>
  <c r="T28" i="37" s="1"/>
  <c r="U19" i="37"/>
  <c r="U28" i="37" s="1"/>
  <c r="V19" i="37"/>
  <c r="V28" i="37" s="1"/>
  <c r="W19" i="37"/>
  <c r="W28" i="37" s="1"/>
  <c r="X19" i="37"/>
  <c r="X28" i="37" s="1"/>
  <c r="Y19" i="37"/>
  <c r="Y24" i="37" s="1"/>
  <c r="Y32" i="37" s="1"/>
  <c r="Y37" i="37" s="1"/>
  <c r="Y42" i="37" s="1"/>
  <c r="Y47" i="37" s="1"/>
  <c r="Z19" i="37"/>
  <c r="Z24" i="37" s="1"/>
  <c r="Z32" i="37" s="1"/>
  <c r="Z37" i="37" s="1"/>
  <c r="Z42" i="37" s="1"/>
  <c r="Z47" i="37" s="1"/>
  <c r="AA19" i="37"/>
  <c r="AA24" i="37" s="1"/>
  <c r="AA32" i="37" s="1"/>
  <c r="AA37" i="37" s="1"/>
  <c r="AA42" i="37" s="1"/>
  <c r="AA47" i="37" s="1"/>
  <c r="AB19" i="37"/>
  <c r="AB28" i="37" s="1"/>
  <c r="AC19" i="37"/>
  <c r="AC28" i="37" s="1"/>
  <c r="AD19" i="37"/>
  <c r="AD28" i="37" s="1"/>
  <c r="AE19" i="37"/>
  <c r="AE28" i="37" s="1"/>
  <c r="AF19" i="37"/>
  <c r="AF28" i="37" s="1"/>
  <c r="AG19" i="37"/>
  <c r="AG28" i="37" s="1"/>
  <c r="AH19" i="37"/>
  <c r="AH28" i="37" s="1"/>
  <c r="AI19" i="37"/>
  <c r="AI28" i="37" s="1"/>
  <c r="AJ19" i="37"/>
  <c r="AJ28" i="37" s="1"/>
  <c r="AK19" i="37"/>
  <c r="AK24" i="37" s="1"/>
  <c r="AK32" i="37" s="1"/>
  <c r="AK37" i="37" s="1"/>
  <c r="AK42" i="37" s="1"/>
  <c r="AK47" i="37" s="1"/>
  <c r="AL19" i="37"/>
  <c r="AL24" i="37" s="1"/>
  <c r="AL32" i="37" s="1"/>
  <c r="AL37" i="37" s="1"/>
  <c r="AL42" i="37" s="1"/>
  <c r="AL47" i="37" s="1"/>
  <c r="AM19" i="37"/>
  <c r="AM24" i="37" s="1"/>
  <c r="AM32" i="37" s="1"/>
  <c r="AM37" i="37" s="1"/>
  <c r="AM42" i="37" s="1"/>
  <c r="AM47" i="37" s="1"/>
  <c r="AN19" i="37"/>
  <c r="AN28" i="37" s="1"/>
  <c r="AO19" i="37"/>
  <c r="AO28" i="37" s="1"/>
  <c r="AP19" i="37"/>
  <c r="AP28" i="37" s="1"/>
  <c r="AQ19" i="37"/>
  <c r="AQ28" i="37" s="1"/>
  <c r="C19" i="37"/>
  <c r="C24" i="37" s="1"/>
  <c r="C32" i="37" s="1"/>
  <c r="C37" i="37" s="1"/>
  <c r="C42" i="37" s="1"/>
  <c r="C47" i="37" s="1"/>
  <c r="P24" i="37" l="1"/>
  <c r="P32" i="37" s="1"/>
  <c r="P37" i="37" s="1"/>
  <c r="P42" i="37" s="1"/>
  <c r="P47" i="37" s="1"/>
  <c r="J24" i="37"/>
  <c r="J32" i="37" s="1"/>
  <c r="J37" i="37" s="1"/>
  <c r="J42" i="37" s="1"/>
  <c r="J47" i="37" s="1"/>
  <c r="I24" i="37"/>
  <c r="I32" i="37" s="1"/>
  <c r="I37" i="37" s="1"/>
  <c r="I42" i="37" s="1"/>
  <c r="I47" i="37" s="1"/>
  <c r="AN24" i="37"/>
  <c r="AN32" i="37" s="1"/>
  <c r="AN37" i="37" s="1"/>
  <c r="AN42" i="37" s="1"/>
  <c r="AN47" i="37" s="1"/>
  <c r="D24" i="37"/>
  <c r="D32" i="37" s="1"/>
  <c r="D37" i="37" s="1"/>
  <c r="D42" i="37" s="1"/>
  <c r="D47" i="37" s="1"/>
  <c r="AI24" i="37"/>
  <c r="AI32" i="37" s="1"/>
  <c r="AI37" i="37" s="1"/>
  <c r="AI42" i="37" s="1"/>
  <c r="AI47" i="37" s="1"/>
  <c r="AM28" i="37"/>
  <c r="AA28" i="37"/>
  <c r="AG24" i="37"/>
  <c r="AG32" i="37" s="1"/>
  <c r="AG37" i="37" s="1"/>
  <c r="AG42" i="37" s="1"/>
  <c r="AG47" i="37" s="1"/>
  <c r="O28" i="37"/>
  <c r="AB24" i="37"/>
  <c r="AB32" i="37" s="1"/>
  <c r="AB37" i="37" s="1"/>
  <c r="AB42" i="37" s="1"/>
  <c r="AB47" i="37" s="1"/>
  <c r="C28" i="37"/>
  <c r="W24" i="37"/>
  <c r="W32" i="37" s="1"/>
  <c r="W37" i="37" s="1"/>
  <c r="W42" i="37" s="1"/>
  <c r="W47" i="37" s="1"/>
  <c r="V24" i="37"/>
  <c r="V32" i="37" s="1"/>
  <c r="V37" i="37" s="1"/>
  <c r="V42" i="37" s="1"/>
  <c r="V47" i="37" s="1"/>
  <c r="AS16" i="37"/>
  <c r="AX16" i="37" s="1"/>
  <c r="U24" i="37"/>
  <c r="U32" i="37" s="1"/>
  <c r="U37" i="37" s="1"/>
  <c r="U42" i="37" s="1"/>
  <c r="U47" i="37" s="1"/>
  <c r="AT16" i="37"/>
  <c r="AR16" i="37"/>
  <c r="AJ24" i="37"/>
  <c r="AJ32" i="37" s="1"/>
  <c r="AJ37" i="37" s="1"/>
  <c r="AJ42" i="37" s="1"/>
  <c r="AJ47" i="37" s="1"/>
  <c r="X24" i="37"/>
  <c r="X32" i="37" s="1"/>
  <c r="X37" i="37" s="1"/>
  <c r="X42" i="37" s="1"/>
  <c r="X47" i="37" s="1"/>
  <c r="L24" i="37"/>
  <c r="L32" i="37" s="1"/>
  <c r="L37" i="37" s="1"/>
  <c r="L42" i="37" s="1"/>
  <c r="L47" i="37" s="1"/>
  <c r="AL28" i="37"/>
  <c r="Z28" i="37"/>
  <c r="N28" i="37"/>
  <c r="Y28" i="37"/>
  <c r="AF24" i="37"/>
  <c r="AF32" i="37" s="1"/>
  <c r="AF37" i="37" s="1"/>
  <c r="AF42" i="37" s="1"/>
  <c r="AF47" i="37" s="1"/>
  <c r="T24" i="37"/>
  <c r="T32" i="37" s="1"/>
  <c r="T37" i="37" s="1"/>
  <c r="T42" i="37" s="1"/>
  <c r="T47" i="37" s="1"/>
  <c r="H24" i="37"/>
  <c r="H32" i="37" s="1"/>
  <c r="H37" i="37" s="1"/>
  <c r="H42" i="37" s="1"/>
  <c r="H47" i="37" s="1"/>
  <c r="AQ24" i="37"/>
  <c r="AQ32" i="37" s="1"/>
  <c r="AQ37" i="37" s="1"/>
  <c r="AQ42" i="37" s="1"/>
  <c r="AQ47" i="37" s="1"/>
  <c r="AE24" i="37"/>
  <c r="AE32" i="37" s="1"/>
  <c r="AE37" i="37" s="1"/>
  <c r="AE42" i="37" s="1"/>
  <c r="AE47" i="37" s="1"/>
  <c r="S24" i="37"/>
  <c r="S32" i="37" s="1"/>
  <c r="S37" i="37" s="1"/>
  <c r="S42" i="37" s="1"/>
  <c r="S47" i="37" s="1"/>
  <c r="G24" i="37"/>
  <c r="G32" i="37" s="1"/>
  <c r="G37" i="37" s="1"/>
  <c r="G42" i="37" s="1"/>
  <c r="G47" i="37" s="1"/>
  <c r="AP24" i="37"/>
  <c r="AP32" i="37" s="1"/>
  <c r="AP37" i="37" s="1"/>
  <c r="AP42" i="37" s="1"/>
  <c r="AP47" i="37" s="1"/>
  <c r="AD24" i="37"/>
  <c r="AD32" i="37" s="1"/>
  <c r="AD37" i="37" s="1"/>
  <c r="AD42" i="37" s="1"/>
  <c r="AD47" i="37" s="1"/>
  <c r="R24" i="37"/>
  <c r="R32" i="37" s="1"/>
  <c r="R37" i="37" s="1"/>
  <c r="R42" i="37" s="1"/>
  <c r="R47" i="37" s="1"/>
  <c r="F24" i="37"/>
  <c r="F32" i="37" s="1"/>
  <c r="F37" i="37" s="1"/>
  <c r="F42" i="37" s="1"/>
  <c r="F47" i="37" s="1"/>
  <c r="AO24" i="37"/>
  <c r="AO32" i="37" s="1"/>
  <c r="AO37" i="37" s="1"/>
  <c r="AO42" i="37" s="1"/>
  <c r="AO47" i="37" s="1"/>
  <c r="AC24" i="37"/>
  <c r="AC32" i="37" s="1"/>
  <c r="AC37" i="37" s="1"/>
  <c r="AC42" i="37" s="1"/>
  <c r="AC47" i="37" s="1"/>
  <c r="Q24" i="37"/>
  <c r="Q32" i="37" s="1"/>
  <c r="Q37" i="37" s="1"/>
  <c r="Q42" i="37" s="1"/>
  <c r="Q47" i="37" s="1"/>
  <c r="E24" i="37"/>
  <c r="E32" i="37" s="1"/>
  <c r="E37" i="37" s="1"/>
  <c r="E42" i="37" s="1"/>
  <c r="E47" i="37" s="1"/>
  <c r="AK28" i="37"/>
  <c r="M28" i="37"/>
  <c r="P27" i="33"/>
  <c r="O27" i="33"/>
  <c r="AJ358" i="33"/>
  <c r="AJ357" i="33"/>
  <c r="AJ356" i="33"/>
  <c r="AJ355" i="33"/>
  <c r="AJ354" i="33"/>
  <c r="AJ353" i="33"/>
  <c r="AJ352" i="33"/>
  <c r="AJ351" i="33"/>
  <c r="AJ350" i="33"/>
  <c r="AJ349" i="33"/>
  <c r="AJ348" i="33"/>
  <c r="AJ347" i="33"/>
  <c r="AJ346" i="33"/>
  <c r="AJ345" i="33"/>
  <c r="AJ344" i="33"/>
  <c r="AJ343" i="33"/>
  <c r="AJ342" i="33"/>
  <c r="AJ341" i="33"/>
  <c r="AJ340" i="33"/>
  <c r="AJ339" i="33"/>
  <c r="AJ338" i="33"/>
  <c r="AJ337" i="33"/>
  <c r="AJ336" i="33"/>
  <c r="AJ335" i="33"/>
  <c r="AJ334" i="33"/>
  <c r="AJ333" i="33"/>
  <c r="AJ332" i="33"/>
  <c r="AJ331" i="33"/>
  <c r="AJ330" i="33"/>
  <c r="AJ329" i="33"/>
  <c r="AJ328" i="33"/>
  <c r="AJ327" i="33"/>
  <c r="AJ326" i="33"/>
  <c r="AJ325" i="33"/>
  <c r="AJ324" i="33"/>
  <c r="AJ323" i="33"/>
  <c r="AJ322" i="33"/>
  <c r="AJ321" i="33"/>
  <c r="AJ320" i="33"/>
  <c r="AJ319" i="33"/>
  <c r="AJ318" i="33"/>
  <c r="AJ317" i="33"/>
  <c r="AJ316" i="33"/>
  <c r="AJ315" i="33"/>
  <c r="AJ314" i="33"/>
  <c r="AJ313" i="33"/>
  <c r="AJ312" i="33"/>
  <c r="AJ311" i="33"/>
  <c r="AJ310" i="33"/>
  <c r="AJ309" i="33"/>
  <c r="AJ308" i="33"/>
  <c r="AJ307" i="33"/>
  <c r="AJ306" i="33"/>
  <c r="AJ305" i="33"/>
  <c r="AJ304" i="33"/>
  <c r="AJ303" i="33"/>
  <c r="AJ302" i="33"/>
  <c r="AJ301" i="33"/>
  <c r="AJ300" i="33"/>
  <c r="AJ299" i="33"/>
  <c r="AJ298" i="33"/>
  <c r="AJ297" i="33"/>
  <c r="AJ296" i="33"/>
  <c r="AJ295" i="33"/>
  <c r="AJ294" i="33"/>
  <c r="AJ293" i="33"/>
  <c r="AJ292" i="33"/>
  <c r="AJ291" i="33"/>
  <c r="AJ290" i="33"/>
  <c r="AJ289" i="33"/>
  <c r="AJ288" i="33"/>
  <c r="AJ287" i="33"/>
  <c r="AJ286" i="33"/>
  <c r="AJ285" i="33"/>
  <c r="AJ284" i="33"/>
  <c r="AJ283" i="33"/>
  <c r="AJ282" i="33"/>
  <c r="AJ281" i="33"/>
  <c r="AJ280" i="33"/>
  <c r="AJ279" i="33"/>
  <c r="AJ278" i="33"/>
  <c r="AJ277" i="33"/>
  <c r="AJ276" i="33"/>
  <c r="AJ275" i="33"/>
  <c r="AJ274" i="33"/>
  <c r="AJ273" i="33"/>
  <c r="AJ272" i="33"/>
  <c r="AJ271" i="33"/>
  <c r="AJ270" i="33"/>
  <c r="AJ269" i="33"/>
  <c r="AJ268" i="33"/>
  <c r="AJ267" i="33"/>
  <c r="AJ266" i="33"/>
  <c r="AJ265" i="33"/>
  <c r="AJ264" i="33"/>
  <c r="AJ263" i="33"/>
  <c r="AJ262" i="33"/>
  <c r="AJ261" i="33"/>
  <c r="AJ260" i="33"/>
  <c r="AJ259" i="33"/>
  <c r="AJ258" i="33"/>
  <c r="AJ257" i="33"/>
  <c r="AJ256" i="33"/>
  <c r="AJ255" i="33"/>
  <c r="AJ254" i="33"/>
  <c r="AJ253" i="33"/>
  <c r="AJ252" i="33"/>
  <c r="AJ251" i="33"/>
  <c r="AJ250" i="33"/>
  <c r="AJ249" i="33"/>
  <c r="AJ248" i="33"/>
  <c r="AJ247" i="33"/>
  <c r="AJ246" i="33"/>
  <c r="AJ245" i="33"/>
  <c r="AJ244" i="33"/>
  <c r="AJ243" i="33"/>
  <c r="AJ242" i="33"/>
  <c r="AJ241" i="33"/>
  <c r="AJ240" i="33"/>
  <c r="AJ239" i="33"/>
  <c r="AJ238" i="33"/>
  <c r="AJ237" i="33"/>
  <c r="AJ236" i="33"/>
  <c r="AJ235" i="33"/>
  <c r="AJ234" i="33"/>
  <c r="AJ233" i="33"/>
  <c r="AJ232" i="33"/>
  <c r="AJ231" i="33"/>
  <c r="AJ230" i="33"/>
  <c r="AJ229" i="33"/>
  <c r="AJ228" i="33"/>
  <c r="AJ227" i="33"/>
  <c r="AJ226" i="33"/>
  <c r="AJ225" i="33"/>
  <c r="AJ224" i="33"/>
  <c r="AJ223" i="33"/>
  <c r="AJ222" i="33"/>
  <c r="AJ221" i="33"/>
  <c r="AJ220" i="33"/>
  <c r="AJ219" i="33"/>
  <c r="AJ218" i="33"/>
  <c r="AJ217" i="33"/>
  <c r="AJ216" i="33"/>
  <c r="AJ215" i="33"/>
  <c r="AJ214" i="33"/>
  <c r="AJ213" i="33"/>
  <c r="AJ212" i="33"/>
  <c r="AJ211" i="33"/>
  <c r="AJ210" i="33"/>
  <c r="AJ209" i="33"/>
  <c r="AJ208" i="33"/>
  <c r="AJ207" i="33"/>
  <c r="AJ206" i="33"/>
  <c r="AJ205" i="33"/>
  <c r="AJ204" i="33"/>
  <c r="AJ203" i="33"/>
  <c r="AJ202" i="33"/>
  <c r="AJ201" i="33"/>
  <c r="AJ200" i="33"/>
  <c r="AJ199" i="33"/>
  <c r="AJ198" i="33"/>
  <c r="AJ197" i="33"/>
  <c r="AJ196" i="33"/>
  <c r="AJ195" i="33"/>
  <c r="AJ194" i="33"/>
  <c r="AJ193" i="33"/>
  <c r="AJ192" i="33"/>
  <c r="AJ191" i="33"/>
  <c r="AJ190" i="33"/>
  <c r="AJ189" i="33"/>
  <c r="AJ188" i="33"/>
  <c r="AJ187" i="33"/>
  <c r="AJ186" i="33"/>
  <c r="AJ185" i="33"/>
  <c r="AJ184" i="33"/>
  <c r="AJ183" i="33"/>
  <c r="AJ182" i="33"/>
  <c r="AJ181" i="33"/>
  <c r="AJ180" i="33"/>
  <c r="AJ179" i="33"/>
  <c r="AJ178" i="33"/>
  <c r="AJ177" i="33"/>
  <c r="AJ176" i="33"/>
  <c r="AJ175" i="33"/>
  <c r="AJ174" i="33"/>
  <c r="AJ173" i="33"/>
  <c r="AJ172" i="33"/>
  <c r="AJ171" i="33"/>
  <c r="AJ170" i="33"/>
  <c r="AJ169" i="33"/>
  <c r="AJ168" i="33"/>
  <c r="AJ167" i="33"/>
  <c r="AJ166" i="33"/>
  <c r="AJ165" i="33"/>
  <c r="AJ164" i="33"/>
  <c r="AJ163" i="33"/>
  <c r="AJ162" i="33"/>
  <c r="AJ161" i="33"/>
  <c r="AJ160" i="33"/>
  <c r="AJ159" i="33"/>
  <c r="AJ158" i="33"/>
  <c r="AJ157" i="33"/>
  <c r="AJ156" i="33"/>
  <c r="AJ155" i="33"/>
  <c r="AJ154" i="33"/>
  <c r="AJ153" i="33"/>
  <c r="AJ152" i="33"/>
  <c r="AJ151" i="33"/>
  <c r="AJ150" i="33"/>
  <c r="AJ149" i="33"/>
  <c r="AJ148" i="33"/>
  <c r="AJ147" i="33"/>
  <c r="AJ146" i="33"/>
  <c r="AJ145" i="33"/>
  <c r="AJ144" i="33"/>
  <c r="AJ143" i="33"/>
  <c r="AJ142" i="33"/>
  <c r="AJ141" i="33"/>
  <c r="AJ140" i="33"/>
  <c r="AJ139" i="33"/>
  <c r="AJ138" i="33"/>
  <c r="AJ137" i="33"/>
  <c r="AJ136" i="33"/>
  <c r="AJ135" i="33"/>
  <c r="AJ134" i="33"/>
  <c r="AJ133" i="33"/>
  <c r="AJ132" i="33"/>
  <c r="AJ131" i="33"/>
  <c r="AJ130" i="33"/>
  <c r="AJ129" i="33"/>
  <c r="AJ128" i="33"/>
  <c r="AJ127" i="33"/>
  <c r="AJ126" i="33"/>
  <c r="AJ125" i="33"/>
  <c r="AJ124" i="33"/>
  <c r="AJ123" i="33"/>
  <c r="AJ122" i="33"/>
  <c r="AJ121" i="33"/>
  <c r="AJ120" i="33"/>
  <c r="AJ119" i="33"/>
  <c r="AJ118" i="33"/>
  <c r="AJ117" i="33"/>
  <c r="AJ116" i="33"/>
  <c r="AJ115" i="33"/>
  <c r="AJ114" i="33"/>
  <c r="AJ113" i="33"/>
  <c r="AJ112" i="33"/>
  <c r="AJ111" i="33"/>
  <c r="AJ110" i="33"/>
  <c r="AJ109" i="33"/>
  <c r="AJ108" i="33"/>
  <c r="AJ107" i="33"/>
  <c r="AJ106" i="33"/>
  <c r="AJ105" i="33"/>
  <c r="AJ104" i="33"/>
  <c r="AJ103" i="33"/>
  <c r="AJ102" i="33"/>
  <c r="AJ101" i="33"/>
  <c r="AJ100" i="33"/>
  <c r="AJ99" i="33"/>
  <c r="AJ98" i="33"/>
  <c r="AJ97" i="33"/>
  <c r="AJ96" i="33"/>
  <c r="AJ95" i="33"/>
  <c r="AJ94" i="33"/>
  <c r="AJ93" i="33"/>
  <c r="AJ92" i="33"/>
  <c r="AJ91" i="33"/>
  <c r="AJ90" i="33"/>
  <c r="AJ89" i="33"/>
  <c r="AJ88" i="33"/>
  <c r="AJ87" i="33"/>
  <c r="AJ86" i="33"/>
  <c r="AJ85" i="33"/>
  <c r="AJ84" i="33"/>
  <c r="AJ83" i="33"/>
  <c r="AJ82" i="33"/>
  <c r="AJ81" i="33"/>
  <c r="AJ80" i="33"/>
  <c r="AJ79" i="33"/>
  <c r="AJ78" i="33"/>
  <c r="AJ77" i="33"/>
  <c r="AJ76" i="33"/>
  <c r="AJ75" i="33"/>
  <c r="AJ74" i="33"/>
  <c r="AJ73" i="33"/>
  <c r="AJ72" i="33"/>
  <c r="AJ71" i="33"/>
  <c r="AJ70" i="33"/>
  <c r="AJ69" i="33"/>
  <c r="AJ68" i="33"/>
  <c r="AJ67" i="33"/>
  <c r="AJ66" i="33"/>
  <c r="AJ65" i="33"/>
  <c r="AJ64" i="33"/>
  <c r="AJ63" i="33"/>
  <c r="AJ62" i="33"/>
  <c r="AJ61" i="33"/>
  <c r="AJ60" i="33"/>
  <c r="AJ59" i="33"/>
  <c r="AJ58" i="33"/>
  <c r="AJ57" i="33"/>
  <c r="AJ56" i="33"/>
  <c r="AJ55" i="33"/>
  <c r="AJ54" i="33"/>
  <c r="AJ53" i="33"/>
  <c r="AJ52" i="33"/>
  <c r="AJ51" i="33"/>
  <c r="AJ50" i="33"/>
  <c r="AJ49" i="33"/>
  <c r="AJ48" i="33"/>
  <c r="AJ47" i="33"/>
  <c r="AJ46" i="33"/>
  <c r="AJ45" i="33"/>
  <c r="AJ44" i="33"/>
  <c r="AJ43" i="33"/>
  <c r="AJ42" i="33"/>
  <c r="AJ41" i="33"/>
  <c r="AJ40" i="33"/>
  <c r="AJ39" i="33"/>
  <c r="AJ38" i="33"/>
  <c r="AJ37" i="33"/>
  <c r="AJ36" i="33"/>
  <c r="AJ35" i="33"/>
  <c r="T11" i="33" s="1"/>
  <c r="V11" i="33" s="1"/>
  <c r="AJ34" i="33"/>
  <c r="AJ33" i="33"/>
  <c r="AJ32" i="33"/>
  <c r="AJ31" i="33"/>
  <c r="AJ30" i="33"/>
  <c r="AJ29" i="33"/>
  <c r="AJ28" i="33"/>
  <c r="AJ27" i="33"/>
  <c r="AJ26" i="33"/>
  <c r="AJ25" i="33"/>
  <c r="AJ24" i="33"/>
  <c r="AJ23" i="33"/>
  <c r="AJ22" i="33"/>
  <c r="AJ21" i="33"/>
  <c r="AJ20" i="33"/>
  <c r="R23" i="33" s="1"/>
  <c r="AJ19" i="33"/>
  <c r="AJ18" i="33"/>
  <c r="AJ17" i="33"/>
  <c r="AJ16" i="33"/>
  <c r="AJ15" i="33"/>
  <c r="S41" i="33" s="1"/>
  <c r="AJ14" i="33"/>
  <c r="AJ13" i="33"/>
  <c r="AJ12" i="33"/>
  <c r="AJ11" i="33"/>
  <c r="AJ10" i="33"/>
  <c r="AJ9" i="33"/>
  <c r="AJ8" i="33"/>
  <c r="AJ7" i="33"/>
  <c r="AJ6" i="33"/>
  <c r="AH358" i="33"/>
  <c r="AH357" i="33"/>
  <c r="AH356" i="33"/>
  <c r="AH355" i="33"/>
  <c r="AH354" i="33"/>
  <c r="AH353" i="33"/>
  <c r="AH352" i="33"/>
  <c r="AH351" i="33"/>
  <c r="AH350" i="33"/>
  <c r="AH349" i="33"/>
  <c r="AH348" i="33"/>
  <c r="AH347" i="33"/>
  <c r="AH346" i="33"/>
  <c r="AH345" i="33"/>
  <c r="AH344" i="33"/>
  <c r="AH343" i="33"/>
  <c r="AH342" i="33"/>
  <c r="AH341" i="33"/>
  <c r="AH340" i="33"/>
  <c r="AH339" i="33"/>
  <c r="AH338" i="33"/>
  <c r="AH337" i="33"/>
  <c r="AH336" i="33"/>
  <c r="AH335" i="33"/>
  <c r="AH334" i="33"/>
  <c r="AH333" i="33"/>
  <c r="AH332" i="33"/>
  <c r="AH331" i="33"/>
  <c r="AH330" i="33"/>
  <c r="AH329" i="33"/>
  <c r="AH328" i="33"/>
  <c r="AH327" i="33"/>
  <c r="AH326" i="33"/>
  <c r="AH325" i="33"/>
  <c r="AH324" i="33"/>
  <c r="AH323" i="33"/>
  <c r="AH322" i="33"/>
  <c r="AH321" i="33"/>
  <c r="AH320" i="33"/>
  <c r="AH319" i="33"/>
  <c r="AH318" i="33"/>
  <c r="AH317" i="33"/>
  <c r="AH316" i="33"/>
  <c r="AH315" i="33"/>
  <c r="AH314" i="33"/>
  <c r="AH313" i="33"/>
  <c r="AH312" i="33"/>
  <c r="AH311" i="33"/>
  <c r="AH310" i="33"/>
  <c r="AH309" i="33"/>
  <c r="AH308" i="33"/>
  <c r="AH307" i="33"/>
  <c r="AH306" i="33"/>
  <c r="AH305" i="33"/>
  <c r="AH304" i="33"/>
  <c r="AH303" i="33"/>
  <c r="AH302" i="33"/>
  <c r="AH301" i="33"/>
  <c r="AH300" i="33"/>
  <c r="AH299" i="33"/>
  <c r="AH298" i="33"/>
  <c r="AH297" i="33"/>
  <c r="AH296" i="33"/>
  <c r="AH295" i="33"/>
  <c r="AH294" i="33"/>
  <c r="AH293" i="33"/>
  <c r="AH292" i="33"/>
  <c r="AH291" i="33"/>
  <c r="AH290" i="33"/>
  <c r="AH289" i="33"/>
  <c r="AH288" i="33"/>
  <c r="AH287" i="33"/>
  <c r="AH286" i="33"/>
  <c r="AH285" i="33"/>
  <c r="AH284" i="33"/>
  <c r="AH283" i="33"/>
  <c r="AH282" i="33"/>
  <c r="AH281" i="33"/>
  <c r="AH280" i="33"/>
  <c r="AH279" i="33"/>
  <c r="AH278" i="33"/>
  <c r="AH277" i="33"/>
  <c r="AH276" i="33"/>
  <c r="AH275" i="33"/>
  <c r="AH274" i="33"/>
  <c r="AH273" i="33"/>
  <c r="AH272" i="33"/>
  <c r="AH271" i="33"/>
  <c r="AH270" i="33"/>
  <c r="AH269" i="33"/>
  <c r="AH268" i="33"/>
  <c r="AH267" i="33"/>
  <c r="AH266" i="33"/>
  <c r="AH265" i="33"/>
  <c r="AH264" i="33"/>
  <c r="AH263" i="33"/>
  <c r="AH262" i="33"/>
  <c r="AH261" i="33"/>
  <c r="AH260" i="33"/>
  <c r="AH259" i="33"/>
  <c r="AH258" i="33"/>
  <c r="AH257" i="33"/>
  <c r="AH256" i="33"/>
  <c r="AH255" i="33"/>
  <c r="AH254" i="33"/>
  <c r="AH253" i="33"/>
  <c r="AH252" i="33"/>
  <c r="AH251" i="33"/>
  <c r="AH250" i="33"/>
  <c r="AH249" i="33"/>
  <c r="AH248" i="33"/>
  <c r="AH247" i="33"/>
  <c r="AH246" i="33"/>
  <c r="AH245" i="33"/>
  <c r="AH244" i="33"/>
  <c r="AH243" i="33"/>
  <c r="AH242" i="33"/>
  <c r="AH241" i="33"/>
  <c r="AH240" i="33"/>
  <c r="AH239" i="33"/>
  <c r="AH238" i="33"/>
  <c r="AH237" i="33"/>
  <c r="AH236" i="33"/>
  <c r="AH235" i="33"/>
  <c r="AH234" i="33"/>
  <c r="AH233" i="33"/>
  <c r="AH232" i="33"/>
  <c r="AH231" i="33"/>
  <c r="AH230" i="33"/>
  <c r="AH229" i="33"/>
  <c r="AH228" i="33"/>
  <c r="AH227" i="33"/>
  <c r="AH226" i="33"/>
  <c r="AH225" i="33"/>
  <c r="AH224" i="33"/>
  <c r="AH223" i="33"/>
  <c r="AH222" i="33"/>
  <c r="AH221" i="33"/>
  <c r="AH220" i="33"/>
  <c r="AH219" i="33"/>
  <c r="AH218" i="33"/>
  <c r="AH217" i="33"/>
  <c r="AH216" i="33"/>
  <c r="AH215" i="33"/>
  <c r="AH214" i="33"/>
  <c r="AH213" i="33"/>
  <c r="AH212" i="33"/>
  <c r="AH211" i="33"/>
  <c r="AH210" i="33"/>
  <c r="AH209" i="33"/>
  <c r="AH208" i="33"/>
  <c r="AH207" i="33"/>
  <c r="AH206" i="33"/>
  <c r="AH205" i="33"/>
  <c r="AH204" i="33"/>
  <c r="AH203" i="33"/>
  <c r="AH202" i="33"/>
  <c r="AH201" i="33"/>
  <c r="AH200" i="33"/>
  <c r="AH199" i="33"/>
  <c r="AH198" i="33"/>
  <c r="AH197" i="33"/>
  <c r="AH196" i="33"/>
  <c r="AH195" i="33"/>
  <c r="AH194" i="33"/>
  <c r="AH193" i="33"/>
  <c r="AH192" i="33"/>
  <c r="AH191" i="33"/>
  <c r="AH190" i="33"/>
  <c r="AH189" i="33"/>
  <c r="AH188" i="33"/>
  <c r="AH187" i="33"/>
  <c r="AH186" i="33"/>
  <c r="AH185" i="33"/>
  <c r="AH184" i="33"/>
  <c r="AH183" i="33"/>
  <c r="AH182" i="33"/>
  <c r="AH181" i="33"/>
  <c r="AH180" i="33"/>
  <c r="AH179" i="33"/>
  <c r="AH178" i="33"/>
  <c r="AH177" i="33"/>
  <c r="AH176" i="33"/>
  <c r="AH175" i="33"/>
  <c r="AH174" i="33"/>
  <c r="AH173" i="33"/>
  <c r="AH172" i="33"/>
  <c r="AH171" i="33"/>
  <c r="AH170" i="33"/>
  <c r="AH169" i="33"/>
  <c r="AH168" i="33"/>
  <c r="AH167" i="33"/>
  <c r="AH166" i="33"/>
  <c r="AH165" i="33"/>
  <c r="AH164" i="33"/>
  <c r="AH163" i="33"/>
  <c r="AH162" i="33"/>
  <c r="AH161" i="33"/>
  <c r="AH160" i="33"/>
  <c r="AH159" i="33"/>
  <c r="AH158" i="33"/>
  <c r="AH157" i="33"/>
  <c r="AH156" i="33"/>
  <c r="AH155" i="33"/>
  <c r="AH154" i="33"/>
  <c r="AH153" i="33"/>
  <c r="AH152" i="33"/>
  <c r="AH151" i="33"/>
  <c r="AH150" i="33"/>
  <c r="AH149" i="33"/>
  <c r="AH148" i="33"/>
  <c r="AH147" i="33"/>
  <c r="AH146" i="33"/>
  <c r="AH145" i="33"/>
  <c r="AH144" i="33"/>
  <c r="AH143" i="33"/>
  <c r="AH142" i="33"/>
  <c r="AH141" i="33"/>
  <c r="AH140" i="33"/>
  <c r="AH139" i="33"/>
  <c r="AH138" i="33"/>
  <c r="AH137" i="33"/>
  <c r="AH136" i="33"/>
  <c r="AH135" i="33"/>
  <c r="AH134" i="33"/>
  <c r="AH133" i="33"/>
  <c r="AH132" i="33"/>
  <c r="AH131" i="33"/>
  <c r="AH130" i="33"/>
  <c r="AH129" i="33"/>
  <c r="AH128" i="33"/>
  <c r="AH127" i="33"/>
  <c r="AH126" i="33"/>
  <c r="AH125" i="33"/>
  <c r="AH124" i="33"/>
  <c r="AH123" i="33"/>
  <c r="AH122" i="33"/>
  <c r="AH121" i="33"/>
  <c r="AH120" i="33"/>
  <c r="AH119" i="33"/>
  <c r="AH118" i="33"/>
  <c r="AH117" i="33"/>
  <c r="AH116" i="33"/>
  <c r="AH115" i="33"/>
  <c r="AH114" i="33"/>
  <c r="AH113" i="33"/>
  <c r="AH112" i="33"/>
  <c r="AH111" i="33"/>
  <c r="AH110" i="33"/>
  <c r="AH109" i="33"/>
  <c r="AH108" i="33"/>
  <c r="AH107" i="33"/>
  <c r="AH106" i="33"/>
  <c r="AH105" i="33"/>
  <c r="AH104" i="33"/>
  <c r="AH103" i="33"/>
  <c r="AH102" i="33"/>
  <c r="AH101" i="33"/>
  <c r="AH100" i="33"/>
  <c r="AH99" i="33"/>
  <c r="AH98" i="33"/>
  <c r="AH97" i="33"/>
  <c r="AH96" i="33"/>
  <c r="AH95" i="33"/>
  <c r="AH94" i="33"/>
  <c r="AH93" i="33"/>
  <c r="AH92" i="33"/>
  <c r="AH91" i="33"/>
  <c r="AH90" i="33"/>
  <c r="AH89" i="33"/>
  <c r="AH88" i="33"/>
  <c r="AH87" i="33"/>
  <c r="AH86" i="33"/>
  <c r="AH85" i="33"/>
  <c r="AH84" i="33"/>
  <c r="AH83" i="33"/>
  <c r="AH82" i="33"/>
  <c r="AH81" i="33"/>
  <c r="AH80" i="33"/>
  <c r="AH79" i="33"/>
  <c r="AH78" i="33"/>
  <c r="AH77" i="33"/>
  <c r="AH76" i="33"/>
  <c r="AH75" i="33"/>
  <c r="AH74" i="33"/>
  <c r="AH73" i="33"/>
  <c r="AH72" i="33"/>
  <c r="AH71" i="33"/>
  <c r="AH70" i="33"/>
  <c r="AH69" i="33"/>
  <c r="AH68" i="33"/>
  <c r="AH67" i="33"/>
  <c r="AH66" i="33"/>
  <c r="AH65" i="33"/>
  <c r="AH64" i="33"/>
  <c r="AH63" i="33"/>
  <c r="AH62" i="33"/>
  <c r="AH61" i="33"/>
  <c r="AH60" i="33"/>
  <c r="AH59" i="33"/>
  <c r="AH58" i="33"/>
  <c r="AH57" i="33"/>
  <c r="AH56" i="33"/>
  <c r="AH55" i="33"/>
  <c r="AH54" i="33"/>
  <c r="AH53" i="33"/>
  <c r="AH52" i="33"/>
  <c r="AH51" i="33"/>
  <c r="AH50" i="33"/>
  <c r="AH49" i="33"/>
  <c r="AH48" i="33"/>
  <c r="AH47" i="33"/>
  <c r="AH46" i="33"/>
  <c r="AH45" i="33"/>
  <c r="AH44" i="33"/>
  <c r="AH43" i="33"/>
  <c r="AH42" i="33"/>
  <c r="AH41" i="33"/>
  <c r="AH40" i="33"/>
  <c r="AH39" i="33"/>
  <c r="AH38" i="33"/>
  <c r="AH37" i="33"/>
  <c r="AH36" i="33"/>
  <c r="AH35" i="33"/>
  <c r="T10" i="33" s="1"/>
  <c r="V10" i="33" s="1"/>
  <c r="AH34" i="33"/>
  <c r="AH33" i="33"/>
  <c r="AH32" i="33"/>
  <c r="AH31" i="33"/>
  <c r="AH30" i="33"/>
  <c r="AH29" i="33"/>
  <c r="AH28" i="33"/>
  <c r="AH27" i="33"/>
  <c r="AH26" i="33"/>
  <c r="AH25" i="33"/>
  <c r="AH24" i="33"/>
  <c r="AH23" i="33"/>
  <c r="AH22" i="33"/>
  <c r="AH21" i="33"/>
  <c r="AH20" i="33"/>
  <c r="R19" i="33" s="1"/>
  <c r="AH19" i="33"/>
  <c r="AH18" i="33"/>
  <c r="AH17" i="33"/>
  <c r="AH16" i="33"/>
  <c r="AH15" i="33"/>
  <c r="S29" i="33" s="1"/>
  <c r="AH14" i="33"/>
  <c r="AH13" i="33"/>
  <c r="AH12" i="33"/>
  <c r="AH11" i="33"/>
  <c r="AH10" i="33"/>
  <c r="AH9" i="33"/>
  <c r="AH8" i="33"/>
  <c r="AH7" i="33"/>
  <c r="AH6" i="33"/>
  <c r="AF358" i="33"/>
  <c r="AF357" i="33"/>
  <c r="AF356" i="33"/>
  <c r="AF355" i="33"/>
  <c r="AF354" i="33"/>
  <c r="AF353" i="33"/>
  <c r="AF352" i="33"/>
  <c r="AF351" i="33"/>
  <c r="AF350" i="33"/>
  <c r="AF349" i="33"/>
  <c r="AF348" i="33"/>
  <c r="AF347" i="33"/>
  <c r="AF346" i="33"/>
  <c r="AF345" i="33"/>
  <c r="AF344" i="33"/>
  <c r="AF343" i="33"/>
  <c r="AF342" i="33"/>
  <c r="AF341" i="33"/>
  <c r="AF340" i="33"/>
  <c r="AF339" i="33"/>
  <c r="AF338" i="33"/>
  <c r="AF337" i="33"/>
  <c r="AF336" i="33"/>
  <c r="AF335" i="33"/>
  <c r="AF334" i="33"/>
  <c r="AF333" i="33"/>
  <c r="AF332" i="33"/>
  <c r="AF331" i="33"/>
  <c r="AF330" i="33"/>
  <c r="AF329" i="33"/>
  <c r="AF328" i="33"/>
  <c r="AF327" i="33"/>
  <c r="AF326" i="33"/>
  <c r="AF325" i="33"/>
  <c r="AF324" i="33"/>
  <c r="AF323" i="33"/>
  <c r="AF322" i="33"/>
  <c r="AF321" i="33"/>
  <c r="AF320" i="33"/>
  <c r="AF319" i="33"/>
  <c r="AF318" i="33"/>
  <c r="AF317" i="33"/>
  <c r="AF316" i="33"/>
  <c r="AF315" i="33"/>
  <c r="AF314" i="33"/>
  <c r="AF313" i="33"/>
  <c r="AF312" i="33"/>
  <c r="AF311" i="33"/>
  <c r="AF310" i="33"/>
  <c r="AF309" i="33"/>
  <c r="AF308" i="33"/>
  <c r="AF307" i="33"/>
  <c r="AF306" i="33"/>
  <c r="AF305" i="33"/>
  <c r="AF304" i="33"/>
  <c r="AF303" i="33"/>
  <c r="AF302" i="33"/>
  <c r="AF301" i="33"/>
  <c r="AF300" i="33"/>
  <c r="AF299" i="33"/>
  <c r="AF298" i="33"/>
  <c r="AF297" i="33"/>
  <c r="AF296" i="33"/>
  <c r="AF295" i="33"/>
  <c r="AF294" i="33"/>
  <c r="AF293" i="33"/>
  <c r="AF292" i="33"/>
  <c r="AF291" i="33"/>
  <c r="AF290" i="33"/>
  <c r="AF289" i="33"/>
  <c r="AF288" i="33"/>
  <c r="AF287" i="33"/>
  <c r="AF286" i="33"/>
  <c r="AF285" i="33"/>
  <c r="AF284" i="33"/>
  <c r="AF283" i="33"/>
  <c r="AF282" i="33"/>
  <c r="AF281" i="33"/>
  <c r="AF280" i="33"/>
  <c r="AF279" i="33"/>
  <c r="AF278" i="33"/>
  <c r="AF277" i="33"/>
  <c r="AF276" i="33"/>
  <c r="AF275" i="33"/>
  <c r="AF274" i="33"/>
  <c r="AF273" i="33"/>
  <c r="AF272" i="33"/>
  <c r="AF271" i="33"/>
  <c r="AF270" i="33"/>
  <c r="AF269" i="33"/>
  <c r="AF268" i="33"/>
  <c r="AF267" i="33"/>
  <c r="AF266" i="33"/>
  <c r="AF265" i="33"/>
  <c r="AF264" i="33"/>
  <c r="AF263" i="33"/>
  <c r="AF262" i="33"/>
  <c r="AF261" i="33"/>
  <c r="AF260" i="33"/>
  <c r="AF259" i="33"/>
  <c r="AF258" i="33"/>
  <c r="AF257" i="33"/>
  <c r="AF256" i="33"/>
  <c r="AF255" i="33"/>
  <c r="AF254" i="33"/>
  <c r="AF253" i="33"/>
  <c r="AF252" i="33"/>
  <c r="AF251" i="33"/>
  <c r="AF250" i="33"/>
  <c r="AF249" i="33"/>
  <c r="AF248" i="33"/>
  <c r="AF247" i="33"/>
  <c r="AF246" i="33"/>
  <c r="AF245" i="33"/>
  <c r="AF244" i="33"/>
  <c r="AF243" i="33"/>
  <c r="AF242" i="33"/>
  <c r="AF241" i="33"/>
  <c r="AF240" i="33"/>
  <c r="AF239" i="33"/>
  <c r="AF238" i="33"/>
  <c r="AF237" i="33"/>
  <c r="AF236" i="33"/>
  <c r="AF235" i="33"/>
  <c r="AF234" i="33"/>
  <c r="AF233" i="33"/>
  <c r="AF232" i="33"/>
  <c r="AF231" i="33"/>
  <c r="AF230" i="33"/>
  <c r="AF229" i="33"/>
  <c r="AF228" i="33"/>
  <c r="AF227" i="33"/>
  <c r="AF226" i="33"/>
  <c r="AF225" i="33"/>
  <c r="AF224" i="33"/>
  <c r="AF223" i="33"/>
  <c r="AF222" i="33"/>
  <c r="AF221" i="33"/>
  <c r="AF220" i="33"/>
  <c r="AF219" i="33"/>
  <c r="AF218" i="33"/>
  <c r="AF217" i="33"/>
  <c r="AF216" i="33"/>
  <c r="AF215" i="33"/>
  <c r="AF214" i="33"/>
  <c r="AF213" i="33"/>
  <c r="AF212" i="33"/>
  <c r="AF211" i="33"/>
  <c r="AF210" i="33"/>
  <c r="AF209" i="33"/>
  <c r="AF208" i="33"/>
  <c r="AF207" i="33"/>
  <c r="AF206" i="33"/>
  <c r="AF205" i="33"/>
  <c r="AF204" i="33"/>
  <c r="AF203" i="33"/>
  <c r="AF202" i="33"/>
  <c r="AF201" i="33"/>
  <c r="AF200" i="33"/>
  <c r="AF199" i="33"/>
  <c r="AF198" i="33"/>
  <c r="AF197" i="33"/>
  <c r="AF196" i="33"/>
  <c r="AF195" i="33"/>
  <c r="AF194" i="33"/>
  <c r="AF193" i="33"/>
  <c r="AF192" i="33"/>
  <c r="AF191" i="33"/>
  <c r="AF190" i="33"/>
  <c r="AF189" i="33"/>
  <c r="AF188" i="33"/>
  <c r="AF187" i="33"/>
  <c r="AF186" i="33"/>
  <c r="AF185" i="33"/>
  <c r="AF184" i="33"/>
  <c r="AF183" i="33"/>
  <c r="AF182" i="33"/>
  <c r="AF181" i="33"/>
  <c r="AF180" i="33"/>
  <c r="AF179" i="33"/>
  <c r="AF178" i="33"/>
  <c r="AF177" i="33"/>
  <c r="AF176" i="33"/>
  <c r="AF175" i="33"/>
  <c r="AF174" i="33"/>
  <c r="AF173" i="33"/>
  <c r="AF172" i="33"/>
  <c r="AF171" i="33"/>
  <c r="AF170" i="33"/>
  <c r="AF169" i="33"/>
  <c r="AF168" i="33"/>
  <c r="AF167" i="33"/>
  <c r="AF166" i="33"/>
  <c r="AF165" i="33"/>
  <c r="AF164" i="33"/>
  <c r="AF163" i="33"/>
  <c r="AF162" i="33"/>
  <c r="AF161" i="33"/>
  <c r="AF160" i="33"/>
  <c r="AF159" i="33"/>
  <c r="AF158" i="33"/>
  <c r="AF157" i="33"/>
  <c r="AF156" i="33"/>
  <c r="AF155" i="33"/>
  <c r="AF154" i="33"/>
  <c r="AF153" i="33"/>
  <c r="AF152" i="33"/>
  <c r="AF151" i="33"/>
  <c r="AF150" i="33"/>
  <c r="AF149" i="33"/>
  <c r="AF148" i="33"/>
  <c r="AF147" i="33"/>
  <c r="AF146" i="33"/>
  <c r="AF145" i="33"/>
  <c r="AF144" i="33"/>
  <c r="AF143" i="33"/>
  <c r="AF142" i="33"/>
  <c r="AF141" i="33"/>
  <c r="AF140" i="33"/>
  <c r="AF139" i="33"/>
  <c r="AF138" i="33"/>
  <c r="AF137" i="33"/>
  <c r="AF136" i="33"/>
  <c r="AF135" i="33"/>
  <c r="AF134" i="33"/>
  <c r="AF133" i="33"/>
  <c r="AF132" i="33"/>
  <c r="AF131" i="33"/>
  <c r="AF130" i="33"/>
  <c r="AF129" i="33"/>
  <c r="AF128" i="33"/>
  <c r="AF127" i="33"/>
  <c r="AF126" i="33"/>
  <c r="AF125" i="33"/>
  <c r="AF124" i="33"/>
  <c r="AF123" i="33"/>
  <c r="AF122" i="33"/>
  <c r="AF121" i="33"/>
  <c r="AF120" i="33"/>
  <c r="AF119" i="33"/>
  <c r="AF118" i="33"/>
  <c r="AF117" i="33"/>
  <c r="AF116" i="33"/>
  <c r="AF115" i="33"/>
  <c r="AF114" i="33"/>
  <c r="AF113" i="33"/>
  <c r="AF112" i="33"/>
  <c r="AF111" i="33"/>
  <c r="AF110" i="33"/>
  <c r="AF109" i="33"/>
  <c r="AF108" i="33"/>
  <c r="AF107" i="33"/>
  <c r="AF106" i="33"/>
  <c r="AF105" i="33"/>
  <c r="AF104" i="33"/>
  <c r="AF103" i="33"/>
  <c r="AF102" i="33"/>
  <c r="AF101" i="33"/>
  <c r="AF100" i="33"/>
  <c r="AF99" i="33"/>
  <c r="AF98" i="33"/>
  <c r="AF97" i="33"/>
  <c r="AF96" i="33"/>
  <c r="AF95" i="33"/>
  <c r="AF94" i="33"/>
  <c r="AF93" i="33"/>
  <c r="AF92" i="33"/>
  <c r="AF91" i="33"/>
  <c r="AF90" i="33"/>
  <c r="AF89" i="33"/>
  <c r="AF88" i="33"/>
  <c r="AF87" i="33"/>
  <c r="AF86" i="33"/>
  <c r="AF85" i="33"/>
  <c r="AF84" i="33"/>
  <c r="AF83" i="33"/>
  <c r="AF82" i="33"/>
  <c r="AF81" i="33"/>
  <c r="AF80" i="33"/>
  <c r="AF79" i="33"/>
  <c r="AF78" i="33"/>
  <c r="AF77" i="33"/>
  <c r="AF76" i="33"/>
  <c r="AF75" i="33"/>
  <c r="AF74" i="33"/>
  <c r="AF73" i="33"/>
  <c r="AF72" i="33"/>
  <c r="AF71" i="33"/>
  <c r="AF70" i="33"/>
  <c r="AF69" i="33"/>
  <c r="AF68" i="33"/>
  <c r="AF67" i="33"/>
  <c r="AF66" i="33"/>
  <c r="AF65" i="33"/>
  <c r="AF64" i="33"/>
  <c r="AF63" i="33"/>
  <c r="AF62" i="33"/>
  <c r="AF61" i="33"/>
  <c r="AF60" i="33"/>
  <c r="AF59" i="33"/>
  <c r="AF58" i="33"/>
  <c r="AF57" i="33"/>
  <c r="AF56" i="33"/>
  <c r="AF55" i="33"/>
  <c r="AF54" i="33"/>
  <c r="AF53" i="33"/>
  <c r="AF52" i="33"/>
  <c r="AF51" i="33"/>
  <c r="AF50" i="33"/>
  <c r="AF49" i="33"/>
  <c r="AF48" i="33"/>
  <c r="AF47" i="33"/>
  <c r="AF46" i="33"/>
  <c r="AF45" i="33"/>
  <c r="AF44" i="33"/>
  <c r="AF43" i="33"/>
  <c r="AF42" i="33"/>
  <c r="AF41" i="33"/>
  <c r="AF40" i="33"/>
  <c r="AF39" i="33"/>
  <c r="AF38" i="33"/>
  <c r="AF37" i="33"/>
  <c r="AF36" i="33"/>
  <c r="AF35" i="33"/>
  <c r="T9" i="33" s="1"/>
  <c r="V9" i="33" s="1"/>
  <c r="AF34" i="33"/>
  <c r="AF33" i="33"/>
  <c r="AF32" i="33"/>
  <c r="AF31" i="33"/>
  <c r="AF30" i="33"/>
  <c r="AF29" i="33"/>
  <c r="AF28" i="33"/>
  <c r="AF27" i="33"/>
  <c r="AF26" i="33"/>
  <c r="AF25" i="33"/>
  <c r="AF24" i="33"/>
  <c r="AF23" i="33"/>
  <c r="AF22" i="33"/>
  <c r="AF21" i="33"/>
  <c r="AF20" i="33"/>
  <c r="R14" i="33" s="1"/>
  <c r="AF19" i="33"/>
  <c r="AF18" i="33"/>
  <c r="AF17" i="33"/>
  <c r="AF16" i="33"/>
  <c r="AF15" i="33"/>
  <c r="R44" i="33" s="1"/>
  <c r="AF14" i="33"/>
  <c r="AF13" i="33"/>
  <c r="AF12" i="33"/>
  <c r="AF11" i="33"/>
  <c r="AF10" i="33"/>
  <c r="AF9" i="33"/>
  <c r="AF8" i="33"/>
  <c r="AF7" i="33"/>
  <c r="AF6" i="33"/>
  <c r="AD358" i="33"/>
  <c r="AD357" i="33"/>
  <c r="AD356" i="33"/>
  <c r="AD355" i="33"/>
  <c r="AD354" i="33"/>
  <c r="AD353" i="33"/>
  <c r="AD352" i="33"/>
  <c r="AD351" i="33"/>
  <c r="AD350" i="33"/>
  <c r="AD349" i="33"/>
  <c r="AD348" i="33"/>
  <c r="AD347" i="33"/>
  <c r="AD346" i="33"/>
  <c r="AD345" i="33"/>
  <c r="AD344" i="33"/>
  <c r="AD343" i="33"/>
  <c r="AD342" i="33"/>
  <c r="AD341" i="33"/>
  <c r="AD340" i="33"/>
  <c r="AD339" i="33"/>
  <c r="AD338" i="33"/>
  <c r="AD337" i="33"/>
  <c r="AD336" i="33"/>
  <c r="AD335" i="33"/>
  <c r="AD334" i="33"/>
  <c r="AD333" i="33"/>
  <c r="AD332" i="33"/>
  <c r="AD331" i="33"/>
  <c r="AD330" i="33"/>
  <c r="AD329" i="33"/>
  <c r="AD328" i="33"/>
  <c r="AD327" i="33"/>
  <c r="AD326" i="33"/>
  <c r="AD325" i="33"/>
  <c r="AD324" i="33"/>
  <c r="AD323" i="33"/>
  <c r="AD322" i="33"/>
  <c r="AD321" i="33"/>
  <c r="AD320" i="33"/>
  <c r="AD319" i="33"/>
  <c r="AD318" i="33"/>
  <c r="AD317" i="33"/>
  <c r="AD316" i="33"/>
  <c r="AD315" i="33"/>
  <c r="AD314" i="33"/>
  <c r="AD313" i="33"/>
  <c r="AD312" i="33"/>
  <c r="AD311" i="33"/>
  <c r="AD310" i="33"/>
  <c r="AD309" i="33"/>
  <c r="AD308" i="33"/>
  <c r="AD307" i="33"/>
  <c r="AD306" i="33"/>
  <c r="AD305" i="33"/>
  <c r="AD304" i="33"/>
  <c r="AD303" i="33"/>
  <c r="AD302" i="33"/>
  <c r="AD301" i="33"/>
  <c r="AD300" i="33"/>
  <c r="AD299" i="33"/>
  <c r="AD298" i="33"/>
  <c r="AD297" i="33"/>
  <c r="AD296" i="33"/>
  <c r="AD295" i="33"/>
  <c r="AD294" i="33"/>
  <c r="AD293" i="33"/>
  <c r="AD292" i="33"/>
  <c r="AD291" i="33"/>
  <c r="AD290" i="33"/>
  <c r="AD289" i="33"/>
  <c r="AD288" i="33"/>
  <c r="AD287" i="33"/>
  <c r="AD286" i="33"/>
  <c r="AD285" i="33"/>
  <c r="AD284" i="33"/>
  <c r="AD283" i="33"/>
  <c r="AD282" i="33"/>
  <c r="AD281" i="33"/>
  <c r="AD280" i="33"/>
  <c r="AD279" i="33"/>
  <c r="AD278" i="33"/>
  <c r="AD277" i="33"/>
  <c r="AD276" i="33"/>
  <c r="AD275" i="33"/>
  <c r="AD274" i="33"/>
  <c r="AD273" i="33"/>
  <c r="AD272" i="33"/>
  <c r="AD271" i="33"/>
  <c r="AD270" i="33"/>
  <c r="AD269" i="33"/>
  <c r="AD268" i="33"/>
  <c r="AD267" i="33"/>
  <c r="AD266" i="33"/>
  <c r="AD265" i="33"/>
  <c r="AD264" i="33"/>
  <c r="AD263" i="33"/>
  <c r="AD262" i="33"/>
  <c r="AD261" i="33"/>
  <c r="AD260" i="33"/>
  <c r="AD259" i="33"/>
  <c r="AD258" i="33"/>
  <c r="AD257" i="33"/>
  <c r="AD256" i="33"/>
  <c r="AD255" i="33"/>
  <c r="AD254" i="33"/>
  <c r="AD253" i="33"/>
  <c r="AD252" i="33"/>
  <c r="AD251" i="33"/>
  <c r="AD250" i="33"/>
  <c r="AD249" i="33"/>
  <c r="AD248" i="33"/>
  <c r="AD247" i="33"/>
  <c r="AD246" i="33"/>
  <c r="AD245" i="33"/>
  <c r="AD244" i="33"/>
  <c r="AD243" i="33"/>
  <c r="AD242" i="33"/>
  <c r="AD241" i="33"/>
  <c r="AD240" i="33"/>
  <c r="AD239" i="33"/>
  <c r="AD238" i="33"/>
  <c r="AD237" i="33"/>
  <c r="AD236" i="33"/>
  <c r="AD235" i="33"/>
  <c r="AD234" i="33"/>
  <c r="AD233" i="33"/>
  <c r="AD232" i="33"/>
  <c r="AD231" i="33"/>
  <c r="AD230" i="33"/>
  <c r="AD229" i="33"/>
  <c r="AD228" i="33"/>
  <c r="AD227" i="33"/>
  <c r="AD226" i="33"/>
  <c r="AD225" i="33"/>
  <c r="AD224" i="33"/>
  <c r="AD223" i="33"/>
  <c r="AD222" i="33"/>
  <c r="AD221" i="33"/>
  <c r="AD220" i="33"/>
  <c r="AD219" i="33"/>
  <c r="AD218" i="33"/>
  <c r="AD217" i="33"/>
  <c r="AD216" i="33"/>
  <c r="AD215" i="33"/>
  <c r="AD214" i="33"/>
  <c r="AD213" i="33"/>
  <c r="AD212" i="33"/>
  <c r="AD211" i="33"/>
  <c r="AD210" i="33"/>
  <c r="AD209" i="33"/>
  <c r="AD208" i="33"/>
  <c r="AD207" i="33"/>
  <c r="AD206" i="33"/>
  <c r="AD205" i="33"/>
  <c r="AD204" i="33"/>
  <c r="AD203" i="33"/>
  <c r="AD202" i="33"/>
  <c r="AD201" i="33"/>
  <c r="AD200" i="33"/>
  <c r="AD199" i="33"/>
  <c r="AD198" i="33"/>
  <c r="AD197" i="33"/>
  <c r="AD196" i="33"/>
  <c r="AD195" i="33"/>
  <c r="AD194" i="33"/>
  <c r="AD193" i="33"/>
  <c r="AD192" i="33"/>
  <c r="AD191" i="33"/>
  <c r="AD190" i="33"/>
  <c r="AD189" i="33"/>
  <c r="AD188" i="33"/>
  <c r="AD187" i="33"/>
  <c r="AD186" i="33"/>
  <c r="AD185" i="33"/>
  <c r="AD184" i="33"/>
  <c r="AD183" i="33"/>
  <c r="AD182" i="33"/>
  <c r="AD181" i="33"/>
  <c r="AD180" i="33"/>
  <c r="AD179" i="33"/>
  <c r="AD178" i="33"/>
  <c r="AD177" i="33"/>
  <c r="AD176" i="33"/>
  <c r="AD175" i="33"/>
  <c r="AD174" i="33"/>
  <c r="AD173" i="33"/>
  <c r="AD172" i="33"/>
  <c r="AD171" i="33"/>
  <c r="AD170" i="33"/>
  <c r="AD169" i="33"/>
  <c r="AD168" i="33"/>
  <c r="AD167" i="33"/>
  <c r="AD166" i="33"/>
  <c r="AD165" i="33"/>
  <c r="AD164" i="33"/>
  <c r="AD163" i="33"/>
  <c r="AD162" i="33"/>
  <c r="AD161" i="33"/>
  <c r="AD160" i="33"/>
  <c r="AD159" i="33"/>
  <c r="AD158" i="33"/>
  <c r="AD157" i="33"/>
  <c r="AD156" i="33"/>
  <c r="AD155" i="33"/>
  <c r="AD154" i="33"/>
  <c r="AD153" i="33"/>
  <c r="AD152" i="33"/>
  <c r="AD151" i="33"/>
  <c r="AD150" i="33"/>
  <c r="AD149" i="33"/>
  <c r="AD148" i="33"/>
  <c r="AD147" i="33"/>
  <c r="AD146" i="33"/>
  <c r="AD145" i="33"/>
  <c r="AD144" i="33"/>
  <c r="AD143" i="33"/>
  <c r="AD142" i="33"/>
  <c r="AD141" i="33"/>
  <c r="AD140" i="33"/>
  <c r="AD139" i="33"/>
  <c r="AD138" i="33"/>
  <c r="AD137" i="33"/>
  <c r="AD136" i="33"/>
  <c r="AD135" i="33"/>
  <c r="AD134" i="33"/>
  <c r="AD133" i="33"/>
  <c r="AD132" i="33"/>
  <c r="AD131" i="33"/>
  <c r="AD130" i="33"/>
  <c r="AD129" i="33"/>
  <c r="AD128" i="33"/>
  <c r="AD127" i="33"/>
  <c r="AD126" i="33"/>
  <c r="AD125" i="33"/>
  <c r="AD124" i="33"/>
  <c r="AD123" i="33"/>
  <c r="AD122" i="33"/>
  <c r="AD121" i="33"/>
  <c r="AD120" i="33"/>
  <c r="AD119" i="33"/>
  <c r="AD118" i="33"/>
  <c r="AD117" i="33"/>
  <c r="AD116" i="33"/>
  <c r="AD115" i="33"/>
  <c r="AD114" i="33"/>
  <c r="AD113" i="33"/>
  <c r="AD112" i="33"/>
  <c r="AD111" i="33"/>
  <c r="AD110" i="33"/>
  <c r="AD109" i="33"/>
  <c r="AD108" i="33"/>
  <c r="AD107" i="33"/>
  <c r="AD106" i="33"/>
  <c r="AD105" i="33"/>
  <c r="AD104" i="33"/>
  <c r="AD103" i="33"/>
  <c r="AD102" i="33"/>
  <c r="AD101" i="33"/>
  <c r="AD100" i="33"/>
  <c r="AD99" i="33"/>
  <c r="AD98" i="33"/>
  <c r="AD97" i="33"/>
  <c r="AD96" i="33"/>
  <c r="AD95" i="33"/>
  <c r="AD94" i="33"/>
  <c r="AD93" i="33"/>
  <c r="AD92" i="33"/>
  <c r="AD91" i="33"/>
  <c r="AD90" i="33"/>
  <c r="AD89" i="33"/>
  <c r="AD88" i="33"/>
  <c r="AD87" i="33"/>
  <c r="AD86" i="33"/>
  <c r="AD85" i="33"/>
  <c r="AD84" i="33"/>
  <c r="AD83" i="33"/>
  <c r="AD82" i="33"/>
  <c r="AD81" i="33"/>
  <c r="AD80" i="33"/>
  <c r="AD79" i="33"/>
  <c r="AD78" i="33"/>
  <c r="AD77" i="33"/>
  <c r="AD76" i="33"/>
  <c r="AD75" i="33"/>
  <c r="AD74" i="33"/>
  <c r="AD73" i="33"/>
  <c r="AD72" i="33"/>
  <c r="AD71" i="33"/>
  <c r="AD70" i="33"/>
  <c r="AD69" i="33"/>
  <c r="AD68" i="33"/>
  <c r="AD67" i="33"/>
  <c r="AD66" i="33"/>
  <c r="AD65" i="33"/>
  <c r="AD64" i="33"/>
  <c r="AD63" i="33"/>
  <c r="AD62" i="33"/>
  <c r="AD61" i="33"/>
  <c r="AD60" i="33"/>
  <c r="AD59" i="33"/>
  <c r="AD58" i="33"/>
  <c r="AD57" i="33"/>
  <c r="AD56" i="33"/>
  <c r="AD55" i="33"/>
  <c r="AD54" i="33"/>
  <c r="AD53" i="33"/>
  <c r="AD52" i="33"/>
  <c r="AD51" i="33"/>
  <c r="AD50" i="33"/>
  <c r="AD49" i="33"/>
  <c r="AD48" i="33"/>
  <c r="AD47" i="33"/>
  <c r="AD46" i="33"/>
  <c r="AD45" i="33"/>
  <c r="AD44" i="33"/>
  <c r="AD43" i="33"/>
  <c r="AD42" i="33"/>
  <c r="AD41" i="33"/>
  <c r="AD40" i="33"/>
  <c r="AD39" i="33"/>
  <c r="AD38" i="33"/>
  <c r="AD37" i="33"/>
  <c r="AD36" i="33"/>
  <c r="AD35" i="33"/>
  <c r="T8" i="33" s="1"/>
  <c r="V8" i="33" s="1"/>
  <c r="AD34" i="33"/>
  <c r="AD33" i="33"/>
  <c r="AD32" i="33"/>
  <c r="AD31" i="33"/>
  <c r="AD30" i="33"/>
  <c r="AD29" i="33"/>
  <c r="AD28" i="33"/>
  <c r="AD27" i="33"/>
  <c r="AD26" i="33"/>
  <c r="AD25" i="33"/>
  <c r="AD24" i="33"/>
  <c r="AD23" i="33"/>
  <c r="AD22" i="33"/>
  <c r="AD21" i="33"/>
  <c r="AD20" i="33"/>
  <c r="R17" i="33" s="1"/>
  <c r="AD19" i="33"/>
  <c r="AD18" i="33"/>
  <c r="AD17" i="33"/>
  <c r="AD16" i="33"/>
  <c r="AD15" i="33"/>
  <c r="R38" i="33" s="1"/>
  <c r="AD14" i="33"/>
  <c r="AD13" i="33"/>
  <c r="AD12" i="33"/>
  <c r="AD11" i="33"/>
  <c r="AD10" i="33"/>
  <c r="AD9" i="33"/>
  <c r="AD8" i="33"/>
  <c r="AD7" i="33"/>
  <c r="AD6" i="33"/>
  <c r="AB358" i="33"/>
  <c r="AB357" i="33"/>
  <c r="AB356" i="33"/>
  <c r="AB355" i="33"/>
  <c r="AB354" i="33"/>
  <c r="AB353" i="33"/>
  <c r="AB352" i="33"/>
  <c r="AB351" i="33"/>
  <c r="AB350" i="33"/>
  <c r="AB349" i="33"/>
  <c r="AB348" i="33"/>
  <c r="AB347" i="33"/>
  <c r="AB346" i="33"/>
  <c r="AB345" i="33"/>
  <c r="AB344" i="33"/>
  <c r="AB343" i="33"/>
  <c r="AB342" i="33"/>
  <c r="AB341" i="33"/>
  <c r="AB340" i="33"/>
  <c r="AB339" i="33"/>
  <c r="AB338" i="33"/>
  <c r="AB337" i="33"/>
  <c r="AB336" i="33"/>
  <c r="AB335" i="33"/>
  <c r="AB334" i="33"/>
  <c r="AB333" i="33"/>
  <c r="AB332" i="33"/>
  <c r="AB331" i="33"/>
  <c r="AB330" i="33"/>
  <c r="AB329" i="33"/>
  <c r="AB328" i="33"/>
  <c r="AB327" i="33"/>
  <c r="AB326" i="33"/>
  <c r="AB325" i="33"/>
  <c r="AB324" i="33"/>
  <c r="AB323" i="33"/>
  <c r="AB322" i="33"/>
  <c r="AB321" i="33"/>
  <c r="AB320" i="33"/>
  <c r="AB319" i="33"/>
  <c r="AB318" i="33"/>
  <c r="AB317" i="33"/>
  <c r="AB316" i="33"/>
  <c r="AB315" i="33"/>
  <c r="AB314" i="33"/>
  <c r="AB313" i="33"/>
  <c r="AB312" i="33"/>
  <c r="AB311" i="33"/>
  <c r="AB310" i="33"/>
  <c r="AB309" i="33"/>
  <c r="AB308" i="33"/>
  <c r="AB307" i="33"/>
  <c r="AB306" i="33"/>
  <c r="AB305" i="33"/>
  <c r="AB304" i="33"/>
  <c r="AB303" i="33"/>
  <c r="AB302" i="33"/>
  <c r="AB301" i="33"/>
  <c r="AB300" i="33"/>
  <c r="AB299" i="33"/>
  <c r="AB298" i="33"/>
  <c r="AB297" i="33"/>
  <c r="AB296" i="33"/>
  <c r="AB295" i="33"/>
  <c r="AB294" i="33"/>
  <c r="AB293" i="33"/>
  <c r="AB292" i="33"/>
  <c r="AB291" i="33"/>
  <c r="AB290" i="33"/>
  <c r="AB289" i="33"/>
  <c r="AB288" i="33"/>
  <c r="AB287" i="33"/>
  <c r="AB286" i="33"/>
  <c r="AB285" i="33"/>
  <c r="AB284" i="33"/>
  <c r="AB283" i="33"/>
  <c r="AB282" i="33"/>
  <c r="AB281" i="33"/>
  <c r="AB280" i="33"/>
  <c r="AB279" i="33"/>
  <c r="AB278" i="33"/>
  <c r="AB277" i="33"/>
  <c r="AB276" i="33"/>
  <c r="AB275" i="33"/>
  <c r="AB274" i="33"/>
  <c r="AB273" i="33"/>
  <c r="AB272" i="33"/>
  <c r="AB271" i="33"/>
  <c r="AB270" i="33"/>
  <c r="AB269" i="33"/>
  <c r="AB268" i="33"/>
  <c r="AB267" i="33"/>
  <c r="AB266" i="33"/>
  <c r="AB265" i="33"/>
  <c r="AB264" i="33"/>
  <c r="AB263" i="33"/>
  <c r="AB262" i="33"/>
  <c r="AB261" i="33"/>
  <c r="AB260" i="33"/>
  <c r="AB259" i="33"/>
  <c r="AB258" i="33"/>
  <c r="AB257" i="33"/>
  <c r="AB256" i="33"/>
  <c r="AB255" i="33"/>
  <c r="AB254" i="33"/>
  <c r="AB253" i="33"/>
  <c r="AB252" i="33"/>
  <c r="AB251" i="33"/>
  <c r="AB250" i="33"/>
  <c r="AB249" i="33"/>
  <c r="AB248" i="33"/>
  <c r="AB247" i="33"/>
  <c r="AB246" i="33"/>
  <c r="AB245" i="33"/>
  <c r="AB244" i="33"/>
  <c r="AB243" i="33"/>
  <c r="AB242" i="33"/>
  <c r="AB241" i="33"/>
  <c r="AB240" i="33"/>
  <c r="AB239" i="33"/>
  <c r="AB238" i="33"/>
  <c r="AB237" i="33"/>
  <c r="AB236" i="33"/>
  <c r="AB235" i="33"/>
  <c r="AB234" i="33"/>
  <c r="AB233" i="33"/>
  <c r="AB232" i="33"/>
  <c r="AB231" i="33"/>
  <c r="AB230" i="33"/>
  <c r="AB229" i="33"/>
  <c r="AB228" i="33"/>
  <c r="AB227" i="33"/>
  <c r="AB226" i="33"/>
  <c r="AB225" i="33"/>
  <c r="AB224" i="33"/>
  <c r="AB223" i="33"/>
  <c r="AB222" i="33"/>
  <c r="AB221" i="33"/>
  <c r="AB220" i="33"/>
  <c r="AB219" i="33"/>
  <c r="AB218" i="33"/>
  <c r="AB217" i="33"/>
  <c r="AB216" i="33"/>
  <c r="AB215" i="33"/>
  <c r="AB214" i="33"/>
  <c r="AB213" i="33"/>
  <c r="AB212" i="33"/>
  <c r="AB211" i="33"/>
  <c r="AB210" i="33"/>
  <c r="AB209" i="33"/>
  <c r="AB208" i="33"/>
  <c r="AB207" i="33"/>
  <c r="AB206" i="33"/>
  <c r="AB205" i="33"/>
  <c r="AB204" i="33"/>
  <c r="AB203" i="33"/>
  <c r="AB202" i="33"/>
  <c r="AB201" i="33"/>
  <c r="AB200" i="33"/>
  <c r="AB199" i="33"/>
  <c r="AB198" i="33"/>
  <c r="AB197" i="33"/>
  <c r="AB196" i="33"/>
  <c r="AB195" i="33"/>
  <c r="AB194" i="33"/>
  <c r="AB193" i="33"/>
  <c r="AB192" i="33"/>
  <c r="AB191" i="33"/>
  <c r="AB190" i="33"/>
  <c r="AB189" i="33"/>
  <c r="AB188" i="33"/>
  <c r="AB187" i="33"/>
  <c r="AB186" i="33"/>
  <c r="AB185" i="33"/>
  <c r="AB184" i="33"/>
  <c r="AB183" i="33"/>
  <c r="AB182" i="33"/>
  <c r="AB181" i="33"/>
  <c r="AB180" i="33"/>
  <c r="AB179" i="33"/>
  <c r="AB178" i="33"/>
  <c r="AB177" i="33"/>
  <c r="AB176" i="33"/>
  <c r="AB175" i="33"/>
  <c r="AB174" i="33"/>
  <c r="AB173" i="33"/>
  <c r="AB172" i="33"/>
  <c r="AB171" i="33"/>
  <c r="AB170" i="33"/>
  <c r="AB169" i="33"/>
  <c r="AB168" i="33"/>
  <c r="AB167" i="33"/>
  <c r="AB166" i="33"/>
  <c r="AB165" i="33"/>
  <c r="AB164" i="33"/>
  <c r="AB163" i="33"/>
  <c r="AB162" i="33"/>
  <c r="AB161" i="33"/>
  <c r="AB160" i="33"/>
  <c r="AB159" i="33"/>
  <c r="AB158" i="33"/>
  <c r="AB157" i="33"/>
  <c r="AB156" i="33"/>
  <c r="AB155" i="33"/>
  <c r="AB154" i="33"/>
  <c r="AB153" i="33"/>
  <c r="AB152" i="33"/>
  <c r="AB151" i="33"/>
  <c r="AB150" i="33"/>
  <c r="AB149" i="33"/>
  <c r="AB148" i="33"/>
  <c r="AB147" i="33"/>
  <c r="AB146" i="33"/>
  <c r="AB145" i="33"/>
  <c r="AB144" i="33"/>
  <c r="AB143" i="33"/>
  <c r="AB142" i="33"/>
  <c r="AB141" i="33"/>
  <c r="AB140" i="33"/>
  <c r="AB139" i="33"/>
  <c r="AB138" i="33"/>
  <c r="AB137" i="33"/>
  <c r="AB136" i="33"/>
  <c r="AB135" i="33"/>
  <c r="AB134" i="33"/>
  <c r="AB133" i="33"/>
  <c r="AB132" i="33"/>
  <c r="AB131" i="33"/>
  <c r="AB130" i="33"/>
  <c r="AB129" i="33"/>
  <c r="AB128" i="33"/>
  <c r="AB127" i="33"/>
  <c r="AB126" i="33"/>
  <c r="AB125" i="33"/>
  <c r="AB124" i="33"/>
  <c r="AB123" i="33"/>
  <c r="AB122" i="33"/>
  <c r="AB121" i="33"/>
  <c r="AB120" i="33"/>
  <c r="AB119" i="33"/>
  <c r="AB118" i="33"/>
  <c r="AB117" i="33"/>
  <c r="AB116" i="33"/>
  <c r="AB115" i="33"/>
  <c r="AB114" i="33"/>
  <c r="AB113" i="33"/>
  <c r="AB112" i="33"/>
  <c r="AB111" i="33"/>
  <c r="AB110" i="33"/>
  <c r="AB109" i="33"/>
  <c r="AB108" i="33"/>
  <c r="AB107" i="33"/>
  <c r="AB106" i="33"/>
  <c r="AB105" i="33"/>
  <c r="AB104" i="33"/>
  <c r="AB103" i="33"/>
  <c r="AB102" i="33"/>
  <c r="AB101" i="33"/>
  <c r="AB100" i="33"/>
  <c r="AB99" i="33"/>
  <c r="AB98" i="33"/>
  <c r="AB97" i="33"/>
  <c r="AB96" i="33"/>
  <c r="AB95" i="33"/>
  <c r="AB94" i="33"/>
  <c r="AB93" i="33"/>
  <c r="AB92" i="33"/>
  <c r="AB91" i="33"/>
  <c r="AB90" i="33"/>
  <c r="AB89" i="33"/>
  <c r="AB88" i="33"/>
  <c r="AB87" i="33"/>
  <c r="AB86" i="33"/>
  <c r="AB85" i="33"/>
  <c r="AB84" i="33"/>
  <c r="AB83" i="33"/>
  <c r="AB82" i="33"/>
  <c r="AB81" i="33"/>
  <c r="AB80" i="33"/>
  <c r="AB79" i="33"/>
  <c r="AB78" i="33"/>
  <c r="AB77" i="33"/>
  <c r="AB76" i="33"/>
  <c r="AB75" i="33"/>
  <c r="AB74" i="33"/>
  <c r="AB73" i="33"/>
  <c r="AB72" i="33"/>
  <c r="AB71" i="33"/>
  <c r="AB70" i="33"/>
  <c r="AB69" i="33"/>
  <c r="AB68" i="33"/>
  <c r="AB67" i="33"/>
  <c r="AB66" i="33"/>
  <c r="AB65" i="33"/>
  <c r="AB64" i="33"/>
  <c r="AB63" i="33"/>
  <c r="AB62" i="33"/>
  <c r="AB61" i="33"/>
  <c r="AB60" i="33"/>
  <c r="AB59" i="33"/>
  <c r="AB58" i="33"/>
  <c r="AB57" i="33"/>
  <c r="AB56" i="33"/>
  <c r="AB55" i="33"/>
  <c r="AB54" i="33"/>
  <c r="AB53" i="33"/>
  <c r="AB52" i="33"/>
  <c r="AB51" i="33"/>
  <c r="AB50" i="33"/>
  <c r="AB49" i="33"/>
  <c r="AB48" i="33"/>
  <c r="AB47" i="33"/>
  <c r="AB46" i="33"/>
  <c r="AB45" i="33"/>
  <c r="AB44" i="33"/>
  <c r="AB43" i="33"/>
  <c r="AB42" i="33"/>
  <c r="AB41" i="33"/>
  <c r="AB40" i="33"/>
  <c r="AB39" i="33"/>
  <c r="AB38" i="33"/>
  <c r="AB37" i="33"/>
  <c r="AB36" i="33"/>
  <c r="AB35" i="33"/>
  <c r="T7" i="33" s="1"/>
  <c r="V7" i="33" s="1"/>
  <c r="AB34" i="33"/>
  <c r="AB33" i="33"/>
  <c r="AB32" i="33"/>
  <c r="AB31" i="33"/>
  <c r="AB30" i="33"/>
  <c r="AB29" i="33"/>
  <c r="AB28" i="33"/>
  <c r="AB27" i="33"/>
  <c r="AB26" i="33"/>
  <c r="AB25" i="33"/>
  <c r="AB24" i="33"/>
  <c r="AB23" i="33"/>
  <c r="AB22" i="33"/>
  <c r="AB21" i="33"/>
  <c r="AB20" i="33"/>
  <c r="Q17" i="33" s="1"/>
  <c r="AB19" i="33"/>
  <c r="AB18" i="33"/>
  <c r="AB17" i="33"/>
  <c r="AB16" i="33"/>
  <c r="AB15" i="33"/>
  <c r="R27" i="33" s="1"/>
  <c r="AB14" i="33"/>
  <c r="AB13" i="33"/>
  <c r="AB12" i="33"/>
  <c r="AB11" i="33"/>
  <c r="AB10" i="33"/>
  <c r="AB9" i="33"/>
  <c r="AB8" i="33"/>
  <c r="AB7" i="33"/>
  <c r="AB6" i="33"/>
  <c r="Z7" i="33"/>
  <c r="Z8" i="33"/>
  <c r="Z9" i="33"/>
  <c r="Z10" i="33"/>
  <c r="Z11" i="33"/>
  <c r="Z12" i="33"/>
  <c r="Z13" i="33"/>
  <c r="Z14" i="33"/>
  <c r="Z15" i="33"/>
  <c r="Q36" i="33" s="1"/>
  <c r="Z16" i="33"/>
  <c r="Z17" i="33"/>
  <c r="Z18" i="33"/>
  <c r="Z19" i="33"/>
  <c r="Z20" i="33"/>
  <c r="Q13" i="33" s="1"/>
  <c r="Z21" i="33"/>
  <c r="Z22" i="33"/>
  <c r="Z23" i="33"/>
  <c r="Z24" i="33"/>
  <c r="Z25" i="33"/>
  <c r="Z26" i="33"/>
  <c r="Z27" i="33"/>
  <c r="Z28" i="33"/>
  <c r="Z29" i="33"/>
  <c r="Z30" i="33"/>
  <c r="Z31" i="33"/>
  <c r="Z32" i="33"/>
  <c r="Z33" i="33"/>
  <c r="Z34" i="33"/>
  <c r="Z35" i="33"/>
  <c r="T6" i="33" s="1"/>
  <c r="V6" i="33" s="1"/>
  <c r="Z36" i="33"/>
  <c r="Z37" i="33"/>
  <c r="Z38" i="33"/>
  <c r="Z39" i="33"/>
  <c r="Z40" i="33"/>
  <c r="Z41" i="33"/>
  <c r="Z42" i="33"/>
  <c r="Z43" i="33"/>
  <c r="Z44" i="33"/>
  <c r="Z45" i="33"/>
  <c r="Z46" i="33"/>
  <c r="Z47" i="33"/>
  <c r="Z48" i="33"/>
  <c r="Z49" i="33"/>
  <c r="Z50" i="33"/>
  <c r="Z51" i="33"/>
  <c r="Z52" i="33"/>
  <c r="Z53" i="33"/>
  <c r="Z54" i="33"/>
  <c r="Z55" i="33"/>
  <c r="Z56" i="33"/>
  <c r="Z57" i="33"/>
  <c r="Z58" i="33"/>
  <c r="Z59" i="33"/>
  <c r="Z60" i="33"/>
  <c r="Z61" i="33"/>
  <c r="Z62" i="33"/>
  <c r="Z63" i="33"/>
  <c r="Z64" i="33"/>
  <c r="Z65" i="33"/>
  <c r="Z66" i="33"/>
  <c r="Z67" i="33"/>
  <c r="Z68" i="33"/>
  <c r="Z69" i="33"/>
  <c r="Z70" i="33"/>
  <c r="Z71" i="33"/>
  <c r="Z72" i="33"/>
  <c r="Z73" i="33"/>
  <c r="Z74" i="33"/>
  <c r="Z75" i="33"/>
  <c r="Z76" i="33"/>
  <c r="Z77" i="33"/>
  <c r="Z78" i="33"/>
  <c r="Z79" i="33"/>
  <c r="Z80" i="33"/>
  <c r="Z81" i="33"/>
  <c r="Z82" i="33"/>
  <c r="Z83" i="33"/>
  <c r="Z84" i="33"/>
  <c r="Z85" i="33"/>
  <c r="Z86" i="33"/>
  <c r="Z87" i="33"/>
  <c r="Z88" i="33"/>
  <c r="Z89" i="33"/>
  <c r="Z90" i="33"/>
  <c r="Z91" i="33"/>
  <c r="Z92" i="33"/>
  <c r="Z93" i="33"/>
  <c r="Z94" i="33"/>
  <c r="Z95" i="33"/>
  <c r="Z96" i="33"/>
  <c r="Z97" i="33"/>
  <c r="Z98" i="33"/>
  <c r="Z99" i="33"/>
  <c r="Z100" i="33"/>
  <c r="Z101" i="33"/>
  <c r="Z102" i="33"/>
  <c r="Z103" i="33"/>
  <c r="Z104" i="33"/>
  <c r="Z105" i="33"/>
  <c r="Z106" i="33"/>
  <c r="Z107" i="33"/>
  <c r="Z108" i="33"/>
  <c r="Z109" i="33"/>
  <c r="Z110" i="33"/>
  <c r="Z111" i="33"/>
  <c r="Z112" i="33"/>
  <c r="Z113" i="33"/>
  <c r="Z114" i="33"/>
  <c r="Z115" i="33"/>
  <c r="Z116" i="33"/>
  <c r="Z117" i="33"/>
  <c r="Z118" i="33"/>
  <c r="Z119" i="33"/>
  <c r="Z120" i="33"/>
  <c r="Z121" i="33"/>
  <c r="Z122" i="33"/>
  <c r="Z123" i="33"/>
  <c r="Z124" i="33"/>
  <c r="Z125" i="33"/>
  <c r="Z126" i="33"/>
  <c r="Z127" i="33"/>
  <c r="Z128" i="33"/>
  <c r="Z129" i="33"/>
  <c r="Z130" i="33"/>
  <c r="Z131" i="33"/>
  <c r="Z132" i="33"/>
  <c r="Z133" i="33"/>
  <c r="Z134" i="33"/>
  <c r="Z135" i="33"/>
  <c r="Z136" i="33"/>
  <c r="Z137" i="33"/>
  <c r="Z138" i="33"/>
  <c r="Z139" i="33"/>
  <c r="Z140" i="33"/>
  <c r="Z141" i="33"/>
  <c r="Z142" i="33"/>
  <c r="Z143" i="33"/>
  <c r="Z144" i="33"/>
  <c r="Z145" i="33"/>
  <c r="Z146" i="33"/>
  <c r="Z147" i="33"/>
  <c r="Z148" i="33"/>
  <c r="Z149" i="33"/>
  <c r="Z150" i="33"/>
  <c r="Z151" i="33"/>
  <c r="Z152" i="33"/>
  <c r="Z153" i="33"/>
  <c r="Z154" i="33"/>
  <c r="Z155" i="33"/>
  <c r="Z156" i="33"/>
  <c r="Z157" i="33"/>
  <c r="Z158" i="33"/>
  <c r="Z159" i="33"/>
  <c r="Z160" i="33"/>
  <c r="Z161" i="33"/>
  <c r="Z162" i="33"/>
  <c r="Z163" i="33"/>
  <c r="Z164" i="33"/>
  <c r="Z165" i="33"/>
  <c r="Z166" i="33"/>
  <c r="Z167" i="33"/>
  <c r="Z168" i="33"/>
  <c r="Z169" i="33"/>
  <c r="Z170" i="33"/>
  <c r="Z171" i="33"/>
  <c r="Z172" i="33"/>
  <c r="Z173" i="33"/>
  <c r="Z174" i="33"/>
  <c r="Z175" i="33"/>
  <c r="Z176" i="33"/>
  <c r="Z177" i="33"/>
  <c r="Z178" i="33"/>
  <c r="Z179" i="33"/>
  <c r="Z180" i="33"/>
  <c r="Z181" i="33"/>
  <c r="Z182" i="33"/>
  <c r="Z183" i="33"/>
  <c r="Z184" i="33"/>
  <c r="Z185" i="33"/>
  <c r="Z186" i="33"/>
  <c r="Z187" i="33"/>
  <c r="Z188" i="33"/>
  <c r="Z189" i="33"/>
  <c r="Z190" i="33"/>
  <c r="Z191" i="33"/>
  <c r="Z192" i="33"/>
  <c r="Z193" i="33"/>
  <c r="Z194" i="33"/>
  <c r="Z195" i="33"/>
  <c r="Z196" i="33"/>
  <c r="Z197" i="33"/>
  <c r="Z198" i="33"/>
  <c r="Z199" i="33"/>
  <c r="Z200" i="33"/>
  <c r="Z201" i="33"/>
  <c r="Z202" i="33"/>
  <c r="Z203" i="33"/>
  <c r="Z204" i="33"/>
  <c r="Z205" i="33"/>
  <c r="Z206" i="33"/>
  <c r="Z207" i="33"/>
  <c r="Z208" i="33"/>
  <c r="Z209" i="33"/>
  <c r="Z210" i="33"/>
  <c r="Z211" i="33"/>
  <c r="Z212" i="33"/>
  <c r="Z213" i="33"/>
  <c r="Z214" i="33"/>
  <c r="Z215" i="33"/>
  <c r="Z216" i="33"/>
  <c r="Z217" i="33"/>
  <c r="Z218" i="33"/>
  <c r="Z219" i="33"/>
  <c r="Z220" i="33"/>
  <c r="Z221" i="33"/>
  <c r="Z222" i="33"/>
  <c r="Z223" i="33"/>
  <c r="Z224" i="33"/>
  <c r="Z225" i="33"/>
  <c r="Z226" i="33"/>
  <c r="Z227" i="33"/>
  <c r="Z228" i="33"/>
  <c r="Z229" i="33"/>
  <c r="Z230" i="33"/>
  <c r="Z231" i="33"/>
  <c r="Z232" i="33"/>
  <c r="Z233" i="33"/>
  <c r="Z234" i="33"/>
  <c r="Z235" i="33"/>
  <c r="Z236" i="33"/>
  <c r="Z237" i="33"/>
  <c r="Z238" i="33"/>
  <c r="Z239" i="33"/>
  <c r="Z240" i="33"/>
  <c r="Z241" i="33"/>
  <c r="Z242" i="33"/>
  <c r="Z243" i="33"/>
  <c r="Z244" i="33"/>
  <c r="Z245" i="33"/>
  <c r="Z246" i="33"/>
  <c r="Z247" i="33"/>
  <c r="Z248" i="33"/>
  <c r="Z249" i="33"/>
  <c r="Z250" i="33"/>
  <c r="Z251" i="33"/>
  <c r="Z252" i="33"/>
  <c r="Z253" i="33"/>
  <c r="Z254" i="33"/>
  <c r="Z255" i="33"/>
  <c r="Z256" i="33"/>
  <c r="Z257" i="33"/>
  <c r="Z258" i="33"/>
  <c r="Z259" i="33"/>
  <c r="Z260" i="33"/>
  <c r="Z261" i="33"/>
  <c r="Z262" i="33"/>
  <c r="Z263" i="33"/>
  <c r="Z264" i="33"/>
  <c r="Z265" i="33"/>
  <c r="Z266" i="33"/>
  <c r="Z267" i="33"/>
  <c r="Z268" i="33"/>
  <c r="Z269" i="33"/>
  <c r="Z270" i="33"/>
  <c r="Z271" i="33"/>
  <c r="Z272" i="33"/>
  <c r="Z273" i="33"/>
  <c r="Z274" i="33"/>
  <c r="Z275" i="33"/>
  <c r="Z276" i="33"/>
  <c r="Z277" i="33"/>
  <c r="Z278" i="33"/>
  <c r="Z279" i="33"/>
  <c r="Z280" i="33"/>
  <c r="Z281" i="33"/>
  <c r="Z282" i="33"/>
  <c r="Z283" i="33"/>
  <c r="Z284" i="33"/>
  <c r="Z285" i="33"/>
  <c r="Z286" i="33"/>
  <c r="Z287" i="33"/>
  <c r="Z288" i="33"/>
  <c r="Z289" i="33"/>
  <c r="Z290" i="33"/>
  <c r="Z291" i="33"/>
  <c r="Z292" i="33"/>
  <c r="Z293" i="33"/>
  <c r="Z294" i="33"/>
  <c r="Z295" i="33"/>
  <c r="Z296" i="33"/>
  <c r="Z297" i="33"/>
  <c r="Z298" i="33"/>
  <c r="Z299" i="33"/>
  <c r="Z300" i="33"/>
  <c r="Z301" i="33"/>
  <c r="Z302" i="33"/>
  <c r="Z303" i="33"/>
  <c r="Z304" i="33"/>
  <c r="Z305" i="33"/>
  <c r="Z306" i="33"/>
  <c r="Z307" i="33"/>
  <c r="Z308" i="33"/>
  <c r="Z309" i="33"/>
  <c r="Z310" i="33"/>
  <c r="Z311" i="33"/>
  <c r="Z312" i="33"/>
  <c r="Z313" i="33"/>
  <c r="Z314" i="33"/>
  <c r="Z315" i="33"/>
  <c r="Z316" i="33"/>
  <c r="Z317" i="33"/>
  <c r="Z318" i="33"/>
  <c r="Z319" i="33"/>
  <c r="Z320" i="33"/>
  <c r="Z321" i="33"/>
  <c r="Z322" i="33"/>
  <c r="Z323" i="33"/>
  <c r="Z324" i="33"/>
  <c r="Z325" i="33"/>
  <c r="Z326" i="33"/>
  <c r="Z327" i="33"/>
  <c r="Z328" i="33"/>
  <c r="Z329" i="33"/>
  <c r="Z330" i="33"/>
  <c r="Z331" i="33"/>
  <c r="Z332" i="33"/>
  <c r="Z333" i="33"/>
  <c r="Z334" i="33"/>
  <c r="Z335" i="33"/>
  <c r="Z336" i="33"/>
  <c r="Z337" i="33"/>
  <c r="Z338" i="33"/>
  <c r="Z339" i="33"/>
  <c r="Z340" i="33"/>
  <c r="Z341" i="33"/>
  <c r="Z342" i="33"/>
  <c r="Z343" i="33"/>
  <c r="Z344" i="33"/>
  <c r="Z345" i="33"/>
  <c r="Z346" i="33"/>
  <c r="Z347" i="33"/>
  <c r="Z348" i="33"/>
  <c r="Z349" i="33"/>
  <c r="Z350" i="33"/>
  <c r="Z351" i="33"/>
  <c r="Z352" i="33"/>
  <c r="Z353" i="33"/>
  <c r="Z354" i="33"/>
  <c r="Z355" i="33"/>
  <c r="Z356" i="33"/>
  <c r="Z357" i="33"/>
  <c r="Z358" i="33"/>
  <c r="Z6" i="33"/>
  <c r="F13" i="33"/>
  <c r="F14" i="33"/>
  <c r="F15" i="33"/>
  <c r="F16" i="33"/>
  <c r="F17" i="33"/>
  <c r="F18" i="33"/>
  <c r="F19" i="33"/>
  <c r="F20" i="33"/>
  <c r="F21" i="33"/>
  <c r="F22" i="33"/>
  <c r="F23" i="33"/>
  <c r="F24" i="33"/>
  <c r="F25" i="33"/>
  <c r="F26" i="33"/>
  <c r="F27" i="33"/>
  <c r="F28" i="33"/>
  <c r="F29" i="33"/>
  <c r="F30" i="33"/>
  <c r="F31" i="33"/>
  <c r="F32" i="33"/>
  <c r="F33" i="33"/>
  <c r="F34" i="33"/>
  <c r="F35" i="33"/>
  <c r="F36" i="33"/>
  <c r="F37" i="33"/>
  <c r="F38" i="33"/>
  <c r="F39" i="33"/>
  <c r="F40" i="33"/>
  <c r="F41" i="33"/>
  <c r="F42" i="33"/>
  <c r="F43" i="33"/>
  <c r="F44" i="33"/>
  <c r="F45" i="33"/>
  <c r="F46" i="33"/>
  <c r="F12" i="33"/>
  <c r="N8" i="33" l="1"/>
  <c r="V4" i="37"/>
  <c r="V20" i="37" s="1"/>
  <c r="V25" i="37" s="1"/>
  <c r="V29" i="37" s="1"/>
  <c r="V33" i="37" s="1"/>
  <c r="V38" i="37" s="1"/>
  <c r="V43" i="37" s="1"/>
  <c r="V48" i="37" s="1"/>
  <c r="N10" i="33"/>
  <c r="AM4" i="37"/>
  <c r="AM20" i="37" s="1"/>
  <c r="AM25" i="37" s="1"/>
  <c r="AM29" i="37" s="1"/>
  <c r="AM33" i="37" s="1"/>
  <c r="AM38" i="37" s="1"/>
  <c r="AM43" i="37" s="1"/>
  <c r="AM48" i="37" s="1"/>
  <c r="N6" i="33"/>
  <c r="C4" i="37"/>
  <c r="C20" i="37" s="1"/>
  <c r="C25" i="37" s="1"/>
  <c r="C29" i="37" s="1"/>
  <c r="C33" i="37" s="1"/>
  <c r="C38" i="37" s="1"/>
  <c r="C43" i="37" s="1"/>
  <c r="C48" i="37" s="1"/>
  <c r="N7" i="33"/>
  <c r="M4" i="37"/>
  <c r="M20" i="37" s="1"/>
  <c r="M25" i="37" s="1"/>
  <c r="M29" i="37" s="1"/>
  <c r="M33" i="37" s="1"/>
  <c r="M38" i="37" s="1"/>
  <c r="M43" i="37" s="1"/>
  <c r="M48" i="37" s="1"/>
  <c r="N9" i="33"/>
  <c r="AJ4" i="37"/>
  <c r="AJ20" i="37" s="1"/>
  <c r="AJ25" i="37" s="1"/>
  <c r="AJ29" i="37" s="1"/>
  <c r="AJ33" i="37" s="1"/>
  <c r="AJ38" i="37" s="1"/>
  <c r="AJ43" i="37" s="1"/>
  <c r="AJ48" i="37" s="1"/>
  <c r="N11" i="33"/>
  <c r="AQ4" i="37"/>
  <c r="AQ20" i="37" s="1"/>
  <c r="AQ25" i="37" s="1"/>
  <c r="AQ29" i="37" s="1"/>
  <c r="AQ33" i="37" s="1"/>
  <c r="AQ38" i="37" s="1"/>
  <c r="AQ43" i="37" s="1"/>
  <c r="AQ48" i="37" s="1"/>
  <c r="Q23" i="33"/>
  <c r="T23" i="33" s="1"/>
  <c r="V23" i="33" s="1"/>
  <c r="Q44" i="33"/>
  <c r="Q28" i="33"/>
  <c r="R33" i="33"/>
  <c r="S38" i="33"/>
  <c r="Q29" i="33"/>
  <c r="S32" i="33"/>
  <c r="Q43" i="33"/>
  <c r="Q21" i="33"/>
  <c r="Q30" i="33"/>
  <c r="Q45" i="33"/>
  <c r="Q12" i="33"/>
  <c r="Q31" i="33"/>
  <c r="T17" i="33"/>
  <c r="V17" i="33" s="1"/>
  <c r="Q16" i="33"/>
  <c r="Q22" i="33"/>
  <c r="Q32" i="33"/>
  <c r="R42" i="33"/>
  <c r="Q15" i="33"/>
  <c r="R22" i="33"/>
  <c r="Q33" i="33"/>
  <c r="R45" i="33"/>
  <c r="Q14" i="33"/>
  <c r="T14" i="33" s="1"/>
  <c r="V14" i="33" s="1"/>
  <c r="R24" i="33"/>
  <c r="Q34" i="33"/>
  <c r="S34" i="33"/>
  <c r="R46" i="33"/>
  <c r="Q26" i="33"/>
  <c r="Q35" i="33"/>
  <c r="R36" i="33"/>
  <c r="T36" i="33" s="1"/>
  <c r="S40" i="33"/>
  <c r="R13" i="33"/>
  <c r="T13" i="33" s="1"/>
  <c r="V13" i="33" s="1"/>
  <c r="Q27" i="33"/>
  <c r="T27" i="33" s="1"/>
  <c r="S43" i="33"/>
  <c r="T44" i="33"/>
  <c r="R15" i="33"/>
  <c r="S27" i="33"/>
  <c r="R37" i="33"/>
  <c r="R31" i="33"/>
  <c r="R39" i="33"/>
  <c r="R32" i="33"/>
  <c r="T32" i="33" s="1"/>
  <c r="S31" i="33"/>
  <c r="Q18" i="33"/>
  <c r="R26" i="33"/>
  <c r="S42" i="33"/>
  <c r="S33" i="33"/>
  <c r="S44" i="33"/>
  <c r="R25" i="33"/>
  <c r="S45" i="33"/>
  <c r="R20" i="33"/>
  <c r="S46" i="33"/>
  <c r="S39" i="33"/>
  <c r="S30" i="33"/>
  <c r="S35" i="33"/>
  <c r="S36" i="33"/>
  <c r="R16" i="33"/>
  <c r="Q20" i="33"/>
  <c r="Q19" i="33"/>
  <c r="T19" i="33" s="1"/>
  <c r="V19" i="33" s="1"/>
  <c r="R28" i="33"/>
  <c r="T28" i="33" s="1"/>
  <c r="R29" i="33"/>
  <c r="T29" i="33" s="1"/>
  <c r="U29" i="33" s="1"/>
  <c r="Q37" i="33"/>
  <c r="R30" i="33"/>
  <c r="Q42" i="33"/>
  <c r="T42" i="33" s="1"/>
  <c r="Q41" i="33"/>
  <c r="R12" i="33"/>
  <c r="Q40" i="33"/>
  <c r="Q39" i="33"/>
  <c r="Q38" i="33"/>
  <c r="T38" i="33" s="1"/>
  <c r="R34" i="33"/>
  <c r="Q24" i="33"/>
  <c r="Q25" i="33"/>
  <c r="S28" i="33"/>
  <c r="R35" i="33"/>
  <c r="Q46" i="33"/>
  <c r="R18" i="33"/>
  <c r="R40" i="33"/>
  <c r="S37" i="33"/>
  <c r="R41" i="33"/>
  <c r="R43" i="33"/>
  <c r="T43" i="33" s="1"/>
  <c r="R21" i="33"/>
  <c r="N17" i="33" l="1"/>
  <c r="J4" i="37"/>
  <c r="J20" i="37" s="1"/>
  <c r="J25" i="37" s="1"/>
  <c r="J29" i="37" s="1"/>
  <c r="J33" i="37" s="1"/>
  <c r="J38" i="37" s="1"/>
  <c r="J43" i="37" s="1"/>
  <c r="J48" i="37" s="1"/>
  <c r="N19" i="33"/>
  <c r="U4" i="37"/>
  <c r="U20" i="37" s="1"/>
  <c r="U25" i="37" s="1"/>
  <c r="U29" i="37" s="1"/>
  <c r="U33" i="37" s="1"/>
  <c r="U38" i="37" s="1"/>
  <c r="U43" i="37" s="1"/>
  <c r="U48" i="37" s="1"/>
  <c r="N14" i="33"/>
  <c r="P4" i="37"/>
  <c r="P20" i="37" s="1"/>
  <c r="P25" i="37" s="1"/>
  <c r="P29" i="37" s="1"/>
  <c r="P33" i="37" s="1"/>
  <c r="P38" i="37" s="1"/>
  <c r="P43" i="37" s="1"/>
  <c r="P48" i="37" s="1"/>
  <c r="N23" i="33"/>
  <c r="AN4" i="37"/>
  <c r="AN20" i="37" s="1"/>
  <c r="AN25" i="37" s="1"/>
  <c r="AN29" i="37" s="1"/>
  <c r="AN33" i="37" s="1"/>
  <c r="AN38" i="37" s="1"/>
  <c r="AN43" i="37" s="1"/>
  <c r="AN48" i="37" s="1"/>
  <c r="N13" i="33"/>
  <c r="F4" i="37"/>
  <c r="F20" i="37" s="1"/>
  <c r="F25" i="37" s="1"/>
  <c r="F29" i="37" s="1"/>
  <c r="F33" i="37" s="1"/>
  <c r="F38" i="37" s="1"/>
  <c r="F43" i="37" s="1"/>
  <c r="F48" i="37" s="1"/>
  <c r="U38" i="33"/>
  <c r="V38" i="33" s="1"/>
  <c r="T46" i="33"/>
  <c r="T16" i="33"/>
  <c r="V16" i="33" s="1"/>
  <c r="U36" i="33"/>
  <c r="T39" i="33"/>
  <c r="U39" i="33" s="1"/>
  <c r="V39" i="33" s="1"/>
  <c r="T15" i="33"/>
  <c r="V15" i="33" s="1"/>
  <c r="T21" i="33"/>
  <c r="V21" i="33" s="1"/>
  <c r="U27" i="33"/>
  <c r="T26" i="33"/>
  <c r="V26" i="33" s="1"/>
  <c r="T24" i="33"/>
  <c r="V24" i="33" s="1"/>
  <c r="T41" i="33"/>
  <c r="U41" i="33" s="1"/>
  <c r="V29" i="33"/>
  <c r="T45" i="33"/>
  <c r="U45" i="33" s="1"/>
  <c r="U44" i="33"/>
  <c r="U43" i="33"/>
  <c r="T34" i="33"/>
  <c r="U34" i="33" s="1"/>
  <c r="T12" i="33"/>
  <c r="V12" i="33" s="1"/>
  <c r="U32" i="33"/>
  <c r="T30" i="33"/>
  <c r="U30" i="33" s="1"/>
  <c r="T22" i="33"/>
  <c r="V22" i="33" s="1"/>
  <c r="T18" i="33"/>
  <c r="V18" i="33" s="1"/>
  <c r="T35" i="33"/>
  <c r="U35" i="33" s="1"/>
  <c r="T37" i="33"/>
  <c r="U37" i="33" s="1"/>
  <c r="T31" i="33"/>
  <c r="U31" i="33" s="1"/>
  <c r="T33" i="33"/>
  <c r="U33" i="33" s="1"/>
  <c r="U42" i="33"/>
  <c r="U28" i="33"/>
  <c r="T20" i="33"/>
  <c r="V20" i="33" s="1"/>
  <c r="U46" i="33"/>
  <c r="T25" i="33"/>
  <c r="V25" i="33" s="1"/>
  <c r="T40" i="33"/>
  <c r="U40" i="33" s="1"/>
  <c r="N38" i="33" l="1"/>
  <c r="N4" i="37"/>
  <c r="N20" i="37" s="1"/>
  <c r="N25" i="37" s="1"/>
  <c r="N29" i="37" s="1"/>
  <c r="N33" i="37" s="1"/>
  <c r="N38" i="37" s="1"/>
  <c r="N43" i="37" s="1"/>
  <c r="N48" i="37" s="1"/>
  <c r="N20" i="33"/>
  <c r="AL4" i="37"/>
  <c r="AL20" i="37" s="1"/>
  <c r="AL25" i="37" s="1"/>
  <c r="AL29" i="37" s="1"/>
  <c r="AL33" i="37" s="1"/>
  <c r="AL38" i="37" s="1"/>
  <c r="AL43" i="37" s="1"/>
  <c r="AL48" i="37" s="1"/>
  <c r="N24" i="33"/>
  <c r="AG4" i="37"/>
  <c r="AG20" i="37" s="1"/>
  <c r="AG25" i="37" s="1"/>
  <c r="AG29" i="37" s="1"/>
  <c r="AG33" i="37" s="1"/>
  <c r="AG38" i="37" s="1"/>
  <c r="AG43" i="37" s="1"/>
  <c r="AG48" i="37" s="1"/>
  <c r="N26" i="33"/>
  <c r="AP4" i="37"/>
  <c r="AP20" i="37" s="1"/>
  <c r="AP25" i="37" s="1"/>
  <c r="AP29" i="37" s="1"/>
  <c r="AP33" i="37" s="1"/>
  <c r="AP38" i="37" s="1"/>
  <c r="AP43" i="37" s="1"/>
  <c r="AP48" i="37" s="1"/>
  <c r="N18" i="33"/>
  <c r="T4" i="37"/>
  <c r="T20" i="37" s="1"/>
  <c r="T25" i="37" s="1"/>
  <c r="T29" i="37" s="1"/>
  <c r="T33" i="37" s="1"/>
  <c r="T38" i="37" s="1"/>
  <c r="T43" i="37" s="1"/>
  <c r="T48" i="37" s="1"/>
  <c r="N22" i="33"/>
  <c r="X4" i="37"/>
  <c r="X20" i="37" s="1"/>
  <c r="X25" i="37" s="1"/>
  <c r="X29" i="37" s="1"/>
  <c r="X33" i="37" s="1"/>
  <c r="X38" i="37" s="1"/>
  <c r="X43" i="37" s="1"/>
  <c r="X48" i="37" s="1"/>
  <c r="N39" i="33"/>
  <c r="Z4" i="37"/>
  <c r="N12" i="33"/>
  <c r="E4" i="37"/>
  <c r="E20" i="37" s="1"/>
  <c r="E25" i="37" s="1"/>
  <c r="E29" i="37" s="1"/>
  <c r="E33" i="37" s="1"/>
  <c r="E38" i="37" s="1"/>
  <c r="E43" i="37" s="1"/>
  <c r="E48" i="37" s="1"/>
  <c r="N16" i="33"/>
  <c r="AK4" i="37"/>
  <c r="AK20" i="37" s="1"/>
  <c r="AK25" i="37" s="1"/>
  <c r="AK29" i="37" s="1"/>
  <c r="AK33" i="37" s="1"/>
  <c r="AK38" i="37" s="1"/>
  <c r="AK43" i="37" s="1"/>
  <c r="AK48" i="37" s="1"/>
  <c r="N25" i="33"/>
  <c r="AO4" i="37"/>
  <c r="AO20" i="37" s="1"/>
  <c r="AO25" i="37" s="1"/>
  <c r="AO29" i="37" s="1"/>
  <c r="AO33" i="37" s="1"/>
  <c r="AO38" i="37" s="1"/>
  <c r="AO43" i="37" s="1"/>
  <c r="AO48" i="37" s="1"/>
  <c r="N29" i="33"/>
  <c r="H4" i="37"/>
  <c r="H20" i="37" s="1"/>
  <c r="H25" i="37" s="1"/>
  <c r="H29" i="37" s="1"/>
  <c r="H33" i="37" s="1"/>
  <c r="H38" i="37" s="1"/>
  <c r="H43" i="37" s="1"/>
  <c r="H48" i="37" s="1"/>
  <c r="N21" i="33"/>
  <c r="AD4" i="37"/>
  <c r="AD20" i="37" s="1"/>
  <c r="AD25" i="37" s="1"/>
  <c r="AD29" i="37" s="1"/>
  <c r="AD33" i="37" s="1"/>
  <c r="AD38" i="37" s="1"/>
  <c r="AD43" i="37" s="1"/>
  <c r="AD48" i="37" s="1"/>
  <c r="N15" i="33"/>
  <c r="R4" i="37"/>
  <c r="R20" i="37" s="1"/>
  <c r="R25" i="37" s="1"/>
  <c r="R29" i="37" s="1"/>
  <c r="R33" i="37" s="1"/>
  <c r="R38" i="37" s="1"/>
  <c r="R43" i="37" s="1"/>
  <c r="R48" i="37" s="1"/>
  <c r="V36" i="33"/>
  <c r="Z20" i="37"/>
  <c r="Z25" i="37" s="1"/>
  <c r="Z29" i="37" s="1"/>
  <c r="Z33" i="37" s="1"/>
  <c r="Z38" i="37" s="1"/>
  <c r="Z43" i="37" s="1"/>
  <c r="Z48" i="37" s="1"/>
  <c r="V27" i="33"/>
  <c r="V43" i="33"/>
  <c r="V28" i="33"/>
  <c r="V34" i="33"/>
  <c r="V45" i="33"/>
  <c r="V44" i="33"/>
  <c r="V33" i="33"/>
  <c r="V42" i="33"/>
  <c r="V31" i="33"/>
  <c r="V37" i="33"/>
  <c r="V35" i="33"/>
  <c r="V41" i="33"/>
  <c r="V40" i="33"/>
  <c r="V30" i="33"/>
  <c r="V46" i="33"/>
  <c r="V32" i="33"/>
  <c r="N35" i="33" l="1"/>
  <c r="AA4" i="37"/>
  <c r="AA20" i="37" s="1"/>
  <c r="AA25" i="37" s="1"/>
  <c r="AA29" i="37" s="1"/>
  <c r="AA33" i="37" s="1"/>
  <c r="AA38" i="37" s="1"/>
  <c r="AA43" i="37" s="1"/>
  <c r="AA48" i="37" s="1"/>
  <c r="N28" i="33"/>
  <c r="G4" i="37"/>
  <c r="G20" i="37" s="1"/>
  <c r="G25" i="37" s="1"/>
  <c r="G29" i="37" s="1"/>
  <c r="G33" i="37" s="1"/>
  <c r="G38" i="37" s="1"/>
  <c r="G43" i="37" s="1"/>
  <c r="G48" i="37" s="1"/>
  <c r="N37" i="33"/>
  <c r="L4" i="37"/>
  <c r="L20" i="37" s="1"/>
  <c r="L25" i="37" s="1"/>
  <c r="L29" i="37" s="1"/>
  <c r="L33" i="37" s="1"/>
  <c r="L38" i="37" s="1"/>
  <c r="L43" i="37" s="1"/>
  <c r="L48" i="37" s="1"/>
  <c r="N43" i="33"/>
  <c r="S4" i="37"/>
  <c r="S20" i="37" s="1"/>
  <c r="S25" i="37" s="1"/>
  <c r="S29" i="37" s="1"/>
  <c r="S33" i="37" s="1"/>
  <c r="S38" i="37" s="1"/>
  <c r="S43" i="37" s="1"/>
  <c r="S48" i="37" s="1"/>
  <c r="N27" i="33"/>
  <c r="D4" i="37"/>
  <c r="D20" i="37" s="1"/>
  <c r="D25" i="37" s="1"/>
  <c r="D29" i="37" s="1"/>
  <c r="D33" i="37" s="1"/>
  <c r="D38" i="37" s="1"/>
  <c r="D43" i="37" s="1"/>
  <c r="D48" i="37" s="1"/>
  <c r="N31" i="33"/>
  <c r="I4" i="37"/>
  <c r="I20" i="37" s="1"/>
  <c r="I25" i="37" s="1"/>
  <c r="I29" i="37" s="1"/>
  <c r="I33" i="37" s="1"/>
  <c r="I38" i="37" s="1"/>
  <c r="I43" i="37" s="1"/>
  <c r="I48" i="37" s="1"/>
  <c r="N32" i="33"/>
  <c r="K4" i="37"/>
  <c r="K20" i="37" s="1"/>
  <c r="K25" i="37" s="1"/>
  <c r="K29" i="37" s="1"/>
  <c r="K33" i="37" s="1"/>
  <c r="K38" i="37" s="1"/>
  <c r="K43" i="37" s="1"/>
  <c r="K48" i="37" s="1"/>
  <c r="N42" i="33"/>
  <c r="AE4" i="37"/>
  <c r="AE20" i="37" s="1"/>
  <c r="AE25" i="37" s="1"/>
  <c r="AE29" i="37" s="1"/>
  <c r="AE33" i="37" s="1"/>
  <c r="AE38" i="37" s="1"/>
  <c r="AE43" i="37" s="1"/>
  <c r="AE48" i="37" s="1"/>
  <c r="N36" i="33"/>
  <c r="AB4" i="37"/>
  <c r="AB20" i="37" s="1"/>
  <c r="AB25" i="37" s="1"/>
  <c r="AB29" i="37" s="1"/>
  <c r="AB33" i="37" s="1"/>
  <c r="AB38" i="37" s="1"/>
  <c r="AB43" i="37" s="1"/>
  <c r="AB48" i="37" s="1"/>
  <c r="N46" i="33"/>
  <c r="AI4" i="37"/>
  <c r="AI20" i="37" s="1"/>
  <c r="AI25" i="37" s="1"/>
  <c r="AI29" i="37" s="1"/>
  <c r="AI33" i="37" s="1"/>
  <c r="AI38" i="37" s="1"/>
  <c r="AI43" i="37" s="1"/>
  <c r="AI48" i="37" s="1"/>
  <c r="N33" i="33"/>
  <c r="Y4" i="37"/>
  <c r="Y20" i="37" s="1"/>
  <c r="Y25" i="37" s="1"/>
  <c r="Y29" i="37" s="1"/>
  <c r="Y33" i="37" s="1"/>
  <c r="Y38" i="37" s="1"/>
  <c r="Y43" i="37" s="1"/>
  <c r="Y48" i="37" s="1"/>
  <c r="N30" i="33"/>
  <c r="W4" i="37"/>
  <c r="W20" i="37" s="1"/>
  <c r="W25" i="37" s="1"/>
  <c r="W29" i="37" s="1"/>
  <c r="W33" i="37" s="1"/>
  <c r="W38" i="37" s="1"/>
  <c r="W43" i="37" s="1"/>
  <c r="W48" i="37" s="1"/>
  <c r="N44" i="33"/>
  <c r="AF4" i="37"/>
  <c r="AF20" i="37" s="1"/>
  <c r="AF25" i="37" s="1"/>
  <c r="AF29" i="37" s="1"/>
  <c r="AF33" i="37" s="1"/>
  <c r="AF38" i="37" s="1"/>
  <c r="AF43" i="37" s="1"/>
  <c r="AF48" i="37" s="1"/>
  <c r="N40" i="33"/>
  <c r="Q4" i="37"/>
  <c r="Q20" i="37" s="1"/>
  <c r="Q25" i="37" s="1"/>
  <c r="Q29" i="37" s="1"/>
  <c r="Q33" i="37" s="1"/>
  <c r="Q38" i="37" s="1"/>
  <c r="Q43" i="37" s="1"/>
  <c r="Q48" i="37" s="1"/>
  <c r="N45" i="33"/>
  <c r="AH4" i="37"/>
  <c r="AH20" i="37" s="1"/>
  <c r="AH25" i="37" s="1"/>
  <c r="AH29" i="37" s="1"/>
  <c r="AH33" i="37" s="1"/>
  <c r="AH38" i="37" s="1"/>
  <c r="AH43" i="37" s="1"/>
  <c r="AH48" i="37" s="1"/>
  <c r="N41" i="33"/>
  <c r="AC4" i="37"/>
  <c r="AC20" i="37" s="1"/>
  <c r="AC25" i="37" s="1"/>
  <c r="AC29" i="37" s="1"/>
  <c r="AC33" i="37" s="1"/>
  <c r="AC38" i="37" s="1"/>
  <c r="AC43" i="37" s="1"/>
  <c r="AC48" i="37" s="1"/>
  <c r="N34" i="33"/>
  <c r="O4" i="37"/>
  <c r="O20" i="37" s="1"/>
  <c r="O25" i="37" s="1"/>
  <c r="O29" i="37" s="1"/>
  <c r="O33" i="37" s="1"/>
  <c r="O38" i="37" s="1"/>
  <c r="O43" i="37" s="1"/>
  <c r="O48" i="37" s="1"/>
</calcChain>
</file>

<file path=xl/sharedStrings.xml><?xml version="1.0" encoding="utf-8"?>
<sst xmlns="http://schemas.openxmlformats.org/spreadsheetml/2006/main" count="288" uniqueCount="141">
  <si>
    <t>SS</t>
  </si>
  <si>
    <t>DIBL</t>
  </si>
  <si>
    <t>TiO2</t>
  </si>
  <si>
    <t>HfO2</t>
  </si>
  <si>
    <t>thickness (nm)</t>
  </si>
  <si>
    <t>SiO2</t>
  </si>
  <si>
    <t>La2O3</t>
  </si>
  <si>
    <t>Id_th is 1e-07 A</t>
  </si>
  <si>
    <t>A</t>
  </si>
  <si>
    <t>H</t>
  </si>
  <si>
    <t>Si3N4</t>
  </si>
  <si>
    <t>L</t>
  </si>
  <si>
    <t>Al2O3</t>
  </si>
  <si>
    <t>ION/IOFF</t>
  </si>
  <si>
    <t>Si</t>
  </si>
  <si>
    <t>Keff</t>
  </si>
  <si>
    <t>f1</t>
  </si>
  <si>
    <t>f2</t>
  </si>
  <si>
    <t>KAB</t>
  </si>
  <si>
    <t>Effective kappa</t>
  </si>
  <si>
    <t>S2</t>
  </si>
  <si>
    <t>S1</t>
  </si>
  <si>
    <t>T</t>
  </si>
  <si>
    <t>SiO2-Si3N4</t>
  </si>
  <si>
    <t>S1S2</t>
  </si>
  <si>
    <t>SiO2-Al2O3</t>
  </si>
  <si>
    <t>SiO2-HfO2</t>
  </si>
  <si>
    <t>SiO2-La2O3</t>
  </si>
  <si>
    <t>SiO2-TiO2</t>
  </si>
  <si>
    <t>S1A</t>
  </si>
  <si>
    <t>S1H</t>
  </si>
  <si>
    <t>S1L</t>
  </si>
  <si>
    <t>S1T</t>
  </si>
  <si>
    <t>S2A</t>
  </si>
  <si>
    <t>S2H</t>
  </si>
  <si>
    <t>S2L</t>
  </si>
  <si>
    <t>S2T</t>
  </si>
  <si>
    <t>Si3N4-Al2O3</t>
  </si>
  <si>
    <t>Si3N4-HfO2</t>
  </si>
  <si>
    <t>Si3N4-La2O3</t>
  </si>
  <si>
    <t>Si3N4-TiO2</t>
  </si>
  <si>
    <t>Al2O3-HfO2</t>
  </si>
  <si>
    <t>Al2O3-TiO2</t>
  </si>
  <si>
    <t>Al2O3-La2O3</t>
  </si>
  <si>
    <t>AH</t>
  </si>
  <si>
    <t>AL</t>
  </si>
  <si>
    <t>AT</t>
  </si>
  <si>
    <t>HfO2-La2O3</t>
  </si>
  <si>
    <t>HL</t>
  </si>
  <si>
    <t>HfO2-TiO2</t>
  </si>
  <si>
    <t>HT</t>
  </si>
  <si>
    <t>La2O3-TiO2</t>
  </si>
  <si>
    <t>LT</t>
  </si>
  <si>
    <t>SiO2-Si3N4-Al2O3</t>
  </si>
  <si>
    <t>S1S2A</t>
  </si>
  <si>
    <t>SiO2-Si3N4-HfO2</t>
  </si>
  <si>
    <t>SiO2-Si3N4-La2O3</t>
  </si>
  <si>
    <t>SiO2-Si3N4-TiO2</t>
  </si>
  <si>
    <t>S1S2H</t>
  </si>
  <si>
    <t>S1S2L</t>
  </si>
  <si>
    <t>S1S2T</t>
  </si>
  <si>
    <t>Si3N4-Al2O3-HfO2</t>
  </si>
  <si>
    <t>S2AH</t>
  </si>
  <si>
    <t>LA2O3</t>
  </si>
  <si>
    <t>SiO2-Al2O3-La2O3</t>
  </si>
  <si>
    <t>SiO2-Al2O3-HfO2</t>
  </si>
  <si>
    <t>SiO2-Al2O3-TiO2</t>
  </si>
  <si>
    <t>SiO2-HfO2-La2O3</t>
  </si>
  <si>
    <t>SiO2-HfO2-TiO2</t>
  </si>
  <si>
    <t>SiO2-La2O3-TiO2</t>
  </si>
  <si>
    <t>Si3N4-Al2O3-La2O3</t>
  </si>
  <si>
    <t>Si3N4-Al2O3-TiO2</t>
  </si>
  <si>
    <t>Si3N4-HfO2-La2O3</t>
  </si>
  <si>
    <t>Si3N4-HfO2-TiO2</t>
  </si>
  <si>
    <t>Si3N4-La2O3-TiO2</t>
  </si>
  <si>
    <t>Al2O3-HfO2-La2O3</t>
  </si>
  <si>
    <t>Al2O3-HfO2-TiO2</t>
  </si>
  <si>
    <t>Al2O3-La2O3-TiO2</t>
  </si>
  <si>
    <t>HfO2-La2O3-TiO2</t>
  </si>
  <si>
    <t>S1AL</t>
  </si>
  <si>
    <t>S1AT</t>
  </si>
  <si>
    <t>S1HL</t>
  </si>
  <si>
    <t>S1HT</t>
  </si>
  <si>
    <t>S1LT</t>
  </si>
  <si>
    <t>AHL</t>
  </si>
  <si>
    <t>AHT</t>
  </si>
  <si>
    <t>ALT</t>
  </si>
  <si>
    <t>HLT</t>
  </si>
  <si>
    <t>S2AL</t>
  </si>
  <si>
    <t>S2AT</t>
  </si>
  <si>
    <t>S2HL</t>
  </si>
  <si>
    <t>S2HT</t>
  </si>
  <si>
    <t>S2LT</t>
  </si>
  <si>
    <t>Thickness in nanometers</t>
  </si>
  <si>
    <t>Simulation
 #</t>
  </si>
  <si>
    <t>Kbulk</t>
  </si>
  <si>
    <t>OK</t>
  </si>
  <si>
    <t>Total</t>
  </si>
  <si>
    <t>K1</t>
  </si>
  <si>
    <t>K2</t>
  </si>
  <si>
    <t>K3</t>
  </si>
  <si>
    <t>KABC</t>
  </si>
  <si>
    <t>ION</t>
  </si>
  <si>
    <t>IOFF</t>
  </si>
  <si>
    <t>VTH</t>
  </si>
  <si>
    <t>Id_00 is 1e-08 A</t>
  </si>
  <si>
    <t xml:space="preserve">Ig_leak </t>
  </si>
  <si>
    <t xml:space="preserve">Ion/Ioff </t>
  </si>
  <si>
    <t>SS_07</t>
  </si>
  <si>
    <t>SS_005</t>
  </si>
  <si>
    <t xml:space="preserve">Vth (at Vds = 1.2V) </t>
  </si>
  <si>
    <t>ION (@Vg=1.2V)</t>
  </si>
  <si>
    <t>S1AH</t>
  </si>
  <si>
    <t>Label</t>
  </si>
  <si>
    <t>x ekseni</t>
  </si>
  <si>
    <t>y ekseni</t>
  </si>
  <si>
    <t>Ig</t>
  </si>
  <si>
    <t>abs(Ig_leak)</t>
  </si>
  <si>
    <t>maximum</t>
  </si>
  <si>
    <t>minimum</t>
  </si>
  <si>
    <t>average</t>
  </si>
  <si>
    <t>champion</t>
  </si>
  <si>
    <t>better than HFO2</t>
  </si>
  <si>
    <t>Gate Oxide Reference  Designator</t>
  </si>
  <si>
    <t>Used dielectric material combination</t>
  </si>
  <si>
    <t>Single material</t>
  </si>
  <si>
    <t>Dual material</t>
  </si>
  <si>
    <t>Triple material</t>
  </si>
  <si>
    <t>Type</t>
  </si>
  <si>
    <t>Nanolaminate Thickness (nm)</t>
  </si>
  <si>
    <t>IOFF (@ Vg=-1.5V)</t>
  </si>
  <si>
    <t>Dielectric constants</t>
  </si>
  <si>
    <t>HfO2 comparison</t>
  </si>
  <si>
    <t>KAPPA_CALCULATION:</t>
  </si>
  <si>
    <t>SORTED_ATLAS _DATA</t>
  </si>
  <si>
    <t>Alper Ülkü</t>
  </si>
  <si>
    <t xml:space="preserve">Date: </t>
  </si>
  <si>
    <t>Engineer</t>
  </si>
  <si>
    <t>Tabs:</t>
  </si>
  <si>
    <t>Data imported from Atlas Deckbuild via Python programming to reads and calculates the FoMs out of 41 log files output by Atlas</t>
  </si>
  <si>
    <t>Penn and Maxwell-Garnet mixing formulas are used to calculate effective Kappa from bulk kappa of individual dielectric laminates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</si>
</sst>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0.0"/>
    <numFmt numFmtId="167" formatCode="0.000"/>
    <numFmt numFmtId="168" formatCode="0.0000"/>
  </numFmts>
  <fonts count="10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8"/>
      <color theme="1"/>
      <name val="Var(--jp-code-font-family)"/>
    </font>
    <font>
      <sz val="11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  <font>
      <b/>
      <sz val="8"/>
      <color theme="1"/>
      <name val="Var(--jp-code-font-family)"/>
    </font>
    <font>
      <b/>
      <sz val="8"/>
      <color theme="1"/>
      <name val="Var(--jp-code-font-family)"/>
      <charset val="162"/>
    </font>
    <font>
      <sz val="11"/>
      <color theme="1"/>
      <name val="Palatino Linotype"/>
      <family val="1"/>
      <charset val="162"/>
    </font>
    <font>
      <b/>
      <sz val="11"/>
      <color theme="1"/>
      <name val="Palatino Linotype"/>
      <family val="1"/>
      <charset val="162"/>
    </font>
    <font>
      <sz val="12"/>
      <color theme="1"/>
      <name val="Palatino Linotype"/>
      <family val="1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71">
    <xf numFmtId="0" fontId="0" fillId="0" borderId="0" xfId="0"/>
    <xf numFmtId="0" fontId="4" fillId="0" borderId="0" xfId="0" applyFont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7" fontId="7" fillId="0" borderId="0" xfId="0" applyNumberFormat="1" applyFont="1"/>
    <xf numFmtId="2" fontId="7" fillId="0" borderId="0" xfId="0" applyNumberFormat="1" applyFont="1" applyAlignment="1">
      <alignment horizontal="center"/>
    </xf>
    <xf numFmtId="0" fontId="9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center"/>
    </xf>
    <xf numFmtId="2" fontId="7" fillId="0" borderId="7" xfId="0" applyNumberFormat="1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1" fontId="6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11" fontId="1" fillId="2" borderId="0" xfId="0" applyNumberFormat="1" applyFont="1" applyFill="1" applyAlignment="1">
      <alignment horizontal="center" vertical="center"/>
    </xf>
    <xf numFmtId="165" fontId="7" fillId="0" borderId="7" xfId="0" applyNumberFormat="1" applyFont="1" applyBorder="1" applyAlignment="1">
      <alignment horizontal="center" vertical="center"/>
    </xf>
    <xf numFmtId="1" fontId="7" fillId="0" borderId="7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1" fontId="7" fillId="0" borderId="9" xfId="0" applyNumberFormat="1" applyFont="1" applyBorder="1" applyAlignment="1">
      <alignment horizontal="center" vertical="center"/>
    </xf>
    <xf numFmtId="165" fontId="7" fillId="0" borderId="9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1" fontId="7" fillId="0" borderId="11" xfId="0" applyNumberFormat="1" applyFont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9" fillId="0" borderId="14" xfId="0" applyFont="1" applyBorder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/>
    </xf>
    <xf numFmtId="168" fontId="7" fillId="0" borderId="0" xfId="0" applyNumberFormat="1" applyFont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4" xfId="0" applyFont="1" applyBorder="1" applyAlignment="1">
      <alignment horizont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2" fontId="7" fillId="0" borderId="0" xfId="0" applyNumberFormat="1" applyFont="1" applyAlignment="1">
      <alignment wrapText="1"/>
    </xf>
    <xf numFmtId="2" fontId="7" fillId="0" borderId="0" xfId="0" applyNumberFormat="1" applyFont="1"/>
    <xf numFmtId="2" fontId="8" fillId="0" borderId="4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wrapText="1"/>
    </xf>
    <xf numFmtId="0" fontId="0" fillId="2" borderId="0" xfId="0" applyFill="1"/>
    <xf numFmtId="0" fontId="2" fillId="2" borderId="0" xfId="0" applyFont="1" applyFill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1" fontId="5" fillId="2" borderId="0" xfId="0" applyNumberFormat="1" applyFont="1" applyFill="1" applyAlignment="1">
      <alignment horizontal="center" vertical="center"/>
    </xf>
    <xf numFmtId="11" fontId="1" fillId="2" borderId="0" xfId="0" applyNumberFormat="1" applyFont="1" applyFill="1" applyAlignment="1">
      <alignment horizontal="center"/>
    </xf>
    <xf numFmtId="11" fontId="1" fillId="2" borderId="0" xfId="0" applyNumberFormat="1" applyFont="1" applyFill="1"/>
    <xf numFmtId="0" fontId="1" fillId="2" borderId="4" xfId="0" applyFont="1" applyFill="1" applyBorder="1" applyAlignment="1">
      <alignment horizontal="center"/>
    </xf>
    <xf numFmtId="0" fontId="0" fillId="2" borderId="4" xfId="0" applyFill="1" applyBorder="1"/>
    <xf numFmtId="10" fontId="0" fillId="2" borderId="4" xfId="1" applyNumberFormat="1" applyFont="1" applyFill="1" applyBorder="1"/>
    <xf numFmtId="11" fontId="6" fillId="2" borderId="4" xfId="0" applyNumberFormat="1" applyFont="1" applyFill="1" applyBorder="1" applyAlignment="1">
      <alignment horizontal="center" vertical="center"/>
    </xf>
    <xf numFmtId="2" fontId="0" fillId="2" borderId="4" xfId="1" applyNumberFormat="1" applyFont="1" applyFill="1" applyBorder="1"/>
    <xf numFmtId="15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left" wrapText="1"/>
    </xf>
  </cellXfs>
  <cellStyles count="2">
    <cellStyle name="Normal" xfId="0" builtinId="0"/>
    <cellStyle name="Yüzde" xfId="1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KAPPA_CALCULATION!$Y$6:$Y$358</c:f>
              <c:numCache>
                <c:formatCode>General</c:formatCode>
                <c:ptCount val="353"/>
                <c:pt idx="0">
                  <c:v>9.9999999999999006E-2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2.1</c:v>
                </c:pt>
                <c:pt idx="21">
                  <c:v>2.2000000000000002</c:v>
                </c:pt>
                <c:pt idx="22">
                  <c:v>2.2999999999999998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2.9</c:v>
                </c:pt>
                <c:pt idx="29">
                  <c:v>3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  <c:pt idx="33">
                  <c:v>3.4</c:v>
                </c:pt>
                <c:pt idx="34">
                  <c:v>3.5</c:v>
                </c:pt>
                <c:pt idx="35">
                  <c:v>3.6</c:v>
                </c:pt>
                <c:pt idx="36">
                  <c:v>3.7</c:v>
                </c:pt>
                <c:pt idx="37">
                  <c:v>3.8</c:v>
                </c:pt>
                <c:pt idx="38">
                  <c:v>3.9</c:v>
                </c:pt>
                <c:pt idx="39">
                  <c:v>4</c:v>
                </c:pt>
                <c:pt idx="40">
                  <c:v>4.0999999999999996</c:v>
                </c:pt>
                <c:pt idx="41">
                  <c:v>4.2</c:v>
                </c:pt>
                <c:pt idx="42">
                  <c:v>4.3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4.7</c:v>
                </c:pt>
                <c:pt idx="47">
                  <c:v>4.8</c:v>
                </c:pt>
                <c:pt idx="48">
                  <c:v>4.9000000000000004</c:v>
                </c:pt>
                <c:pt idx="49">
                  <c:v>4.9999999999999902</c:v>
                </c:pt>
                <c:pt idx="50">
                  <c:v>5.0999999999999899</c:v>
                </c:pt>
                <c:pt idx="51">
                  <c:v>5.2</c:v>
                </c:pt>
                <c:pt idx="52">
                  <c:v>5.2999999999999901</c:v>
                </c:pt>
                <c:pt idx="53">
                  <c:v>5.3999999999999897</c:v>
                </c:pt>
                <c:pt idx="54">
                  <c:v>5.4999999999999902</c:v>
                </c:pt>
                <c:pt idx="55">
                  <c:v>5.5999999999999899</c:v>
                </c:pt>
                <c:pt idx="56">
                  <c:v>5.6999999999999904</c:v>
                </c:pt>
                <c:pt idx="57">
                  <c:v>5.7999999999999901</c:v>
                </c:pt>
                <c:pt idx="58">
                  <c:v>5.8999999999999897</c:v>
                </c:pt>
                <c:pt idx="59">
                  <c:v>5.9999999999999902</c:v>
                </c:pt>
                <c:pt idx="60">
                  <c:v>6.0999999999999899</c:v>
                </c:pt>
                <c:pt idx="61">
                  <c:v>6.1999999999999904</c:v>
                </c:pt>
                <c:pt idx="62">
                  <c:v>6.2999999999999901</c:v>
                </c:pt>
                <c:pt idx="63">
                  <c:v>6.3999999999999897</c:v>
                </c:pt>
                <c:pt idx="64">
                  <c:v>6.4999999999999902</c:v>
                </c:pt>
                <c:pt idx="65">
                  <c:v>6.5999999999999899</c:v>
                </c:pt>
                <c:pt idx="66">
                  <c:v>6.6999999999999904</c:v>
                </c:pt>
                <c:pt idx="67">
                  <c:v>6.7999999999999901</c:v>
                </c:pt>
                <c:pt idx="68">
                  <c:v>6.8999999999999897</c:v>
                </c:pt>
                <c:pt idx="69">
                  <c:v>6.9999999999999902</c:v>
                </c:pt>
                <c:pt idx="70">
                  <c:v>7.0999999999999899</c:v>
                </c:pt>
                <c:pt idx="71">
                  <c:v>7.1999999999999904</c:v>
                </c:pt>
                <c:pt idx="72">
                  <c:v>7.2999999999999901</c:v>
                </c:pt>
                <c:pt idx="73">
                  <c:v>7.3999999999999897</c:v>
                </c:pt>
                <c:pt idx="74">
                  <c:v>7.4999999999999902</c:v>
                </c:pt>
                <c:pt idx="75">
                  <c:v>7.5999999999999899</c:v>
                </c:pt>
                <c:pt idx="76">
                  <c:v>7.6999999999999904</c:v>
                </c:pt>
                <c:pt idx="77">
                  <c:v>7.7999999999999901</c:v>
                </c:pt>
                <c:pt idx="78">
                  <c:v>7.8999999999999897</c:v>
                </c:pt>
                <c:pt idx="79">
                  <c:v>7.9999999999999902</c:v>
                </c:pt>
                <c:pt idx="80">
                  <c:v>8.0999999999999908</c:v>
                </c:pt>
                <c:pt idx="81">
                  <c:v>8.1999999999999904</c:v>
                </c:pt>
                <c:pt idx="82">
                  <c:v>8.2999999999999901</c:v>
                </c:pt>
                <c:pt idx="83">
                  <c:v>8.3999999999999897</c:v>
                </c:pt>
                <c:pt idx="84">
                  <c:v>8.4999999999999893</c:v>
                </c:pt>
                <c:pt idx="85">
                  <c:v>8.5999999999999908</c:v>
                </c:pt>
                <c:pt idx="86">
                  <c:v>8.6999999999999904</c:v>
                </c:pt>
                <c:pt idx="87">
                  <c:v>8.7999999999999901</c:v>
                </c:pt>
                <c:pt idx="88">
                  <c:v>8.8999999999999897</c:v>
                </c:pt>
                <c:pt idx="89">
                  <c:v>8.9999999999999893</c:v>
                </c:pt>
                <c:pt idx="90">
                  <c:v>9.0999999999999908</c:v>
                </c:pt>
                <c:pt idx="91">
                  <c:v>9.1999999999999904</c:v>
                </c:pt>
                <c:pt idx="92">
                  <c:v>9.2999999999999901</c:v>
                </c:pt>
                <c:pt idx="93">
                  <c:v>9.3999999999999897</c:v>
                </c:pt>
                <c:pt idx="94">
                  <c:v>9.4999999999999893</c:v>
                </c:pt>
                <c:pt idx="95">
                  <c:v>9.5999999999999908</c:v>
                </c:pt>
                <c:pt idx="96">
                  <c:v>9.6999999999999904</c:v>
                </c:pt>
                <c:pt idx="97">
                  <c:v>9.7999999999999901</c:v>
                </c:pt>
                <c:pt idx="98">
                  <c:v>9.8999999999999897</c:v>
                </c:pt>
                <c:pt idx="99">
                  <c:v>9.9999999999999893</c:v>
                </c:pt>
                <c:pt idx="100">
                  <c:v>10.1</c:v>
                </c:pt>
                <c:pt idx="101">
                  <c:v>10.199999999999999</c:v>
                </c:pt>
                <c:pt idx="102">
                  <c:v>10.3</c:v>
                </c:pt>
                <c:pt idx="103">
                  <c:v>10.4</c:v>
                </c:pt>
                <c:pt idx="104">
                  <c:v>10.5</c:v>
                </c:pt>
                <c:pt idx="105">
                  <c:v>10.6</c:v>
                </c:pt>
                <c:pt idx="106">
                  <c:v>10.7</c:v>
                </c:pt>
                <c:pt idx="107">
                  <c:v>10.8</c:v>
                </c:pt>
                <c:pt idx="108">
                  <c:v>10.9</c:v>
                </c:pt>
                <c:pt idx="109">
                  <c:v>11</c:v>
                </c:pt>
                <c:pt idx="110">
                  <c:v>11.1</c:v>
                </c:pt>
                <c:pt idx="111">
                  <c:v>11.2</c:v>
                </c:pt>
                <c:pt idx="112">
                  <c:v>11.3</c:v>
                </c:pt>
                <c:pt idx="113">
                  <c:v>11.4</c:v>
                </c:pt>
                <c:pt idx="114">
                  <c:v>11.5</c:v>
                </c:pt>
                <c:pt idx="115">
                  <c:v>11.6</c:v>
                </c:pt>
                <c:pt idx="116">
                  <c:v>11.7</c:v>
                </c:pt>
                <c:pt idx="117">
                  <c:v>11.8</c:v>
                </c:pt>
                <c:pt idx="118">
                  <c:v>11.9</c:v>
                </c:pt>
                <c:pt idx="119">
                  <c:v>12</c:v>
                </c:pt>
                <c:pt idx="120">
                  <c:v>12.1</c:v>
                </c:pt>
                <c:pt idx="121">
                  <c:v>12.2</c:v>
                </c:pt>
                <c:pt idx="122">
                  <c:v>12.3</c:v>
                </c:pt>
                <c:pt idx="123">
                  <c:v>12.4</c:v>
                </c:pt>
                <c:pt idx="124">
                  <c:v>12.5</c:v>
                </c:pt>
                <c:pt idx="125">
                  <c:v>12.6</c:v>
                </c:pt>
                <c:pt idx="126">
                  <c:v>12.7</c:v>
                </c:pt>
                <c:pt idx="127">
                  <c:v>12.8</c:v>
                </c:pt>
                <c:pt idx="128">
                  <c:v>12.9</c:v>
                </c:pt>
                <c:pt idx="129">
                  <c:v>13</c:v>
                </c:pt>
                <c:pt idx="130">
                  <c:v>13.1</c:v>
                </c:pt>
                <c:pt idx="131">
                  <c:v>13.2</c:v>
                </c:pt>
                <c:pt idx="132">
                  <c:v>13.3</c:v>
                </c:pt>
                <c:pt idx="133">
                  <c:v>13.4</c:v>
                </c:pt>
                <c:pt idx="134">
                  <c:v>13.5</c:v>
                </c:pt>
                <c:pt idx="135">
                  <c:v>13.6</c:v>
                </c:pt>
                <c:pt idx="136">
                  <c:v>13.7</c:v>
                </c:pt>
                <c:pt idx="137">
                  <c:v>13.8</c:v>
                </c:pt>
                <c:pt idx="138">
                  <c:v>13.9</c:v>
                </c:pt>
                <c:pt idx="139">
                  <c:v>14</c:v>
                </c:pt>
                <c:pt idx="140">
                  <c:v>14.1</c:v>
                </c:pt>
                <c:pt idx="141">
                  <c:v>14.2</c:v>
                </c:pt>
                <c:pt idx="142">
                  <c:v>14.3</c:v>
                </c:pt>
                <c:pt idx="143">
                  <c:v>14.4</c:v>
                </c:pt>
                <c:pt idx="144">
                  <c:v>14.5</c:v>
                </c:pt>
                <c:pt idx="145">
                  <c:v>14.6</c:v>
                </c:pt>
                <c:pt idx="146">
                  <c:v>14.7</c:v>
                </c:pt>
                <c:pt idx="147">
                  <c:v>14.8</c:v>
                </c:pt>
                <c:pt idx="148">
                  <c:v>14.9</c:v>
                </c:pt>
                <c:pt idx="149">
                  <c:v>15</c:v>
                </c:pt>
                <c:pt idx="150">
                  <c:v>15.1</c:v>
                </c:pt>
                <c:pt idx="151">
                  <c:v>15.2</c:v>
                </c:pt>
                <c:pt idx="152">
                  <c:v>15.3</c:v>
                </c:pt>
                <c:pt idx="153">
                  <c:v>15.4</c:v>
                </c:pt>
                <c:pt idx="154">
                  <c:v>15.5</c:v>
                </c:pt>
                <c:pt idx="155">
                  <c:v>15.6</c:v>
                </c:pt>
                <c:pt idx="156">
                  <c:v>15.7</c:v>
                </c:pt>
                <c:pt idx="157">
                  <c:v>15.8</c:v>
                </c:pt>
                <c:pt idx="158">
                  <c:v>15.9</c:v>
                </c:pt>
                <c:pt idx="159">
                  <c:v>16</c:v>
                </c:pt>
                <c:pt idx="160">
                  <c:v>16.100000000000001</c:v>
                </c:pt>
                <c:pt idx="161">
                  <c:v>16.2</c:v>
                </c:pt>
                <c:pt idx="162">
                  <c:v>16.3</c:v>
                </c:pt>
                <c:pt idx="163">
                  <c:v>16.399999999999999</c:v>
                </c:pt>
                <c:pt idx="164">
                  <c:v>16.5</c:v>
                </c:pt>
                <c:pt idx="165">
                  <c:v>16.600000000000001</c:v>
                </c:pt>
                <c:pt idx="166">
                  <c:v>16.7</c:v>
                </c:pt>
                <c:pt idx="167">
                  <c:v>16.8</c:v>
                </c:pt>
                <c:pt idx="168">
                  <c:v>16.899999999999999</c:v>
                </c:pt>
                <c:pt idx="169">
                  <c:v>17</c:v>
                </c:pt>
                <c:pt idx="170">
                  <c:v>17.100000000000001</c:v>
                </c:pt>
                <c:pt idx="171">
                  <c:v>17.2</c:v>
                </c:pt>
                <c:pt idx="172">
                  <c:v>17.3</c:v>
                </c:pt>
                <c:pt idx="173">
                  <c:v>17.399999999999999</c:v>
                </c:pt>
                <c:pt idx="174">
                  <c:v>17.5</c:v>
                </c:pt>
                <c:pt idx="175">
                  <c:v>17.600000000000001</c:v>
                </c:pt>
                <c:pt idx="176">
                  <c:v>17.7</c:v>
                </c:pt>
                <c:pt idx="177">
                  <c:v>17.8</c:v>
                </c:pt>
                <c:pt idx="178">
                  <c:v>17.899999999999999</c:v>
                </c:pt>
                <c:pt idx="179">
                  <c:v>18</c:v>
                </c:pt>
                <c:pt idx="180">
                  <c:v>18.100000000000001</c:v>
                </c:pt>
                <c:pt idx="181">
                  <c:v>18.2</c:v>
                </c:pt>
                <c:pt idx="182">
                  <c:v>18.3</c:v>
                </c:pt>
                <c:pt idx="183">
                  <c:v>18.399999999999999</c:v>
                </c:pt>
                <c:pt idx="184">
                  <c:v>18.5</c:v>
                </c:pt>
                <c:pt idx="185">
                  <c:v>18.600000000000001</c:v>
                </c:pt>
                <c:pt idx="186">
                  <c:v>18.7</c:v>
                </c:pt>
                <c:pt idx="187">
                  <c:v>18.8</c:v>
                </c:pt>
                <c:pt idx="188">
                  <c:v>18.899999999999999</c:v>
                </c:pt>
                <c:pt idx="189">
                  <c:v>19</c:v>
                </c:pt>
                <c:pt idx="190">
                  <c:v>19.100000000000001</c:v>
                </c:pt>
                <c:pt idx="191">
                  <c:v>19.2</c:v>
                </c:pt>
                <c:pt idx="192">
                  <c:v>19.3</c:v>
                </c:pt>
                <c:pt idx="193">
                  <c:v>19.399999999999999</c:v>
                </c:pt>
                <c:pt idx="194">
                  <c:v>19.5</c:v>
                </c:pt>
                <c:pt idx="195">
                  <c:v>19.600000000000001</c:v>
                </c:pt>
                <c:pt idx="196">
                  <c:v>19.7</c:v>
                </c:pt>
                <c:pt idx="197">
                  <c:v>19.8</c:v>
                </c:pt>
                <c:pt idx="198">
                  <c:v>19.899999999999999</c:v>
                </c:pt>
                <c:pt idx="199">
                  <c:v>20</c:v>
                </c:pt>
                <c:pt idx="200">
                  <c:v>20.100000000000001</c:v>
                </c:pt>
                <c:pt idx="201">
                  <c:v>20.2</c:v>
                </c:pt>
                <c:pt idx="202">
                  <c:v>20.3</c:v>
                </c:pt>
                <c:pt idx="203">
                  <c:v>20.399999999999999</c:v>
                </c:pt>
                <c:pt idx="204">
                  <c:v>20.5</c:v>
                </c:pt>
                <c:pt idx="205">
                  <c:v>20.6</c:v>
                </c:pt>
                <c:pt idx="206">
                  <c:v>20.7</c:v>
                </c:pt>
                <c:pt idx="207">
                  <c:v>20.8</c:v>
                </c:pt>
                <c:pt idx="208">
                  <c:v>20.9</c:v>
                </c:pt>
                <c:pt idx="209">
                  <c:v>21</c:v>
                </c:pt>
                <c:pt idx="210">
                  <c:v>21.1</c:v>
                </c:pt>
                <c:pt idx="211">
                  <c:v>21.2</c:v>
                </c:pt>
                <c:pt idx="212">
                  <c:v>21.3</c:v>
                </c:pt>
                <c:pt idx="213">
                  <c:v>21.4</c:v>
                </c:pt>
                <c:pt idx="214">
                  <c:v>21.5</c:v>
                </c:pt>
                <c:pt idx="215">
                  <c:v>21.6</c:v>
                </c:pt>
                <c:pt idx="216">
                  <c:v>21.7</c:v>
                </c:pt>
                <c:pt idx="217">
                  <c:v>21.8</c:v>
                </c:pt>
                <c:pt idx="218">
                  <c:v>21.9</c:v>
                </c:pt>
                <c:pt idx="219">
                  <c:v>22</c:v>
                </c:pt>
                <c:pt idx="220">
                  <c:v>22.1</c:v>
                </c:pt>
                <c:pt idx="221">
                  <c:v>22.2</c:v>
                </c:pt>
                <c:pt idx="222">
                  <c:v>22.3</c:v>
                </c:pt>
                <c:pt idx="223">
                  <c:v>22.4</c:v>
                </c:pt>
                <c:pt idx="224">
                  <c:v>22.5</c:v>
                </c:pt>
                <c:pt idx="225">
                  <c:v>22.6</c:v>
                </c:pt>
                <c:pt idx="226">
                  <c:v>22.7</c:v>
                </c:pt>
                <c:pt idx="227">
                  <c:v>22.8</c:v>
                </c:pt>
                <c:pt idx="228">
                  <c:v>22.9</c:v>
                </c:pt>
                <c:pt idx="229">
                  <c:v>23</c:v>
                </c:pt>
                <c:pt idx="230">
                  <c:v>23.1</c:v>
                </c:pt>
                <c:pt idx="231">
                  <c:v>23.2</c:v>
                </c:pt>
                <c:pt idx="232">
                  <c:v>23.3</c:v>
                </c:pt>
                <c:pt idx="233">
                  <c:v>23.4</c:v>
                </c:pt>
                <c:pt idx="234">
                  <c:v>23.5</c:v>
                </c:pt>
                <c:pt idx="235">
                  <c:v>23.6</c:v>
                </c:pt>
                <c:pt idx="236">
                  <c:v>23.7</c:v>
                </c:pt>
                <c:pt idx="237">
                  <c:v>23.8</c:v>
                </c:pt>
                <c:pt idx="238">
                  <c:v>23.9</c:v>
                </c:pt>
                <c:pt idx="239">
                  <c:v>24</c:v>
                </c:pt>
                <c:pt idx="240">
                  <c:v>24.100000000000101</c:v>
                </c:pt>
                <c:pt idx="241">
                  <c:v>24.2</c:v>
                </c:pt>
                <c:pt idx="242">
                  <c:v>24.3000000000001</c:v>
                </c:pt>
                <c:pt idx="243">
                  <c:v>24.4</c:v>
                </c:pt>
                <c:pt idx="244">
                  <c:v>24.5</c:v>
                </c:pt>
                <c:pt idx="245">
                  <c:v>24.600000000000101</c:v>
                </c:pt>
                <c:pt idx="246">
                  <c:v>24.700000000000099</c:v>
                </c:pt>
                <c:pt idx="247">
                  <c:v>24.8000000000001</c:v>
                </c:pt>
                <c:pt idx="248">
                  <c:v>24.900000000000102</c:v>
                </c:pt>
                <c:pt idx="249">
                  <c:v>25.000000000000099</c:v>
                </c:pt>
                <c:pt idx="250">
                  <c:v>25.100000000000101</c:v>
                </c:pt>
                <c:pt idx="251">
                  <c:v>25.200000000000099</c:v>
                </c:pt>
                <c:pt idx="252">
                  <c:v>25.3000000000001</c:v>
                </c:pt>
                <c:pt idx="253">
                  <c:v>25.400000000000102</c:v>
                </c:pt>
                <c:pt idx="254">
                  <c:v>25.500000000000099</c:v>
                </c:pt>
                <c:pt idx="255">
                  <c:v>25.600000000000101</c:v>
                </c:pt>
                <c:pt idx="256">
                  <c:v>25.700000000000099</c:v>
                </c:pt>
                <c:pt idx="257">
                  <c:v>25.8000000000001</c:v>
                </c:pt>
                <c:pt idx="258">
                  <c:v>25.900000000000102</c:v>
                </c:pt>
                <c:pt idx="259">
                  <c:v>26.000000000000099</c:v>
                </c:pt>
                <c:pt idx="260">
                  <c:v>26.100000000000101</c:v>
                </c:pt>
                <c:pt idx="261">
                  <c:v>26.200000000000099</c:v>
                </c:pt>
                <c:pt idx="262">
                  <c:v>26.3000000000001</c:v>
                </c:pt>
                <c:pt idx="263">
                  <c:v>26.400000000000102</c:v>
                </c:pt>
                <c:pt idx="264">
                  <c:v>26.500000000000099</c:v>
                </c:pt>
                <c:pt idx="265">
                  <c:v>26.600000000000101</c:v>
                </c:pt>
                <c:pt idx="266">
                  <c:v>26.700000000000099</c:v>
                </c:pt>
                <c:pt idx="267">
                  <c:v>26.8000000000001</c:v>
                </c:pt>
                <c:pt idx="268">
                  <c:v>26.900000000000102</c:v>
                </c:pt>
                <c:pt idx="269">
                  <c:v>27.000000000000099</c:v>
                </c:pt>
                <c:pt idx="270">
                  <c:v>27.100000000000101</c:v>
                </c:pt>
                <c:pt idx="271">
                  <c:v>27.200000000000099</c:v>
                </c:pt>
                <c:pt idx="272">
                  <c:v>27.3000000000001</c:v>
                </c:pt>
                <c:pt idx="273">
                  <c:v>27.400000000000102</c:v>
                </c:pt>
                <c:pt idx="274">
                  <c:v>27.500000000000099</c:v>
                </c:pt>
                <c:pt idx="275">
                  <c:v>27.600000000000101</c:v>
                </c:pt>
                <c:pt idx="276">
                  <c:v>27.700000000000099</c:v>
                </c:pt>
                <c:pt idx="277">
                  <c:v>27.8000000000001</c:v>
                </c:pt>
                <c:pt idx="278">
                  <c:v>27.900000000000102</c:v>
                </c:pt>
                <c:pt idx="279">
                  <c:v>28.000000000000099</c:v>
                </c:pt>
                <c:pt idx="280">
                  <c:v>28.100000000000101</c:v>
                </c:pt>
                <c:pt idx="281">
                  <c:v>28.200000000000099</c:v>
                </c:pt>
                <c:pt idx="282">
                  <c:v>28.3000000000001</c:v>
                </c:pt>
                <c:pt idx="283">
                  <c:v>28.400000000000102</c:v>
                </c:pt>
                <c:pt idx="284">
                  <c:v>28.500000000000099</c:v>
                </c:pt>
                <c:pt idx="285">
                  <c:v>28.600000000000101</c:v>
                </c:pt>
                <c:pt idx="286">
                  <c:v>28.700000000000099</c:v>
                </c:pt>
                <c:pt idx="287">
                  <c:v>28.8000000000001</c:v>
                </c:pt>
                <c:pt idx="288">
                  <c:v>28.900000000000102</c:v>
                </c:pt>
                <c:pt idx="289">
                  <c:v>29.000000000000099</c:v>
                </c:pt>
                <c:pt idx="290">
                  <c:v>29.100000000000101</c:v>
                </c:pt>
                <c:pt idx="291">
                  <c:v>29.200000000000099</c:v>
                </c:pt>
                <c:pt idx="292">
                  <c:v>29.3000000000001</c:v>
                </c:pt>
                <c:pt idx="293">
                  <c:v>29.400000000000102</c:v>
                </c:pt>
                <c:pt idx="294">
                  <c:v>29.500000000000099</c:v>
                </c:pt>
                <c:pt idx="295">
                  <c:v>29.600000000000101</c:v>
                </c:pt>
                <c:pt idx="296">
                  <c:v>29.700000000000099</c:v>
                </c:pt>
                <c:pt idx="297">
                  <c:v>29.8000000000001</c:v>
                </c:pt>
                <c:pt idx="298">
                  <c:v>29.900000000000102</c:v>
                </c:pt>
                <c:pt idx="299">
                  <c:v>30.000000000000099</c:v>
                </c:pt>
                <c:pt idx="300">
                  <c:v>30.100000000000101</c:v>
                </c:pt>
                <c:pt idx="301">
                  <c:v>30.200000000000099</c:v>
                </c:pt>
                <c:pt idx="302">
                  <c:v>30.3000000000001</c:v>
                </c:pt>
                <c:pt idx="303">
                  <c:v>30.400000000000102</c:v>
                </c:pt>
                <c:pt idx="304">
                  <c:v>30.500000000000099</c:v>
                </c:pt>
                <c:pt idx="305">
                  <c:v>30.600000000000101</c:v>
                </c:pt>
                <c:pt idx="306">
                  <c:v>30.700000000000099</c:v>
                </c:pt>
                <c:pt idx="307">
                  <c:v>30.8000000000001</c:v>
                </c:pt>
                <c:pt idx="308">
                  <c:v>30.900000000000102</c:v>
                </c:pt>
                <c:pt idx="309">
                  <c:v>31.000000000000099</c:v>
                </c:pt>
                <c:pt idx="310">
                  <c:v>31.100000000000101</c:v>
                </c:pt>
                <c:pt idx="311">
                  <c:v>31.200000000000099</c:v>
                </c:pt>
                <c:pt idx="312">
                  <c:v>31.3000000000002</c:v>
                </c:pt>
                <c:pt idx="313">
                  <c:v>31.400000000000201</c:v>
                </c:pt>
                <c:pt idx="314">
                  <c:v>31.500000000000199</c:v>
                </c:pt>
                <c:pt idx="315">
                  <c:v>31.6000000000002</c:v>
                </c:pt>
                <c:pt idx="316">
                  <c:v>31.700000000000198</c:v>
                </c:pt>
                <c:pt idx="317">
                  <c:v>31.8000000000002</c:v>
                </c:pt>
                <c:pt idx="318">
                  <c:v>31.900000000000201</c:v>
                </c:pt>
                <c:pt idx="319">
                  <c:v>32.000000000000199</c:v>
                </c:pt>
                <c:pt idx="320">
                  <c:v>32.1000000000002</c:v>
                </c:pt>
                <c:pt idx="321">
                  <c:v>32.200000000000202</c:v>
                </c:pt>
                <c:pt idx="322">
                  <c:v>32.300000000000203</c:v>
                </c:pt>
                <c:pt idx="323">
                  <c:v>32.400000000000198</c:v>
                </c:pt>
                <c:pt idx="324">
                  <c:v>32.500000000000199</c:v>
                </c:pt>
                <c:pt idx="325">
                  <c:v>32.6000000000002</c:v>
                </c:pt>
                <c:pt idx="326">
                  <c:v>32.700000000000202</c:v>
                </c:pt>
                <c:pt idx="327">
                  <c:v>32.800000000000203</c:v>
                </c:pt>
                <c:pt idx="328">
                  <c:v>32.900000000000198</c:v>
                </c:pt>
                <c:pt idx="329">
                  <c:v>33.000000000000199</c:v>
                </c:pt>
                <c:pt idx="330">
                  <c:v>33.1000000000002</c:v>
                </c:pt>
                <c:pt idx="331">
                  <c:v>33.200000000000202</c:v>
                </c:pt>
                <c:pt idx="332">
                  <c:v>33.300000000000203</c:v>
                </c:pt>
                <c:pt idx="333">
                  <c:v>33.400000000000198</c:v>
                </c:pt>
                <c:pt idx="334">
                  <c:v>33.500000000000199</c:v>
                </c:pt>
                <c:pt idx="335">
                  <c:v>33.6000000000002</c:v>
                </c:pt>
                <c:pt idx="336">
                  <c:v>33.700000000000202</c:v>
                </c:pt>
                <c:pt idx="337">
                  <c:v>33.800000000000203</c:v>
                </c:pt>
                <c:pt idx="338">
                  <c:v>33.900000000000198</c:v>
                </c:pt>
                <c:pt idx="339">
                  <c:v>34.000000000000199</c:v>
                </c:pt>
                <c:pt idx="340">
                  <c:v>34.1000000000002</c:v>
                </c:pt>
                <c:pt idx="341">
                  <c:v>34.200000000000202</c:v>
                </c:pt>
                <c:pt idx="342">
                  <c:v>34.300000000000203</c:v>
                </c:pt>
                <c:pt idx="343">
                  <c:v>34.400000000000198</c:v>
                </c:pt>
                <c:pt idx="344">
                  <c:v>34.500000000000199</c:v>
                </c:pt>
                <c:pt idx="345">
                  <c:v>34.6000000000002</c:v>
                </c:pt>
                <c:pt idx="346">
                  <c:v>34.700000000000202</c:v>
                </c:pt>
                <c:pt idx="347">
                  <c:v>34.800000000000203</c:v>
                </c:pt>
                <c:pt idx="348">
                  <c:v>34.900000000000198</c:v>
                </c:pt>
                <c:pt idx="349">
                  <c:v>35.000000000000199</c:v>
                </c:pt>
                <c:pt idx="350">
                  <c:v>35.1000000000002</c:v>
                </c:pt>
                <c:pt idx="351">
                  <c:v>35.200000000000202</c:v>
                </c:pt>
                <c:pt idx="352">
                  <c:v>35.300000000000203</c:v>
                </c:pt>
              </c:numCache>
            </c:numRef>
          </c:xVal>
          <c:yVal>
            <c:numRef>
              <c:f>KAPPA_CALCULATION!$AJ$6:$AJ$358</c:f>
              <c:numCache>
                <c:formatCode>General</c:formatCode>
                <c:ptCount val="353"/>
                <c:pt idx="0">
                  <c:v>1.8682580227166972</c:v>
                </c:pt>
                <c:pt idx="1">
                  <c:v>3.955683391351033</c:v>
                </c:pt>
                <c:pt idx="2">
                  <c:v>6.9318250487499125</c:v>
                </c:pt>
                <c:pt idx="3">
                  <c:v>10.547142635319226</c:v>
                </c:pt>
                <c:pt idx="4">
                  <c:v>14.584317903048868</c:v>
                </c:pt>
                <c:pt idx="5">
                  <c:v>18.858492653058445</c:v>
                </c:pt>
                <c:pt idx="6">
                  <c:v>23.219490151563345</c:v>
                </c:pt>
                <c:pt idx="7">
                  <c:v>27.551337242024935</c:v>
                </c:pt>
                <c:pt idx="8">
                  <c:v>31.769203214736155</c:v>
                </c:pt>
                <c:pt idx="9">
                  <c:v>35.81481481481481</c:v>
                </c:pt>
                <c:pt idx="10">
                  <c:v>39.651364518265808</c:v>
                </c:pt>
                <c:pt idx="11">
                  <c:v>43.258620993888456</c:v>
                </c:pt>
                <c:pt idx="12">
                  <c:v>46.62863385946256</c:v>
                </c:pt>
                <c:pt idx="13">
                  <c:v>49.762185282573199</c:v>
                </c:pt>
                <c:pt idx="14">
                  <c:v>52.665989861693831</c:v>
                </c:pt>
                <c:pt idx="15">
                  <c:v>55.350564330065474</c:v>
                </c:pt>
                <c:pt idx="16">
                  <c:v>57.828656834820102</c:v>
                </c:pt>
                <c:pt idx="17">
                  <c:v>60.114122097587426</c:v>
                </c:pt>
                <c:pt idx="18">
                  <c:v>62.221139674358234</c:v>
                </c:pt>
                <c:pt idx="19">
                  <c:v>64.16368906639994</c:v>
                </c:pt>
                <c:pt idx="20">
                  <c:v>65.955212714692522</c:v>
                </c:pt>
                <c:pt idx="21">
                  <c:v>67.608413565880056</c:v>
                </c:pt>
                <c:pt idx="22">
                  <c:v>69.135147030437849</c:v>
                </c:pt>
                <c:pt idx="23">
                  <c:v>70.546377652850765</c:v>
                </c:pt>
                <c:pt idx="24">
                  <c:v>71.852178936548498</c:v>
                </c:pt>
                <c:pt idx="25">
                  <c:v>73.061760903562941</c:v>
                </c:pt>
                <c:pt idx="26">
                  <c:v>74.183514522768988</c:v>
                </c:pt>
                <c:pt idx="27">
                  <c:v>75.225065471077386</c:v>
                </c:pt>
                <c:pt idx="28">
                  <c:v>76.193332098014551</c:v>
                </c:pt>
                <c:pt idx="29">
                  <c:v>77.094584183117007</c:v>
                </c:pt>
                <c:pt idx="30">
                  <c:v>77.934500290407826</c:v>
                </c:pt>
                <c:pt idx="31">
                  <c:v>78.718222372954514</c:v>
                </c:pt>
                <c:pt idx="32">
                  <c:v>79.450406865736866</c:v>
                </c:pt>
                <c:pt idx="33">
                  <c:v>80.135271902154059</c:v>
                </c:pt>
                <c:pt idx="34">
                  <c:v>80.776640553357794</c:v>
                </c:pt>
                <c:pt idx="35">
                  <c:v>81.377980159868727</c:v>
                </c:pt>
                <c:pt idx="36">
                  <c:v>81.942437930094925</c:v>
                </c:pt>
                <c:pt idx="37">
                  <c:v>82.472873040749803</c:v>
                </c:pt>
                <c:pt idx="38">
                  <c:v>82.971885504186986</c:v>
                </c:pt>
                <c:pt idx="39">
                  <c:v>83.44184207750456</c:v>
                </c:pt>
                <c:pt idx="40">
                  <c:v>83.884899485046176</c:v>
                </c:pt>
                <c:pt idx="41">
                  <c:v>84.303025214589354</c:v>
                </c:pt>
                <c:pt idx="42">
                  <c:v>84.698016131465295</c:v>
                </c:pt>
                <c:pt idx="43">
                  <c:v>85.071515136403903</c:v>
                </c:pt>
                <c:pt idx="44">
                  <c:v>85.425026073580469</c:v>
                </c:pt>
                <c:pt idx="45">
                  <c:v>85.759927076150746</c:v>
                </c:pt>
                <c:pt idx="46">
                  <c:v>86.077482518123261</c:v>
                </c:pt>
                <c:pt idx="47">
                  <c:v>86.378853724092679</c:v>
                </c:pt>
                <c:pt idx="48">
                  <c:v>86.665108572338596</c:v>
                </c:pt>
                <c:pt idx="49">
                  <c:v>86.937230112150445</c:v>
                </c:pt>
                <c:pt idx="50">
                  <c:v>87.19612430297029</c:v>
                </c:pt>
                <c:pt idx="51">
                  <c:v>87.442626970998518</c:v>
                </c:pt>
                <c:pt idx="52">
                  <c:v>87.6775100682069</c:v>
                </c:pt>
                <c:pt idx="53">
                  <c:v>87.901487309153467</c:v>
                </c:pt>
                <c:pt idx="54">
                  <c:v>88.115219252494882</c:v>
                </c:pt>
                <c:pt idx="55">
                  <c:v>88.319317886549172</c:v>
                </c:pt>
                <c:pt idx="56">
                  <c:v>88.51435077157042</c:v>
                </c:pt>
                <c:pt idx="57">
                  <c:v>88.700844785477585</c:v>
                </c:pt>
                <c:pt idx="58">
                  <c:v>88.879289514537717</c:v>
                </c:pt>
                <c:pt idx="59">
                  <c:v>89.050140325871851</c:v>
                </c:pt>
                <c:pt idx="60">
                  <c:v>89.213821154554566</c:v>
                </c:pt>
                <c:pt idx="61">
                  <c:v>89.370727034457076</c:v>
                </c:pt>
                <c:pt idx="62">
                  <c:v>89.521226398781224</c:v>
                </c:pt>
                <c:pt idx="63">
                  <c:v>89.665663173399423</c:v>
                </c:pt>
                <c:pt idx="64">
                  <c:v>89.804358683610175</c:v>
                </c:pt>
                <c:pt idx="65">
                  <c:v>89.937613392700044</c:v>
                </c:pt>
                <c:pt idx="66">
                  <c:v>90.065708488737911</c:v>
                </c:pt>
                <c:pt idx="67">
                  <c:v>90.188907334286625</c:v>
                </c:pt>
                <c:pt idx="68">
                  <c:v>90.307456792171223</c:v>
                </c:pt>
                <c:pt idx="69">
                  <c:v>90.421588439073176</c:v>
                </c:pt>
                <c:pt idx="70">
                  <c:v>90.531519677501009</c:v>
                </c:pt>
                <c:pt idx="71">
                  <c:v>90.637454755605745</c:v>
                </c:pt>
                <c:pt idx="72">
                  <c:v>90.739585703345114</c:v>
                </c:pt>
                <c:pt idx="73">
                  <c:v>90.838093192643356</c:v>
                </c:pt>
                <c:pt idx="74">
                  <c:v>90.93314732842785</c:v>
                </c:pt>
                <c:pt idx="75">
                  <c:v>91.024908376741578</c:v>
                </c:pt>
                <c:pt idx="76">
                  <c:v>91.113527435520908</c:v>
                </c:pt>
                <c:pt idx="77">
                  <c:v>91.199147053083792</c:v>
                </c:pt>
                <c:pt idx="78">
                  <c:v>91.281901798885485</c:v>
                </c:pt>
                <c:pt idx="79">
                  <c:v>91.361918790663296</c:v>
                </c:pt>
                <c:pt idx="80">
                  <c:v>91.439318181699804</c:v>
                </c:pt>
                <c:pt idx="81">
                  <c:v>91.514213611584097</c:v>
                </c:pt>
                <c:pt idx="82">
                  <c:v>91.586712623534382</c:v>
                </c:pt>
                <c:pt idx="83">
                  <c:v>91.65691705106309</c:v>
                </c:pt>
                <c:pt idx="84">
                  <c:v>91.724923376509992</c:v>
                </c:pt>
                <c:pt idx="85">
                  <c:v>91.79082306373985</c:v>
                </c:pt>
                <c:pt idx="86">
                  <c:v>91.854702867094531</c:v>
                </c:pt>
                <c:pt idx="87">
                  <c:v>91.916645118502259</c:v>
                </c:pt>
                <c:pt idx="88">
                  <c:v>91.976727994479205</c:v>
                </c:pt>
                <c:pt idx="89">
                  <c:v>92.035025764605834</c:v>
                </c:pt>
                <c:pt idx="90">
                  <c:v>92.09160902292281</c:v>
                </c:pt>
                <c:pt idx="91">
                  <c:v>92.146544903567104</c:v>
                </c:pt>
                <c:pt idx="92">
                  <c:v>92.199897281855726</c:v>
                </c:pt>
                <c:pt idx="93">
                  <c:v>92.251726961922174</c:v>
                </c:pt>
                <c:pt idx="94">
                  <c:v>92.302091851917922</c:v>
                </c:pt>
                <c:pt idx="95">
                  <c:v>92.351047127706977</c:v>
                </c:pt>
                <c:pt idx="96">
                  <c:v>92.398645385904715</c:v>
                </c:pt>
                <c:pt idx="97">
                  <c:v>92.444936787042408</c:v>
                </c:pt>
                <c:pt idx="98">
                  <c:v>92.489969189575618</c:v>
                </c:pt>
                <c:pt idx="99">
                  <c:v>92.533788275396489</c:v>
                </c:pt>
                <c:pt idx="100">
                  <c:v>92.576437667457313</c:v>
                </c:pt>
                <c:pt idx="101">
                  <c:v>92.617959040064591</c:v>
                </c:pt>
                <c:pt idx="102">
                  <c:v>92.658392222358998</c:v>
                </c:pt>
                <c:pt idx="103">
                  <c:v>92.697775295455997</c:v>
                </c:pt>
                <c:pt idx="104">
                  <c:v>92.736144683685737</c:v>
                </c:pt>
                <c:pt idx="105">
                  <c:v>92.773535240336685</c:v>
                </c:pt>
                <c:pt idx="106">
                  <c:v>92.809980328276922</c:v>
                </c:pt>
                <c:pt idx="107">
                  <c:v>92.845511895798779</c:v>
                </c:pt>
                <c:pt idx="108">
                  <c:v>92.880160548006359</c:v>
                </c:pt>
                <c:pt idx="109">
                  <c:v>92.913955614042109</c:v>
                </c:pt>
                <c:pt idx="110">
                  <c:v>92.946925210426215</c:v>
                </c:pt>
                <c:pt idx="111">
                  <c:v>92.97909630076326</c:v>
                </c:pt>
                <c:pt idx="112">
                  <c:v>93.010494752051343</c:v>
                </c:pt>
                <c:pt idx="113">
                  <c:v>93.041145387812506</c:v>
                </c:pt>
                <c:pt idx="114">
                  <c:v>93.07107203824728</c:v>
                </c:pt>
                <c:pt idx="115">
                  <c:v>93.100297587601901</c:v>
                </c:pt>
                <c:pt idx="116">
                  <c:v>93.128844018923459</c:v>
                </c:pt>
                <c:pt idx="117">
                  <c:v>93.156732456366001</c:v>
                </c:pt>
                <c:pt idx="118">
                  <c:v>93.183983205199326</c:v>
                </c:pt>
                <c:pt idx="119">
                  <c:v>93.210615789661247</c:v>
                </c:pt>
                <c:pt idx="120">
                  <c:v>93.236648988785532</c:v>
                </c:pt>
                <c:pt idx="121">
                  <c:v>93.262100870327728</c:v>
                </c:pt>
                <c:pt idx="122">
                  <c:v>93.28698882290314</c:v>
                </c:pt>
                <c:pt idx="123">
                  <c:v>93.311329586443989</c:v>
                </c:pt>
                <c:pt idx="124">
                  <c:v>93.335139281074973</c:v>
                </c:pt>
                <c:pt idx="125">
                  <c:v>93.358433434500654</c:v>
                </c:pt>
                <c:pt idx="126">
                  <c:v>93.381227007991157</c:v>
                </c:pt>
                <c:pt idx="127">
                  <c:v>93.403534421047709</c:v>
                </c:pt>
                <c:pt idx="128">
                  <c:v>93.425369574824174</c:v>
                </c:pt>
                <c:pt idx="129">
                  <c:v>93.446745874375296</c:v>
                </c:pt>
                <c:pt idx="130">
                  <c:v>93.467676249798501</c:v>
                </c:pt>
                <c:pt idx="131">
                  <c:v>93.488173176331884</c:v>
                </c:pt>
                <c:pt idx="132">
                  <c:v>93.508248693466214</c:v>
                </c:pt>
                <c:pt idx="133">
                  <c:v>93.527914423126475</c:v>
                </c:pt>
                <c:pt idx="134">
                  <c:v>93.547181586973792</c:v>
                </c:pt>
                <c:pt idx="135">
                  <c:v>93.566061022876369</c:v>
                </c:pt>
                <c:pt idx="136">
                  <c:v>93.584563200594374</c:v>
                </c:pt>
                <c:pt idx="137">
                  <c:v>93.602698236721807</c:v>
                </c:pt>
                <c:pt idx="138">
                  <c:v>93.620475908924689</c:v>
                </c:pt>
                <c:pt idx="139">
                  <c:v>93.637905669513813</c:v>
                </c:pt>
                <c:pt idx="140">
                  <c:v>93.654996658386651</c:v>
                </c:pt>
                <c:pt idx="141">
                  <c:v>93.671757715372479</c:v>
                </c:pt>
                <c:pt idx="142">
                  <c:v>93.688197392011148</c:v>
                </c:pt>
                <c:pt idx="143">
                  <c:v>93.704323962795812</c:v>
                </c:pt>
                <c:pt idx="144">
                  <c:v>93.720145435906474</c:v>
                </c:pt>
                <c:pt idx="145">
                  <c:v>93.735669563461244</c:v>
                </c:pt>
                <c:pt idx="146">
                  <c:v>93.750903851309545</c:v>
                </c:pt>
                <c:pt idx="147">
                  <c:v>93.765855568390521</c:v>
                </c:pt>
                <c:pt idx="148">
                  <c:v>93.780531755678695</c:v>
                </c:pt>
                <c:pt idx="149">
                  <c:v>93.794939234737555</c:v>
                </c:pt>
                <c:pt idx="150">
                  <c:v>93.809084615900332</c:v>
                </c:pt>
                <c:pt idx="151">
                  <c:v>93.822974306096853</c:v>
                </c:pt>
                <c:pt idx="152">
                  <c:v>93.836614516343474</c:v>
                </c:pt>
                <c:pt idx="153">
                  <c:v>93.850011268912866</c:v>
                </c:pt>
                <c:pt idx="154">
                  <c:v>93.863170404198854</c:v>
                </c:pt>
                <c:pt idx="155">
                  <c:v>93.876097587291554</c:v>
                </c:pt>
                <c:pt idx="156">
                  <c:v>93.888798314276144</c:v>
                </c:pt>
                <c:pt idx="157">
                  <c:v>93.901277918268903</c:v>
                </c:pt>
                <c:pt idx="158">
                  <c:v>93.913541575202743</c:v>
                </c:pt>
                <c:pt idx="159">
                  <c:v>93.925594309374148</c:v>
                </c:pt>
                <c:pt idx="160">
                  <c:v>93.937440998762611</c:v>
                </c:pt>
                <c:pt idx="161">
                  <c:v>93.949086380133338</c:v>
                </c:pt>
                <c:pt idx="162">
                  <c:v>93.960535053933071</c:v>
                </c:pt>
                <c:pt idx="163">
                  <c:v>93.971791488988714</c:v>
                </c:pt>
                <c:pt idx="164">
                  <c:v>93.982860027017708</c:v>
                </c:pt>
                <c:pt idx="165">
                  <c:v>93.993744886958794</c:v>
                </c:pt>
                <c:pt idx="166">
                  <c:v>94.004450169131204</c:v>
                </c:pt>
                <c:pt idx="167">
                  <c:v>94.014979859230124</c:v>
                </c:pt>
                <c:pt idx="168">
                  <c:v>94.02533783216569</c:v>
                </c:pt>
                <c:pt idx="169">
                  <c:v>94.035527855752534</c:v>
                </c:pt>
                <c:pt idx="170">
                  <c:v>94.045553594256376</c:v>
                </c:pt>
                <c:pt idx="171">
                  <c:v>94.0554186118042</c:v>
                </c:pt>
                <c:pt idx="172">
                  <c:v>94.065126375663681</c:v>
                </c:pt>
                <c:pt idx="173">
                  <c:v>94.074680259397823</c:v>
                </c:pt>
                <c:pt idx="174">
                  <c:v>94.084083545900143</c:v>
                </c:pt>
                <c:pt idx="175">
                  <c:v>94.093339430315353</c:v>
                </c:pt>
                <c:pt idx="176">
                  <c:v>94.102451022850857</c:v>
                </c:pt>
                <c:pt idx="177">
                  <c:v>94.11142135148323</c:v>
                </c:pt>
                <c:pt idx="178">
                  <c:v>94.120253364564576</c:v>
                </c:pt>
                <c:pt idx="179">
                  <c:v>94.128949933332663</c:v>
                </c:pt>
                <c:pt idx="180">
                  <c:v>94.137513854329072</c:v>
                </c:pt>
                <c:pt idx="181">
                  <c:v>94.145947851729062</c:v>
                </c:pt>
                <c:pt idx="182">
                  <c:v>94.154254579587004</c:v>
                </c:pt>
                <c:pt idx="183">
                  <c:v>94.162436624000605</c:v>
                </c:pt>
                <c:pt idx="184">
                  <c:v>94.170496505197505</c:v>
                </c:pt>
                <c:pt idx="185">
                  <c:v>94.178436679547332</c:v>
                </c:pt>
                <c:pt idx="186">
                  <c:v>94.18625954150211</c:v>
                </c:pt>
                <c:pt idx="187">
                  <c:v>94.193967425468244</c:v>
                </c:pt>
                <c:pt idx="188">
                  <c:v>94.201562607612445</c:v>
                </c:pt>
                <c:pt idx="189">
                  <c:v>94.209047307604621</c:v>
                </c:pt>
                <c:pt idx="190">
                  <c:v>94.216423690299877</c:v>
                </c:pt>
                <c:pt idx="191">
                  <c:v>94.223693867362442</c:v>
                </c:pt>
                <c:pt idx="192">
                  <c:v>94.23085989883333</c:v>
                </c:pt>
                <c:pt idx="193">
                  <c:v>94.237923794644473</c:v>
                </c:pt>
                <c:pt idx="194">
                  <c:v>94.244887516081022</c:v>
                </c:pt>
                <c:pt idx="195">
                  <c:v>94.251752977193931</c:v>
                </c:pt>
                <c:pt idx="196">
                  <c:v>94.258522046164984</c:v>
                </c:pt>
                <c:pt idx="197">
                  <c:v>94.265196546625603</c:v>
                </c:pt>
                <c:pt idx="198">
                  <c:v>94.271778258931732</c:v>
                </c:pt>
                <c:pt idx="199">
                  <c:v>94.278268921396233</c:v>
                </c:pt>
                <c:pt idx="200">
                  <c:v>94.28467023148022</c:v>
                </c:pt>
                <c:pt idx="201">
                  <c:v>94.290983846945338</c:v>
                </c:pt>
                <c:pt idx="202">
                  <c:v>94.297211386968002</c:v>
                </c:pt>
                <c:pt idx="203">
                  <c:v>94.30335443321728</c:v>
                </c:pt>
                <c:pt idx="204">
                  <c:v>94.309414530897797</c:v>
                </c:pt>
                <c:pt idx="205">
                  <c:v>94.31539318975868</c:v>
                </c:pt>
                <c:pt idx="206">
                  <c:v>94.321291885070167</c:v>
                </c:pt>
                <c:pt idx="207">
                  <c:v>94.327112058568744</c:v>
                </c:pt>
                <c:pt idx="208">
                  <c:v>94.332855119372212</c:v>
                </c:pt>
                <c:pt idx="209">
                  <c:v>94.33852244486566</c:v>
                </c:pt>
                <c:pt idx="210">
                  <c:v>94.344115381559291</c:v>
                </c:pt>
                <c:pt idx="211">
                  <c:v>94.349635245919302</c:v>
                </c:pt>
                <c:pt idx="212">
                  <c:v>94.355083325172842</c:v>
                </c:pt>
                <c:pt idx="213">
                  <c:v>94.360460878087594</c:v>
                </c:pt>
                <c:pt idx="214">
                  <c:v>94.365769135727419</c:v>
                </c:pt>
                <c:pt idx="215">
                  <c:v>94.371009302184305</c:v>
                </c:pt>
                <c:pt idx="216">
                  <c:v>94.376182555288125</c:v>
                </c:pt>
                <c:pt idx="217">
                  <c:v>94.381290047294328</c:v>
                </c:pt>
                <c:pt idx="218">
                  <c:v>94.386332905550887</c:v>
                </c:pt>
                <c:pt idx="219">
                  <c:v>94.391312233144873</c:v>
                </c:pt>
                <c:pt idx="220">
                  <c:v>94.396229109529386</c:v>
                </c:pt>
                <c:pt idx="221">
                  <c:v>94.401084591131777</c:v>
                </c:pt>
                <c:pt idx="222">
                  <c:v>94.405879711943555</c:v>
                </c:pt>
                <c:pt idx="223">
                  <c:v>94.410615484092602</c:v>
                </c:pt>
                <c:pt idx="224">
                  <c:v>94.415292898398533</c:v>
                </c:pt>
                <c:pt idx="225">
                  <c:v>94.419912924911486</c:v>
                </c:pt>
                <c:pt idx="226">
                  <c:v>94.424476513435067</c:v>
                </c:pt>
                <c:pt idx="227">
                  <c:v>94.428984594034034</c:v>
                </c:pt>
                <c:pt idx="228">
                  <c:v>94.433438077526972</c:v>
                </c:pt>
                <c:pt idx="229">
                  <c:v>94.437837855964801</c:v>
                </c:pt>
                <c:pt idx="230">
                  <c:v>94.442184803095373</c:v>
                </c:pt>
                <c:pt idx="231">
                  <c:v>94.446479774814549</c:v>
                </c:pt>
                <c:pt idx="232">
                  <c:v>94.450723609604452</c:v>
                </c:pt>
                <c:pt idx="233">
                  <c:v>94.454917128959181</c:v>
                </c:pt>
                <c:pt idx="234">
                  <c:v>94.459061137798187</c:v>
                </c:pt>
                <c:pt idx="235">
                  <c:v>94.463156424868302</c:v>
                </c:pt>
                <c:pt idx="236">
                  <c:v>94.467203763134009</c:v>
                </c:pt>
                <c:pt idx="237">
                  <c:v>94.471203910156873</c:v>
                </c:pt>
                <c:pt idx="238">
                  <c:v>94.475157608464528</c:v>
                </c:pt>
                <c:pt idx="239">
                  <c:v>94.479065585909041</c:v>
                </c:pt>
                <c:pt idx="240">
                  <c:v>94.482928556015523</c:v>
                </c:pt>
                <c:pt idx="241">
                  <c:v>94.486747218320957</c:v>
                </c:pt>
                <c:pt idx="242">
                  <c:v>94.490522258703905</c:v>
                </c:pt>
                <c:pt idx="243">
                  <c:v>94.494254349704832</c:v>
                </c:pt>
                <c:pt idx="244">
                  <c:v>94.497944150837938</c:v>
                </c:pt>
                <c:pt idx="245">
                  <c:v>94.501592308894331</c:v>
                </c:pt>
                <c:pt idx="246">
                  <c:v>94.50519945823703</c:v>
                </c:pt>
                <c:pt idx="247">
                  <c:v>94.508766221088067</c:v>
                </c:pt>
                <c:pt idx="248">
                  <c:v>94.512293207807645</c:v>
                </c:pt>
                <c:pt idx="249">
                  <c:v>94.515781017166063</c:v>
                </c:pt>
                <c:pt idx="250">
                  <c:v>94.519230236608124</c:v>
                </c:pt>
                <c:pt idx="251">
                  <c:v>94.522641442510761</c:v>
                </c:pt>
                <c:pt idx="252">
                  <c:v>94.526015200433562</c:v>
                </c:pt>
                <c:pt idx="253">
                  <c:v>94.529352065363</c:v>
                </c:pt>
                <c:pt idx="254">
                  <c:v>94.532652581949804</c:v>
                </c:pt>
                <c:pt idx="255">
                  <c:v>94.535917284740592</c:v>
                </c:pt>
                <c:pt idx="256">
                  <c:v>94.53914669840303</c:v>
                </c:pt>
                <c:pt idx="257">
                  <c:v>94.542341337945473</c:v>
                </c:pt>
                <c:pt idx="258">
                  <c:v>94.54550170893063</c:v>
                </c:pt>
                <c:pt idx="259">
                  <c:v>94.548628307683941</c:v>
                </c:pt>
                <c:pt idx="260">
                  <c:v>94.551721621496426</c:v>
                </c:pt>
                <c:pt idx="261">
                  <c:v>94.554782128822453</c:v>
                </c:pt>
                <c:pt idx="262">
                  <c:v>94.557810299472379</c:v>
                </c:pt>
                <c:pt idx="263">
                  <c:v>94.560806594800354</c:v>
                </c:pt>
                <c:pt idx="264">
                  <c:v>94.56377146788725</c:v>
                </c:pt>
                <c:pt idx="265">
                  <c:v>94.566705363719194</c:v>
                </c:pt>
                <c:pt idx="266">
                  <c:v>94.569608719361327</c:v>
                </c:pt>
                <c:pt idx="267">
                  <c:v>94.572481964127405</c:v>
                </c:pt>
                <c:pt idx="268">
                  <c:v>94.575325519745164</c:v>
                </c:pt>
                <c:pt idx="269">
                  <c:v>94.578139800517405</c:v>
                </c:pt>
                <c:pt idx="270">
                  <c:v>94.580925213479276</c:v>
                </c:pt>
                <c:pt idx="271">
                  <c:v>94.583682158551568</c:v>
                </c:pt>
                <c:pt idx="272">
                  <c:v>94.586411028690222</c:v>
                </c:pt>
                <c:pt idx="273">
                  <c:v>94.589112210032226</c:v>
                </c:pt>
                <c:pt idx="274">
                  <c:v>94.591786082037984</c:v>
                </c:pt>
                <c:pt idx="275">
                  <c:v>94.594433017630053</c:v>
                </c:pt>
                <c:pt idx="276">
                  <c:v>94.597053383328671</c:v>
                </c:pt>
                <c:pt idx="277">
                  <c:v>94.599647539383952</c:v>
                </c:pt>
                <c:pt idx="278">
                  <c:v>94.602215839904858</c:v>
                </c:pt>
                <c:pt idx="279">
                  <c:v>94.604758632985238</c:v>
                </c:pt>
                <c:pt idx="280">
                  <c:v>94.607276260826538</c:v>
                </c:pt>
                <c:pt idx="281">
                  <c:v>94.609769059857953</c:v>
                </c:pt>
                <c:pt idx="282">
                  <c:v>94.612237360853385</c:v>
                </c:pt>
                <c:pt idx="283">
                  <c:v>94.614681489045935</c:v>
                </c:pt>
                <c:pt idx="284">
                  <c:v>94.617101764239436</c:v>
                </c:pt>
                <c:pt idx="285">
                  <c:v>94.619498500917572</c:v>
                </c:pt>
                <c:pt idx="286">
                  <c:v>94.621872008350209</c:v>
                </c:pt>
                <c:pt idx="287">
                  <c:v>94.62422259069757</c:v>
                </c:pt>
                <c:pt idx="288">
                  <c:v>94.626550547111606</c:v>
                </c:pt>
                <c:pt idx="289">
                  <c:v>94.628856171835267</c:v>
                </c:pt>
                <c:pt idx="290">
                  <c:v>94.631139754299497</c:v>
                </c:pt>
                <c:pt idx="291">
                  <c:v>94.633401579217733</c:v>
                </c:pt>
                <c:pt idx="292">
                  <c:v>94.635641926678588</c:v>
                </c:pt>
                <c:pt idx="293">
                  <c:v>94.63786107223612</c:v>
                </c:pt>
                <c:pt idx="294">
                  <c:v>94.640059286998152</c:v>
                </c:pt>
                <c:pt idx="295">
                  <c:v>94.642236837712673</c:v>
                </c:pt>
                <c:pt idx="296">
                  <c:v>94.644393986852137</c:v>
                </c:pt>
                <c:pt idx="297">
                  <c:v>94.646530992695901</c:v>
                </c:pt>
                <c:pt idx="298">
                  <c:v>94.648648109410843</c:v>
                </c:pt>
                <c:pt idx="299">
                  <c:v>94.650745587130146</c:v>
                </c:pt>
                <c:pt idx="300">
                  <c:v>94.652823672030365</c:v>
                </c:pt>
                <c:pt idx="301">
                  <c:v>94.654882606406616</c:v>
                </c:pt>
                <c:pt idx="302">
                  <c:v>94.656922628746386</c:v>
                </c:pt>
                <c:pt idx="303">
                  <c:v>94.658943973801314</c:v>
                </c:pt>
                <c:pt idx="304">
                  <c:v>94.660946872657888</c:v>
                </c:pt>
                <c:pt idx="305">
                  <c:v>94.662931552806015</c:v>
                </c:pt>
                <c:pt idx="306">
                  <c:v>94.664898238206575</c:v>
                </c:pt>
                <c:pt idx="307">
                  <c:v>94.666847149357238</c:v>
                </c:pt>
                <c:pt idx="308">
                  <c:v>94.668778503356876</c:v>
                </c:pt>
                <c:pt idx="309">
                  <c:v>94.670692513968675</c:v>
                </c:pt>
                <c:pt idx="310">
                  <c:v>94.672589391681754</c:v>
                </c:pt>
                <c:pt idx="311">
                  <c:v>94.674469343771548</c:v>
                </c:pt>
                <c:pt idx="312">
                  <c:v>94.676332574358852</c:v>
                </c:pt>
                <c:pt idx="313">
                  <c:v>94.678179284467575</c:v>
                </c:pt>
                <c:pt idx="314">
                  <c:v>94.680009672081326</c:v>
                </c:pt>
                <c:pt idx="315">
                  <c:v>94.681823932198711</c:v>
                </c:pt>
                <c:pt idx="316">
                  <c:v>94.683622256887531</c:v>
                </c:pt>
                <c:pt idx="317">
                  <c:v>94.685404835337806</c:v>
                </c:pt>
                <c:pt idx="318">
                  <c:v>94.68717185391364</c:v>
                </c:pt>
                <c:pt idx="319">
                  <c:v>94.688923496204026</c:v>
                </c:pt>
                <c:pt idx="320">
                  <c:v>94.690659943072546</c:v>
                </c:pt>
                <c:pt idx="321">
                  <c:v>94.692381372706222</c:v>
                </c:pt>
                <c:pt idx="322">
                  <c:v>94.694087960662984</c:v>
                </c:pt>
                <c:pt idx="323">
                  <c:v>94.695779879918533</c:v>
                </c:pt>
                <c:pt idx="324">
                  <c:v>94.697457300911935</c:v>
                </c:pt>
                <c:pt idx="325">
                  <c:v>94.699120391590441</c:v>
                </c:pt>
                <c:pt idx="326">
                  <c:v>94.700769317453393</c:v>
                </c:pt>
                <c:pt idx="327">
                  <c:v>94.702404241595076</c:v>
                </c:pt>
                <c:pt idx="328">
                  <c:v>94.704025324746851</c:v>
                </c:pt>
                <c:pt idx="329">
                  <c:v>94.705632725318367</c:v>
                </c:pt>
                <c:pt idx="330">
                  <c:v>94.707226599437845</c:v>
                </c:pt>
                <c:pt idx="331">
                  <c:v>94.708807100991805</c:v>
                </c:pt>
                <c:pt idx="332">
                  <c:v>94.710374381663584</c:v>
                </c:pt>
                <c:pt idx="333">
                  <c:v>94.71192859097151</c:v>
                </c:pt>
                <c:pt idx="334">
                  <c:v>94.713469876306007</c:v>
                </c:pt>
                <c:pt idx="335">
                  <c:v>94.71499838296603</c:v>
                </c:pt>
                <c:pt idx="336">
                  <c:v>94.716514254194848</c:v>
                </c:pt>
                <c:pt idx="337">
                  <c:v>94.718017631215062</c:v>
                </c:pt>
                <c:pt idx="338">
                  <c:v>94.719508653262821</c:v>
                </c:pt>
                <c:pt idx="339">
                  <c:v>94.720987457621604</c:v>
                </c:pt>
                <c:pt idx="340">
                  <c:v>94.722454179655116</c:v>
                </c:pt>
                <c:pt idx="341">
                  <c:v>94.723908952839551</c:v>
                </c:pt>
                <c:pt idx="342">
                  <c:v>94.725351908795432</c:v>
                </c:pt>
                <c:pt idx="343">
                  <c:v>94.726783177318481</c:v>
                </c:pt>
                <c:pt idx="344">
                  <c:v>94.728202886410244</c:v>
                </c:pt>
                <c:pt idx="345">
                  <c:v>94.729611162307847</c:v>
                </c:pt>
                <c:pt idx="346">
                  <c:v>94.731008129513384</c:v>
                </c:pt>
                <c:pt idx="347">
                  <c:v>94.732393910822481</c:v>
                </c:pt>
                <c:pt idx="348">
                  <c:v>94.733768627352561</c:v>
                </c:pt>
                <c:pt idx="349">
                  <c:v>94.735132398570457</c:v>
                </c:pt>
                <c:pt idx="350">
                  <c:v>94.736485342319455</c:v>
                </c:pt>
                <c:pt idx="351">
                  <c:v>94.737827574845895</c:v>
                </c:pt>
                <c:pt idx="352">
                  <c:v>94.739159210825207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903-4126-BFC3-8D43CF41E383}"/>
            </c:ext>
          </c:extLst>
        </c:ser>
        <c:dLbls>
          <c:dLblPos val="r"/>
          <c:showLegendKey val="0"/>
          <c:showVal val="1"/>
          <c:showCatName val="0"/>
          <c:showSerName val="0"/>
          <c:showPercent val="0"/>
          <c:showBubbleSize val="0"/>
        </c:dLbls>
        <c:axId val="695099752"/>
        <c:axId val="695096800"/>
      </c:scatterChart>
      <c:valAx>
        <c:axId val="695099752"/>
        <c:scaling>
          <c:orientation val="minMax"/>
          <c:max val="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r-TR" sz="1800" baseline="0"/>
                  <a:t>Nanolaminate Thickness of Dielectric (nm)</a:t>
                </a:r>
                <a:endParaRPr lang="en-US" sz="18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tr-T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695096800"/>
        <c:crosses val="autoZero"/>
        <c:crossBetween val="midCat"/>
        <c:majorUnit val="1"/>
        <c:minorUnit val="0.5"/>
      </c:valAx>
      <c:valAx>
        <c:axId val="695096800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r-TR" sz="2000"/>
                  <a:t>  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tr-T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695099752"/>
        <c:crosses val="autoZero"/>
        <c:crossBetween val="midCat"/>
        <c:majorUnit val="5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>
        <c:manualLayout>
          <c:layoutTarget val="inner"/>
          <c:xMode val="edge"/>
          <c:yMode val="edge"/>
          <c:x val="4.9709248196900035E-2"/>
          <c:y val="7.7037786694896235E-2"/>
          <c:w val="0.93511439087820714"/>
          <c:h val="0.88906755562907969"/>
        </c:manualLayout>
      </c:layout>
      <c:scatterChart>
        <c:scatterStyle val="lineMarker"/>
        <c:varyColors val="0"/>
        <c:ser>
          <c:idx val="0"/>
          <c:order val="0"/>
          <c:tx>
            <c:strRef>
              <c:f>SORTED_ATLAS_DATA!$B$34</c:f>
              <c:strCache>
                <c:ptCount val="1"/>
                <c:pt idx="0">
                  <c:v>ION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185093F6-CC49-4ECE-82E7-E719FC2C923E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1AC5-457D-9213-4B4439DB49F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0378ECB-FACC-4175-8166-8DBE811C1F81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1AC5-457D-9213-4B4439DB49F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1B10CDC-056C-44D4-ADF8-20D3376AD520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1AC5-457D-9213-4B4439DB49F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BD9EE16-9CED-42DD-AA9D-0232501624E0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1AC5-457D-9213-4B4439DB49F5}"/>
                </c:ext>
              </c:extLst>
            </c:dLbl>
            <c:dLbl>
              <c:idx val="4"/>
              <c:layout>
                <c:manualLayout>
                  <c:x val="-4.1437124535829387E-2"/>
                  <c:y val="-1.765506043382793E-3"/>
                </c:manualLayout>
              </c:layout>
              <c:tx>
                <c:rich>
                  <a:bodyPr/>
                  <a:lstStyle/>
                  <a:p>
                    <a:fld id="{3B0C9170-0260-4117-B05A-7139AA00207A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1AC5-457D-9213-4B4439DB49F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671BEAD-6F3B-4522-B27F-49E480E2B5FF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1AC5-457D-9213-4B4439DB49F5}"/>
                </c:ext>
              </c:extLst>
            </c:dLbl>
            <c:dLbl>
              <c:idx val="6"/>
              <c:layout>
                <c:manualLayout>
                  <c:x val="-3.5721659082611408E-3"/>
                  <c:y val="-1.7655060433827929E-2"/>
                </c:manualLayout>
              </c:layout>
              <c:tx>
                <c:rich>
                  <a:bodyPr/>
                  <a:lstStyle/>
                  <a:p>
                    <a:fld id="{F0E91322-443C-4A63-A589-2046BE0B482B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1AC5-457D-9213-4B4439DB49F5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6E76DD0A-21F3-425A-AD86-7E4223EC8713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1AC5-457D-9213-4B4439DB49F5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BB3728AE-6EF5-40B8-B8DC-86AA5616CF00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1AC5-457D-9213-4B4439DB49F5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AFD14218-87DA-415E-B422-2354C0B08443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1AC5-457D-9213-4B4439DB49F5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22B74AA9-E9BD-49AD-A498-AE611DF181F5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1AC5-457D-9213-4B4439DB49F5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1E254FA1-F1B6-454E-ACFB-6119A089C460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1AC5-457D-9213-4B4439DB49F5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A6E77D96-716B-489F-B9E3-233E2AAF440C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1AC5-457D-9213-4B4439DB49F5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CCD07BDA-4E76-4F64-B3AD-51CE0E671745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1AC5-457D-9213-4B4439DB49F5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B222A88A-C419-4933-BE1E-C0F738224343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1AC5-457D-9213-4B4439DB49F5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8342F1F2-92A7-4074-9131-71673A620BC8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1AC5-457D-9213-4B4439DB49F5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3C067586-E8C1-4A8F-81B6-14818D3F24BF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1AC5-457D-9213-4B4439DB49F5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F0622B14-7DDF-4674-A628-F0594091785C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1AC5-457D-9213-4B4439DB49F5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219A7C54-8B39-4681-96A8-1C1741B514FB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1AC5-457D-9213-4B4439DB49F5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70529774-07C6-4125-92DB-F3116606B060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1AC5-457D-9213-4B4439DB49F5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B923EE88-997A-4458-894B-BF2449D5C377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1AC5-457D-9213-4B4439DB49F5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1DBB7D20-D7C9-4F1A-AB0B-FFD93FB6F018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1AC5-457D-9213-4B4439DB49F5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5D766B7B-4F84-44A4-B4E9-DAA8C595B42F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1AC5-457D-9213-4B4439DB49F5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7148CDAF-C606-4A31-BCA7-A6D59A25CFC6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1AC5-457D-9213-4B4439DB49F5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A9213C2-99C6-4FBD-BD00-B0B9AE11A3A1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1AC5-457D-9213-4B4439DB49F5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F60866BD-19F6-4F28-9169-2A5CAC3319F0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1AC5-457D-9213-4B4439DB49F5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B25E7227-67F9-474C-A484-092146425C79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1AC5-457D-9213-4B4439DB49F5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A3ADE73C-705D-4157-AC32-479CF6A50AF3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1AC5-457D-9213-4B4439DB49F5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3137A00E-CF6E-4F5B-966B-C4B70CACADAE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1AC5-457D-9213-4B4439DB49F5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041B16F9-7FB3-488C-83B7-7160252BC94E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1AC5-457D-9213-4B4439DB49F5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CFAB49F4-A358-494C-8C60-33C96C68D0FC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1AC5-457D-9213-4B4439DB49F5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14A304B4-9793-423B-84BA-6696A02AE5D1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1AC5-457D-9213-4B4439DB49F5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6B684DAC-E8B6-4F53-A806-463231819095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1AC5-457D-9213-4B4439DB49F5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6DCD71DF-C2E0-439D-A5F0-79ED4866606A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1AC5-457D-9213-4B4439DB49F5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554FBB36-3751-45F1-8E7C-908BEA89363D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1AC5-457D-9213-4B4439DB49F5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0F3E3FE6-3377-4D0A-8508-CF96287F3575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1AC5-457D-9213-4B4439DB49F5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61E8E649-98CD-4342-B641-10B7FD16FC24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1AC5-457D-9213-4B4439DB49F5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55FBF718-5FCA-4E92-AAE7-A561033FC0FA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1AC5-457D-9213-4B4439DB49F5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F93242E8-18A2-43AC-A181-BD9C204A2DD9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1AC5-457D-9213-4B4439DB49F5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B95784F8-9C29-4561-9E56-021629BD162F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1AC5-457D-9213-4B4439DB49F5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CC33EFEC-3A1E-415B-AFDB-80CA650F3258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1AC5-457D-9213-4B4439DB49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r-T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SORTED_ATLAS_DATA!$C$33:$AQ$33</c:f>
              <c:numCache>
                <c:formatCode>0.00</c:formatCode>
                <c:ptCount val="41"/>
                <c:pt idx="0">
                  <c:v>3.3475988737344609</c:v>
                </c:pt>
                <c:pt idx="1">
                  <c:v>3.0741822896000506</c:v>
                </c:pt>
                <c:pt idx="2">
                  <c:v>3.4823385822434387</c:v>
                </c:pt>
                <c:pt idx="3">
                  <c:v>3.8627050248246575</c:v>
                </c:pt>
                <c:pt idx="4">
                  <c:v>4.6576650717439518</c:v>
                </c:pt>
                <c:pt idx="5">
                  <c:v>5.1319725763388258</c:v>
                </c:pt>
                <c:pt idx="6">
                  <c:v>4.8616242579039373</c:v>
                </c:pt>
                <c:pt idx="7">
                  <c:v>4.94512032328086</c:v>
                </c:pt>
                <c:pt idx="8">
                  <c:v>5.3381546308912418</c:v>
                </c:pt>
                <c:pt idx="9">
                  <c:v>5.4230968582075318</c:v>
                </c:pt>
                <c:pt idx="10">
                  <c:v>6.1809078592760525</c:v>
                </c:pt>
                <c:pt idx="11">
                  <c:v>5.9067803038417495</c:v>
                </c:pt>
                <c:pt idx="12">
                  <c:v>7.2352532555837588</c:v>
                </c:pt>
                <c:pt idx="13">
                  <c:v>7.4783038254953134</c:v>
                </c:pt>
                <c:pt idx="14">
                  <c:v>7.8628181938555981</c:v>
                </c:pt>
                <c:pt idx="15">
                  <c:v>8.5879486864485806</c:v>
                </c:pt>
                <c:pt idx="16">
                  <c:v>8.1362318241513378</c:v>
                </c:pt>
                <c:pt idx="17">
                  <c:v>8.7345596639865448</c:v>
                </c:pt>
                <c:pt idx="18">
                  <c:v>9.8638237552599026</c:v>
                </c:pt>
                <c:pt idx="19">
                  <c:v>7.4761348240950651</c:v>
                </c:pt>
                <c:pt idx="20">
                  <c:v>11.192200316020063</c:v>
                </c:pt>
                <c:pt idx="21">
                  <c:v>10.42893378925517</c:v>
                </c:pt>
                <c:pt idx="22">
                  <c:v>11.406668212989802</c:v>
                </c:pt>
                <c:pt idx="23">
                  <c:v>12.002132805307063</c:v>
                </c:pt>
                <c:pt idx="24">
                  <c:v>13.416541660490255</c:v>
                </c:pt>
                <c:pt idx="25">
                  <c:v>14.024562218728503</c:v>
                </c:pt>
                <c:pt idx="26">
                  <c:v>14.096271128478586</c:v>
                </c:pt>
                <c:pt idx="27">
                  <c:v>14.191316560432467</c:v>
                </c:pt>
                <c:pt idx="28">
                  <c:v>14.712026608058817</c:v>
                </c:pt>
                <c:pt idx="29">
                  <c:v>14.394779000014674</c:v>
                </c:pt>
                <c:pt idx="30">
                  <c:v>15.527224953799314</c:v>
                </c:pt>
                <c:pt idx="31">
                  <c:v>15.015547186697777</c:v>
                </c:pt>
                <c:pt idx="32">
                  <c:v>17.727215593371053</c:v>
                </c:pt>
                <c:pt idx="33">
                  <c:v>20.428404472285195</c:v>
                </c:pt>
                <c:pt idx="34">
                  <c:v>22.915822574378225</c:v>
                </c:pt>
                <c:pt idx="35">
                  <c:v>24.264266114580195</c:v>
                </c:pt>
                <c:pt idx="36">
                  <c:v>24.475988737344611</c:v>
                </c:pt>
                <c:pt idx="37">
                  <c:v>24.874267307818368</c:v>
                </c:pt>
                <c:pt idx="38">
                  <c:v>30.761649511357351</c:v>
                </c:pt>
                <c:pt idx="39">
                  <c:v>32.525687254450148</c:v>
                </c:pt>
                <c:pt idx="40">
                  <c:v>77.094584183117007</c:v>
                </c:pt>
              </c:numCache>
            </c:numRef>
          </c:xVal>
          <c:yVal>
            <c:numRef>
              <c:f>SORTED_ATLAS_DATA!$C$34:$AQ$34</c:f>
              <c:numCache>
                <c:formatCode>0.00E+00</c:formatCode>
                <c:ptCount val="41"/>
                <c:pt idx="0">
                  <c:v>1.84623224601999E-5</c:v>
                </c:pt>
                <c:pt idx="1">
                  <c:v>1.7657873231799899E-5</c:v>
                </c:pt>
                <c:pt idx="2">
                  <c:v>1.78517521614E-5</c:v>
                </c:pt>
                <c:pt idx="3">
                  <c:v>1.8251774038199901E-5</c:v>
                </c:pt>
                <c:pt idx="4">
                  <c:v>1.9279658603799999E-5</c:v>
                </c:pt>
                <c:pt idx="5">
                  <c:v>2.0001881320999999E-5</c:v>
                </c:pt>
                <c:pt idx="6">
                  <c:v>1.9273732174199999E-5</c:v>
                </c:pt>
                <c:pt idx="7">
                  <c:v>1.8466724387999901E-5</c:v>
                </c:pt>
                <c:pt idx="8">
                  <c:v>2.0811005491799901E-5</c:v>
                </c:pt>
                <c:pt idx="9">
                  <c:v>1.7677401843999899E-5</c:v>
                </c:pt>
                <c:pt idx="10">
                  <c:v>1.78406173253999E-5</c:v>
                </c:pt>
                <c:pt idx="11">
                  <c:v>1.64461501779999E-5</c:v>
                </c:pt>
                <c:pt idx="12">
                  <c:v>1.7210031762199902E-5</c:v>
                </c:pt>
                <c:pt idx="13">
                  <c:v>1.9281003586199999E-5</c:v>
                </c:pt>
                <c:pt idx="14">
                  <c:v>1.6554316051799899E-5</c:v>
                </c:pt>
                <c:pt idx="15">
                  <c:v>1.9975416749399998E-5</c:v>
                </c:pt>
                <c:pt idx="16">
                  <c:v>1.6267438094999898E-5</c:v>
                </c:pt>
                <c:pt idx="17">
                  <c:v>1.6336862217999899E-5</c:v>
                </c:pt>
                <c:pt idx="18">
                  <c:v>1.6660728221399899E-5</c:v>
                </c:pt>
                <c:pt idx="19">
                  <c:v>1.6941127757999901E-5</c:v>
                </c:pt>
                <c:pt idx="20">
                  <c:v>1.9057735151399998E-5</c:v>
                </c:pt>
                <c:pt idx="21">
                  <c:v>1.4594244261199899E-5</c:v>
                </c:pt>
                <c:pt idx="22">
                  <c:v>1.8156243545999899E-5</c:v>
                </c:pt>
                <c:pt idx="23">
                  <c:v>1.4762235967799899E-5</c:v>
                </c:pt>
                <c:pt idx="24">
                  <c:v>1.74347564421999E-5</c:v>
                </c:pt>
                <c:pt idx="25">
                  <c:v>1.8403976294199899E-5</c:v>
                </c:pt>
                <c:pt idx="26">
                  <c:v>1.6439698910799999E-5</c:v>
                </c:pt>
                <c:pt idx="27">
                  <c:v>1.6059540391799901E-5</c:v>
                </c:pt>
                <c:pt idx="28">
                  <c:v>1.6126508518799898E-5</c:v>
                </c:pt>
                <c:pt idx="29">
                  <c:v>1.56145042763999E-5</c:v>
                </c:pt>
                <c:pt idx="30">
                  <c:v>1.6056428583999999E-5</c:v>
                </c:pt>
                <c:pt idx="31">
                  <c:v>1.5743940263199899E-5</c:v>
                </c:pt>
                <c:pt idx="32">
                  <c:v>1.36671858817999E-5</c:v>
                </c:pt>
                <c:pt idx="33">
                  <c:v>1.5407971186799899E-5</c:v>
                </c:pt>
                <c:pt idx="34">
                  <c:v>1.80505950306E-5</c:v>
                </c:pt>
                <c:pt idx="35">
                  <c:v>1.7096074729599899E-5</c:v>
                </c:pt>
                <c:pt idx="36">
                  <c:v>1.54280617407999E-5</c:v>
                </c:pt>
                <c:pt idx="37">
                  <c:v>1.2012793173799901E-5</c:v>
                </c:pt>
                <c:pt idx="38">
                  <c:v>1.6357998883999901E-5</c:v>
                </c:pt>
                <c:pt idx="39">
                  <c:v>1.5387608248599999E-5</c:v>
                </c:pt>
                <c:pt idx="40">
                  <c:v>1.52269685845999E-5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SORTED_ATLAS_DATA!$C$3:$AQ$3</c15:f>
                <c15:dlblRangeCache>
                  <c:ptCount val="41"/>
                  <c:pt idx="0">
                    <c:v>S1</c:v>
                  </c:pt>
                  <c:pt idx="1">
                    <c:v>S1S2A</c:v>
                  </c:pt>
                  <c:pt idx="2">
                    <c:v>S1S2</c:v>
                  </c:pt>
                  <c:pt idx="3">
                    <c:v>S1A</c:v>
                  </c:pt>
                  <c:pt idx="4">
                    <c:v>S1S2H</c:v>
                  </c:pt>
                  <c:pt idx="5">
                    <c:v>S1S2L</c:v>
                  </c:pt>
                  <c:pt idx="6">
                    <c:v>S1AH</c:v>
                  </c:pt>
                  <c:pt idx="7">
                    <c:v>S2A</c:v>
                  </c:pt>
                  <c:pt idx="8">
                    <c:v>S1AL</c:v>
                  </c:pt>
                  <c:pt idx="9">
                    <c:v>S2AH</c:v>
                  </c:pt>
                  <c:pt idx="10">
                    <c:v>S2</c:v>
                  </c:pt>
                  <c:pt idx="11">
                    <c:v>S2AL</c:v>
                  </c:pt>
                  <c:pt idx="12">
                    <c:v>S1HL</c:v>
                  </c:pt>
                  <c:pt idx="13">
                    <c:v>S1H</c:v>
                  </c:pt>
                  <c:pt idx="14">
                    <c:v>S2HL</c:v>
                  </c:pt>
                  <c:pt idx="15">
                    <c:v>S1L</c:v>
                  </c:pt>
                  <c:pt idx="16">
                    <c:v>AHL</c:v>
                  </c:pt>
                  <c:pt idx="17">
                    <c:v>S2H</c:v>
                  </c:pt>
                  <c:pt idx="18">
                    <c:v>S2L</c:v>
                  </c:pt>
                  <c:pt idx="19">
                    <c:v>A</c:v>
                  </c:pt>
                  <c:pt idx="20">
                    <c:v>S1S2T</c:v>
                  </c:pt>
                  <c:pt idx="21">
                    <c:v>AL</c:v>
                  </c:pt>
                  <c:pt idx="22">
                    <c:v>S1AT</c:v>
                  </c:pt>
                  <c:pt idx="23">
                    <c:v>S2AT</c:v>
                  </c:pt>
                  <c:pt idx="24">
                    <c:v>S1HT</c:v>
                  </c:pt>
                  <c:pt idx="25">
                    <c:v>S1LT</c:v>
                  </c:pt>
                  <c:pt idx="26">
                    <c:v>S2HT</c:v>
                  </c:pt>
                  <c:pt idx="27">
                    <c:v>AH</c:v>
                  </c:pt>
                  <c:pt idx="28">
                    <c:v>S2LT</c:v>
                  </c:pt>
                  <c:pt idx="29">
                    <c:v>AHT</c:v>
                  </c:pt>
                  <c:pt idx="30">
                    <c:v>HL</c:v>
                  </c:pt>
                  <c:pt idx="31">
                    <c:v>ALT</c:v>
                  </c:pt>
                  <c:pt idx="32">
                    <c:v>HLT</c:v>
                  </c:pt>
                  <c:pt idx="33">
                    <c:v>H</c:v>
                  </c:pt>
                  <c:pt idx="34">
                    <c:v>S1T</c:v>
                  </c:pt>
                  <c:pt idx="35">
                    <c:v>S2T</c:v>
                  </c:pt>
                  <c:pt idx="36">
                    <c:v>L</c:v>
                  </c:pt>
                  <c:pt idx="37">
                    <c:v>AT</c:v>
                  </c:pt>
                  <c:pt idx="38">
                    <c:v>HT</c:v>
                  </c:pt>
                  <c:pt idx="39">
                    <c:v>LT</c:v>
                  </c:pt>
                  <c:pt idx="40">
                    <c:v>T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1AC5-457D-9213-4B4439DB49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861376"/>
        <c:axId val="644867936"/>
      </c:scatterChart>
      <c:valAx>
        <c:axId val="644861376"/>
        <c:scaling>
          <c:orientation val="minMax"/>
          <c:max val="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644867936"/>
        <c:crosses val="autoZero"/>
        <c:crossBetween val="midCat"/>
      </c:valAx>
      <c:valAx>
        <c:axId val="644867936"/>
        <c:scaling>
          <c:orientation val="minMax"/>
          <c:max val="2.5000000000000011E-5"/>
          <c:min val="1.0000000000000004E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644861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400"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>
        <c:manualLayout>
          <c:layoutTarget val="inner"/>
          <c:xMode val="edge"/>
          <c:yMode val="edge"/>
          <c:x val="4.9709248196900035E-2"/>
          <c:y val="7.7037786694896235E-2"/>
          <c:w val="0.93511439087820714"/>
          <c:h val="0.88906755562907969"/>
        </c:manualLayout>
      </c:layout>
      <c:scatterChart>
        <c:scatterStyle val="lineMarker"/>
        <c:varyColors val="0"/>
        <c:ser>
          <c:idx val="0"/>
          <c:order val="0"/>
          <c:tx>
            <c:strRef>
              <c:f>SORTED_ATLAS_DATA!$B$30</c:f>
              <c:strCache>
                <c:ptCount val="1"/>
                <c:pt idx="0">
                  <c:v>IOFF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E4079E84-2746-45B4-B96C-5C69D9B39363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255B-4E7E-AF84-51467BB6F29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D55BEE2-53F6-4D1E-834A-1CA36DE4B453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255B-4E7E-AF84-51467BB6F29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5791F12-D53B-4BAA-9EDF-D7FCF6BD42C8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255B-4E7E-AF84-51467BB6F29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A0A8A18-6EF9-424C-85D7-9C52859A746A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255B-4E7E-AF84-51467BB6F29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E4214189-4356-43A7-8124-4F1FEBAE9D6A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255B-4E7E-AF84-51467BB6F29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F4630EB6-2F31-4008-9D11-756E7992FC70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255B-4E7E-AF84-51467BB6F29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8C1330A-EDB1-4B57-872C-940202080979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255B-4E7E-AF84-51467BB6F29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51E3DD56-9034-4B32-B1D3-9B472E1678BE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255B-4E7E-AF84-51467BB6F29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6AFAFF39-03D2-48CB-9EC7-C641995B8D47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255B-4E7E-AF84-51467BB6F29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50A91402-59D1-4C9F-A65C-6F2D636AF7BD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255B-4E7E-AF84-51467BB6F29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ADD7AA8D-3532-4C53-8550-0ABBF4C15EEC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255B-4E7E-AF84-51467BB6F291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B7846D6C-5168-43FA-A9EC-715CDE4E4D66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255B-4E7E-AF84-51467BB6F291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11A2953B-DD0E-49D4-9A61-3F62A57BD05F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255B-4E7E-AF84-51467BB6F291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E78B406B-34BB-4B7A-B20D-4AFB8DB93AC3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255B-4E7E-AF84-51467BB6F291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270AF2E6-A463-4CF0-BB19-C3C22CE998D5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255B-4E7E-AF84-51467BB6F291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EFA31C9C-F90B-4175-B014-52C7482859A9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255B-4E7E-AF84-51467BB6F291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82CFF742-F200-48EA-80F7-02E9B3CB3314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255B-4E7E-AF84-51467BB6F291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5D52440-609F-444B-8E2B-4EBA485AC840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255B-4E7E-AF84-51467BB6F291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EFF05B97-6B33-4F2F-B113-A36CE983EF8E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255B-4E7E-AF84-51467BB6F291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AE941251-B9CD-4628-ADD7-72E376167EB1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255B-4E7E-AF84-51467BB6F291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F1219145-8087-441A-8161-E290A75BD8C4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255B-4E7E-AF84-51467BB6F291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877363B-1B6A-49DB-BA7F-B5652353F3F9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255B-4E7E-AF84-51467BB6F291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112F5D5-8C88-4302-8206-F1DCF9556BD6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255B-4E7E-AF84-51467BB6F291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3155B2D2-2439-4A71-8E64-808748177476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255B-4E7E-AF84-51467BB6F291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D23A74E7-B554-4D74-A073-61075EA1A231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255B-4E7E-AF84-51467BB6F291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C2EE3330-60AA-425D-AAD8-D30B1FE90973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255B-4E7E-AF84-51467BB6F291}"/>
                </c:ext>
              </c:extLst>
            </c:dLbl>
            <c:dLbl>
              <c:idx val="26"/>
              <c:layout>
                <c:manualLayout>
                  <c:x val="-4.5012412590491067E-2"/>
                  <c:y val="-6.4455350233007663E-2"/>
                </c:manualLayout>
              </c:layout>
              <c:tx>
                <c:rich>
                  <a:bodyPr/>
                  <a:lstStyle/>
                  <a:p>
                    <a:fld id="{893B8517-8DD6-45C1-B7A9-248C7EA55D31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255B-4E7E-AF84-51467BB6F291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24070D3A-535B-4388-9366-CB9431EA8637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255B-4E7E-AF84-51467BB6F291}"/>
                </c:ext>
              </c:extLst>
            </c:dLbl>
            <c:dLbl>
              <c:idx val="28"/>
              <c:layout>
                <c:manualLayout>
                  <c:x val="-4.279830371671111E-2"/>
                  <c:y val="3.1587373829234759E-2"/>
                </c:manualLayout>
              </c:layout>
              <c:tx>
                <c:rich>
                  <a:bodyPr/>
                  <a:lstStyle/>
                  <a:p>
                    <a:fld id="{D1F684E9-9BC4-408D-8226-97939D199AE5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255B-4E7E-AF84-51467BB6F291}"/>
                </c:ext>
              </c:extLst>
            </c:dLbl>
            <c:dLbl>
              <c:idx val="29"/>
              <c:layout>
                <c:manualLayout>
                  <c:x val="7.1448273953160423E-3"/>
                  <c:y val="4.3550912319599649E-2"/>
                </c:manualLayout>
              </c:layout>
              <c:tx>
                <c:rich>
                  <a:bodyPr/>
                  <a:lstStyle/>
                  <a:p>
                    <a:fld id="{2F1AB4C2-9EB8-4975-9412-FE2B3C1B86DA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255B-4E7E-AF84-51467BB6F291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22C8E50-8E32-40BF-B929-3787590E6EE3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255B-4E7E-AF84-51467BB6F291}"/>
                </c:ext>
              </c:extLst>
            </c:dLbl>
            <c:dLbl>
              <c:idx val="31"/>
              <c:layout>
                <c:manualLayout>
                  <c:x val="3.8836510691847688E-2"/>
                  <c:y val="-4.5486448082840011E-2"/>
                </c:manualLayout>
              </c:layout>
              <c:tx>
                <c:rich>
                  <a:bodyPr/>
                  <a:lstStyle/>
                  <a:p>
                    <a:fld id="{B25FD730-2E99-41E7-B446-DC1F3D2C28B5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255B-4E7E-AF84-51467BB6F291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984897DC-560B-4DF8-B70D-9AC3DCD4C641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255B-4E7E-AF84-51467BB6F291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71ACA6C5-0DCA-4672-8653-612F01333BB2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255B-4E7E-AF84-51467BB6F291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6485452A-489F-435C-84A3-C3DB60A2EC73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255B-4E7E-AF84-51467BB6F291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DE4FA69C-6655-4E63-88FC-B6F9A3335406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255B-4E7E-AF84-51467BB6F291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C9BEC22-D8FD-48CC-AA61-F5F563C0649D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255B-4E7E-AF84-51467BB6F291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5574ACD7-E8C6-47FB-926F-611D1CB6F7DD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255B-4E7E-AF84-51467BB6F291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B0BCFBB7-2E99-4EF5-8F02-36DCFE818907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255B-4E7E-AF84-51467BB6F291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4597DC15-3CE7-44B6-B24E-B11EFEBC63BE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255B-4E7E-AF84-51467BB6F291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ADF25F4A-95CE-4059-B775-0B1C0FD2CB0A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255B-4E7E-AF84-51467BB6F29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r-T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SORTED_ATLAS_DATA!$C$29:$AQ$29</c:f>
              <c:numCache>
                <c:formatCode>0.00</c:formatCode>
                <c:ptCount val="41"/>
                <c:pt idx="0">
                  <c:v>3.3475988737344609</c:v>
                </c:pt>
                <c:pt idx="1">
                  <c:v>3.0741822896000506</c:v>
                </c:pt>
                <c:pt idx="2">
                  <c:v>3.4823385822434387</c:v>
                </c:pt>
                <c:pt idx="3">
                  <c:v>3.8627050248246575</c:v>
                </c:pt>
                <c:pt idx="4">
                  <c:v>4.6576650717439518</c:v>
                </c:pt>
                <c:pt idx="5">
                  <c:v>5.1319725763388258</c:v>
                </c:pt>
                <c:pt idx="6">
                  <c:v>4.8616242579039373</c:v>
                </c:pt>
                <c:pt idx="7">
                  <c:v>4.94512032328086</c:v>
                </c:pt>
                <c:pt idx="8">
                  <c:v>5.3381546308912418</c:v>
                </c:pt>
                <c:pt idx="9">
                  <c:v>5.4230968582075318</c:v>
                </c:pt>
                <c:pt idx="10">
                  <c:v>6.1809078592760525</c:v>
                </c:pt>
                <c:pt idx="11">
                  <c:v>5.9067803038417495</c:v>
                </c:pt>
                <c:pt idx="12">
                  <c:v>7.2352532555837588</c:v>
                </c:pt>
                <c:pt idx="13">
                  <c:v>7.4783038254953134</c:v>
                </c:pt>
                <c:pt idx="14">
                  <c:v>7.8628181938555981</c:v>
                </c:pt>
                <c:pt idx="15">
                  <c:v>8.5879486864485806</c:v>
                </c:pt>
                <c:pt idx="16">
                  <c:v>8.1362318241513378</c:v>
                </c:pt>
                <c:pt idx="17">
                  <c:v>8.7345596639865448</c:v>
                </c:pt>
                <c:pt idx="18">
                  <c:v>9.8638237552599026</c:v>
                </c:pt>
                <c:pt idx="19">
                  <c:v>7.4761348240950651</c:v>
                </c:pt>
                <c:pt idx="20">
                  <c:v>11.192200316020063</c:v>
                </c:pt>
                <c:pt idx="21">
                  <c:v>10.42893378925517</c:v>
                </c:pt>
                <c:pt idx="22">
                  <c:v>11.406668212989802</c:v>
                </c:pt>
                <c:pt idx="23">
                  <c:v>12.002132805307063</c:v>
                </c:pt>
                <c:pt idx="24">
                  <c:v>13.416541660490255</c:v>
                </c:pt>
                <c:pt idx="25">
                  <c:v>14.024562218728503</c:v>
                </c:pt>
                <c:pt idx="26">
                  <c:v>14.096271128478586</c:v>
                </c:pt>
                <c:pt idx="27">
                  <c:v>14.191316560432467</c:v>
                </c:pt>
                <c:pt idx="28">
                  <c:v>14.712026608058817</c:v>
                </c:pt>
                <c:pt idx="29">
                  <c:v>14.394779000014674</c:v>
                </c:pt>
                <c:pt idx="30">
                  <c:v>15.527224953799314</c:v>
                </c:pt>
                <c:pt idx="31">
                  <c:v>15.015547186697777</c:v>
                </c:pt>
                <c:pt idx="32">
                  <c:v>17.727215593371053</c:v>
                </c:pt>
                <c:pt idx="33">
                  <c:v>20.428404472285195</c:v>
                </c:pt>
                <c:pt idx="34">
                  <c:v>22.915822574378225</c:v>
                </c:pt>
                <c:pt idx="35">
                  <c:v>24.264266114580195</c:v>
                </c:pt>
                <c:pt idx="36">
                  <c:v>24.475988737344611</c:v>
                </c:pt>
                <c:pt idx="37">
                  <c:v>24.874267307818368</c:v>
                </c:pt>
                <c:pt idx="38">
                  <c:v>30.761649511357351</c:v>
                </c:pt>
                <c:pt idx="39">
                  <c:v>32.525687254450148</c:v>
                </c:pt>
                <c:pt idx="40">
                  <c:v>77.094584183117007</c:v>
                </c:pt>
              </c:numCache>
            </c:numRef>
          </c:xVal>
          <c:yVal>
            <c:numRef>
              <c:f>SORTED_ATLAS_DATA!$C$30:$AQ$30</c:f>
              <c:numCache>
                <c:formatCode>0.00E+00</c:formatCode>
                <c:ptCount val="41"/>
                <c:pt idx="0">
                  <c:v>2.1412744470000001E-12</c:v>
                </c:pt>
                <c:pt idx="1">
                  <c:v>1.406638226E-11</c:v>
                </c:pt>
                <c:pt idx="2">
                  <c:v>1.778145935E-11</c:v>
                </c:pt>
                <c:pt idx="3">
                  <c:v>9.0906051840000003E-12</c:v>
                </c:pt>
                <c:pt idx="4">
                  <c:v>6.418097858E-12</c:v>
                </c:pt>
                <c:pt idx="5">
                  <c:v>4.1138403250000004E-12</c:v>
                </c:pt>
                <c:pt idx="6">
                  <c:v>5.5355161539999999E-12</c:v>
                </c:pt>
                <c:pt idx="7">
                  <c:v>4.7267549149999998E-11</c:v>
                </c:pt>
                <c:pt idx="8">
                  <c:v>4.5798440519999999E-12</c:v>
                </c:pt>
                <c:pt idx="9">
                  <c:v>2.594198624E-12</c:v>
                </c:pt>
                <c:pt idx="10">
                  <c:v>3.6753132299999998E-11</c:v>
                </c:pt>
                <c:pt idx="11">
                  <c:v>1.041641336E-12</c:v>
                </c:pt>
                <c:pt idx="12">
                  <c:v>8.9343721390000004E-13</c:v>
                </c:pt>
                <c:pt idx="13">
                  <c:v>3.108687218E-12</c:v>
                </c:pt>
                <c:pt idx="14">
                  <c:v>1.9146653E-13</c:v>
                </c:pt>
                <c:pt idx="15">
                  <c:v>2.7697465080000001E-12</c:v>
                </c:pt>
                <c:pt idx="16">
                  <c:v>1.2816537529999999E-13</c:v>
                </c:pt>
                <c:pt idx="17">
                  <c:v>5.8597633859999996E-13</c:v>
                </c:pt>
                <c:pt idx="18">
                  <c:v>2.8210814199999999E-13</c:v>
                </c:pt>
                <c:pt idx="19">
                  <c:v>3.163270059E-11</c:v>
                </c:pt>
                <c:pt idx="20">
                  <c:v>4.958482549E-13</c:v>
                </c:pt>
                <c:pt idx="21">
                  <c:v>2.070851487E-13</c:v>
                </c:pt>
                <c:pt idx="22">
                  <c:v>3.9432765559999998E-13</c:v>
                </c:pt>
                <c:pt idx="23">
                  <c:v>1.063361929E-13</c:v>
                </c:pt>
                <c:pt idx="24">
                  <c:v>2.9370989679999997E-14</c:v>
                </c:pt>
                <c:pt idx="25">
                  <c:v>3.63855338E-14</c:v>
                </c:pt>
                <c:pt idx="26">
                  <c:v>9.8710880610000007E-15</c:v>
                </c:pt>
                <c:pt idx="27">
                  <c:v>3.241460574E-13</c:v>
                </c:pt>
                <c:pt idx="28">
                  <c:v>8.3387863060000002E-15</c:v>
                </c:pt>
                <c:pt idx="29">
                  <c:v>7.7488043210000003E-15</c:v>
                </c:pt>
                <c:pt idx="30">
                  <c:v>6.9670996509999994E-14</c:v>
                </c:pt>
                <c:pt idx="31">
                  <c:v>9.1507345669999993E-15</c:v>
                </c:pt>
                <c:pt idx="32">
                  <c:v>9.5364230759999999E-14</c:v>
                </c:pt>
                <c:pt idx="33">
                  <c:v>8.1776143540000003E-14</c:v>
                </c:pt>
                <c:pt idx="34">
                  <c:v>1.404083407E-13</c:v>
                </c:pt>
                <c:pt idx="35">
                  <c:v>7.1300215729999997E-15</c:v>
                </c:pt>
                <c:pt idx="36">
                  <c:v>1.1535511299999999E-13</c:v>
                </c:pt>
                <c:pt idx="37">
                  <c:v>6.4530232229999997E-15</c:v>
                </c:pt>
                <c:pt idx="38">
                  <c:v>1.284366554E-13</c:v>
                </c:pt>
                <c:pt idx="39">
                  <c:v>2.175620479E-13</c:v>
                </c:pt>
                <c:pt idx="40">
                  <c:v>2.1581282710000002E-12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SORTED_ATLAS_DATA!$C$3:$AQ$3</c15:f>
                <c15:dlblRangeCache>
                  <c:ptCount val="41"/>
                  <c:pt idx="0">
                    <c:v>S1</c:v>
                  </c:pt>
                  <c:pt idx="1">
                    <c:v>S1S2A</c:v>
                  </c:pt>
                  <c:pt idx="2">
                    <c:v>S1S2</c:v>
                  </c:pt>
                  <c:pt idx="3">
                    <c:v>S1A</c:v>
                  </c:pt>
                  <c:pt idx="4">
                    <c:v>S1S2H</c:v>
                  </c:pt>
                  <c:pt idx="5">
                    <c:v>S1S2L</c:v>
                  </c:pt>
                  <c:pt idx="6">
                    <c:v>S1AH</c:v>
                  </c:pt>
                  <c:pt idx="7">
                    <c:v>S2A</c:v>
                  </c:pt>
                  <c:pt idx="8">
                    <c:v>S1AL</c:v>
                  </c:pt>
                  <c:pt idx="9">
                    <c:v>S2AH</c:v>
                  </c:pt>
                  <c:pt idx="10">
                    <c:v>S2</c:v>
                  </c:pt>
                  <c:pt idx="11">
                    <c:v>S2AL</c:v>
                  </c:pt>
                  <c:pt idx="12">
                    <c:v>S1HL</c:v>
                  </c:pt>
                  <c:pt idx="13">
                    <c:v>S1H</c:v>
                  </c:pt>
                  <c:pt idx="14">
                    <c:v>S2HL</c:v>
                  </c:pt>
                  <c:pt idx="15">
                    <c:v>S1L</c:v>
                  </c:pt>
                  <c:pt idx="16">
                    <c:v>AHL</c:v>
                  </c:pt>
                  <c:pt idx="17">
                    <c:v>S2H</c:v>
                  </c:pt>
                  <c:pt idx="18">
                    <c:v>S2L</c:v>
                  </c:pt>
                  <c:pt idx="19">
                    <c:v>A</c:v>
                  </c:pt>
                  <c:pt idx="20">
                    <c:v>S1S2T</c:v>
                  </c:pt>
                  <c:pt idx="21">
                    <c:v>AL</c:v>
                  </c:pt>
                  <c:pt idx="22">
                    <c:v>S1AT</c:v>
                  </c:pt>
                  <c:pt idx="23">
                    <c:v>S2AT</c:v>
                  </c:pt>
                  <c:pt idx="24">
                    <c:v>S1HT</c:v>
                  </c:pt>
                  <c:pt idx="25">
                    <c:v>S1LT</c:v>
                  </c:pt>
                  <c:pt idx="26">
                    <c:v>S2HT</c:v>
                  </c:pt>
                  <c:pt idx="27">
                    <c:v>AH</c:v>
                  </c:pt>
                  <c:pt idx="28">
                    <c:v>S2LT</c:v>
                  </c:pt>
                  <c:pt idx="29">
                    <c:v>AHT</c:v>
                  </c:pt>
                  <c:pt idx="30">
                    <c:v>HL</c:v>
                  </c:pt>
                  <c:pt idx="31">
                    <c:v>ALT</c:v>
                  </c:pt>
                  <c:pt idx="32">
                    <c:v>HLT</c:v>
                  </c:pt>
                  <c:pt idx="33">
                    <c:v>H</c:v>
                  </c:pt>
                  <c:pt idx="34">
                    <c:v>S1T</c:v>
                  </c:pt>
                  <c:pt idx="35">
                    <c:v>S2T</c:v>
                  </c:pt>
                  <c:pt idx="36">
                    <c:v>L</c:v>
                  </c:pt>
                  <c:pt idx="37">
                    <c:v>AT</c:v>
                  </c:pt>
                  <c:pt idx="38">
                    <c:v>HT</c:v>
                  </c:pt>
                  <c:pt idx="39">
                    <c:v>LT</c:v>
                  </c:pt>
                  <c:pt idx="40">
                    <c:v>T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9-255B-4E7E-AF84-51467BB6F2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861376"/>
        <c:axId val="644867936"/>
      </c:scatterChart>
      <c:valAx>
        <c:axId val="644861376"/>
        <c:scaling>
          <c:orientation val="minMax"/>
          <c:max val="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644867936"/>
        <c:crosses val="autoZero"/>
        <c:crossBetween val="midCat"/>
      </c:valAx>
      <c:valAx>
        <c:axId val="644867936"/>
        <c:scaling>
          <c:logBase val="10"/>
          <c:orientation val="minMax"/>
          <c:max val="1.0000000000000006E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644861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400"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>
        <c:manualLayout>
          <c:layoutTarget val="inner"/>
          <c:xMode val="edge"/>
          <c:yMode val="edge"/>
          <c:x val="4.9709248196900035E-2"/>
          <c:y val="7.7037786694896235E-2"/>
          <c:w val="0.93511439087820714"/>
          <c:h val="0.88906755562907969"/>
        </c:manualLayout>
      </c:layout>
      <c:scatterChart>
        <c:scatterStyle val="lineMarker"/>
        <c:varyColors val="0"/>
        <c:ser>
          <c:idx val="0"/>
          <c:order val="0"/>
          <c:tx>
            <c:strRef>
              <c:f>SORTED_ATLAS_DATA!$B$44</c:f>
              <c:strCache>
                <c:ptCount val="1"/>
                <c:pt idx="0">
                  <c:v>Ig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87F3C9E7-8336-4DA9-900D-3D25BC0ABD55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05E6-4FDC-81D3-4F7F529EBB6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A2BA1C2-B384-4B8E-803F-45050FC954B9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05E6-4FDC-81D3-4F7F529EBB6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DF652DB-FA3B-487C-8BCA-B4A90BF73F38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05E6-4FDC-81D3-4F7F529EBB6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6EA83FC-11C4-4043-BE12-C883CAAA0FAB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05E6-4FDC-81D3-4F7F529EBB6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FCBDFC3-D659-4EA5-91EF-F94739F8A0E3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05E6-4FDC-81D3-4F7F529EBB6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3E9EB98-72BD-4BEF-8A0E-FA88A0785317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05E6-4FDC-81D3-4F7F529EBB6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A1332035-36AA-485F-9DEE-CCD7AB8C4A5C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05E6-4FDC-81D3-4F7F529EBB6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522239AF-52AF-4EBB-A5D9-6BB54E504FFB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05E6-4FDC-81D3-4F7F529EBB6A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2B3AAAEF-C106-4469-A00E-EF137D0163C1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05E6-4FDC-81D3-4F7F529EBB6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2021874C-D5CE-4CBB-B75D-7D37BF970C83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05E6-4FDC-81D3-4F7F529EBB6A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E567B195-4317-4219-884B-96CDBB400C22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05E6-4FDC-81D3-4F7F529EBB6A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2D77765D-6CE1-468F-B0E0-364ECB02CEED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05E6-4FDC-81D3-4F7F529EBB6A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1D32447A-8F65-4BF2-933B-A01D75D4E079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05E6-4FDC-81D3-4F7F529EBB6A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D37497EF-A459-45B0-A5F1-DB202C1624F4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05E6-4FDC-81D3-4F7F529EBB6A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EE9C1374-B30D-4172-A29C-6E6C0473D1C9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05E6-4FDC-81D3-4F7F529EBB6A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EF630BA8-66C2-449A-A17F-71E8E34BB708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05E6-4FDC-81D3-4F7F529EBB6A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B3C7737D-9F08-4568-B1CB-3F08B8E9829E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05E6-4FDC-81D3-4F7F529EBB6A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615CE7D5-F5B1-4B17-A13C-9FBCE52364A4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05E6-4FDC-81D3-4F7F529EBB6A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7F43072C-DCE9-462A-A1B0-299013D0B5AD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05E6-4FDC-81D3-4F7F529EBB6A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09C8974F-84F7-46C5-82EA-D31DC1937052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05E6-4FDC-81D3-4F7F529EBB6A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34A09E8F-D6D3-4015-9A80-C22F19ADE79F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05E6-4FDC-81D3-4F7F529EBB6A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3EE9F77F-F47C-43DB-808B-749C3857E710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05E6-4FDC-81D3-4F7F529EBB6A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A8B79C3B-12DF-4EB3-85B6-1D19E2681924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05E6-4FDC-81D3-4F7F529EBB6A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C8726690-444B-4F42-B8DC-04F7777E1474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05E6-4FDC-81D3-4F7F529EBB6A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6BA28704-B4A9-403F-B3B2-F9A7A6FB26B7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05E6-4FDC-81D3-4F7F529EBB6A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9F3EA265-5DBF-4831-80D5-306611DEB234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05E6-4FDC-81D3-4F7F529EBB6A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89AA49F-9EE5-4C6E-9A0C-566A9C1FA8CF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05E6-4FDC-81D3-4F7F529EBB6A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BF25393F-C653-4106-8D5A-C870F010CE6A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05E6-4FDC-81D3-4F7F529EBB6A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B14F6866-45BF-4BA4-AC43-FFEC5159989C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05E6-4FDC-81D3-4F7F529EBB6A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6AF159EA-2BC6-4013-9CDF-5502C3E45170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05E6-4FDC-81D3-4F7F529EBB6A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E0CC0CA5-B566-4D3B-880D-2ADF42AD63B9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05E6-4FDC-81D3-4F7F529EBB6A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4D7DD427-F8E9-4555-98FD-F60D7FFA70AB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05E6-4FDC-81D3-4F7F529EBB6A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CF76F846-61F5-44EA-855D-76EFF744DB2B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05E6-4FDC-81D3-4F7F529EBB6A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FB7F123-65B5-42B0-8B0F-C7AA9B056F98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05E6-4FDC-81D3-4F7F529EBB6A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33F612DD-AEFD-4AB9-BCCD-0767D02CE774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05E6-4FDC-81D3-4F7F529EBB6A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B2CEA7FF-A44C-49D0-8BAF-B12CC953460C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05E6-4FDC-81D3-4F7F529EBB6A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B5D361F9-B6BD-4BF1-B0F3-C3BD641583F8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05E6-4FDC-81D3-4F7F529EBB6A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FC3C1B2A-440F-40C9-8DE1-337B29F4DADB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05E6-4FDC-81D3-4F7F529EBB6A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DE58511F-1888-4BF3-BFCE-073580F82C17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05E6-4FDC-81D3-4F7F529EBB6A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CAAB58F4-B642-4C94-9F05-DFE215916564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05E6-4FDC-81D3-4F7F529EBB6A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70A72663-6457-401A-8B8B-EA776BD2ADA8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05E6-4FDC-81D3-4F7F529EBB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r-T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SORTED_ATLAS_DATA!$C$43:$AQ$43</c:f>
              <c:numCache>
                <c:formatCode>0.00</c:formatCode>
                <c:ptCount val="41"/>
                <c:pt idx="0">
                  <c:v>3.3475988737344609</c:v>
                </c:pt>
                <c:pt idx="1">
                  <c:v>3.0741822896000506</c:v>
                </c:pt>
                <c:pt idx="2">
                  <c:v>3.4823385822434387</c:v>
                </c:pt>
                <c:pt idx="3">
                  <c:v>3.8627050248246575</c:v>
                </c:pt>
                <c:pt idx="4">
                  <c:v>4.6576650717439518</c:v>
                </c:pt>
                <c:pt idx="5">
                  <c:v>5.1319725763388258</c:v>
                </c:pt>
                <c:pt idx="6">
                  <c:v>4.8616242579039373</c:v>
                </c:pt>
                <c:pt idx="7">
                  <c:v>4.94512032328086</c:v>
                </c:pt>
                <c:pt idx="8">
                  <c:v>5.3381546308912418</c:v>
                </c:pt>
                <c:pt idx="9">
                  <c:v>5.4230968582075318</c:v>
                </c:pt>
                <c:pt idx="10">
                  <c:v>6.1809078592760525</c:v>
                </c:pt>
                <c:pt idx="11">
                  <c:v>5.9067803038417495</c:v>
                </c:pt>
                <c:pt idx="12">
                  <c:v>7.2352532555837588</c:v>
                </c:pt>
                <c:pt idx="13">
                  <c:v>7.4783038254953134</c:v>
                </c:pt>
                <c:pt idx="14">
                  <c:v>7.8628181938555981</c:v>
                </c:pt>
                <c:pt idx="15">
                  <c:v>8.5879486864485806</c:v>
                </c:pt>
                <c:pt idx="16">
                  <c:v>8.1362318241513378</c:v>
                </c:pt>
                <c:pt idx="17">
                  <c:v>8.7345596639865448</c:v>
                </c:pt>
                <c:pt idx="18">
                  <c:v>9.8638237552599026</c:v>
                </c:pt>
                <c:pt idx="19">
                  <c:v>7.4761348240950651</c:v>
                </c:pt>
                <c:pt idx="20">
                  <c:v>11.192200316020063</c:v>
                </c:pt>
                <c:pt idx="21">
                  <c:v>10.42893378925517</c:v>
                </c:pt>
                <c:pt idx="22">
                  <c:v>11.406668212989802</c:v>
                </c:pt>
                <c:pt idx="23">
                  <c:v>12.002132805307063</c:v>
                </c:pt>
                <c:pt idx="24">
                  <c:v>13.416541660490255</c:v>
                </c:pt>
                <c:pt idx="25">
                  <c:v>14.024562218728503</c:v>
                </c:pt>
                <c:pt idx="26">
                  <c:v>14.096271128478586</c:v>
                </c:pt>
                <c:pt idx="27">
                  <c:v>14.191316560432467</c:v>
                </c:pt>
                <c:pt idx="28">
                  <c:v>14.712026608058817</c:v>
                </c:pt>
                <c:pt idx="29">
                  <c:v>14.394779000014674</c:v>
                </c:pt>
                <c:pt idx="30">
                  <c:v>15.527224953799314</c:v>
                </c:pt>
                <c:pt idx="31">
                  <c:v>15.015547186697777</c:v>
                </c:pt>
                <c:pt idx="32">
                  <c:v>17.727215593371053</c:v>
                </c:pt>
                <c:pt idx="33">
                  <c:v>20.428404472285195</c:v>
                </c:pt>
                <c:pt idx="34">
                  <c:v>22.915822574378225</c:v>
                </c:pt>
                <c:pt idx="35">
                  <c:v>24.264266114580195</c:v>
                </c:pt>
                <c:pt idx="36">
                  <c:v>24.475988737344611</c:v>
                </c:pt>
                <c:pt idx="37">
                  <c:v>24.874267307818368</c:v>
                </c:pt>
                <c:pt idx="38">
                  <c:v>30.761649511357351</c:v>
                </c:pt>
                <c:pt idx="39">
                  <c:v>32.525687254450148</c:v>
                </c:pt>
                <c:pt idx="40">
                  <c:v>77.094584183117007</c:v>
                </c:pt>
              </c:numCache>
            </c:numRef>
          </c:xVal>
          <c:yVal>
            <c:numRef>
              <c:f>SORTED_ATLAS_DATA!$C$45:$AQ$45</c:f>
              <c:numCache>
                <c:formatCode>General</c:formatCode>
                <c:ptCount val="41"/>
                <c:pt idx="0">
                  <c:v>2.2969869999999999E-11</c:v>
                </c:pt>
                <c:pt idx="1">
                  <c:v>9.9207880000000003E-11</c:v>
                </c:pt>
                <c:pt idx="2">
                  <c:v>1.1996280000000001E-10</c:v>
                </c:pt>
                <c:pt idx="3">
                  <c:v>1.379976E-10</c:v>
                </c:pt>
                <c:pt idx="4">
                  <c:v>5.3973139999999999E-11</c:v>
                </c:pt>
                <c:pt idx="5">
                  <c:v>1.9138250000000001E-10</c:v>
                </c:pt>
                <c:pt idx="6">
                  <c:v>5.9613170000000001E-10</c:v>
                </c:pt>
                <c:pt idx="7">
                  <c:v>5.1178389999999999E-11</c:v>
                </c:pt>
                <c:pt idx="8">
                  <c:v>9.0252110000000004E-10</c:v>
                </c:pt>
                <c:pt idx="9">
                  <c:v>1.217462E-10</c:v>
                </c:pt>
                <c:pt idx="10">
                  <c:v>9.2301639999999997E-11</c:v>
                </c:pt>
                <c:pt idx="11">
                  <c:v>1.9896259999999998E-9</c:v>
                </c:pt>
                <c:pt idx="12">
                  <c:v>8.208909E-9</c:v>
                </c:pt>
                <c:pt idx="13">
                  <c:v>3.4537169999999999E-10</c:v>
                </c:pt>
                <c:pt idx="14">
                  <c:v>1.8338209999999999E-10</c:v>
                </c:pt>
                <c:pt idx="15">
                  <c:v>1.320846E-9</c:v>
                </c:pt>
                <c:pt idx="16">
                  <c:v>2.0405199999999999E-11</c:v>
                </c:pt>
                <c:pt idx="17">
                  <c:v>5.0510420000000004E-10</c:v>
                </c:pt>
                <c:pt idx="18">
                  <c:v>1.13833E-10</c:v>
                </c:pt>
                <c:pt idx="19">
                  <c:v>1.6470470000000001E-10</c:v>
                </c:pt>
                <c:pt idx="20">
                  <c:v>1.1450059999999999E-8</c:v>
                </c:pt>
                <c:pt idx="21">
                  <c:v>1.0418039999999999E-10</c:v>
                </c:pt>
                <c:pt idx="22">
                  <c:v>1.193275E-8</c:v>
                </c:pt>
                <c:pt idx="23">
                  <c:v>1.1803939999999999E-9</c:v>
                </c:pt>
                <c:pt idx="24">
                  <c:v>1.101709E-9</c:v>
                </c:pt>
                <c:pt idx="25">
                  <c:v>4.506021E-9</c:v>
                </c:pt>
                <c:pt idx="26">
                  <c:v>3.7562529999999997E-11</c:v>
                </c:pt>
                <c:pt idx="27">
                  <c:v>1.2743540000000001E-10</c:v>
                </c:pt>
                <c:pt idx="28">
                  <c:v>2.6446650000000001E-11</c:v>
                </c:pt>
                <c:pt idx="29">
                  <c:v>3.586365E-11</c:v>
                </c:pt>
                <c:pt idx="30">
                  <c:v>1.199855E-10</c:v>
                </c:pt>
                <c:pt idx="31">
                  <c:v>9.730219E-11</c:v>
                </c:pt>
                <c:pt idx="32">
                  <c:v>1.7864259999999999E-10</c:v>
                </c:pt>
                <c:pt idx="33">
                  <c:v>8.5294949999999998E-11</c:v>
                </c:pt>
                <c:pt idx="34">
                  <c:v>1.213414E-8</c:v>
                </c:pt>
                <c:pt idx="35">
                  <c:v>3.1597480000000002E-9</c:v>
                </c:pt>
                <c:pt idx="36">
                  <c:v>1.620774E-10</c:v>
                </c:pt>
                <c:pt idx="37">
                  <c:v>3.0506610000000001E-10</c:v>
                </c:pt>
                <c:pt idx="38">
                  <c:v>1.614201E-10</c:v>
                </c:pt>
                <c:pt idx="39">
                  <c:v>1.7301560000000001E-10</c:v>
                </c:pt>
                <c:pt idx="40">
                  <c:v>1.413293E-10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SORTED_ATLAS_DATA!$C$3:$AQ$3</c15:f>
                <c15:dlblRangeCache>
                  <c:ptCount val="41"/>
                  <c:pt idx="0">
                    <c:v>S1</c:v>
                  </c:pt>
                  <c:pt idx="1">
                    <c:v>S1S2A</c:v>
                  </c:pt>
                  <c:pt idx="2">
                    <c:v>S1S2</c:v>
                  </c:pt>
                  <c:pt idx="3">
                    <c:v>S1A</c:v>
                  </c:pt>
                  <c:pt idx="4">
                    <c:v>S1S2H</c:v>
                  </c:pt>
                  <c:pt idx="5">
                    <c:v>S1S2L</c:v>
                  </c:pt>
                  <c:pt idx="6">
                    <c:v>S1AH</c:v>
                  </c:pt>
                  <c:pt idx="7">
                    <c:v>S2A</c:v>
                  </c:pt>
                  <c:pt idx="8">
                    <c:v>S1AL</c:v>
                  </c:pt>
                  <c:pt idx="9">
                    <c:v>S2AH</c:v>
                  </c:pt>
                  <c:pt idx="10">
                    <c:v>S2</c:v>
                  </c:pt>
                  <c:pt idx="11">
                    <c:v>S2AL</c:v>
                  </c:pt>
                  <c:pt idx="12">
                    <c:v>S1HL</c:v>
                  </c:pt>
                  <c:pt idx="13">
                    <c:v>S1H</c:v>
                  </c:pt>
                  <c:pt idx="14">
                    <c:v>S2HL</c:v>
                  </c:pt>
                  <c:pt idx="15">
                    <c:v>S1L</c:v>
                  </c:pt>
                  <c:pt idx="16">
                    <c:v>AHL</c:v>
                  </c:pt>
                  <c:pt idx="17">
                    <c:v>S2H</c:v>
                  </c:pt>
                  <c:pt idx="18">
                    <c:v>S2L</c:v>
                  </c:pt>
                  <c:pt idx="19">
                    <c:v>A</c:v>
                  </c:pt>
                  <c:pt idx="20">
                    <c:v>S1S2T</c:v>
                  </c:pt>
                  <c:pt idx="21">
                    <c:v>AL</c:v>
                  </c:pt>
                  <c:pt idx="22">
                    <c:v>S1AT</c:v>
                  </c:pt>
                  <c:pt idx="23">
                    <c:v>S2AT</c:v>
                  </c:pt>
                  <c:pt idx="24">
                    <c:v>S1HT</c:v>
                  </c:pt>
                  <c:pt idx="25">
                    <c:v>S1LT</c:v>
                  </c:pt>
                  <c:pt idx="26">
                    <c:v>S2HT</c:v>
                  </c:pt>
                  <c:pt idx="27">
                    <c:v>AH</c:v>
                  </c:pt>
                  <c:pt idx="28">
                    <c:v>S2LT</c:v>
                  </c:pt>
                  <c:pt idx="29">
                    <c:v>AHT</c:v>
                  </c:pt>
                  <c:pt idx="30">
                    <c:v>HL</c:v>
                  </c:pt>
                  <c:pt idx="31">
                    <c:v>ALT</c:v>
                  </c:pt>
                  <c:pt idx="32">
                    <c:v>HLT</c:v>
                  </c:pt>
                  <c:pt idx="33">
                    <c:v>H</c:v>
                  </c:pt>
                  <c:pt idx="34">
                    <c:v>S1T</c:v>
                  </c:pt>
                  <c:pt idx="35">
                    <c:v>S2T</c:v>
                  </c:pt>
                  <c:pt idx="36">
                    <c:v>L</c:v>
                  </c:pt>
                  <c:pt idx="37">
                    <c:v>AT</c:v>
                  </c:pt>
                  <c:pt idx="38">
                    <c:v>HT</c:v>
                  </c:pt>
                  <c:pt idx="39">
                    <c:v>LT</c:v>
                  </c:pt>
                  <c:pt idx="40">
                    <c:v>T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9-05E6-4FDC-81D3-4F7F529EBB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861376"/>
        <c:axId val="644867936"/>
      </c:scatterChart>
      <c:valAx>
        <c:axId val="644861376"/>
        <c:scaling>
          <c:orientation val="minMax"/>
          <c:max val="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644867936"/>
        <c:crosses val="autoZero"/>
        <c:crossBetween val="midCat"/>
      </c:valAx>
      <c:valAx>
        <c:axId val="644867936"/>
        <c:scaling>
          <c:logBase val="10"/>
          <c:orientation val="minMax"/>
          <c:max val="1.0000000000000005E-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644861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>
        <c:manualLayout>
          <c:layoutTarget val="inner"/>
          <c:xMode val="edge"/>
          <c:yMode val="edge"/>
          <c:x val="4.9709248196900035E-2"/>
          <c:y val="7.7037786694896235E-2"/>
          <c:w val="0.93511439087820714"/>
          <c:h val="0.88906755562907969"/>
        </c:manualLayout>
      </c:layout>
      <c:scatterChart>
        <c:scatterStyle val="lineMarker"/>
        <c:varyColors val="0"/>
        <c:ser>
          <c:idx val="0"/>
          <c:order val="0"/>
          <c:tx>
            <c:strRef>
              <c:f>SORTED_ATLAS_DATA!$B$39</c:f>
              <c:strCache>
                <c:ptCount val="1"/>
                <c:pt idx="0">
                  <c:v>ION/IOFF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D7B128C-9E5A-48DA-93CD-CD850ED20364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5996-47F8-BF83-8E212A3B184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4430379-8E55-4322-8EE7-5E4A77827062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5996-47F8-BF83-8E212A3B184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BACA8E2-17B7-4312-B651-0E6DD9085381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5996-47F8-BF83-8E212A3B184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361D5AA-AC20-4ACE-8380-037DCA1B82C5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5996-47F8-BF83-8E212A3B184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AABB1CE-7E36-4A29-8768-63E65CA77676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5996-47F8-BF83-8E212A3B184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D4767F72-DECC-4C19-B968-4100EE9C86DD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5996-47F8-BF83-8E212A3B184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D18FEC8-0CDB-4C97-B530-43E490A8DF88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5996-47F8-BF83-8E212A3B184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E21C3544-A2A0-46E7-84E1-3F1FCF8AF3FD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5996-47F8-BF83-8E212A3B184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9EA174B3-EFB4-4F6B-9A4C-5A47C0FB79F0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5996-47F8-BF83-8E212A3B1844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F13C79A5-D6A6-4E83-8D90-FEDCB3B23875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5996-47F8-BF83-8E212A3B1844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1304F767-FB1D-41FE-9646-D4092A35C976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5996-47F8-BF83-8E212A3B1844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C9AAEF66-F6DE-4F3E-B538-31DDF735C4E5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5996-47F8-BF83-8E212A3B1844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A77EC2C9-1E10-4C62-9B3F-B04882440BBB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5996-47F8-BF83-8E212A3B1844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88F7E9EE-16A8-4AE8-A7FE-BF191FA04AB6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5996-47F8-BF83-8E212A3B1844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15351C05-8615-4E5B-B04F-D94B8B5754D1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5996-47F8-BF83-8E212A3B1844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239D72DB-44CC-409B-9701-E78B4D6759B8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5996-47F8-BF83-8E212A3B1844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D0DAC920-36CB-435E-A6A5-C309E005FA49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5996-47F8-BF83-8E212A3B1844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331D8D2A-1FCA-4D2A-98B6-7E0866F96A7A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5996-47F8-BF83-8E212A3B1844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6984207F-C09B-400A-A4C6-4E8D63B89E43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5996-47F8-BF83-8E212A3B1844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445CCDA3-A0D5-49D9-A338-F2FF4FFA1A24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5996-47F8-BF83-8E212A3B1844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A75C5E54-C84D-4254-8EBB-4113BAA18B16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5996-47F8-BF83-8E212A3B1844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2641F790-F1D7-4271-8B12-27219A2F797D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5996-47F8-BF83-8E212A3B1844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9F1D6A04-204D-46E3-86AB-C8EAB6E16C3A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5996-47F8-BF83-8E212A3B1844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F8949534-8139-4DE3-963E-E674E12CCF56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5996-47F8-BF83-8E212A3B1844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EB01F76A-BE04-48F4-A738-58119929CD4C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5996-47F8-BF83-8E212A3B1844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3269200A-9A66-4330-97EB-0D1317A39A3F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5996-47F8-BF83-8E212A3B1844}"/>
                </c:ext>
              </c:extLst>
            </c:dLbl>
            <c:dLbl>
              <c:idx val="26"/>
              <c:layout>
                <c:manualLayout>
                  <c:x val="-4.2295768602786762E-2"/>
                  <c:y val="1.5908668930160803E-2"/>
                </c:manualLayout>
              </c:layout>
              <c:tx>
                <c:rich>
                  <a:bodyPr/>
                  <a:lstStyle/>
                  <a:p>
                    <a:fld id="{A7381F8F-DEE3-42CD-8F9A-551DAE5675CB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5996-47F8-BF83-8E212A3B1844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F7024245-8CD6-47BA-BEDF-40EF6B3A96B6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5996-47F8-BF83-8E212A3B1844}"/>
                </c:ext>
              </c:extLst>
            </c:dLbl>
            <c:dLbl>
              <c:idx val="28"/>
              <c:layout>
                <c:manualLayout>
                  <c:x val="-4.1334501134541603E-2"/>
                  <c:y val="-6.36346757206432E-2"/>
                </c:manualLayout>
              </c:layout>
              <c:tx>
                <c:rich>
                  <a:bodyPr/>
                  <a:lstStyle/>
                  <a:p>
                    <a:fld id="{70D3374E-B965-461F-B586-672066B375EC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5996-47F8-BF83-8E212A3B1844}"/>
                </c:ext>
              </c:extLst>
            </c:dLbl>
            <c:dLbl>
              <c:idx val="29"/>
              <c:layout>
                <c:manualLayout>
                  <c:x val="-6.7288722777161109E-3"/>
                  <c:y val="-7.247282512628811E-2"/>
                </c:manualLayout>
              </c:layout>
              <c:tx>
                <c:rich>
                  <a:bodyPr/>
                  <a:lstStyle/>
                  <a:p>
                    <a:fld id="{616DBD36-AE24-4341-A0EA-B70916C1B21B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5996-47F8-BF83-8E212A3B1844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830128D2-551F-47E7-ABAB-84A0FFC583D5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5996-47F8-BF83-8E212A3B1844}"/>
                </c:ext>
              </c:extLst>
            </c:dLbl>
            <c:dLbl>
              <c:idx val="31"/>
              <c:layout>
                <c:manualLayout>
                  <c:x val="1.9225349364903072E-3"/>
                  <c:y val="3.5352597622579564E-2"/>
                </c:manualLayout>
              </c:layout>
              <c:tx>
                <c:rich>
                  <a:bodyPr/>
                  <a:lstStyle/>
                  <a:p>
                    <a:fld id="{77E34FFE-BC86-4148-BDE2-10602742E866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5996-47F8-BF83-8E212A3B1844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6E8C76F2-500D-4647-A2A6-5F03CD9CDF50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5996-47F8-BF83-8E212A3B1844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5CF28FAF-D5AB-4B7A-BB63-DCE4A45C6F72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5996-47F8-BF83-8E212A3B1844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5CA01F2B-0C72-438F-99A0-258105B47360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5996-47F8-BF83-8E212A3B1844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0E574084-7382-4D65-9B0B-BDBF1A758C93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5996-47F8-BF83-8E212A3B1844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181E48A9-4910-476D-875D-13ED540FDD5F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5996-47F8-BF83-8E212A3B1844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73A51AA6-190A-42E7-AC14-419A7C26409D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5996-47F8-BF83-8E212A3B1844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73C8ED1D-F7EE-4F27-8F10-6368560A0B4E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5996-47F8-BF83-8E212A3B1844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DB96E1-9269-4BE4-842E-DCEEE658BD4B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5996-47F8-BF83-8E212A3B1844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3D1C7BC1-B09A-4DC1-8278-99A0CF05E9E2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5996-47F8-BF83-8E212A3B18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r-T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SORTED_ATLAS_DATA!$C$38:$AQ$38</c:f>
              <c:numCache>
                <c:formatCode>0.00</c:formatCode>
                <c:ptCount val="41"/>
                <c:pt idx="0">
                  <c:v>3.3475988737344609</c:v>
                </c:pt>
                <c:pt idx="1">
                  <c:v>3.0741822896000506</c:v>
                </c:pt>
                <c:pt idx="2">
                  <c:v>3.4823385822434387</c:v>
                </c:pt>
                <c:pt idx="3">
                  <c:v>3.8627050248246575</c:v>
                </c:pt>
                <c:pt idx="4">
                  <c:v>4.6576650717439518</c:v>
                </c:pt>
                <c:pt idx="5">
                  <c:v>5.1319725763388258</c:v>
                </c:pt>
                <c:pt idx="6">
                  <c:v>4.8616242579039373</c:v>
                </c:pt>
                <c:pt idx="7">
                  <c:v>4.94512032328086</c:v>
                </c:pt>
                <c:pt idx="8">
                  <c:v>5.3381546308912418</c:v>
                </c:pt>
                <c:pt idx="9">
                  <c:v>5.4230968582075318</c:v>
                </c:pt>
                <c:pt idx="10">
                  <c:v>6.1809078592760525</c:v>
                </c:pt>
                <c:pt idx="11">
                  <c:v>5.9067803038417495</c:v>
                </c:pt>
                <c:pt idx="12">
                  <c:v>7.2352532555837588</c:v>
                </c:pt>
                <c:pt idx="13">
                  <c:v>7.4783038254953134</c:v>
                </c:pt>
                <c:pt idx="14">
                  <c:v>7.8628181938555981</c:v>
                </c:pt>
                <c:pt idx="15">
                  <c:v>8.5879486864485806</c:v>
                </c:pt>
                <c:pt idx="16">
                  <c:v>8.1362318241513378</c:v>
                </c:pt>
                <c:pt idx="17">
                  <c:v>8.7345596639865448</c:v>
                </c:pt>
                <c:pt idx="18">
                  <c:v>9.8638237552599026</c:v>
                </c:pt>
                <c:pt idx="19">
                  <c:v>7.4761348240950651</c:v>
                </c:pt>
                <c:pt idx="20">
                  <c:v>11.192200316020063</c:v>
                </c:pt>
                <c:pt idx="21">
                  <c:v>10.42893378925517</c:v>
                </c:pt>
                <c:pt idx="22">
                  <c:v>11.406668212989802</c:v>
                </c:pt>
                <c:pt idx="23">
                  <c:v>12.002132805307063</c:v>
                </c:pt>
                <c:pt idx="24">
                  <c:v>13.416541660490255</c:v>
                </c:pt>
                <c:pt idx="25">
                  <c:v>14.024562218728503</c:v>
                </c:pt>
                <c:pt idx="26">
                  <c:v>14.096271128478586</c:v>
                </c:pt>
                <c:pt idx="27">
                  <c:v>14.191316560432467</c:v>
                </c:pt>
                <c:pt idx="28">
                  <c:v>14.712026608058817</c:v>
                </c:pt>
                <c:pt idx="29">
                  <c:v>14.394779000014674</c:v>
                </c:pt>
                <c:pt idx="30">
                  <c:v>15.527224953799314</c:v>
                </c:pt>
                <c:pt idx="31">
                  <c:v>15.015547186697777</c:v>
                </c:pt>
                <c:pt idx="32">
                  <c:v>17.727215593371053</c:v>
                </c:pt>
                <c:pt idx="33">
                  <c:v>20.428404472285195</c:v>
                </c:pt>
                <c:pt idx="34">
                  <c:v>22.915822574378225</c:v>
                </c:pt>
                <c:pt idx="35">
                  <c:v>24.264266114580195</c:v>
                </c:pt>
                <c:pt idx="36">
                  <c:v>24.475988737344611</c:v>
                </c:pt>
                <c:pt idx="37">
                  <c:v>24.874267307818368</c:v>
                </c:pt>
                <c:pt idx="38">
                  <c:v>30.761649511357351</c:v>
                </c:pt>
                <c:pt idx="39">
                  <c:v>32.525687254450148</c:v>
                </c:pt>
                <c:pt idx="40">
                  <c:v>77.094584183117007</c:v>
                </c:pt>
              </c:numCache>
            </c:numRef>
          </c:xVal>
          <c:yVal>
            <c:numRef>
              <c:f>SORTED_ATLAS_DATA!$C$39:$AQ$39</c:f>
              <c:numCache>
                <c:formatCode>0.00E+00</c:formatCode>
                <c:ptCount val="41"/>
                <c:pt idx="0">
                  <c:v>8622119</c:v>
                </c:pt>
                <c:pt idx="1">
                  <c:v>1255324</c:v>
                </c:pt>
                <c:pt idx="2">
                  <c:v>1003953</c:v>
                </c:pt>
                <c:pt idx="3">
                  <c:v>2007762</c:v>
                </c:pt>
                <c:pt idx="4">
                  <c:v>3003952</c:v>
                </c:pt>
                <c:pt idx="5">
                  <c:v>4862095</c:v>
                </c:pt>
                <c:pt idx="6">
                  <c:v>3481831</c:v>
                </c:pt>
                <c:pt idx="7">
                  <c:v>390685</c:v>
                </c:pt>
                <c:pt idx="8">
                  <c:v>4544042</c:v>
                </c:pt>
                <c:pt idx="9">
                  <c:v>6814205</c:v>
                </c:pt>
                <c:pt idx="10">
                  <c:v>485417.6</c:v>
                </c:pt>
                <c:pt idx="11">
                  <c:v>15788690</c:v>
                </c:pt>
                <c:pt idx="12">
                  <c:v>19262720</c:v>
                </c:pt>
                <c:pt idx="13">
                  <c:v>6202298</c:v>
                </c:pt>
                <c:pt idx="14">
                  <c:v>86460630</c:v>
                </c:pt>
                <c:pt idx="15">
                  <c:v>7212002</c:v>
                </c:pt>
                <c:pt idx="16">
                  <c:v>126925400</c:v>
                </c:pt>
                <c:pt idx="17">
                  <c:v>27879730</c:v>
                </c:pt>
                <c:pt idx="18">
                  <c:v>59057950</c:v>
                </c:pt>
                <c:pt idx="19">
                  <c:v>535557.4</c:v>
                </c:pt>
                <c:pt idx="20">
                  <c:v>38434610</c:v>
                </c:pt>
                <c:pt idx="21">
                  <c:v>70474610</c:v>
                </c:pt>
                <c:pt idx="22">
                  <c:v>46043550</c:v>
                </c:pt>
                <c:pt idx="23">
                  <c:v>138826100</c:v>
                </c:pt>
                <c:pt idx="24">
                  <c:v>593604700</c:v>
                </c:pt>
                <c:pt idx="25">
                  <c:v>505804800</c:v>
                </c:pt>
                <c:pt idx="26">
                  <c:v>1665439000</c:v>
                </c:pt>
                <c:pt idx="27">
                  <c:v>49544150</c:v>
                </c:pt>
                <c:pt idx="28">
                  <c:v>1933916000</c:v>
                </c:pt>
                <c:pt idx="29">
                  <c:v>2015086000</c:v>
                </c:pt>
                <c:pt idx="30">
                  <c:v>230460700</c:v>
                </c:pt>
                <c:pt idx="31">
                  <c:v>1720511000</c:v>
                </c:pt>
                <c:pt idx="32">
                  <c:v>143315600</c:v>
                </c:pt>
                <c:pt idx="33">
                  <c:v>188416500</c:v>
                </c:pt>
                <c:pt idx="34">
                  <c:v>128557900</c:v>
                </c:pt>
                <c:pt idx="35">
                  <c:v>2397759000</c:v>
                </c:pt>
                <c:pt idx="36">
                  <c:v>133744100</c:v>
                </c:pt>
                <c:pt idx="37">
                  <c:v>1861576000</c:v>
                </c:pt>
                <c:pt idx="38">
                  <c:v>127362400</c:v>
                </c:pt>
                <c:pt idx="39">
                  <c:v>70727450</c:v>
                </c:pt>
                <c:pt idx="40">
                  <c:v>7055636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SORTED_ATLAS_DATA!$C$3:$AQ$3</c15:f>
                <c15:dlblRangeCache>
                  <c:ptCount val="41"/>
                  <c:pt idx="0">
                    <c:v>S1</c:v>
                  </c:pt>
                  <c:pt idx="1">
                    <c:v>S1S2A</c:v>
                  </c:pt>
                  <c:pt idx="2">
                    <c:v>S1S2</c:v>
                  </c:pt>
                  <c:pt idx="3">
                    <c:v>S1A</c:v>
                  </c:pt>
                  <c:pt idx="4">
                    <c:v>S1S2H</c:v>
                  </c:pt>
                  <c:pt idx="5">
                    <c:v>S1S2L</c:v>
                  </c:pt>
                  <c:pt idx="6">
                    <c:v>S1AH</c:v>
                  </c:pt>
                  <c:pt idx="7">
                    <c:v>S2A</c:v>
                  </c:pt>
                  <c:pt idx="8">
                    <c:v>S1AL</c:v>
                  </c:pt>
                  <c:pt idx="9">
                    <c:v>S2AH</c:v>
                  </c:pt>
                  <c:pt idx="10">
                    <c:v>S2</c:v>
                  </c:pt>
                  <c:pt idx="11">
                    <c:v>S2AL</c:v>
                  </c:pt>
                  <c:pt idx="12">
                    <c:v>S1HL</c:v>
                  </c:pt>
                  <c:pt idx="13">
                    <c:v>S1H</c:v>
                  </c:pt>
                  <c:pt idx="14">
                    <c:v>S2HL</c:v>
                  </c:pt>
                  <c:pt idx="15">
                    <c:v>S1L</c:v>
                  </c:pt>
                  <c:pt idx="16">
                    <c:v>AHL</c:v>
                  </c:pt>
                  <c:pt idx="17">
                    <c:v>S2H</c:v>
                  </c:pt>
                  <c:pt idx="18">
                    <c:v>S2L</c:v>
                  </c:pt>
                  <c:pt idx="19">
                    <c:v>A</c:v>
                  </c:pt>
                  <c:pt idx="20">
                    <c:v>S1S2T</c:v>
                  </c:pt>
                  <c:pt idx="21">
                    <c:v>AL</c:v>
                  </c:pt>
                  <c:pt idx="22">
                    <c:v>S1AT</c:v>
                  </c:pt>
                  <c:pt idx="23">
                    <c:v>S2AT</c:v>
                  </c:pt>
                  <c:pt idx="24">
                    <c:v>S1HT</c:v>
                  </c:pt>
                  <c:pt idx="25">
                    <c:v>S1LT</c:v>
                  </c:pt>
                  <c:pt idx="26">
                    <c:v>S2HT</c:v>
                  </c:pt>
                  <c:pt idx="27">
                    <c:v>AH</c:v>
                  </c:pt>
                  <c:pt idx="28">
                    <c:v>S2LT</c:v>
                  </c:pt>
                  <c:pt idx="29">
                    <c:v>AHT</c:v>
                  </c:pt>
                  <c:pt idx="30">
                    <c:v>HL</c:v>
                  </c:pt>
                  <c:pt idx="31">
                    <c:v>ALT</c:v>
                  </c:pt>
                  <c:pt idx="32">
                    <c:v>HLT</c:v>
                  </c:pt>
                  <c:pt idx="33">
                    <c:v>H</c:v>
                  </c:pt>
                  <c:pt idx="34">
                    <c:v>S1T</c:v>
                  </c:pt>
                  <c:pt idx="35">
                    <c:v>S2T</c:v>
                  </c:pt>
                  <c:pt idx="36">
                    <c:v>L</c:v>
                  </c:pt>
                  <c:pt idx="37">
                    <c:v>AT</c:v>
                  </c:pt>
                  <c:pt idx="38">
                    <c:v>HT</c:v>
                  </c:pt>
                  <c:pt idx="39">
                    <c:v>LT</c:v>
                  </c:pt>
                  <c:pt idx="40">
                    <c:v>T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9-5996-47F8-BF83-8E212A3B18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861376"/>
        <c:axId val="644867936"/>
      </c:scatterChart>
      <c:valAx>
        <c:axId val="644861376"/>
        <c:scaling>
          <c:orientation val="minMax"/>
          <c:max val="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644867936"/>
        <c:crosses val="autoZero"/>
        <c:crossBetween val="midCat"/>
      </c:valAx>
      <c:valAx>
        <c:axId val="644867936"/>
        <c:scaling>
          <c:logBase val="10"/>
          <c:orientation val="minMax"/>
          <c:min val="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644861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>
        <c:manualLayout>
          <c:layoutTarget val="inner"/>
          <c:xMode val="edge"/>
          <c:yMode val="edge"/>
          <c:x val="4.9709248196900035E-2"/>
          <c:y val="7.7037786694896235E-2"/>
          <c:w val="0.93511439087820714"/>
          <c:h val="0.88906755562907969"/>
        </c:manualLayout>
      </c:layout>
      <c:scatterChart>
        <c:scatterStyle val="lineMarker"/>
        <c:varyColors val="0"/>
        <c:ser>
          <c:idx val="0"/>
          <c:order val="0"/>
          <c:tx>
            <c:strRef>
              <c:f>SORTED_ATLAS_DATA!$B$21</c:f>
              <c:strCache>
                <c:ptCount val="1"/>
                <c:pt idx="0">
                  <c:v>SS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3E22BFA6-22E4-47BF-97F3-33F9C8347A2A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4EB7-4DDB-B9C3-AD66354D36C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3A64703-2D6B-4001-B409-8B2FAA6C91D8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4EB7-4DDB-B9C3-AD66354D36C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1B35C04-7BAE-43D9-9CD2-1600C49ED5F4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4EB7-4DDB-B9C3-AD66354D36C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3AB6604-A89F-4EFC-8919-C28DACFEEECB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4EB7-4DDB-B9C3-AD66354D36C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88D7EDD-AEBF-4F63-B377-67A6A9995D20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4EB7-4DDB-B9C3-AD66354D36C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73009E78-DF1E-40F0-8545-656AEAF48AA0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4EB7-4DDB-B9C3-AD66354D36C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E37DB9A-9745-45D2-A8C4-4ADB5F6D5C2C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4EB7-4DDB-B9C3-AD66354D36C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ABC76794-3AE3-4B6A-BC07-9CBB70332349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4EB7-4DDB-B9C3-AD66354D36C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E38199CB-25AE-4DD0-BB15-4D84DB09F1EF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4EB7-4DDB-B9C3-AD66354D36C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48D58127-37B5-4448-8D49-84F126FB06A9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4EB7-4DDB-B9C3-AD66354D36C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4F4112B5-BBE8-47AA-A3B3-88D6565EC08B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4EB7-4DDB-B9C3-AD66354D36C1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A96E91B2-841B-4346-B454-D0D686D122DD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4EB7-4DDB-B9C3-AD66354D36C1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7DB59598-D533-4C92-9EB3-203B527300ED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4EB7-4DDB-B9C3-AD66354D36C1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BF2D4611-CC16-48C4-9037-07F441CACF13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4EB7-4DDB-B9C3-AD66354D36C1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0D99C5DE-53C1-4604-847C-10999B883E4A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4EB7-4DDB-B9C3-AD66354D36C1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44AC8C3-E7B2-4978-9164-57C66EC6561F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4EB7-4DDB-B9C3-AD66354D36C1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C62E5447-96A3-4471-9053-03D9E264B7E6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4EB7-4DDB-B9C3-AD66354D36C1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6A411A10-535E-412B-8C24-A9DC5C82D5A1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4EB7-4DDB-B9C3-AD66354D36C1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CFE4277D-A0AC-465F-8F9C-57B87B75D52C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4EB7-4DDB-B9C3-AD66354D36C1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EBD98CBA-4195-4987-A3FF-E02ED74BF1A4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4EB7-4DDB-B9C3-AD66354D36C1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AC1D7E58-9E80-4F84-AC39-6BDD0C8BB2A7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4EB7-4DDB-B9C3-AD66354D36C1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6D9AE71D-BC54-4378-A58F-0EFC5738A2B0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4EB7-4DDB-B9C3-AD66354D36C1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125D211-0504-41DD-B6CE-B178BA1C7C91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4EB7-4DDB-B9C3-AD66354D36C1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CAC909A5-5504-4E9A-A8B8-D00EEEB78CEF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4EB7-4DDB-B9C3-AD66354D36C1}"/>
                </c:ext>
              </c:extLst>
            </c:dLbl>
            <c:dLbl>
              <c:idx val="24"/>
              <c:layout>
                <c:manualLayout>
                  <c:x val="-2.8934861058556485E-2"/>
                  <c:y val="6.4009637816332676E-2"/>
                </c:manualLayout>
              </c:layout>
              <c:tx>
                <c:rich>
                  <a:bodyPr/>
                  <a:lstStyle/>
                  <a:p>
                    <a:fld id="{51679043-64BF-41E9-9444-292BDBE32FDE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4EB7-4DDB-B9C3-AD66354D36C1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A46D92DA-4F62-40D6-8D73-F7D15B968B25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4EB7-4DDB-B9C3-AD66354D36C1}"/>
                </c:ext>
              </c:extLst>
            </c:dLbl>
            <c:dLbl>
              <c:idx val="26"/>
              <c:layout>
                <c:manualLayout>
                  <c:x val="-2.1701145793917336E-2"/>
                  <c:y val="0.14704916795644021"/>
                </c:manualLayout>
              </c:layout>
              <c:tx>
                <c:rich>
                  <a:bodyPr/>
                  <a:lstStyle/>
                  <a:p>
                    <a:fld id="{A1AE3660-EAD0-414B-A41B-6CBAEE87F773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4EB7-4DDB-B9C3-AD66354D36C1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E22887BC-8D58-451C-99FC-074C0E5BAF7A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4EB7-4DDB-B9C3-AD66354D36C1}"/>
                </c:ext>
              </c:extLst>
            </c:dLbl>
            <c:dLbl>
              <c:idx val="28"/>
              <c:layout>
                <c:manualLayout>
                  <c:x val="6.2209951275896402E-2"/>
                  <c:y val="0.16261907985771035"/>
                </c:manualLayout>
              </c:layout>
              <c:tx>
                <c:rich>
                  <a:bodyPr/>
                  <a:lstStyle/>
                  <a:p>
                    <a:fld id="{510B9F09-8126-4896-86D3-305CF9F4445E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4EB7-4DDB-B9C3-AD66354D36C1}"/>
                </c:ext>
              </c:extLst>
            </c:dLbl>
            <c:dLbl>
              <c:idx val="29"/>
              <c:layout>
                <c:manualLayout>
                  <c:x val="2.9417108742865725E-2"/>
                  <c:y val="0.14877915816769244"/>
                </c:manualLayout>
              </c:layout>
              <c:tx>
                <c:rich>
                  <a:bodyPr/>
                  <a:lstStyle/>
                  <a:p>
                    <a:fld id="{DCFF08AA-C75B-4482-B895-1DD977F00E7F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4EB7-4DDB-B9C3-AD66354D36C1}"/>
                </c:ext>
              </c:extLst>
            </c:dLbl>
            <c:dLbl>
              <c:idx val="30"/>
              <c:layout>
                <c:manualLayout>
                  <c:x val="2.4594631899772984E-2"/>
                  <c:y val="-6.9199608450089503E-2"/>
                </c:manualLayout>
              </c:layout>
              <c:tx>
                <c:rich>
                  <a:bodyPr/>
                  <a:lstStyle/>
                  <a:p>
                    <a:fld id="{6EDC2BAF-79BA-4806-98BB-41C4E5433B84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4EB7-4DDB-B9C3-AD66354D36C1}"/>
                </c:ext>
              </c:extLst>
            </c:dLbl>
            <c:dLbl>
              <c:idx val="31"/>
              <c:layout>
                <c:manualLayout>
                  <c:x val="9.6449536861854834E-4"/>
                  <c:y val="-1.3839921690017902E-2"/>
                </c:manualLayout>
              </c:layout>
              <c:tx>
                <c:rich>
                  <a:bodyPr/>
                  <a:lstStyle/>
                  <a:p>
                    <a:fld id="{81965D15-5681-404D-8D54-9FA82F813743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4EB7-4DDB-B9C3-AD66354D36C1}"/>
                </c:ext>
              </c:extLst>
            </c:dLbl>
            <c:dLbl>
              <c:idx val="32"/>
              <c:layout>
                <c:manualLayout>
                  <c:x val="1.666029802255943E-2"/>
                  <c:y val="9.2682685401528325E-2"/>
                </c:manualLayout>
              </c:layout>
              <c:tx>
                <c:rich>
                  <a:bodyPr/>
                  <a:lstStyle/>
                  <a:p>
                    <a:fld id="{E18C410D-5B20-4F72-90EC-2428EA696F04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4EB7-4DDB-B9C3-AD66354D36C1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7334B993-B2CA-4C0D-8A06-6C311BA43B98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4EB7-4DDB-B9C3-AD66354D36C1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82448003-A83D-4D4E-9DED-707E8E2BB602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4EB7-4DDB-B9C3-AD66354D36C1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A3E4C9C6-A683-4FCB-8DDE-86679456B44A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4EB7-4DDB-B9C3-AD66354D36C1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13E436B-EF9D-411F-AEB8-055A55E3F6FB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4EB7-4DDB-B9C3-AD66354D36C1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DA3E5DFC-1368-4625-AE77-EB32CDA156B9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4EB7-4DDB-B9C3-AD66354D36C1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DE5F82AE-7A6D-405B-A3B9-FEEB33ECE4FE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4EB7-4DDB-B9C3-AD66354D36C1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53DD6D6F-F5FD-41E4-A5BB-C0E0B0A2A602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4EB7-4DDB-B9C3-AD66354D36C1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6767FBA6-EC3A-4FF9-97B9-55E3F4509534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4EB7-4DDB-B9C3-AD66354D36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r-T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SORTED_ATLAS_DATA!$C$20:$AQ$20</c:f>
              <c:numCache>
                <c:formatCode>0.00</c:formatCode>
                <c:ptCount val="41"/>
                <c:pt idx="0">
                  <c:v>3.3475988737344609</c:v>
                </c:pt>
                <c:pt idx="1">
                  <c:v>3.0741822896000506</c:v>
                </c:pt>
                <c:pt idx="2">
                  <c:v>3.4823385822434387</c:v>
                </c:pt>
                <c:pt idx="3">
                  <c:v>3.8627050248246575</c:v>
                </c:pt>
                <c:pt idx="4">
                  <c:v>4.6576650717439518</c:v>
                </c:pt>
                <c:pt idx="5">
                  <c:v>5.1319725763388258</c:v>
                </c:pt>
                <c:pt idx="6">
                  <c:v>4.8616242579039373</c:v>
                </c:pt>
                <c:pt idx="7">
                  <c:v>4.94512032328086</c:v>
                </c:pt>
                <c:pt idx="8">
                  <c:v>5.3381546308912418</c:v>
                </c:pt>
                <c:pt idx="9">
                  <c:v>5.4230968582075318</c:v>
                </c:pt>
                <c:pt idx="10">
                  <c:v>6.1809078592760525</c:v>
                </c:pt>
                <c:pt idx="11">
                  <c:v>5.9067803038417495</c:v>
                </c:pt>
                <c:pt idx="12">
                  <c:v>7.2352532555837588</c:v>
                </c:pt>
                <c:pt idx="13">
                  <c:v>7.4783038254953134</c:v>
                </c:pt>
                <c:pt idx="14">
                  <c:v>7.8628181938555981</c:v>
                </c:pt>
                <c:pt idx="15">
                  <c:v>8.5879486864485806</c:v>
                </c:pt>
                <c:pt idx="16">
                  <c:v>8.1362318241513378</c:v>
                </c:pt>
                <c:pt idx="17">
                  <c:v>8.7345596639865448</c:v>
                </c:pt>
                <c:pt idx="18">
                  <c:v>9.8638237552599026</c:v>
                </c:pt>
                <c:pt idx="19">
                  <c:v>7.4761348240950651</c:v>
                </c:pt>
                <c:pt idx="20">
                  <c:v>11.192200316020063</c:v>
                </c:pt>
                <c:pt idx="21">
                  <c:v>10.42893378925517</c:v>
                </c:pt>
                <c:pt idx="22">
                  <c:v>11.406668212989802</c:v>
                </c:pt>
                <c:pt idx="23">
                  <c:v>12.002132805307063</c:v>
                </c:pt>
                <c:pt idx="24">
                  <c:v>13.416541660490255</c:v>
                </c:pt>
                <c:pt idx="25">
                  <c:v>14.024562218728503</c:v>
                </c:pt>
                <c:pt idx="26">
                  <c:v>14.096271128478586</c:v>
                </c:pt>
                <c:pt idx="27">
                  <c:v>14.191316560432467</c:v>
                </c:pt>
                <c:pt idx="28">
                  <c:v>14.712026608058817</c:v>
                </c:pt>
                <c:pt idx="29">
                  <c:v>14.394779000014674</c:v>
                </c:pt>
                <c:pt idx="30">
                  <c:v>15.527224953799314</c:v>
                </c:pt>
                <c:pt idx="31">
                  <c:v>15.015547186697777</c:v>
                </c:pt>
                <c:pt idx="32">
                  <c:v>17.727215593371053</c:v>
                </c:pt>
                <c:pt idx="33">
                  <c:v>20.428404472285195</c:v>
                </c:pt>
                <c:pt idx="34">
                  <c:v>22.915822574378225</c:v>
                </c:pt>
                <c:pt idx="35">
                  <c:v>24.264266114580195</c:v>
                </c:pt>
                <c:pt idx="36">
                  <c:v>24.475988737344611</c:v>
                </c:pt>
                <c:pt idx="37">
                  <c:v>24.874267307818368</c:v>
                </c:pt>
                <c:pt idx="38">
                  <c:v>30.761649511357351</c:v>
                </c:pt>
                <c:pt idx="39">
                  <c:v>32.525687254450148</c:v>
                </c:pt>
                <c:pt idx="40">
                  <c:v>77.094584183117007</c:v>
                </c:pt>
              </c:numCache>
            </c:numRef>
          </c:xVal>
          <c:yVal>
            <c:numRef>
              <c:f>SORTED_ATLAS_DATA!$C$21:$AQ$21</c:f>
              <c:numCache>
                <c:formatCode>General</c:formatCode>
                <c:ptCount val="41"/>
                <c:pt idx="0">
                  <c:v>270.18</c:v>
                </c:pt>
                <c:pt idx="1">
                  <c:v>357.15</c:v>
                </c:pt>
                <c:pt idx="2">
                  <c:v>354.26</c:v>
                </c:pt>
                <c:pt idx="3">
                  <c:v>324.14</c:v>
                </c:pt>
                <c:pt idx="4">
                  <c:v>327.2</c:v>
                </c:pt>
                <c:pt idx="5">
                  <c:v>296.89999999999998</c:v>
                </c:pt>
                <c:pt idx="6">
                  <c:v>313.17</c:v>
                </c:pt>
                <c:pt idx="7">
                  <c:v>381.79</c:v>
                </c:pt>
                <c:pt idx="8">
                  <c:v>299.45999999999998</c:v>
                </c:pt>
                <c:pt idx="9">
                  <c:v>260.77999999999997</c:v>
                </c:pt>
                <c:pt idx="10">
                  <c:v>345.47</c:v>
                </c:pt>
                <c:pt idx="11">
                  <c:v>226.38</c:v>
                </c:pt>
                <c:pt idx="12">
                  <c:v>266.76</c:v>
                </c:pt>
                <c:pt idx="13">
                  <c:v>301.41000000000003</c:v>
                </c:pt>
                <c:pt idx="14">
                  <c:v>195.54</c:v>
                </c:pt>
                <c:pt idx="15">
                  <c:v>294.83999999999997</c:v>
                </c:pt>
                <c:pt idx="16">
                  <c:v>188.02</c:v>
                </c:pt>
                <c:pt idx="17">
                  <c:v>165.36</c:v>
                </c:pt>
                <c:pt idx="18">
                  <c:v>180.72</c:v>
                </c:pt>
                <c:pt idx="19">
                  <c:v>324.77999999999997</c:v>
                </c:pt>
                <c:pt idx="20">
                  <c:v>247.56</c:v>
                </c:pt>
                <c:pt idx="21">
                  <c:v>170.82</c:v>
                </c:pt>
                <c:pt idx="22">
                  <c:v>240.49</c:v>
                </c:pt>
                <c:pt idx="23">
                  <c:v>203.46</c:v>
                </c:pt>
                <c:pt idx="24">
                  <c:v>152.41</c:v>
                </c:pt>
                <c:pt idx="25">
                  <c:v>193.76</c:v>
                </c:pt>
                <c:pt idx="26">
                  <c:v>156.93</c:v>
                </c:pt>
                <c:pt idx="27">
                  <c:v>179.9</c:v>
                </c:pt>
                <c:pt idx="28">
                  <c:v>160.51</c:v>
                </c:pt>
                <c:pt idx="29">
                  <c:v>152.01</c:v>
                </c:pt>
                <c:pt idx="30">
                  <c:v>171.25</c:v>
                </c:pt>
                <c:pt idx="31">
                  <c:v>157.01</c:v>
                </c:pt>
                <c:pt idx="32">
                  <c:v>158.57</c:v>
                </c:pt>
                <c:pt idx="33">
                  <c:v>169.78</c:v>
                </c:pt>
                <c:pt idx="34">
                  <c:v>229.78</c:v>
                </c:pt>
                <c:pt idx="35">
                  <c:v>164.17</c:v>
                </c:pt>
                <c:pt idx="36">
                  <c:v>168.92</c:v>
                </c:pt>
                <c:pt idx="37">
                  <c:v>159.47999999999999</c:v>
                </c:pt>
                <c:pt idx="38">
                  <c:v>156.38999999999999</c:v>
                </c:pt>
                <c:pt idx="39">
                  <c:v>158.11000000000001</c:v>
                </c:pt>
                <c:pt idx="40">
                  <c:v>188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SORTED_ATLAS_DATA!$C$3:$AQ$3</c15:f>
                <c15:dlblRangeCache>
                  <c:ptCount val="41"/>
                  <c:pt idx="0">
                    <c:v>S1</c:v>
                  </c:pt>
                  <c:pt idx="1">
                    <c:v>S1S2A</c:v>
                  </c:pt>
                  <c:pt idx="2">
                    <c:v>S1S2</c:v>
                  </c:pt>
                  <c:pt idx="3">
                    <c:v>S1A</c:v>
                  </c:pt>
                  <c:pt idx="4">
                    <c:v>S1S2H</c:v>
                  </c:pt>
                  <c:pt idx="5">
                    <c:v>S1S2L</c:v>
                  </c:pt>
                  <c:pt idx="6">
                    <c:v>S1AH</c:v>
                  </c:pt>
                  <c:pt idx="7">
                    <c:v>S2A</c:v>
                  </c:pt>
                  <c:pt idx="8">
                    <c:v>S1AL</c:v>
                  </c:pt>
                  <c:pt idx="9">
                    <c:v>S2AH</c:v>
                  </c:pt>
                  <c:pt idx="10">
                    <c:v>S2</c:v>
                  </c:pt>
                  <c:pt idx="11">
                    <c:v>S2AL</c:v>
                  </c:pt>
                  <c:pt idx="12">
                    <c:v>S1HL</c:v>
                  </c:pt>
                  <c:pt idx="13">
                    <c:v>S1H</c:v>
                  </c:pt>
                  <c:pt idx="14">
                    <c:v>S2HL</c:v>
                  </c:pt>
                  <c:pt idx="15">
                    <c:v>S1L</c:v>
                  </c:pt>
                  <c:pt idx="16">
                    <c:v>AHL</c:v>
                  </c:pt>
                  <c:pt idx="17">
                    <c:v>S2H</c:v>
                  </c:pt>
                  <c:pt idx="18">
                    <c:v>S2L</c:v>
                  </c:pt>
                  <c:pt idx="19">
                    <c:v>A</c:v>
                  </c:pt>
                  <c:pt idx="20">
                    <c:v>S1S2T</c:v>
                  </c:pt>
                  <c:pt idx="21">
                    <c:v>AL</c:v>
                  </c:pt>
                  <c:pt idx="22">
                    <c:v>S1AT</c:v>
                  </c:pt>
                  <c:pt idx="23">
                    <c:v>S2AT</c:v>
                  </c:pt>
                  <c:pt idx="24">
                    <c:v>S1HT</c:v>
                  </c:pt>
                  <c:pt idx="25">
                    <c:v>S1LT</c:v>
                  </c:pt>
                  <c:pt idx="26">
                    <c:v>S2HT</c:v>
                  </c:pt>
                  <c:pt idx="27">
                    <c:v>AH</c:v>
                  </c:pt>
                  <c:pt idx="28">
                    <c:v>S2LT</c:v>
                  </c:pt>
                  <c:pt idx="29">
                    <c:v>AHT</c:v>
                  </c:pt>
                  <c:pt idx="30">
                    <c:v>HL</c:v>
                  </c:pt>
                  <c:pt idx="31">
                    <c:v>ALT</c:v>
                  </c:pt>
                  <c:pt idx="32">
                    <c:v>HLT</c:v>
                  </c:pt>
                  <c:pt idx="33">
                    <c:v>H</c:v>
                  </c:pt>
                  <c:pt idx="34">
                    <c:v>S1T</c:v>
                  </c:pt>
                  <c:pt idx="35">
                    <c:v>S2T</c:v>
                  </c:pt>
                  <c:pt idx="36">
                    <c:v>L</c:v>
                  </c:pt>
                  <c:pt idx="37">
                    <c:v>AT</c:v>
                  </c:pt>
                  <c:pt idx="38">
                    <c:v>HT</c:v>
                  </c:pt>
                  <c:pt idx="39">
                    <c:v>LT</c:v>
                  </c:pt>
                  <c:pt idx="40">
                    <c:v>T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9-4EB7-4DDB-B9C3-AD66354D36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861376"/>
        <c:axId val="644867936"/>
      </c:scatterChart>
      <c:valAx>
        <c:axId val="644861376"/>
        <c:scaling>
          <c:orientation val="minMax"/>
          <c:max val="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644867936"/>
        <c:crosses val="autoZero"/>
        <c:crossBetween val="midCat"/>
      </c:valAx>
      <c:valAx>
        <c:axId val="64486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644861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3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>
        <c:manualLayout>
          <c:layoutTarget val="inner"/>
          <c:xMode val="edge"/>
          <c:yMode val="edge"/>
          <c:x val="3.8653309195209568E-2"/>
          <c:y val="7.7037767496831833E-2"/>
          <c:w val="0.93511439087820714"/>
          <c:h val="0.88906755562907969"/>
        </c:manualLayout>
      </c:layout>
      <c:scatterChart>
        <c:scatterStyle val="lineMarker"/>
        <c:varyColors val="0"/>
        <c:ser>
          <c:idx val="0"/>
          <c:order val="0"/>
          <c:tx>
            <c:strRef>
              <c:f>SORTED_ATLAS_DATA!$B$26</c:f>
              <c:strCache>
                <c:ptCount val="1"/>
                <c:pt idx="0">
                  <c:v>DIBL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05AE1E7F-6BEC-4EFD-A0AB-623B585644C7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3F9C-4C03-9FA4-4FF10FE0C69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AE6D203-B216-4935-8202-2F663028D480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3F9C-4C03-9FA4-4FF10FE0C69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3DED220-4FAE-4456-8F21-7D3A792CA0BD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3F9C-4C03-9FA4-4FF10FE0C69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889A216-52A1-410C-8F48-32C208460913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3F9C-4C03-9FA4-4FF10FE0C69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98AD4E4-1BE4-46C4-8874-81D220526A5B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3F9C-4C03-9FA4-4FF10FE0C69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CBDF1EAC-6CFD-429D-9EE0-B58C2243BCD3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3F9C-4C03-9FA4-4FF10FE0C69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4037BA2C-48CB-4647-BD0B-A52C642AAA27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3F9C-4C03-9FA4-4FF10FE0C69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CDFE69D-DCEF-4717-AC00-0C3F47B4C941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3F9C-4C03-9FA4-4FF10FE0C693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A22C9D0B-F7A5-40C1-9EB3-8F4C39C969F8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3F9C-4C03-9FA4-4FF10FE0C693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DAD978B7-9C89-459F-B6C2-288CA2A8E35B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3F9C-4C03-9FA4-4FF10FE0C693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E4E5CB97-6347-4BAA-9F5D-C4056D010D97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3F9C-4C03-9FA4-4FF10FE0C693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843E9AC3-A3D5-4ED0-AD35-9E4C4B113BC5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3F9C-4C03-9FA4-4FF10FE0C693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287B33B6-86BB-46DF-BFF3-D7F095AC4920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3F9C-4C03-9FA4-4FF10FE0C693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892CC8B9-F356-49D7-BDB3-47991EB88055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3F9C-4C03-9FA4-4FF10FE0C693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B7F3F03F-E429-4D0E-A50E-D8C32A7A8249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3F9C-4C03-9FA4-4FF10FE0C693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8B867E52-D78E-48E7-8780-3192EAB880EE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3F9C-4C03-9FA4-4FF10FE0C693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6E669A3F-8E92-4362-80B1-A60B38AD0015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3F9C-4C03-9FA4-4FF10FE0C693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48C50D4D-7BE7-48E4-9619-0F6411590CF1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3F9C-4C03-9FA4-4FF10FE0C693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8E5EDE37-21CC-4766-8CEF-9B634514A091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3F9C-4C03-9FA4-4FF10FE0C693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CA0E8844-7CCB-4DA0-BA3F-02BA05D5F6DA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3F9C-4C03-9FA4-4FF10FE0C693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21B67C37-142F-46BD-937C-F4CF9BA9BFC6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3F9C-4C03-9FA4-4FF10FE0C693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C63DB4D6-D6A3-4729-AFAA-F672FD335945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3F9C-4C03-9FA4-4FF10FE0C693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04C92420-7E5A-4610-942F-2FC8091D184D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3F9C-4C03-9FA4-4FF10FE0C693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7E9BD6C8-B95D-48DC-A6FC-A95B577699B4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3F9C-4C03-9FA4-4FF10FE0C693}"/>
                </c:ext>
              </c:extLst>
            </c:dLbl>
            <c:dLbl>
              <c:idx val="24"/>
              <c:layout>
                <c:manualLayout>
                  <c:x val="-4.2212897059869456E-2"/>
                  <c:y val="6.3953945102336388E-2"/>
                </c:manualLayout>
              </c:layout>
              <c:tx>
                <c:rich>
                  <a:bodyPr/>
                  <a:lstStyle/>
                  <a:p>
                    <a:fld id="{F1B87DD3-F7BF-4874-A7B6-8D27D5AE6364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3F9C-4C03-9FA4-4FF10FE0C693}"/>
                </c:ext>
              </c:extLst>
            </c:dLbl>
            <c:dLbl>
              <c:idx val="25"/>
              <c:layout>
                <c:manualLayout>
                  <c:x val="-6.2490135377630047E-2"/>
                  <c:y val="4.9970284371264485E-3"/>
                </c:manualLayout>
              </c:layout>
              <c:tx>
                <c:rich>
                  <a:bodyPr/>
                  <a:lstStyle/>
                  <a:p>
                    <a:fld id="{5FA7DEF9-7F49-4D53-AC27-C153D415FC8C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3F9C-4C03-9FA4-4FF10FE0C693}"/>
                </c:ext>
              </c:extLst>
            </c:dLbl>
            <c:dLbl>
              <c:idx val="26"/>
              <c:layout>
                <c:manualLayout>
                  <c:x val="-2.4362144528214617E-2"/>
                  <c:y val="8.2391074526122654E-2"/>
                </c:manualLayout>
              </c:layout>
              <c:tx>
                <c:rich>
                  <a:bodyPr/>
                  <a:lstStyle/>
                  <a:p>
                    <a:fld id="{D0196628-37EF-4686-9722-65827E4B37CD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3F9C-4C03-9FA4-4FF10FE0C693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49150FD0-0ED7-420B-8733-B9AAAA66E8CB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3F9C-4C03-9FA4-4FF10FE0C693}"/>
                </c:ext>
              </c:extLst>
            </c:dLbl>
            <c:dLbl>
              <c:idx val="28"/>
              <c:layout>
                <c:manualLayout>
                  <c:x val="5.6436173211697202E-3"/>
                  <c:y val="5.2939637796002526E-2"/>
                </c:manualLayout>
              </c:layout>
              <c:tx>
                <c:rich>
                  <a:bodyPr/>
                  <a:lstStyle/>
                  <a:p>
                    <a:fld id="{2153EC6F-BC58-4A05-B453-91C1A473D8AE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3F9C-4C03-9FA4-4FF10FE0C693}"/>
                </c:ext>
              </c:extLst>
            </c:dLbl>
            <c:dLbl>
              <c:idx val="29"/>
              <c:layout>
                <c:manualLayout>
                  <c:x val="2.9740904746726207E-2"/>
                  <c:y val="-1.827255574352468E-3"/>
                </c:manualLayout>
              </c:layout>
              <c:tx>
                <c:rich>
                  <a:bodyPr/>
                  <a:lstStyle/>
                  <a:p>
                    <a:fld id="{CBFBE3EB-CFD4-4267-B9D9-5B64A4D70775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3F9C-4C03-9FA4-4FF10FE0C693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8DA4A1D9-BD38-4E57-B292-837605B418CE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3F9C-4C03-9FA4-4FF10FE0C693}"/>
                </c:ext>
              </c:extLst>
            </c:dLbl>
            <c:dLbl>
              <c:idx val="31"/>
              <c:layout>
                <c:manualLayout>
                  <c:x val="2.3608061568112543E-2"/>
                  <c:y val="-5.3406961433720104E-2"/>
                </c:manualLayout>
              </c:layout>
              <c:tx>
                <c:rich>
                  <a:bodyPr/>
                  <a:lstStyle/>
                  <a:p>
                    <a:fld id="{4B054394-2AD5-4AAD-A261-3E2516E742C5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3F9C-4C03-9FA4-4FF10FE0C693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2FFD7FA4-86AB-49E2-803F-74E484C53BD4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3F9C-4C03-9FA4-4FF10FE0C693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EA293546-9F4C-4DE6-9992-DB088E63C266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3F9C-4C03-9FA4-4FF10FE0C693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68F4B456-DC91-49AF-B219-BD50F54D9621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3F9C-4C03-9FA4-4FF10FE0C693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AE3D38FC-91D1-4400-AA9C-C5BBE6923D24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3F9C-4C03-9FA4-4FF10FE0C693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F0AAF29D-3F61-4B74-8B57-C9112E529585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3F9C-4C03-9FA4-4FF10FE0C693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4FBF7E9A-9FB1-40D4-B0EF-38AB147C31EE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3F9C-4C03-9FA4-4FF10FE0C693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FA43ED8B-C762-4F65-BD06-2BABCC387D53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3F9C-4C03-9FA4-4FF10FE0C693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BFCCD4BD-2902-41B7-A5B2-D6DEBA5EA0D0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3F9C-4C03-9FA4-4FF10FE0C693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B691DD0D-54EA-4593-85A5-046856D56218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3F9C-4C03-9FA4-4FF10FE0C6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r-T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SORTED_ATLAS_DATA!$C$25:$AQ$25</c:f>
              <c:numCache>
                <c:formatCode>0.00</c:formatCode>
                <c:ptCount val="41"/>
                <c:pt idx="0">
                  <c:v>3.3475988737344609</c:v>
                </c:pt>
                <c:pt idx="1">
                  <c:v>3.0741822896000506</c:v>
                </c:pt>
                <c:pt idx="2">
                  <c:v>3.4823385822434387</c:v>
                </c:pt>
                <c:pt idx="3">
                  <c:v>3.8627050248246575</c:v>
                </c:pt>
                <c:pt idx="4">
                  <c:v>4.6576650717439518</c:v>
                </c:pt>
                <c:pt idx="5">
                  <c:v>5.1319725763388258</c:v>
                </c:pt>
                <c:pt idx="6">
                  <c:v>4.8616242579039373</c:v>
                </c:pt>
                <c:pt idx="7">
                  <c:v>4.94512032328086</c:v>
                </c:pt>
                <c:pt idx="8">
                  <c:v>5.3381546308912418</c:v>
                </c:pt>
                <c:pt idx="9">
                  <c:v>5.4230968582075318</c:v>
                </c:pt>
                <c:pt idx="10">
                  <c:v>6.1809078592760525</c:v>
                </c:pt>
                <c:pt idx="11">
                  <c:v>5.9067803038417495</c:v>
                </c:pt>
                <c:pt idx="12">
                  <c:v>7.2352532555837588</c:v>
                </c:pt>
                <c:pt idx="13">
                  <c:v>7.4783038254953134</c:v>
                </c:pt>
                <c:pt idx="14">
                  <c:v>7.8628181938555981</c:v>
                </c:pt>
                <c:pt idx="15">
                  <c:v>8.5879486864485806</c:v>
                </c:pt>
                <c:pt idx="16">
                  <c:v>8.1362318241513378</c:v>
                </c:pt>
                <c:pt idx="17">
                  <c:v>8.7345596639865448</c:v>
                </c:pt>
                <c:pt idx="18">
                  <c:v>9.8638237552599026</c:v>
                </c:pt>
                <c:pt idx="19">
                  <c:v>7.4761348240950651</c:v>
                </c:pt>
                <c:pt idx="20">
                  <c:v>11.192200316020063</c:v>
                </c:pt>
                <c:pt idx="21">
                  <c:v>10.42893378925517</c:v>
                </c:pt>
                <c:pt idx="22">
                  <c:v>11.406668212989802</c:v>
                </c:pt>
                <c:pt idx="23">
                  <c:v>12.002132805307063</c:v>
                </c:pt>
                <c:pt idx="24">
                  <c:v>13.416541660490255</c:v>
                </c:pt>
                <c:pt idx="25">
                  <c:v>14.024562218728503</c:v>
                </c:pt>
                <c:pt idx="26">
                  <c:v>14.096271128478586</c:v>
                </c:pt>
                <c:pt idx="27">
                  <c:v>14.191316560432467</c:v>
                </c:pt>
                <c:pt idx="28">
                  <c:v>14.712026608058817</c:v>
                </c:pt>
                <c:pt idx="29">
                  <c:v>14.394779000014674</c:v>
                </c:pt>
                <c:pt idx="30">
                  <c:v>15.527224953799314</c:v>
                </c:pt>
                <c:pt idx="31">
                  <c:v>15.015547186697777</c:v>
                </c:pt>
                <c:pt idx="32">
                  <c:v>17.727215593371053</c:v>
                </c:pt>
                <c:pt idx="33">
                  <c:v>20.428404472285195</c:v>
                </c:pt>
                <c:pt idx="34">
                  <c:v>22.915822574378225</c:v>
                </c:pt>
                <c:pt idx="35">
                  <c:v>24.264266114580195</c:v>
                </c:pt>
                <c:pt idx="36">
                  <c:v>24.475988737344611</c:v>
                </c:pt>
                <c:pt idx="37">
                  <c:v>24.874267307818368</c:v>
                </c:pt>
                <c:pt idx="38">
                  <c:v>30.761649511357351</c:v>
                </c:pt>
                <c:pt idx="39">
                  <c:v>32.525687254450148</c:v>
                </c:pt>
                <c:pt idx="40">
                  <c:v>77.094584183117007</c:v>
                </c:pt>
              </c:numCache>
            </c:numRef>
          </c:xVal>
          <c:yVal>
            <c:numRef>
              <c:f>SORTED_ATLAS_DATA!$C$26:$AQ$26</c:f>
              <c:numCache>
                <c:formatCode>General</c:formatCode>
                <c:ptCount val="41"/>
                <c:pt idx="0">
                  <c:v>51.04</c:v>
                </c:pt>
                <c:pt idx="1">
                  <c:v>107.48</c:v>
                </c:pt>
                <c:pt idx="2">
                  <c:v>91.13</c:v>
                </c:pt>
                <c:pt idx="3">
                  <c:v>93.48</c:v>
                </c:pt>
                <c:pt idx="4">
                  <c:v>159.30000000000001</c:v>
                </c:pt>
                <c:pt idx="5">
                  <c:v>157.91</c:v>
                </c:pt>
                <c:pt idx="6">
                  <c:v>178.7</c:v>
                </c:pt>
                <c:pt idx="7">
                  <c:v>286.87</c:v>
                </c:pt>
                <c:pt idx="8">
                  <c:v>169.04</c:v>
                </c:pt>
                <c:pt idx="9">
                  <c:v>160.69999999999999</c:v>
                </c:pt>
                <c:pt idx="10">
                  <c:v>223.57</c:v>
                </c:pt>
                <c:pt idx="11">
                  <c:v>134.69999999999999</c:v>
                </c:pt>
                <c:pt idx="12">
                  <c:v>133.47999999999999</c:v>
                </c:pt>
                <c:pt idx="13">
                  <c:v>128.26</c:v>
                </c:pt>
                <c:pt idx="14">
                  <c:v>79.739999999999995</c:v>
                </c:pt>
                <c:pt idx="15">
                  <c:v>137.22</c:v>
                </c:pt>
                <c:pt idx="16">
                  <c:v>72.09</c:v>
                </c:pt>
                <c:pt idx="17">
                  <c:v>111.3</c:v>
                </c:pt>
                <c:pt idx="18">
                  <c:v>85.91</c:v>
                </c:pt>
                <c:pt idx="19">
                  <c:v>280.52</c:v>
                </c:pt>
                <c:pt idx="20">
                  <c:v>106.43</c:v>
                </c:pt>
                <c:pt idx="21">
                  <c:v>82.87</c:v>
                </c:pt>
                <c:pt idx="22">
                  <c:v>99.83</c:v>
                </c:pt>
                <c:pt idx="23">
                  <c:v>65.39</c:v>
                </c:pt>
                <c:pt idx="24">
                  <c:v>49.74</c:v>
                </c:pt>
                <c:pt idx="25">
                  <c:v>47.65</c:v>
                </c:pt>
                <c:pt idx="26">
                  <c:v>46.52</c:v>
                </c:pt>
                <c:pt idx="27">
                  <c:v>90.09</c:v>
                </c:pt>
                <c:pt idx="28">
                  <c:v>44.17</c:v>
                </c:pt>
                <c:pt idx="29">
                  <c:v>44.52</c:v>
                </c:pt>
                <c:pt idx="30">
                  <c:v>71.22</c:v>
                </c:pt>
                <c:pt idx="31">
                  <c:v>46.09</c:v>
                </c:pt>
                <c:pt idx="32">
                  <c:v>110.87</c:v>
                </c:pt>
                <c:pt idx="33">
                  <c:v>66.959999999999994</c:v>
                </c:pt>
                <c:pt idx="34">
                  <c:v>66.09</c:v>
                </c:pt>
                <c:pt idx="35">
                  <c:v>41.91</c:v>
                </c:pt>
                <c:pt idx="36">
                  <c:v>90.43</c:v>
                </c:pt>
                <c:pt idx="37">
                  <c:v>44.7</c:v>
                </c:pt>
                <c:pt idx="38">
                  <c:v>118.7</c:v>
                </c:pt>
                <c:pt idx="39">
                  <c:v>125.04</c:v>
                </c:pt>
                <c:pt idx="40">
                  <c:v>190.26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SORTED_ATLAS_DATA!$C$3:$AQ$3</c15:f>
                <c15:dlblRangeCache>
                  <c:ptCount val="41"/>
                  <c:pt idx="0">
                    <c:v>S1</c:v>
                  </c:pt>
                  <c:pt idx="1">
                    <c:v>S1S2A</c:v>
                  </c:pt>
                  <c:pt idx="2">
                    <c:v>S1S2</c:v>
                  </c:pt>
                  <c:pt idx="3">
                    <c:v>S1A</c:v>
                  </c:pt>
                  <c:pt idx="4">
                    <c:v>S1S2H</c:v>
                  </c:pt>
                  <c:pt idx="5">
                    <c:v>S1S2L</c:v>
                  </c:pt>
                  <c:pt idx="6">
                    <c:v>S1AH</c:v>
                  </c:pt>
                  <c:pt idx="7">
                    <c:v>S2A</c:v>
                  </c:pt>
                  <c:pt idx="8">
                    <c:v>S1AL</c:v>
                  </c:pt>
                  <c:pt idx="9">
                    <c:v>S2AH</c:v>
                  </c:pt>
                  <c:pt idx="10">
                    <c:v>S2</c:v>
                  </c:pt>
                  <c:pt idx="11">
                    <c:v>S2AL</c:v>
                  </c:pt>
                  <c:pt idx="12">
                    <c:v>S1HL</c:v>
                  </c:pt>
                  <c:pt idx="13">
                    <c:v>S1H</c:v>
                  </c:pt>
                  <c:pt idx="14">
                    <c:v>S2HL</c:v>
                  </c:pt>
                  <c:pt idx="15">
                    <c:v>S1L</c:v>
                  </c:pt>
                  <c:pt idx="16">
                    <c:v>AHL</c:v>
                  </c:pt>
                  <c:pt idx="17">
                    <c:v>S2H</c:v>
                  </c:pt>
                  <c:pt idx="18">
                    <c:v>S2L</c:v>
                  </c:pt>
                  <c:pt idx="19">
                    <c:v>A</c:v>
                  </c:pt>
                  <c:pt idx="20">
                    <c:v>S1S2T</c:v>
                  </c:pt>
                  <c:pt idx="21">
                    <c:v>AL</c:v>
                  </c:pt>
                  <c:pt idx="22">
                    <c:v>S1AT</c:v>
                  </c:pt>
                  <c:pt idx="23">
                    <c:v>S2AT</c:v>
                  </c:pt>
                  <c:pt idx="24">
                    <c:v>S1HT</c:v>
                  </c:pt>
                  <c:pt idx="25">
                    <c:v>S1LT</c:v>
                  </c:pt>
                  <c:pt idx="26">
                    <c:v>S2HT</c:v>
                  </c:pt>
                  <c:pt idx="27">
                    <c:v>AH</c:v>
                  </c:pt>
                  <c:pt idx="28">
                    <c:v>S2LT</c:v>
                  </c:pt>
                  <c:pt idx="29">
                    <c:v>AHT</c:v>
                  </c:pt>
                  <c:pt idx="30">
                    <c:v>HL</c:v>
                  </c:pt>
                  <c:pt idx="31">
                    <c:v>ALT</c:v>
                  </c:pt>
                  <c:pt idx="32">
                    <c:v>HLT</c:v>
                  </c:pt>
                  <c:pt idx="33">
                    <c:v>H</c:v>
                  </c:pt>
                  <c:pt idx="34">
                    <c:v>S1T</c:v>
                  </c:pt>
                  <c:pt idx="35">
                    <c:v>S2T</c:v>
                  </c:pt>
                  <c:pt idx="36">
                    <c:v>L</c:v>
                  </c:pt>
                  <c:pt idx="37">
                    <c:v>AT</c:v>
                  </c:pt>
                  <c:pt idx="38">
                    <c:v>HT</c:v>
                  </c:pt>
                  <c:pt idx="39">
                    <c:v>LT</c:v>
                  </c:pt>
                  <c:pt idx="40">
                    <c:v>T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9-3F9C-4C03-9FA4-4FF10FE0C6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861376"/>
        <c:axId val="644867936"/>
      </c:scatterChart>
      <c:valAx>
        <c:axId val="644861376"/>
        <c:scaling>
          <c:orientation val="minMax"/>
          <c:max val="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644867936"/>
        <c:crosses val="autoZero"/>
        <c:crossBetween val="midCat"/>
      </c:valAx>
      <c:valAx>
        <c:axId val="644867936"/>
        <c:scaling>
          <c:orientation val="minMax"/>
          <c:max val="100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644861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800"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>
        <c:manualLayout>
          <c:layoutTarget val="inner"/>
          <c:xMode val="edge"/>
          <c:yMode val="edge"/>
          <c:x val="4.4948552604215798E-2"/>
          <c:y val="3.1531704295278185E-2"/>
          <c:w val="0.93511439087820714"/>
          <c:h val="0.88906755562907969"/>
        </c:manualLayout>
      </c:layout>
      <c:scatterChart>
        <c:scatterStyle val="lineMarker"/>
        <c:varyColors val="0"/>
        <c:ser>
          <c:idx val="0"/>
          <c:order val="0"/>
          <c:tx>
            <c:strRef>
              <c:f>SORTED_ATLAS_DATA!$B$49</c:f>
              <c:strCache>
                <c:ptCount val="1"/>
                <c:pt idx="0">
                  <c:v>VTH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2580594340061129E-2"/>
                  <c:y val="7.1255312413166681E-3"/>
                </c:manualLayout>
              </c:layout>
              <c:tx>
                <c:rich>
                  <a:bodyPr/>
                  <a:lstStyle/>
                  <a:p>
                    <a:fld id="{F474ECC0-96B9-4821-9235-3E0DDB2EA305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9A91-4D58-813C-96DBD7895DA0}"/>
                </c:ext>
              </c:extLst>
            </c:dLbl>
            <c:dLbl>
              <c:idx val="1"/>
              <c:layout>
                <c:manualLayout>
                  <c:x val="-3.6413605438891841E-2"/>
                  <c:y val="4.275318744789975E-2"/>
                </c:manualLayout>
              </c:layout>
              <c:tx>
                <c:rich>
                  <a:bodyPr/>
                  <a:lstStyle/>
                  <a:p>
                    <a:fld id="{BC966276-3C3B-4016-BB58-4DB35F47301D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9A91-4D58-813C-96DBD7895DA0}"/>
                </c:ext>
              </c:extLst>
            </c:dLbl>
            <c:dLbl>
              <c:idx val="2"/>
              <c:layout>
                <c:manualLayout>
                  <c:x val="-3.4017973502122642E-2"/>
                  <c:y val="8.9069140516457937E-2"/>
                </c:manualLayout>
              </c:layout>
              <c:tx>
                <c:rich>
                  <a:bodyPr/>
                  <a:lstStyle/>
                  <a:p>
                    <a:fld id="{58428E18-40E5-4C50-8CD6-009C86A47218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9A91-4D58-813C-96DBD7895DA0}"/>
                </c:ext>
              </c:extLst>
            </c:dLbl>
            <c:dLbl>
              <c:idx val="3"/>
              <c:layout>
                <c:manualLayout>
                  <c:x val="-3.3538847114768809E-2"/>
                  <c:y val="-7.4818078033824731E-2"/>
                </c:manualLayout>
              </c:layout>
              <c:tx>
                <c:rich>
                  <a:bodyPr/>
                  <a:lstStyle/>
                  <a:p>
                    <a:fld id="{513A9B2C-6B9A-44C8-8992-CDC9DFF65D89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9A91-4D58-813C-96DBD7895DA0}"/>
                </c:ext>
              </c:extLst>
            </c:dLbl>
            <c:dLbl>
              <c:idx val="4"/>
              <c:layout>
                <c:manualLayout>
                  <c:x val="-5.2224776221568577E-2"/>
                  <c:y val="-6.7692546792508038E-2"/>
                </c:manualLayout>
              </c:layout>
              <c:tx>
                <c:rich>
                  <a:bodyPr/>
                  <a:lstStyle/>
                  <a:p>
                    <a:fld id="{F6771150-5D13-4257-A554-3C0E4FAD9A35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9A91-4D58-813C-96DBD7895DA0}"/>
                </c:ext>
              </c:extLst>
            </c:dLbl>
            <c:dLbl>
              <c:idx val="5"/>
              <c:layout>
                <c:manualLayout>
                  <c:x val="-2.9226709628584261E-2"/>
                  <c:y val="-5.7004249930533081E-2"/>
                </c:manualLayout>
              </c:layout>
              <c:tx>
                <c:rich>
                  <a:bodyPr/>
                  <a:lstStyle/>
                  <a:p>
                    <a:fld id="{0660A202-027B-46D2-8E50-CD44E98E3A86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9A91-4D58-813C-96DBD7895DA0}"/>
                </c:ext>
              </c:extLst>
            </c:dLbl>
            <c:dLbl>
              <c:idx val="6"/>
              <c:layout>
                <c:manualLayout>
                  <c:x val="-1.5811170782676721E-2"/>
                  <c:y val="-0.13894785920567446"/>
                </c:manualLayout>
              </c:layout>
              <c:tx>
                <c:rich>
                  <a:bodyPr/>
                  <a:lstStyle/>
                  <a:p>
                    <a:fld id="{6CAA7D51-688E-4E06-BFDF-65B4FF1E8BD2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9A91-4D58-813C-96DBD7895DA0}"/>
                </c:ext>
              </c:extLst>
            </c:dLbl>
            <c:dLbl>
              <c:idx val="7"/>
              <c:layout>
                <c:manualLayout>
                  <c:x val="2.2518940205630465E-2"/>
                  <c:y val="6.05670155511914E-2"/>
                </c:manualLayout>
              </c:layout>
              <c:tx>
                <c:rich>
                  <a:bodyPr/>
                  <a:lstStyle/>
                  <a:p>
                    <a:fld id="{930B6188-0E92-4483-8C03-6CF8F61C7503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9A91-4D58-813C-96DBD7895DA0}"/>
                </c:ext>
              </c:extLst>
            </c:dLbl>
            <c:dLbl>
              <c:idx val="8"/>
              <c:layout>
                <c:manualLayout>
                  <c:x val="-4.3121374861845776E-3"/>
                  <c:y val="-3.2064890585924925E-2"/>
                </c:manualLayout>
              </c:layout>
              <c:tx>
                <c:rich>
                  <a:bodyPr/>
                  <a:lstStyle/>
                  <a:p>
                    <a:fld id="{AA5ADC5A-F8B3-41B4-A5CC-3FC78CC77626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9A91-4D58-813C-96DBD7895DA0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6FE5BD8-E93E-4FFC-8873-67E5C9E2CED5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9A91-4D58-813C-96DBD7895DA0}"/>
                </c:ext>
              </c:extLst>
            </c:dLbl>
            <c:dLbl>
              <c:idx val="10"/>
              <c:layout>
                <c:manualLayout>
                  <c:x val="1.0540780521784464E-2"/>
                  <c:y val="-1.0688296861974953E-2"/>
                </c:manualLayout>
              </c:layout>
              <c:tx>
                <c:rich>
                  <a:bodyPr/>
                  <a:lstStyle/>
                  <a:p>
                    <a:fld id="{DB2932EC-7CF1-4E21-A597-302DF90B71BE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9A91-4D58-813C-96DBD7895DA0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DE8517F0-248A-44EA-8EC8-8F7437D2A75A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9A91-4D58-813C-96DBD7895DA0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E947CE08-6F0C-44A9-AC01-BD279C4AC6D9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9A91-4D58-813C-96DBD7895DA0}"/>
                </c:ext>
              </c:extLst>
            </c:dLbl>
            <c:dLbl>
              <c:idx val="13"/>
              <c:layout>
                <c:manualLayout>
                  <c:x val="7.6181095589260561E-2"/>
                  <c:y val="0.11044573424040785"/>
                </c:manualLayout>
              </c:layout>
              <c:tx>
                <c:rich>
                  <a:bodyPr/>
                  <a:lstStyle/>
                  <a:p>
                    <a:fld id="{8201447B-6565-4F6E-B7FD-FCDE18355F1B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9A91-4D58-813C-96DBD7895DA0}"/>
                </c:ext>
              </c:extLst>
            </c:dLbl>
            <c:dLbl>
              <c:idx val="14"/>
              <c:layout>
                <c:manualLayout>
                  <c:x val="-5.2255417899332197E-2"/>
                  <c:y val="0"/>
                </c:manualLayout>
              </c:layout>
              <c:tx>
                <c:rich>
                  <a:bodyPr/>
                  <a:lstStyle/>
                  <a:p>
                    <a:fld id="{1A066FF1-8BDB-4FE7-B2C9-37E0286F53F7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9A91-4D58-813C-96DBD7895DA0}"/>
                </c:ext>
              </c:extLst>
            </c:dLbl>
            <c:dLbl>
              <c:idx val="15"/>
              <c:layout>
                <c:manualLayout>
                  <c:x val="5.1745649834214688E-2"/>
                  <c:y val="7.1255312413166351E-3"/>
                </c:manualLayout>
              </c:layout>
              <c:tx>
                <c:rich>
                  <a:bodyPr/>
                  <a:lstStyle/>
                  <a:p>
                    <a:fld id="{524AA7A4-D814-4D4F-ADCA-4DF2F75880FD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9A91-4D58-813C-96DBD7895DA0}"/>
                </c:ext>
              </c:extLst>
            </c:dLbl>
            <c:dLbl>
              <c:idx val="16"/>
              <c:layout>
                <c:manualLayout>
                  <c:x val="-3.2120302745461078E-2"/>
                  <c:y val="-7.7109386985095826E-2"/>
                </c:manualLayout>
              </c:layout>
              <c:tx>
                <c:rich>
                  <a:bodyPr/>
                  <a:lstStyle/>
                  <a:p>
                    <a:fld id="{4B063B7C-F7A4-41D7-888F-78AA8987F1E4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9A91-4D58-813C-96DBD7895DA0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F2C6E437-D427-4F9C-9EA4-D06B362C0E56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9A91-4D58-813C-96DBD7895DA0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4662C478-42C4-4070-B776-6064E8D0BB75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9A91-4D58-813C-96DBD7895DA0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FDEB296C-1373-4459-A695-EACBB7B8C2BF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9A91-4D58-813C-96DBD7895DA0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A3EDCCE-FF8A-401D-A4DD-FFB0E13D868B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9A91-4D58-813C-96DBD7895DA0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BD39A8F1-F823-4B41-ADB7-881E69B80CC1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9A91-4D58-813C-96DBD7895DA0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08B1BB5B-1520-467C-8A04-B5C5487284B0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9A91-4D58-813C-96DBD7895DA0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2C619C21-2BC7-46A5-A539-FFB4DAD5042A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9A91-4D58-813C-96DBD7895DA0}"/>
                </c:ext>
              </c:extLst>
            </c:dLbl>
            <c:dLbl>
              <c:idx val="24"/>
              <c:layout>
                <c:manualLayout>
                  <c:x val="1.5811170782676721E-2"/>
                  <c:y val="2.8502124965266509E-2"/>
                </c:manualLayout>
              </c:layout>
              <c:tx>
                <c:rich>
                  <a:bodyPr/>
                  <a:lstStyle/>
                  <a:p>
                    <a:fld id="{845B5186-5220-4887-BC5F-D0F8E399DD08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9A91-4D58-813C-96DBD7895DA0}"/>
                </c:ext>
              </c:extLst>
            </c:dLbl>
            <c:dLbl>
              <c:idx val="25"/>
              <c:layout>
                <c:manualLayout>
                  <c:x val="3.7371858213599556E-2"/>
                  <c:y val="9.2631906137116263E-2"/>
                </c:manualLayout>
              </c:layout>
              <c:tx>
                <c:rich>
                  <a:bodyPr/>
                  <a:lstStyle/>
                  <a:p>
                    <a:fld id="{10E91659-C396-42ED-8BFF-21774F1CB1C5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9A91-4D58-813C-96DBD7895DA0}"/>
                </c:ext>
              </c:extLst>
            </c:dLbl>
            <c:dLbl>
              <c:idx val="26"/>
              <c:layout>
                <c:manualLayout>
                  <c:x val="-5.0811277925900351E-2"/>
                  <c:y val="4.3593382962377816E-3"/>
                </c:manualLayout>
              </c:layout>
              <c:tx>
                <c:rich>
                  <a:bodyPr/>
                  <a:lstStyle/>
                  <a:p>
                    <a:fld id="{1C654347-4934-489E-9154-0AB9AFBAEBA1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9A91-4D58-813C-96DBD7895DA0}"/>
                </c:ext>
              </c:extLst>
            </c:dLbl>
            <c:dLbl>
              <c:idx val="27"/>
              <c:layout>
                <c:manualLayout>
                  <c:x val="7.186895810307601E-3"/>
                  <c:y val="6.7692546792508038E-2"/>
                </c:manualLayout>
              </c:layout>
              <c:tx>
                <c:rich>
                  <a:bodyPr/>
                  <a:lstStyle/>
                  <a:p>
                    <a:fld id="{2D149925-1806-439C-A950-F32B6EA87317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9A91-4D58-813C-96DBD7895DA0}"/>
                </c:ext>
              </c:extLst>
            </c:dLbl>
            <c:dLbl>
              <c:idx val="28"/>
              <c:layout>
                <c:manualLayout>
                  <c:x val="-4.315453644408844E-2"/>
                  <c:y val="-5.8989159233601422E-2"/>
                </c:manualLayout>
              </c:layout>
              <c:tx>
                <c:rich>
                  <a:bodyPr/>
                  <a:lstStyle/>
                  <a:p>
                    <a:fld id="{C500F581-4C54-4E1E-A749-171B27C54284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9A91-4D58-813C-96DBD7895DA0}"/>
                </c:ext>
              </c:extLst>
            </c:dLbl>
            <c:dLbl>
              <c:idx val="29"/>
              <c:layout>
                <c:manualLayout>
                  <c:x val="-1.483213071352558E-2"/>
                  <c:y val="-5.5222867120203925E-2"/>
                </c:manualLayout>
              </c:layout>
              <c:tx>
                <c:rich>
                  <a:bodyPr/>
                  <a:lstStyle/>
                  <a:p>
                    <a:fld id="{FA88A034-43BD-4DEA-B280-DBAE3CE20B60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9A91-4D58-813C-96DBD7895DA0}"/>
                </c:ext>
              </c:extLst>
            </c:dLbl>
            <c:dLbl>
              <c:idx val="30"/>
              <c:layout>
                <c:manualLayout>
                  <c:x val="-7.318938515518991E-6"/>
                  <c:y val="5.0378066941560683E-3"/>
                </c:manualLayout>
              </c:layout>
              <c:tx>
                <c:rich>
                  <a:bodyPr/>
                  <a:lstStyle/>
                  <a:p>
                    <a:fld id="{780E665E-77F2-43A4-ACCA-A374807ABEC4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9A91-4D58-813C-96DBD7895DA0}"/>
                </c:ext>
              </c:extLst>
            </c:dLbl>
            <c:dLbl>
              <c:idx val="31"/>
              <c:layout>
                <c:manualLayout>
                  <c:x val="1.6788249074493816E-2"/>
                  <c:y val="-5.4968985003141263E-2"/>
                </c:manualLayout>
              </c:layout>
              <c:tx>
                <c:rich>
                  <a:bodyPr/>
                  <a:lstStyle/>
                  <a:p>
                    <a:fld id="{B9DB2931-1278-411C-9F2E-3A6B71CABEB8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9A91-4D58-813C-96DBD7895DA0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369A11D7-89F3-420B-A3A7-0AAD37024207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9A91-4D58-813C-96DBD7895DA0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11D8AEA6-AF2C-4935-8BD8-0E7D6CB3579B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9A91-4D58-813C-96DBD7895DA0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8DD3B9CA-A60C-4377-BEE8-497178BA1BF7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9A91-4D58-813C-96DBD7895DA0}"/>
                </c:ext>
              </c:extLst>
            </c:dLbl>
            <c:dLbl>
              <c:idx val="35"/>
              <c:layout>
                <c:manualLayout>
                  <c:x val="1.9713981813160822E-2"/>
                  <c:y val="0.12002322635663354"/>
                </c:manualLayout>
              </c:layout>
              <c:tx>
                <c:rich>
                  <a:bodyPr/>
                  <a:lstStyle/>
                  <a:p>
                    <a:fld id="{0DD9B834-4FDA-4069-B886-D3DE5483C5C8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9A91-4D58-813C-96DBD7895DA0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8C8CF36E-23C3-4C56-BE0D-6C3C079287F9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9A91-4D58-813C-96DBD7895DA0}"/>
                </c:ext>
              </c:extLst>
            </c:dLbl>
            <c:dLbl>
              <c:idx val="37"/>
              <c:layout>
                <c:manualLayout>
                  <c:x val="2.0675639462583301E-2"/>
                  <c:y val="-8.0897073431070734E-18"/>
                </c:manualLayout>
              </c:layout>
              <c:tx>
                <c:rich>
                  <a:bodyPr/>
                  <a:lstStyle/>
                  <a:p>
                    <a:fld id="{3DFCEF73-BE15-49D1-ABB1-866A623AAC8C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9A91-4D58-813C-96DBD7895DA0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2017AC8D-7855-479B-95DE-E86F1E911D13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9A91-4D58-813C-96DBD7895DA0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20FC0750-4380-4BF4-B3D8-2EF021CBB84B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9A91-4D58-813C-96DBD7895DA0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A79B6D97-2561-452C-AEE8-85089A34E055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9A91-4D58-813C-96DBD7895D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r-T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SORTED_ATLAS_DATA!$C$48:$AQ$48</c:f>
              <c:numCache>
                <c:formatCode>0.00</c:formatCode>
                <c:ptCount val="41"/>
                <c:pt idx="0">
                  <c:v>3.3475988737344609</c:v>
                </c:pt>
                <c:pt idx="1">
                  <c:v>3.0741822896000506</c:v>
                </c:pt>
                <c:pt idx="2">
                  <c:v>3.4823385822434387</c:v>
                </c:pt>
                <c:pt idx="3">
                  <c:v>3.8627050248246575</c:v>
                </c:pt>
                <c:pt idx="4">
                  <c:v>4.6576650717439518</c:v>
                </c:pt>
                <c:pt idx="5">
                  <c:v>5.1319725763388258</c:v>
                </c:pt>
                <c:pt idx="6">
                  <c:v>4.8616242579039373</c:v>
                </c:pt>
                <c:pt idx="7">
                  <c:v>4.94512032328086</c:v>
                </c:pt>
                <c:pt idx="8">
                  <c:v>5.3381546308912418</c:v>
                </c:pt>
                <c:pt idx="9">
                  <c:v>5.4230968582075318</c:v>
                </c:pt>
                <c:pt idx="10">
                  <c:v>6.1809078592760525</c:v>
                </c:pt>
                <c:pt idx="11">
                  <c:v>5.9067803038417495</c:v>
                </c:pt>
                <c:pt idx="12">
                  <c:v>7.2352532555837588</c:v>
                </c:pt>
                <c:pt idx="13">
                  <c:v>7.4783038254953134</c:v>
                </c:pt>
                <c:pt idx="14">
                  <c:v>7.8628181938555981</c:v>
                </c:pt>
                <c:pt idx="15">
                  <c:v>8.5879486864485806</c:v>
                </c:pt>
                <c:pt idx="16">
                  <c:v>8.1362318241513378</c:v>
                </c:pt>
                <c:pt idx="17">
                  <c:v>8.7345596639865448</c:v>
                </c:pt>
                <c:pt idx="18">
                  <c:v>9.8638237552599026</c:v>
                </c:pt>
                <c:pt idx="19">
                  <c:v>7.4761348240950651</c:v>
                </c:pt>
                <c:pt idx="20">
                  <c:v>11.192200316020063</c:v>
                </c:pt>
                <c:pt idx="21">
                  <c:v>10.42893378925517</c:v>
                </c:pt>
                <c:pt idx="22">
                  <c:v>11.406668212989802</c:v>
                </c:pt>
                <c:pt idx="23">
                  <c:v>12.002132805307063</c:v>
                </c:pt>
                <c:pt idx="24">
                  <c:v>13.416541660490255</c:v>
                </c:pt>
                <c:pt idx="25">
                  <c:v>14.024562218728503</c:v>
                </c:pt>
                <c:pt idx="26">
                  <c:v>14.096271128478586</c:v>
                </c:pt>
                <c:pt idx="27">
                  <c:v>14.191316560432467</c:v>
                </c:pt>
                <c:pt idx="28">
                  <c:v>14.712026608058817</c:v>
                </c:pt>
                <c:pt idx="29">
                  <c:v>14.394779000014674</c:v>
                </c:pt>
                <c:pt idx="30">
                  <c:v>15.527224953799314</c:v>
                </c:pt>
                <c:pt idx="31">
                  <c:v>15.015547186697777</c:v>
                </c:pt>
                <c:pt idx="32">
                  <c:v>17.727215593371053</c:v>
                </c:pt>
                <c:pt idx="33">
                  <c:v>20.428404472285195</c:v>
                </c:pt>
                <c:pt idx="34">
                  <c:v>22.915822574378225</c:v>
                </c:pt>
                <c:pt idx="35">
                  <c:v>24.264266114580195</c:v>
                </c:pt>
                <c:pt idx="36">
                  <c:v>24.475988737344611</c:v>
                </c:pt>
                <c:pt idx="37">
                  <c:v>24.874267307818368</c:v>
                </c:pt>
                <c:pt idx="38">
                  <c:v>30.761649511357351</c:v>
                </c:pt>
                <c:pt idx="39">
                  <c:v>32.525687254450148</c:v>
                </c:pt>
                <c:pt idx="40">
                  <c:v>77.094584183117007</c:v>
                </c:pt>
              </c:numCache>
            </c:numRef>
          </c:xVal>
          <c:yVal>
            <c:numRef>
              <c:f>SORTED_ATLAS_DATA!$C$49:$AQ$49</c:f>
              <c:numCache>
                <c:formatCode>General</c:formatCode>
                <c:ptCount val="41"/>
                <c:pt idx="0">
                  <c:v>0.60429999999999995</c:v>
                </c:pt>
                <c:pt idx="1">
                  <c:v>0.59109999999999996</c:v>
                </c:pt>
                <c:pt idx="2">
                  <c:v>0.58420000000000005</c:v>
                </c:pt>
                <c:pt idx="3">
                  <c:v>0.59089999999999998</c:v>
                </c:pt>
                <c:pt idx="4">
                  <c:v>0.56830000000000003</c:v>
                </c:pt>
                <c:pt idx="5">
                  <c:v>0.57730000000000004</c:v>
                </c:pt>
                <c:pt idx="6">
                  <c:v>0.56410000000000005</c:v>
                </c:pt>
                <c:pt idx="7">
                  <c:v>0.47310000000000002</c:v>
                </c:pt>
                <c:pt idx="8">
                  <c:v>0.58079999999999998</c:v>
                </c:pt>
                <c:pt idx="9">
                  <c:v>0.65069999999999995</c:v>
                </c:pt>
                <c:pt idx="10">
                  <c:v>0.52859999999999996</c:v>
                </c:pt>
                <c:pt idx="11">
                  <c:v>0.69099999999999995</c:v>
                </c:pt>
                <c:pt idx="12">
                  <c:v>0.66369999999999996</c:v>
                </c:pt>
                <c:pt idx="13">
                  <c:v>0.59530000000000005</c:v>
                </c:pt>
                <c:pt idx="14">
                  <c:v>0.77429999999999999</c:v>
                </c:pt>
                <c:pt idx="15">
                  <c:v>0.59740000000000004</c:v>
                </c:pt>
                <c:pt idx="16">
                  <c:v>0.78990000000000005</c:v>
                </c:pt>
                <c:pt idx="17">
                  <c:v>0.71630000000000005</c:v>
                </c:pt>
                <c:pt idx="18">
                  <c:v>0.75329999999999997</c:v>
                </c:pt>
                <c:pt idx="19">
                  <c:v>0.49159999999999998</c:v>
                </c:pt>
                <c:pt idx="20">
                  <c:v>0.66779999999999995</c:v>
                </c:pt>
                <c:pt idx="21">
                  <c:v>0.77039999999999997</c:v>
                </c:pt>
                <c:pt idx="22">
                  <c:v>0.68789999999999996</c:v>
                </c:pt>
                <c:pt idx="23">
                  <c:v>0.78249999999999997</c:v>
                </c:pt>
                <c:pt idx="24">
                  <c:v>0.78190000000000004</c:v>
                </c:pt>
                <c:pt idx="25">
                  <c:v>0.78669999999999995</c:v>
                </c:pt>
                <c:pt idx="26">
                  <c:v>0.82899999999999996</c:v>
                </c:pt>
                <c:pt idx="27">
                  <c:v>0.75570000000000004</c:v>
                </c:pt>
                <c:pt idx="28">
                  <c:v>0.83479999999999999</c:v>
                </c:pt>
                <c:pt idx="29">
                  <c:v>0.83940000000000003</c:v>
                </c:pt>
                <c:pt idx="30">
                  <c:v>0.81230000000000002</c:v>
                </c:pt>
                <c:pt idx="31">
                  <c:v>0.83930000000000005</c:v>
                </c:pt>
                <c:pt idx="32">
                  <c:v>0.77769999999999995</c:v>
                </c:pt>
                <c:pt idx="33">
                  <c:v>0.81530000000000002</c:v>
                </c:pt>
                <c:pt idx="34">
                  <c:v>0.71989999999999998</c:v>
                </c:pt>
                <c:pt idx="35">
                  <c:v>0.82850000000000001</c:v>
                </c:pt>
                <c:pt idx="36">
                  <c:v>0.78920000000000001</c:v>
                </c:pt>
                <c:pt idx="37">
                  <c:v>0.83689999999999998</c:v>
                </c:pt>
                <c:pt idx="38">
                  <c:v>0.75839999999999996</c:v>
                </c:pt>
                <c:pt idx="39">
                  <c:v>0.75109999999999999</c:v>
                </c:pt>
                <c:pt idx="40">
                  <c:v>0.67300000000000004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SORTED_ATLAS_DATA!$C$3:$AQ$3</c15:f>
                <c15:dlblRangeCache>
                  <c:ptCount val="41"/>
                  <c:pt idx="0">
                    <c:v>S1</c:v>
                  </c:pt>
                  <c:pt idx="1">
                    <c:v>S1S2A</c:v>
                  </c:pt>
                  <c:pt idx="2">
                    <c:v>S1S2</c:v>
                  </c:pt>
                  <c:pt idx="3">
                    <c:v>S1A</c:v>
                  </c:pt>
                  <c:pt idx="4">
                    <c:v>S1S2H</c:v>
                  </c:pt>
                  <c:pt idx="5">
                    <c:v>S1S2L</c:v>
                  </c:pt>
                  <c:pt idx="6">
                    <c:v>S1AH</c:v>
                  </c:pt>
                  <c:pt idx="7">
                    <c:v>S2A</c:v>
                  </c:pt>
                  <c:pt idx="8">
                    <c:v>S1AL</c:v>
                  </c:pt>
                  <c:pt idx="9">
                    <c:v>S2AH</c:v>
                  </c:pt>
                  <c:pt idx="10">
                    <c:v>S2</c:v>
                  </c:pt>
                  <c:pt idx="11">
                    <c:v>S2AL</c:v>
                  </c:pt>
                  <c:pt idx="12">
                    <c:v>S1HL</c:v>
                  </c:pt>
                  <c:pt idx="13">
                    <c:v>S1H</c:v>
                  </c:pt>
                  <c:pt idx="14">
                    <c:v>S2HL</c:v>
                  </c:pt>
                  <c:pt idx="15">
                    <c:v>S1L</c:v>
                  </c:pt>
                  <c:pt idx="16">
                    <c:v>AHL</c:v>
                  </c:pt>
                  <c:pt idx="17">
                    <c:v>S2H</c:v>
                  </c:pt>
                  <c:pt idx="18">
                    <c:v>S2L</c:v>
                  </c:pt>
                  <c:pt idx="19">
                    <c:v>A</c:v>
                  </c:pt>
                  <c:pt idx="20">
                    <c:v>S1S2T</c:v>
                  </c:pt>
                  <c:pt idx="21">
                    <c:v>AL</c:v>
                  </c:pt>
                  <c:pt idx="22">
                    <c:v>S1AT</c:v>
                  </c:pt>
                  <c:pt idx="23">
                    <c:v>S2AT</c:v>
                  </c:pt>
                  <c:pt idx="24">
                    <c:v>S1HT</c:v>
                  </c:pt>
                  <c:pt idx="25">
                    <c:v>S1LT</c:v>
                  </c:pt>
                  <c:pt idx="26">
                    <c:v>S2HT</c:v>
                  </c:pt>
                  <c:pt idx="27">
                    <c:v>AH</c:v>
                  </c:pt>
                  <c:pt idx="28">
                    <c:v>S2LT</c:v>
                  </c:pt>
                  <c:pt idx="29">
                    <c:v>AHT</c:v>
                  </c:pt>
                  <c:pt idx="30">
                    <c:v>HL</c:v>
                  </c:pt>
                  <c:pt idx="31">
                    <c:v>ALT</c:v>
                  </c:pt>
                  <c:pt idx="32">
                    <c:v>HLT</c:v>
                  </c:pt>
                  <c:pt idx="33">
                    <c:v>H</c:v>
                  </c:pt>
                  <c:pt idx="34">
                    <c:v>S1T</c:v>
                  </c:pt>
                  <c:pt idx="35">
                    <c:v>S2T</c:v>
                  </c:pt>
                  <c:pt idx="36">
                    <c:v>L</c:v>
                  </c:pt>
                  <c:pt idx="37">
                    <c:v>AT</c:v>
                  </c:pt>
                  <c:pt idx="38">
                    <c:v>HT</c:v>
                  </c:pt>
                  <c:pt idx="39">
                    <c:v>LT</c:v>
                  </c:pt>
                  <c:pt idx="40">
                    <c:v>T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9-9A91-4D58-813C-96DBD7895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861376"/>
        <c:axId val="644867936"/>
      </c:scatterChart>
      <c:valAx>
        <c:axId val="644861376"/>
        <c:scaling>
          <c:orientation val="minMax"/>
          <c:max val="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644867936"/>
        <c:crosses val="autoZero"/>
        <c:crossBetween val="midCat"/>
      </c:valAx>
      <c:valAx>
        <c:axId val="64486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644861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chart" Target="../charts/chart1.xml"/><Relationship Id="rId4" Type="http://schemas.openxmlformats.org/officeDocument/2006/relationships/image" Target="../media/image5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355600</xdr:colOff>
      <xdr:row>4</xdr:row>
      <xdr:rowOff>544351</xdr:rowOff>
    </xdr:from>
    <xdr:to>
      <xdr:col>52</xdr:col>
      <xdr:colOff>177800</xdr:colOff>
      <xdr:row>38</xdr:row>
      <xdr:rowOff>200148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285072</xdr:colOff>
      <xdr:row>49</xdr:row>
      <xdr:rowOff>95671</xdr:rowOff>
    </xdr:from>
    <xdr:to>
      <xdr:col>17</xdr:col>
      <xdr:colOff>232791</xdr:colOff>
      <xdr:row>51</xdr:row>
      <xdr:rowOff>77994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08366" y="11536877"/>
          <a:ext cx="3040543" cy="4081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268942</xdr:colOff>
      <xdr:row>52</xdr:row>
      <xdr:rowOff>161188</xdr:rowOff>
    </xdr:from>
    <xdr:to>
      <xdr:col>17</xdr:col>
      <xdr:colOff>345610</xdr:colOff>
      <xdr:row>55</xdr:row>
      <xdr:rowOff>179295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92236" y="12241129"/>
          <a:ext cx="3169492" cy="6568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41</xdr:col>
      <xdr:colOff>0</xdr:colOff>
      <xdr:row>2</xdr:row>
      <xdr:rowOff>0</xdr:rowOff>
    </xdr:from>
    <xdr:to>
      <xdr:col>41</xdr:col>
      <xdr:colOff>219075</xdr:colOff>
      <xdr:row>2</xdr:row>
      <xdr:rowOff>161925</xdr:rowOff>
    </xdr:to>
    <xdr:pic>
      <xdr:nvPicPr>
        <xdr:cNvPr id="8" name="Resim 7">
          <a:extLst>
            <a:ext uri="{FF2B5EF4-FFF2-40B4-BE49-F238E27FC236}">
              <a16:creationId xmlns:a16="http://schemas.microsoft.com/office/drawing/2014/main" id="{0388104E-84E9-6D5A-B092-29C86FD7CD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70150" y="419100"/>
          <a:ext cx="21907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0.02052</cdr:x>
      <cdr:y>0.19948</cdr:y>
    </cdr:from>
    <cdr:to>
      <cdr:x>0.04898</cdr:x>
      <cdr:y>0.64285</cdr:y>
    </cdr:to>
    <cdr:pic>
      <cdr:nvPicPr>
        <cdr:cNvPr id="3" name="chart">
          <a:extLst xmlns:a="http://schemas.openxmlformats.org/drawingml/2006/main">
            <a:ext uri="{FF2B5EF4-FFF2-40B4-BE49-F238E27FC236}">
              <a16:creationId xmlns:a16="http://schemas.microsoft.com/office/drawing/2014/main" id="{CED5A700-1586-B9D8-428B-E9FBCC869A0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 rot="16200000">
          <a:off x="-1422400" y="3187700"/>
          <a:ext cx="3496163" cy="266737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0.30081</cdr:x>
      <cdr:y>0.94702</cdr:y>
    </cdr:from>
    <cdr:to>
      <cdr:x>0.78055</cdr:x>
      <cdr:y>0.98326</cdr:y>
    </cdr:to>
    <cdr:pic>
      <cdr:nvPicPr>
        <cdr:cNvPr id="4" name="chart">
          <a:extLst xmlns:a="http://schemas.openxmlformats.org/drawingml/2006/main">
            <a:ext uri="{FF2B5EF4-FFF2-40B4-BE49-F238E27FC236}">
              <a16:creationId xmlns:a16="http://schemas.microsoft.com/office/drawing/2014/main" id="{3D791637-38D0-5ED9-B15D-5ADA5841D619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cdr:blipFill>
      <cdr:spPr>
        <a:xfrm xmlns:a="http://schemas.openxmlformats.org/drawingml/2006/main">
          <a:off x="2819400" y="7467600"/>
          <a:ext cx="4496427" cy="285790"/>
        </a:xfrm>
        <a:prstGeom xmlns:a="http://schemas.openxmlformats.org/drawingml/2006/main" prst="rect">
          <a:avLst/>
        </a:prstGeom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675735</xdr:colOff>
      <xdr:row>51</xdr:row>
      <xdr:rowOff>164738</xdr:rowOff>
    </xdr:from>
    <xdr:to>
      <xdr:col>30</xdr:col>
      <xdr:colOff>229821</xdr:colOff>
      <xdr:row>91</xdr:row>
      <xdr:rowOff>86265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1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626390</xdr:colOff>
      <xdr:row>92</xdr:row>
      <xdr:rowOff>96864</xdr:rowOff>
    </xdr:from>
    <xdr:to>
      <xdr:col>30</xdr:col>
      <xdr:colOff>180476</xdr:colOff>
      <xdr:row>132</xdr:row>
      <xdr:rowOff>18391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1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582706</xdr:colOff>
      <xdr:row>133</xdr:row>
      <xdr:rowOff>0</xdr:rowOff>
    </xdr:from>
    <xdr:to>
      <xdr:col>30</xdr:col>
      <xdr:colOff>136792</xdr:colOff>
      <xdr:row>172</xdr:row>
      <xdr:rowOff>100821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450979</xdr:colOff>
      <xdr:row>174</xdr:row>
      <xdr:rowOff>46653</xdr:rowOff>
    </xdr:from>
    <xdr:to>
      <xdr:col>30</xdr:col>
      <xdr:colOff>5065</xdr:colOff>
      <xdr:row>213</xdr:row>
      <xdr:rowOff>147474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442452</xdr:colOff>
      <xdr:row>214</xdr:row>
      <xdr:rowOff>86032</xdr:rowOff>
    </xdr:from>
    <xdr:to>
      <xdr:col>29</xdr:col>
      <xdr:colOff>918313</xdr:colOff>
      <xdr:row>254</xdr:row>
      <xdr:rowOff>2499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1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472965</xdr:colOff>
      <xdr:row>254</xdr:row>
      <xdr:rowOff>131380</xdr:rowOff>
    </xdr:from>
    <xdr:to>
      <xdr:col>30</xdr:col>
      <xdr:colOff>29171</xdr:colOff>
      <xdr:row>294</xdr:row>
      <xdr:rowOff>47848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11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413657</xdr:colOff>
      <xdr:row>296</xdr:row>
      <xdr:rowOff>108857</xdr:rowOff>
    </xdr:from>
    <xdr:to>
      <xdr:col>29</xdr:col>
      <xdr:colOff>884263</xdr:colOff>
      <xdr:row>336</xdr:row>
      <xdr:rowOff>25325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11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3F462-23CA-4E9F-BCF5-AD83870B95AD}">
  <dimension ref="B2:C6"/>
  <sheetViews>
    <sheetView tabSelected="1" workbookViewId="0">
      <selection activeCell="C16" sqref="C16"/>
    </sheetView>
  </sheetViews>
  <sheetFormatPr defaultRowHeight="15"/>
  <cols>
    <col min="2" max="2" width="30.42578125" bestFit="1" customWidth="1"/>
    <col min="3" max="3" width="91.140625" bestFit="1" customWidth="1"/>
  </cols>
  <sheetData>
    <row r="2" spans="2:3">
      <c r="B2" t="s">
        <v>137</v>
      </c>
      <c r="C2" s="6" t="s">
        <v>135</v>
      </c>
    </row>
    <row r="3" spans="2:3">
      <c r="B3" t="s">
        <v>136</v>
      </c>
      <c r="C3" s="68">
        <v>45428</v>
      </c>
    </row>
    <row r="4" spans="2:3">
      <c r="B4" t="s">
        <v>138</v>
      </c>
    </row>
    <row r="5" spans="2:3" ht="30">
      <c r="B5" t="s">
        <v>133</v>
      </c>
      <c r="C5" s="69" t="s">
        <v>140</v>
      </c>
    </row>
    <row r="6" spans="2:3" ht="30">
      <c r="B6" t="s">
        <v>134</v>
      </c>
      <c r="C6" s="70" t="s">
        <v>139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3:AP358"/>
  <sheetViews>
    <sheetView zoomScale="85" zoomScaleNormal="85" workbookViewId="0">
      <selection activeCell="T54" sqref="T54"/>
    </sheetView>
  </sheetViews>
  <sheetFormatPr defaultColWidth="8.85546875" defaultRowHeight="16.5"/>
  <cols>
    <col min="1" max="1" width="8.85546875" style="8"/>
    <col min="2" max="2" width="12.28515625" style="8" bestFit="1" customWidth="1"/>
    <col min="3" max="3" width="14.5703125" style="8" customWidth="1"/>
    <col min="4" max="4" width="34.140625" style="7" customWidth="1"/>
    <col min="5" max="5" width="13.28515625" style="7" bestFit="1" customWidth="1"/>
    <col min="6" max="6" width="6.5703125" style="7" bestFit="1" customWidth="1"/>
    <col min="7" max="7" width="6.28515625" style="7" bestFit="1" customWidth="1"/>
    <col min="8" max="8" width="7.140625" style="7" bestFit="1" customWidth="1"/>
    <col min="9" max="9" width="7.7109375" style="7" bestFit="1" customWidth="1"/>
    <col min="10" max="10" width="6.85546875" style="7" bestFit="1" customWidth="1"/>
    <col min="11" max="11" width="8.5703125" style="7" bestFit="1" customWidth="1"/>
    <col min="12" max="12" width="6.28515625" style="7" bestFit="1" customWidth="1"/>
    <col min="13" max="13" width="7.140625" style="8" customWidth="1"/>
    <col min="14" max="14" width="13.140625" style="8" customWidth="1"/>
    <col min="15" max="15" width="12.42578125" style="7" customWidth="1"/>
    <col min="16" max="16" width="10.42578125" style="7" customWidth="1"/>
    <col min="17" max="19" width="10.42578125" style="9" customWidth="1"/>
    <col min="20" max="20" width="8.85546875" style="9"/>
    <col min="21" max="21" width="11.140625" style="9" customWidth="1"/>
    <col min="22" max="22" width="11.140625" style="51" customWidth="1"/>
    <col min="23" max="24" width="11.140625" style="38" customWidth="1"/>
    <col min="25" max="25" width="13.42578125" style="40" bestFit="1" customWidth="1"/>
    <col min="26" max="26" width="14.140625" style="40" bestFit="1" customWidth="1"/>
    <col min="27" max="27" width="13.42578125" style="40" bestFit="1" customWidth="1"/>
    <col min="28" max="28" width="14.140625" style="40" bestFit="1" customWidth="1"/>
    <col min="29" max="29" width="16" style="40" bestFit="1" customWidth="1"/>
    <col min="30" max="30" width="16.28515625" style="40" bestFit="1" customWidth="1"/>
    <col min="31" max="31" width="13.42578125" style="40" bestFit="1" customWidth="1"/>
    <col min="32" max="32" width="14.140625" style="40" bestFit="1" customWidth="1"/>
    <col min="33" max="33" width="13.42578125" style="40" bestFit="1" customWidth="1"/>
    <col min="34" max="34" width="14.140625" style="40" bestFit="1" customWidth="1"/>
    <col min="35" max="35" width="13.42578125" style="40" bestFit="1" customWidth="1"/>
    <col min="36" max="36" width="14.140625" style="40" bestFit="1" customWidth="1"/>
    <col min="37" max="16384" width="8.85546875" style="9"/>
  </cols>
  <sheetData>
    <row r="3" spans="1:42" ht="21.75" thickBot="1">
      <c r="D3" s="7" t="s">
        <v>14</v>
      </c>
      <c r="M3" s="7"/>
      <c r="N3" s="8">
        <v>11.7</v>
      </c>
      <c r="AM3" s="1"/>
      <c r="AP3"/>
    </row>
    <row r="4" spans="1:42" ht="33.75" customHeight="1" thickBot="1">
      <c r="E4" s="49" t="s">
        <v>123</v>
      </c>
      <c r="F4" s="47" t="s">
        <v>93</v>
      </c>
      <c r="G4" s="47"/>
      <c r="H4" s="47"/>
      <c r="I4" s="47"/>
      <c r="J4" s="47"/>
      <c r="K4" s="47"/>
      <c r="L4" s="48"/>
      <c r="M4" s="46" t="s">
        <v>131</v>
      </c>
      <c r="N4" s="47"/>
      <c r="V4" s="52"/>
      <c r="W4" s="45" t="s">
        <v>14</v>
      </c>
      <c r="X4" s="45"/>
      <c r="Y4" s="45" t="s">
        <v>5</v>
      </c>
      <c r="Z4" s="45"/>
      <c r="AA4" s="45" t="s">
        <v>10</v>
      </c>
      <c r="AB4" s="45"/>
      <c r="AC4" s="45" t="s">
        <v>12</v>
      </c>
      <c r="AD4" s="45"/>
      <c r="AE4" s="45" t="s">
        <v>3</v>
      </c>
      <c r="AF4" s="45"/>
      <c r="AG4" s="45" t="s">
        <v>6</v>
      </c>
      <c r="AH4" s="45"/>
      <c r="AI4" s="45" t="s">
        <v>2</v>
      </c>
      <c r="AJ4" s="45"/>
      <c r="AM4"/>
    </row>
    <row r="5" spans="1:42" s="8" customFormat="1" ht="36">
      <c r="B5" s="10" t="s">
        <v>94</v>
      </c>
      <c r="C5" s="14" t="s">
        <v>128</v>
      </c>
      <c r="D5" s="14" t="s">
        <v>124</v>
      </c>
      <c r="E5" s="50"/>
      <c r="F5" s="36" t="s">
        <v>97</v>
      </c>
      <c r="G5" s="26" t="s">
        <v>5</v>
      </c>
      <c r="H5" s="26" t="s">
        <v>10</v>
      </c>
      <c r="I5" s="26" t="s">
        <v>12</v>
      </c>
      <c r="J5" s="26" t="s">
        <v>3</v>
      </c>
      <c r="K5" s="26" t="s">
        <v>63</v>
      </c>
      <c r="L5" s="27" t="s">
        <v>2</v>
      </c>
      <c r="M5" s="31" t="s">
        <v>95</v>
      </c>
      <c r="N5" s="36" t="s">
        <v>15</v>
      </c>
      <c r="O5" s="11" t="s">
        <v>16</v>
      </c>
      <c r="P5" s="11" t="s">
        <v>17</v>
      </c>
      <c r="Q5" s="11" t="s">
        <v>98</v>
      </c>
      <c r="R5" s="11" t="s">
        <v>99</v>
      </c>
      <c r="S5" s="11" t="s">
        <v>100</v>
      </c>
      <c r="T5" s="11" t="s">
        <v>18</v>
      </c>
      <c r="U5" s="11" t="s">
        <v>101</v>
      </c>
      <c r="V5" s="53" t="s">
        <v>15</v>
      </c>
      <c r="W5" s="39" t="s">
        <v>4</v>
      </c>
      <c r="X5" s="39" t="s">
        <v>19</v>
      </c>
      <c r="Y5" s="39" t="s">
        <v>4</v>
      </c>
      <c r="Z5" s="39" t="s">
        <v>19</v>
      </c>
      <c r="AA5" s="39" t="s">
        <v>4</v>
      </c>
      <c r="AB5" s="39" t="s">
        <v>19</v>
      </c>
      <c r="AC5" s="39" t="s">
        <v>4</v>
      </c>
      <c r="AD5" s="39" t="s">
        <v>19</v>
      </c>
      <c r="AE5" s="39" t="s">
        <v>4</v>
      </c>
      <c r="AF5" s="39" t="s">
        <v>19</v>
      </c>
      <c r="AG5" s="39" t="s">
        <v>4</v>
      </c>
      <c r="AH5" s="39" t="s">
        <v>19</v>
      </c>
      <c r="AI5" s="39" t="s">
        <v>4</v>
      </c>
      <c r="AJ5" s="39" t="s">
        <v>19</v>
      </c>
    </row>
    <row r="6" spans="1:42" ht="18">
      <c r="A6" s="8" t="s">
        <v>96</v>
      </c>
      <c r="B6" s="8">
        <v>1</v>
      </c>
      <c r="C6" s="42" t="s">
        <v>125</v>
      </c>
      <c r="D6" s="15" t="s">
        <v>5</v>
      </c>
      <c r="E6" s="15" t="s">
        <v>21</v>
      </c>
      <c r="F6" s="35"/>
      <c r="G6" s="7">
        <v>3</v>
      </c>
      <c r="L6" s="28"/>
      <c r="M6" s="32">
        <v>3.9</v>
      </c>
      <c r="N6" s="37">
        <f t="shared" ref="N6:N46" si="0">V6:V46</f>
        <v>3.3475988737344609</v>
      </c>
      <c r="T6" s="12">
        <f>VLOOKUP(G6,$Y$6:$Z$358,2)</f>
        <v>3.3475988737344609</v>
      </c>
      <c r="U6" s="12"/>
      <c r="V6" s="54">
        <f t="shared" ref="V6:V26" si="1">T6</f>
        <v>3.3475988737344609</v>
      </c>
      <c r="W6" s="41">
        <v>9.9999999999999006E-2</v>
      </c>
      <c r="X6" s="41">
        <f t="shared" ref="X6:X69" si="2">1+($N$3-1)/(1+1.7/(W6)^1.8)</f>
        <v>1.0988336259900922</v>
      </c>
      <c r="Y6" s="41">
        <v>9.9999999999999006E-2</v>
      </c>
      <c r="Z6" s="41">
        <f>1+($M$6-1)/(1+1.7/(Y6)^1.8)</f>
        <v>1.0267866836795576</v>
      </c>
      <c r="AA6" s="41">
        <v>9.9999999999999006E-2</v>
      </c>
      <c r="AB6" s="41">
        <f>1+($M$7-1)/(1+1.7/(AA6)^1.8)</f>
        <v>1.059115439844541</v>
      </c>
      <c r="AC6" s="41">
        <v>9.9999999999999006E-2</v>
      </c>
      <c r="AD6" s="41">
        <f>1+($M$8-1)/(1+1.7/(AC6)^1.8)</f>
        <v>1.0738942998056764</v>
      </c>
      <c r="AE6" s="41">
        <v>9.9999999999999006E-2</v>
      </c>
      <c r="AF6" s="41">
        <f>1+($M$9-1)/(1+1.7/(AE6)^1.8)</f>
        <v>1.221682899417029</v>
      </c>
      <c r="AG6" s="41">
        <v>9.9999999999999006E-2</v>
      </c>
      <c r="AH6" s="41">
        <f>1+($M$10-1)/(1+1.7/(AG6)^1.8)</f>
        <v>1.2678668367955768</v>
      </c>
      <c r="AI6" s="41">
        <v>9.9999999999999006E-2</v>
      </c>
      <c r="AJ6" s="41">
        <f>1+($M$11-1)/(1+1.7/(AI6)^1.8)</f>
        <v>1.8682580227166972</v>
      </c>
    </row>
    <row r="7" spans="1:42" ht="18">
      <c r="A7" s="8" t="s">
        <v>96</v>
      </c>
      <c r="B7" s="8">
        <v>2</v>
      </c>
      <c r="C7" s="43"/>
      <c r="D7" s="16" t="s">
        <v>10</v>
      </c>
      <c r="E7" s="16" t="s">
        <v>20</v>
      </c>
      <c r="F7" s="35"/>
      <c r="H7" s="7">
        <v>3</v>
      </c>
      <c r="L7" s="28"/>
      <c r="M7" s="32">
        <v>7.4</v>
      </c>
      <c r="N7" s="37">
        <f t="shared" si="0"/>
        <v>6.1809078592760525</v>
      </c>
      <c r="T7" s="12">
        <f>VLOOKUP(H7,$AA$6:$AB$358,2)</f>
        <v>6.1809078592760525</v>
      </c>
      <c r="U7" s="12"/>
      <c r="V7" s="54">
        <f t="shared" si="1"/>
        <v>6.1809078592760525</v>
      </c>
      <c r="W7" s="41">
        <v>0.2</v>
      </c>
      <c r="X7" s="41">
        <f t="shared" si="2"/>
        <v>1.3364448115686813</v>
      </c>
      <c r="Y7" s="41">
        <v>0.2</v>
      </c>
      <c r="Z7" s="41">
        <f t="shared" ref="Z7:Z70" si="3">1+($M$6-1)/(1+1.7/(Y7)^1.8)</f>
        <v>1.0911859769672128</v>
      </c>
      <c r="AA7" s="41">
        <v>0.2</v>
      </c>
      <c r="AB7" s="41">
        <f t="shared" ref="AB7:AB70" si="4">1+($M$7-1)/(1+1.7/(AA7)^1.8)</f>
        <v>1.2012380181345383</v>
      </c>
      <c r="AC7" s="41">
        <v>0.2</v>
      </c>
      <c r="AD7" s="41">
        <f t="shared" ref="AD7:AD70" si="5">1+($M$8-1)/(1+1.7/(AC7)^1.8)</f>
        <v>1.2515475226681732</v>
      </c>
      <c r="AE7" s="41">
        <v>0.2</v>
      </c>
      <c r="AF7" s="41">
        <f t="shared" ref="AF7:AF70" si="6">1+($M$9-1)/(1+1.7/(AE7)^1.8)</f>
        <v>1.754642568004519</v>
      </c>
      <c r="AG7" s="41">
        <v>0.2</v>
      </c>
      <c r="AH7" s="41">
        <f t="shared" ref="AH7:AH70" si="7">1+($M$10-1)/(1+1.7/(AG7)^1.8)</f>
        <v>1.9118597696721271</v>
      </c>
      <c r="AI7" s="41">
        <v>0.2</v>
      </c>
      <c r="AJ7" s="41">
        <f t="shared" ref="AJ7:AJ70" si="8">1+($M$11-1)/(1+1.7/(AI7)^1.8)</f>
        <v>3.955683391351033</v>
      </c>
    </row>
    <row r="8" spans="1:42" ht="18">
      <c r="A8" s="8" t="s">
        <v>96</v>
      </c>
      <c r="B8" s="8">
        <v>3</v>
      </c>
      <c r="C8" s="43"/>
      <c r="D8" s="16" t="s">
        <v>12</v>
      </c>
      <c r="E8" s="16" t="s">
        <v>8</v>
      </c>
      <c r="F8" s="35"/>
      <c r="I8" s="7">
        <v>3</v>
      </c>
      <c r="L8" s="28"/>
      <c r="M8" s="32">
        <v>9</v>
      </c>
      <c r="N8" s="37">
        <f t="shared" si="0"/>
        <v>7.4761348240950651</v>
      </c>
      <c r="T8" s="12">
        <f>VLOOKUP(I8,$AC$6:$AD$358,2)</f>
        <v>7.4761348240950651</v>
      </c>
      <c r="U8" s="12"/>
      <c r="V8" s="54">
        <f t="shared" si="1"/>
        <v>7.4761348240950651</v>
      </c>
      <c r="W8" s="41">
        <v>0.3</v>
      </c>
      <c r="X8" s="41">
        <f t="shared" si="2"/>
        <v>1.6752183832087666</v>
      </c>
      <c r="Y8" s="41">
        <v>0.3</v>
      </c>
      <c r="Z8" s="41">
        <f t="shared" si="3"/>
        <v>1.1830031132061143</v>
      </c>
      <c r="AA8" s="41">
        <v>0.3</v>
      </c>
      <c r="AB8" s="41">
        <f t="shared" si="4"/>
        <v>1.4038689394893558</v>
      </c>
      <c r="AC8" s="41">
        <v>0.3</v>
      </c>
      <c r="AD8" s="41">
        <f t="shared" si="5"/>
        <v>1.5048361743616947</v>
      </c>
      <c r="AE8" s="41">
        <v>0.3</v>
      </c>
      <c r="AF8" s="41">
        <f t="shared" si="6"/>
        <v>2.5145085230850839</v>
      </c>
      <c r="AG8" s="41">
        <v>0.3</v>
      </c>
      <c r="AH8" s="41">
        <f t="shared" si="7"/>
        <v>2.8300311320611433</v>
      </c>
      <c r="AI8" s="41">
        <v>0.3</v>
      </c>
      <c r="AJ8" s="41">
        <f t="shared" si="8"/>
        <v>6.9318250487499125</v>
      </c>
    </row>
    <row r="9" spans="1:42" ht="18">
      <c r="A9" s="8" t="s">
        <v>96</v>
      </c>
      <c r="B9" s="8">
        <v>4</v>
      </c>
      <c r="C9" s="43"/>
      <c r="D9" s="17" t="s">
        <v>3</v>
      </c>
      <c r="E9" s="16" t="s">
        <v>9</v>
      </c>
      <c r="F9" s="35"/>
      <c r="J9" s="7">
        <v>3</v>
      </c>
      <c r="L9" s="28"/>
      <c r="M9" s="32">
        <v>25</v>
      </c>
      <c r="N9" s="37">
        <f t="shared" si="0"/>
        <v>20.428404472285195</v>
      </c>
      <c r="T9" s="12">
        <f>VLOOKUP(J9,$AE$6:$AF$358,2)</f>
        <v>20.428404472285195</v>
      </c>
      <c r="U9" s="12"/>
      <c r="V9" s="54">
        <f t="shared" si="1"/>
        <v>20.428404472285195</v>
      </c>
      <c r="W9" s="41">
        <v>0.4</v>
      </c>
      <c r="X9" s="41">
        <f t="shared" si="2"/>
        <v>2.0867492148714435</v>
      </c>
      <c r="Y9" s="41">
        <v>0.4</v>
      </c>
      <c r="Z9" s="41">
        <f t="shared" si="3"/>
        <v>1.2945395068343166</v>
      </c>
      <c r="AA9" s="41">
        <v>0.4</v>
      </c>
      <c r="AB9" s="41">
        <f t="shared" si="4"/>
        <v>1.6500182219791815</v>
      </c>
      <c r="AC9" s="41">
        <v>0.4</v>
      </c>
      <c r="AD9" s="41">
        <f t="shared" si="5"/>
        <v>1.8125227774739767</v>
      </c>
      <c r="AE9" s="41">
        <v>0.4</v>
      </c>
      <c r="AF9" s="41">
        <f t="shared" si="6"/>
        <v>3.4375683324219297</v>
      </c>
      <c r="AG9" s="41">
        <v>0.4</v>
      </c>
      <c r="AH9" s="41">
        <f t="shared" si="7"/>
        <v>3.9453950683431653</v>
      </c>
      <c r="AI9" s="41">
        <v>0.4</v>
      </c>
      <c r="AJ9" s="41">
        <f t="shared" si="8"/>
        <v>10.547142635319226</v>
      </c>
    </row>
    <row r="10" spans="1:42" ht="18">
      <c r="A10" s="8" t="s">
        <v>96</v>
      </c>
      <c r="B10" s="8">
        <v>5</v>
      </c>
      <c r="C10" s="43"/>
      <c r="D10" s="16" t="s">
        <v>6</v>
      </c>
      <c r="E10" s="16" t="s">
        <v>11</v>
      </c>
      <c r="F10" s="35"/>
      <c r="K10" s="7">
        <v>3</v>
      </c>
      <c r="L10" s="28"/>
      <c r="M10" s="32">
        <v>30</v>
      </c>
      <c r="N10" s="37">
        <f t="shared" si="0"/>
        <v>24.475988737344611</v>
      </c>
      <c r="T10" s="12">
        <f>VLOOKUP(K10,$AG$6:$AH$358,2)</f>
        <v>24.475988737344611</v>
      </c>
      <c r="U10" s="12"/>
      <c r="V10" s="54">
        <f t="shared" si="1"/>
        <v>24.475988737344611</v>
      </c>
      <c r="W10" s="41">
        <v>0.5</v>
      </c>
      <c r="X10" s="41">
        <f t="shared" si="2"/>
        <v>2.5463000166236478</v>
      </c>
      <c r="Y10" s="41">
        <v>0.5</v>
      </c>
      <c r="Z10" s="41">
        <f t="shared" si="3"/>
        <v>1.4190906587110821</v>
      </c>
      <c r="AA10" s="41">
        <v>0.5</v>
      </c>
      <c r="AB10" s="41">
        <f t="shared" si="4"/>
        <v>1.9248897295692846</v>
      </c>
      <c r="AC10" s="41">
        <v>0.5</v>
      </c>
      <c r="AD10" s="41">
        <f t="shared" si="5"/>
        <v>2.1561121619616057</v>
      </c>
      <c r="AE10" s="41">
        <v>0.5</v>
      </c>
      <c r="AF10" s="41">
        <f t="shared" si="6"/>
        <v>4.4683364858848176</v>
      </c>
      <c r="AG10" s="41">
        <v>0.5</v>
      </c>
      <c r="AH10" s="41">
        <f t="shared" si="7"/>
        <v>5.1909065871108204</v>
      </c>
      <c r="AI10" s="41">
        <v>0.5</v>
      </c>
      <c r="AJ10" s="41">
        <f t="shared" si="8"/>
        <v>14.584317903048868</v>
      </c>
    </row>
    <row r="11" spans="1:42" ht="18.75" thickBot="1">
      <c r="A11" s="8" t="s">
        <v>96</v>
      </c>
      <c r="B11" s="8">
        <v>6</v>
      </c>
      <c r="C11" s="43"/>
      <c r="D11" s="16" t="s">
        <v>2</v>
      </c>
      <c r="E11" s="19" t="s">
        <v>22</v>
      </c>
      <c r="F11" s="34"/>
      <c r="G11" s="19"/>
      <c r="H11" s="19"/>
      <c r="I11" s="19"/>
      <c r="J11" s="19"/>
      <c r="K11" s="19"/>
      <c r="L11" s="29">
        <v>3</v>
      </c>
      <c r="M11" s="33">
        <v>95</v>
      </c>
      <c r="N11" s="19">
        <f t="shared" si="0"/>
        <v>77.094584183117007</v>
      </c>
      <c r="T11" s="12">
        <f>VLOOKUP(L11,$AI$6:$AJ$358,2)</f>
        <v>77.094584183117007</v>
      </c>
      <c r="U11" s="12"/>
      <c r="V11" s="54">
        <f t="shared" si="1"/>
        <v>77.094584183117007</v>
      </c>
      <c r="W11" s="41">
        <v>0.6</v>
      </c>
      <c r="X11" s="41">
        <f t="shared" si="2"/>
        <v>3.0328284190183545</v>
      </c>
      <c r="Y11" s="41">
        <v>0.6</v>
      </c>
      <c r="Z11" s="41">
        <f t="shared" si="3"/>
        <v>1.5509534967432925</v>
      </c>
      <c r="AA11" s="41">
        <v>0.6</v>
      </c>
      <c r="AB11" s="41">
        <f t="shared" si="4"/>
        <v>2.2158973721231279</v>
      </c>
      <c r="AC11" s="41">
        <v>0.6</v>
      </c>
      <c r="AD11" s="41">
        <f t="shared" si="5"/>
        <v>2.5198717151539101</v>
      </c>
      <c r="AE11" s="41">
        <v>0.6</v>
      </c>
      <c r="AF11" s="41">
        <f t="shared" si="6"/>
        <v>5.5596151454617297</v>
      </c>
      <c r="AG11" s="41">
        <v>0.6</v>
      </c>
      <c r="AH11" s="41">
        <f t="shared" si="7"/>
        <v>6.5095349674329244</v>
      </c>
      <c r="AI11" s="41">
        <v>0.6</v>
      </c>
      <c r="AJ11" s="41">
        <f t="shared" si="8"/>
        <v>18.858492653058445</v>
      </c>
    </row>
    <row r="12" spans="1:42" ht="18">
      <c r="A12" s="8" t="s">
        <v>96</v>
      </c>
      <c r="B12" s="8">
        <v>7</v>
      </c>
      <c r="C12" s="42" t="s">
        <v>126</v>
      </c>
      <c r="D12" s="15" t="s">
        <v>23</v>
      </c>
      <c r="E12" s="15" t="s">
        <v>24</v>
      </c>
      <c r="F12" s="35">
        <f>SUM(G12:L12)</f>
        <v>3</v>
      </c>
      <c r="G12" s="7">
        <v>1.5</v>
      </c>
      <c r="H12" s="7">
        <v>1.5</v>
      </c>
      <c r="L12" s="28"/>
      <c r="M12" s="32"/>
      <c r="N12" s="37">
        <f t="shared" si="0"/>
        <v>3.4823385822434387</v>
      </c>
      <c r="Q12" s="9">
        <f>VLOOKUP(G12,$Y$6:$Z$358,2)</f>
        <v>2.5939507510522564</v>
      </c>
      <c r="R12" s="9">
        <f>VLOOKUP(H12,$AA$6:$AB$358,2)</f>
        <v>4.5176844161153245</v>
      </c>
      <c r="T12" s="12">
        <f>R12*((Q12+2*R12+2*G12/F12*(Q12-R12))/(Q12+2*R12-G12/F12*(Q12-R12)))</f>
        <v>3.4823385822434387</v>
      </c>
      <c r="U12" s="12"/>
      <c r="V12" s="54">
        <f t="shared" si="1"/>
        <v>3.4823385822434387</v>
      </c>
      <c r="W12" s="41">
        <v>0.7</v>
      </c>
      <c r="X12" s="41">
        <f t="shared" si="2"/>
        <v>3.5292398364013597</v>
      </c>
      <c r="Y12" s="41">
        <v>0.7</v>
      </c>
      <c r="Z12" s="41">
        <f t="shared" si="3"/>
        <v>1.6854949089312097</v>
      </c>
      <c r="AA12" s="41">
        <v>0.7</v>
      </c>
      <c r="AB12" s="41">
        <f t="shared" si="4"/>
        <v>2.5128163507447385</v>
      </c>
      <c r="AC12" s="41">
        <v>0.7</v>
      </c>
      <c r="AD12" s="41">
        <f t="shared" si="5"/>
        <v>2.8910204384309228</v>
      </c>
      <c r="AE12" s="41">
        <v>0.7</v>
      </c>
      <c r="AF12" s="41">
        <f t="shared" si="6"/>
        <v>6.6730613152927694</v>
      </c>
      <c r="AG12" s="41">
        <v>0.7</v>
      </c>
      <c r="AH12" s="41">
        <f t="shared" si="7"/>
        <v>7.8549490893120968</v>
      </c>
      <c r="AI12" s="41">
        <v>0.7</v>
      </c>
      <c r="AJ12" s="41">
        <f t="shared" si="8"/>
        <v>23.219490151563345</v>
      </c>
    </row>
    <row r="13" spans="1:42" ht="18">
      <c r="A13" s="8" t="s">
        <v>96</v>
      </c>
      <c r="B13" s="8">
        <v>8</v>
      </c>
      <c r="C13" s="43"/>
      <c r="D13" s="16" t="s">
        <v>25</v>
      </c>
      <c r="E13" s="16" t="s">
        <v>29</v>
      </c>
      <c r="F13" s="35">
        <f t="shared" ref="F13:F46" si="9">SUM(G13:L13)</f>
        <v>3</v>
      </c>
      <c r="G13" s="7">
        <v>1.5</v>
      </c>
      <c r="I13" s="7">
        <v>1.5</v>
      </c>
      <c r="L13" s="28"/>
      <c r="M13" s="32"/>
      <c r="N13" s="37">
        <f t="shared" si="0"/>
        <v>3.8627050248246575</v>
      </c>
      <c r="Q13" s="9">
        <f>VLOOKUP(G13,$Y$6:$Z$358,2)</f>
        <v>2.5939507510522564</v>
      </c>
      <c r="R13" s="9">
        <f>VLOOKUP(I13,$AC$6:$AD$358,2)</f>
        <v>5.397105520144156</v>
      </c>
      <c r="T13" s="12">
        <f>R13*((Q13+2*R13+2*G13/F13*(Q13-R13))/(Q13+2*R13-G13/F13*(Q13-R13)))</f>
        <v>3.8627050248246575</v>
      </c>
      <c r="U13" s="12"/>
      <c r="V13" s="54">
        <f t="shared" si="1"/>
        <v>3.8627050248246575</v>
      </c>
      <c r="W13" s="41">
        <v>0.8</v>
      </c>
      <c r="X13" s="41">
        <f t="shared" si="2"/>
        <v>4.0223330690390089</v>
      </c>
      <c r="Y13" s="41">
        <v>0.8</v>
      </c>
      <c r="Z13" s="41">
        <f t="shared" si="3"/>
        <v>1.8191370000199183</v>
      </c>
      <c r="AA13" s="41">
        <v>0.8</v>
      </c>
      <c r="AB13" s="41">
        <f t="shared" si="4"/>
        <v>2.8077506207336125</v>
      </c>
      <c r="AC13" s="41">
        <v>0.8</v>
      </c>
      <c r="AD13" s="41">
        <f t="shared" si="5"/>
        <v>3.2596882759170156</v>
      </c>
      <c r="AE13" s="41">
        <v>0.8</v>
      </c>
      <c r="AF13" s="41">
        <f t="shared" si="6"/>
        <v>7.7790648277510472</v>
      </c>
      <c r="AG13" s="41">
        <v>0.8</v>
      </c>
      <c r="AH13" s="41">
        <f t="shared" si="7"/>
        <v>9.191370000199182</v>
      </c>
      <c r="AI13" s="41">
        <v>0.8</v>
      </c>
      <c r="AJ13" s="41">
        <f t="shared" si="8"/>
        <v>27.551337242024935</v>
      </c>
    </row>
    <row r="14" spans="1:42" ht="18">
      <c r="A14" s="8" t="s">
        <v>96</v>
      </c>
      <c r="B14" s="8">
        <v>9</v>
      </c>
      <c r="C14" s="43"/>
      <c r="D14" s="16" t="s">
        <v>26</v>
      </c>
      <c r="E14" s="16" t="s">
        <v>30</v>
      </c>
      <c r="F14" s="35">
        <f t="shared" si="9"/>
        <v>3</v>
      </c>
      <c r="G14" s="7">
        <v>1.5</v>
      </c>
      <c r="J14" s="7">
        <v>1.5</v>
      </c>
      <c r="L14" s="28"/>
      <c r="M14" s="32"/>
      <c r="N14" s="37">
        <f t="shared" si="0"/>
        <v>7.4783038254953134</v>
      </c>
      <c r="Q14" s="9">
        <f>VLOOKUP(G14,$Y$6:$Z$358,2)</f>
        <v>2.5939507510522564</v>
      </c>
      <c r="R14" s="9">
        <f>VLOOKUP(J14,$AE$6:$AF$358,2)</f>
        <v>14.191316560432467</v>
      </c>
      <c r="T14" s="12">
        <f>R14*((Q14+2*R14+2*G14/F14*(Q14-R14))/(Q14+2*R14-G14/F14*(Q14-R14)))</f>
        <v>7.4783038254953134</v>
      </c>
      <c r="U14" s="12"/>
      <c r="V14" s="54">
        <f t="shared" si="1"/>
        <v>7.4783038254953134</v>
      </c>
      <c r="W14" s="41">
        <v>0.9</v>
      </c>
      <c r="X14" s="41">
        <f t="shared" si="2"/>
        <v>4.502451855294435</v>
      </c>
      <c r="Y14" s="41">
        <v>0.9</v>
      </c>
      <c r="Z14" s="41">
        <f t="shared" si="3"/>
        <v>1.9492626523695198</v>
      </c>
      <c r="AA14" s="41">
        <v>0.9</v>
      </c>
      <c r="AB14" s="41">
        <f t="shared" si="4"/>
        <v>3.0949244741948023</v>
      </c>
      <c r="AC14" s="41">
        <v>0.9</v>
      </c>
      <c r="AD14" s="41">
        <f t="shared" si="5"/>
        <v>3.6186555927435027</v>
      </c>
      <c r="AE14" s="41">
        <v>0.9</v>
      </c>
      <c r="AF14" s="41">
        <f t="shared" si="6"/>
        <v>8.855966778230508</v>
      </c>
      <c r="AG14" s="41">
        <v>0.9</v>
      </c>
      <c r="AH14" s="41">
        <f t="shared" si="7"/>
        <v>10.492626523695197</v>
      </c>
      <c r="AI14" s="41">
        <v>0.9</v>
      </c>
      <c r="AJ14" s="41">
        <f t="shared" si="8"/>
        <v>31.769203214736155</v>
      </c>
    </row>
    <row r="15" spans="1:42" ht="18">
      <c r="A15" s="8" t="s">
        <v>96</v>
      </c>
      <c r="B15" s="8">
        <v>10</v>
      </c>
      <c r="C15" s="43"/>
      <c r="D15" s="16" t="s">
        <v>27</v>
      </c>
      <c r="E15" s="16" t="s">
        <v>31</v>
      </c>
      <c r="F15" s="35">
        <f t="shared" si="9"/>
        <v>3</v>
      </c>
      <c r="G15" s="7">
        <v>1.5</v>
      </c>
      <c r="K15" s="7">
        <v>1.5</v>
      </c>
      <c r="L15" s="28"/>
      <c r="M15" s="32"/>
      <c r="N15" s="37">
        <f t="shared" si="0"/>
        <v>8.5879486864485806</v>
      </c>
      <c r="Q15" s="9">
        <f>VLOOKUP(G15,$Y$6:$Z$358,2)</f>
        <v>2.5939507510522564</v>
      </c>
      <c r="R15" s="9">
        <f>VLOOKUP(K15,$AG$6:$AH$358,2)</f>
        <v>16.939507510522564</v>
      </c>
      <c r="T15" s="12">
        <f>R15*((Q15+2*R15+2*G15/F15*(Q15-R15))/(Q15+2*R15-G15/F15*(Q15-R15)))</f>
        <v>8.5879486864485806</v>
      </c>
      <c r="U15" s="12"/>
      <c r="V15" s="54">
        <f t="shared" si="1"/>
        <v>8.5879486864485806</v>
      </c>
      <c r="W15" s="41">
        <v>1</v>
      </c>
      <c r="X15" s="41">
        <f t="shared" si="2"/>
        <v>4.9629629629629619</v>
      </c>
      <c r="Y15" s="41">
        <v>1</v>
      </c>
      <c r="Z15" s="41">
        <f t="shared" si="3"/>
        <v>2.074074074074074</v>
      </c>
      <c r="AA15" s="41">
        <v>1</v>
      </c>
      <c r="AB15" s="41">
        <f t="shared" si="4"/>
        <v>3.3703703703703702</v>
      </c>
      <c r="AC15" s="41">
        <v>1</v>
      </c>
      <c r="AD15" s="41">
        <f t="shared" si="5"/>
        <v>3.9629629629629628</v>
      </c>
      <c r="AE15" s="41">
        <v>1</v>
      </c>
      <c r="AF15" s="41">
        <f t="shared" si="6"/>
        <v>9.8888888888888875</v>
      </c>
      <c r="AG15" s="41">
        <v>1</v>
      </c>
      <c r="AH15" s="41">
        <f t="shared" si="7"/>
        <v>11.74074074074074</v>
      </c>
      <c r="AI15" s="41">
        <v>1</v>
      </c>
      <c r="AJ15" s="41">
        <f t="shared" si="8"/>
        <v>35.81481481481481</v>
      </c>
    </row>
    <row r="16" spans="1:42" ht="18">
      <c r="A16" s="8" t="s">
        <v>96</v>
      </c>
      <c r="B16" s="8">
        <v>11</v>
      </c>
      <c r="C16" s="43"/>
      <c r="D16" s="16" t="s">
        <v>28</v>
      </c>
      <c r="E16" s="16" t="s">
        <v>32</v>
      </c>
      <c r="F16" s="35">
        <f t="shared" si="9"/>
        <v>3</v>
      </c>
      <c r="G16" s="7">
        <v>1.5</v>
      </c>
      <c r="L16" s="28">
        <v>1.5</v>
      </c>
      <c r="M16" s="32"/>
      <c r="N16" s="37">
        <f t="shared" si="0"/>
        <v>22.915822574378225</v>
      </c>
      <c r="Q16" s="9">
        <f>VLOOKUP(G16,$Y$6:$Z$358,2)</f>
        <v>2.5939507510522564</v>
      </c>
      <c r="R16" s="9">
        <f>VLOOKUP(L16,$AI$6:$AJ$358,2)</f>
        <v>52.665989861693831</v>
      </c>
      <c r="T16" s="12">
        <f>R16*((Q16+2*R16+2*G16/F16*(Q16-R16))/(Q16+2*R16-G16/F16*(Q16-R16)))</f>
        <v>22.915822574378225</v>
      </c>
      <c r="U16" s="12"/>
      <c r="V16" s="54">
        <f t="shared" si="1"/>
        <v>22.915822574378225</v>
      </c>
      <c r="W16" s="41">
        <v>1.1000000000000001</v>
      </c>
      <c r="X16" s="41">
        <f t="shared" si="2"/>
        <v>5.3996765994196183</v>
      </c>
      <c r="Y16" s="41">
        <v>1.1000000000000001</v>
      </c>
      <c r="Z16" s="41">
        <f t="shared" si="3"/>
        <v>2.1924357138613919</v>
      </c>
      <c r="AA16" s="41">
        <v>1.1000000000000001</v>
      </c>
      <c r="AB16" s="41">
        <f t="shared" si="4"/>
        <v>3.6315822650734173</v>
      </c>
      <c r="AC16" s="41">
        <v>1.1000000000000001</v>
      </c>
      <c r="AD16" s="41">
        <f t="shared" si="5"/>
        <v>4.2894778313417712</v>
      </c>
      <c r="AE16" s="41">
        <v>1.1000000000000001</v>
      </c>
      <c r="AF16" s="41">
        <f t="shared" si="6"/>
        <v>10.868433494025314</v>
      </c>
      <c r="AG16" s="41">
        <v>1.1000000000000001</v>
      </c>
      <c r="AH16" s="41">
        <f t="shared" si="7"/>
        <v>12.924357138613921</v>
      </c>
      <c r="AI16" s="41">
        <v>1.1000000000000001</v>
      </c>
      <c r="AJ16" s="41">
        <f t="shared" si="8"/>
        <v>39.651364518265808</v>
      </c>
    </row>
    <row r="17" spans="1:36" ht="18">
      <c r="A17" s="8" t="s">
        <v>96</v>
      </c>
      <c r="B17" s="8">
        <v>12</v>
      </c>
      <c r="C17" s="43"/>
      <c r="D17" s="16" t="s">
        <v>37</v>
      </c>
      <c r="E17" s="16" t="s">
        <v>33</v>
      </c>
      <c r="F17" s="35">
        <f t="shared" si="9"/>
        <v>3</v>
      </c>
      <c r="H17" s="7">
        <v>1.5</v>
      </c>
      <c r="I17" s="7">
        <v>1.5</v>
      </c>
      <c r="L17" s="28"/>
      <c r="M17" s="32"/>
      <c r="N17" s="37">
        <f t="shared" si="0"/>
        <v>4.94512032328086</v>
      </c>
      <c r="Q17" s="9">
        <f>VLOOKUP(H17,$AA$6:$AB$358,2)</f>
        <v>4.5176844161153245</v>
      </c>
      <c r="R17" s="9">
        <f>VLOOKUP(I17,$AC$6:$AD$358,2)</f>
        <v>5.397105520144156</v>
      </c>
      <c r="T17" s="12">
        <f>R17*((Q17+2*R17+2*H17/F17*(Q17-R17))/(Q17+2*R17-H17/F17*(Q17-R17)))</f>
        <v>4.94512032328086</v>
      </c>
      <c r="U17" s="12"/>
      <c r="V17" s="54">
        <f t="shared" si="1"/>
        <v>4.94512032328086</v>
      </c>
      <c r="W17" s="41">
        <v>1.2</v>
      </c>
      <c r="X17" s="41">
        <f t="shared" si="2"/>
        <v>5.8102898365383666</v>
      </c>
      <c r="Y17" s="41">
        <v>1.2</v>
      </c>
      <c r="Z17" s="41">
        <f t="shared" si="3"/>
        <v>2.3037234136412397</v>
      </c>
      <c r="AA17" s="41">
        <v>1.2</v>
      </c>
      <c r="AB17" s="41">
        <f t="shared" si="4"/>
        <v>3.8771827059668738</v>
      </c>
      <c r="AC17" s="41">
        <v>1.2</v>
      </c>
      <c r="AD17" s="41">
        <f t="shared" si="5"/>
        <v>4.5964783824585922</v>
      </c>
      <c r="AE17" s="41">
        <v>1.2</v>
      </c>
      <c r="AF17" s="41">
        <f t="shared" si="6"/>
        <v>11.789435147375777</v>
      </c>
      <c r="AG17" s="41">
        <v>1.2</v>
      </c>
      <c r="AH17" s="41">
        <f t="shared" si="7"/>
        <v>14.037234136412398</v>
      </c>
      <c r="AI17" s="41">
        <v>1.2</v>
      </c>
      <c r="AJ17" s="41">
        <f t="shared" si="8"/>
        <v>43.258620993888456</v>
      </c>
    </row>
    <row r="18" spans="1:36" ht="18">
      <c r="A18" s="8" t="s">
        <v>96</v>
      </c>
      <c r="B18" s="8">
        <v>13</v>
      </c>
      <c r="C18" s="43"/>
      <c r="D18" s="16" t="s">
        <v>38</v>
      </c>
      <c r="E18" s="16" t="s">
        <v>34</v>
      </c>
      <c r="F18" s="35">
        <f t="shared" si="9"/>
        <v>3</v>
      </c>
      <c r="H18" s="7">
        <v>1.5</v>
      </c>
      <c r="J18" s="7">
        <v>1.5</v>
      </c>
      <c r="L18" s="28"/>
      <c r="M18" s="32"/>
      <c r="N18" s="37">
        <f t="shared" si="0"/>
        <v>8.7345596639865448</v>
      </c>
      <c r="Q18" s="9">
        <f>VLOOKUP(H18,$AA$6:$AB$358,2)</f>
        <v>4.5176844161153245</v>
      </c>
      <c r="R18" s="9">
        <f>VLOOKUP(J18,$AE$6:$AF$358,2)</f>
        <v>14.191316560432467</v>
      </c>
      <c r="T18" s="12">
        <f>R18*((Q18+2*R18+2*H18/F18*(Q18-R18))/(Q18+2*R18-H18/F18*(Q18-R18)))</f>
        <v>8.7345596639865448</v>
      </c>
      <c r="U18" s="12"/>
      <c r="V18" s="54">
        <f t="shared" si="1"/>
        <v>8.7345596639865448</v>
      </c>
      <c r="W18" s="41">
        <v>1.3</v>
      </c>
      <c r="X18" s="41">
        <f t="shared" si="2"/>
        <v>6.1938976840026525</v>
      </c>
      <c r="Y18" s="41">
        <v>1.3</v>
      </c>
      <c r="Z18" s="41">
        <f t="shared" si="3"/>
        <v>2.4076918956642706</v>
      </c>
      <c r="AA18" s="41">
        <v>1.3</v>
      </c>
      <c r="AB18" s="41">
        <f t="shared" si="4"/>
        <v>4.1066303904314934</v>
      </c>
      <c r="AC18" s="41">
        <v>1.3</v>
      </c>
      <c r="AD18" s="41">
        <f t="shared" si="5"/>
        <v>4.8832879880393669</v>
      </c>
      <c r="AE18" s="41">
        <v>1.3</v>
      </c>
      <c r="AF18" s="41">
        <f t="shared" si="6"/>
        <v>12.649863964118101</v>
      </c>
      <c r="AG18" s="41">
        <v>1.3</v>
      </c>
      <c r="AH18" s="41">
        <f t="shared" si="7"/>
        <v>15.076918956642704</v>
      </c>
      <c r="AI18" s="41">
        <v>1.3</v>
      </c>
      <c r="AJ18" s="41">
        <f t="shared" si="8"/>
        <v>46.62863385946256</v>
      </c>
    </row>
    <row r="19" spans="1:36" ht="18">
      <c r="A19" s="8" t="s">
        <v>96</v>
      </c>
      <c r="B19" s="8">
        <v>14</v>
      </c>
      <c r="C19" s="43"/>
      <c r="D19" s="16" t="s">
        <v>39</v>
      </c>
      <c r="E19" s="16" t="s">
        <v>35</v>
      </c>
      <c r="F19" s="35">
        <f t="shared" si="9"/>
        <v>3</v>
      </c>
      <c r="H19" s="7">
        <v>1.5</v>
      </c>
      <c r="K19" s="7">
        <v>1.5</v>
      </c>
      <c r="L19" s="28"/>
      <c r="M19" s="32"/>
      <c r="N19" s="37">
        <f t="shared" si="0"/>
        <v>9.8638237552599026</v>
      </c>
      <c r="Q19" s="9">
        <f>VLOOKUP(H19,$AA$6:$AB$358,2)</f>
        <v>4.5176844161153245</v>
      </c>
      <c r="R19" s="9">
        <f>VLOOKUP(K19,$AG$6:$AH$358,2)</f>
        <v>16.939507510522564</v>
      </c>
      <c r="T19" s="12">
        <f>R19*((Q19+2*R19+2*H19/F19*(Q19-R19))/(Q19+2*R19-H19/F19*(Q19-R19)))</f>
        <v>9.8638237552599026</v>
      </c>
      <c r="U19" s="12"/>
      <c r="V19" s="54">
        <f t="shared" si="1"/>
        <v>9.8638237552599026</v>
      </c>
      <c r="W19" s="41">
        <v>1.4</v>
      </c>
      <c r="X19" s="41">
        <f t="shared" si="2"/>
        <v>6.5505891757822683</v>
      </c>
      <c r="Y19" s="41">
        <v>1.4</v>
      </c>
      <c r="Z19" s="41">
        <f t="shared" si="3"/>
        <v>2.5043652906325775</v>
      </c>
      <c r="AA19" s="41">
        <v>1.4</v>
      </c>
      <c r="AB19" s="41">
        <f t="shared" si="4"/>
        <v>4.3199785724305162</v>
      </c>
      <c r="AC19" s="41">
        <v>1.4</v>
      </c>
      <c r="AD19" s="41">
        <f t="shared" si="5"/>
        <v>5.1499732155381448</v>
      </c>
      <c r="AE19" s="41">
        <v>1.4</v>
      </c>
      <c r="AF19" s="41">
        <f t="shared" si="6"/>
        <v>13.449919646614434</v>
      </c>
      <c r="AG19" s="41">
        <v>1.4</v>
      </c>
      <c r="AH19" s="41">
        <f t="shared" si="7"/>
        <v>16.043652906325775</v>
      </c>
      <c r="AI19" s="41">
        <v>1.4</v>
      </c>
      <c r="AJ19" s="41">
        <f t="shared" si="8"/>
        <v>49.762185282573199</v>
      </c>
    </row>
    <row r="20" spans="1:36" ht="18">
      <c r="A20" s="8" t="s">
        <v>96</v>
      </c>
      <c r="B20" s="8">
        <v>15</v>
      </c>
      <c r="C20" s="43"/>
      <c r="D20" s="16" t="s">
        <v>40</v>
      </c>
      <c r="E20" s="16" t="s">
        <v>36</v>
      </c>
      <c r="F20" s="35">
        <f t="shared" si="9"/>
        <v>3</v>
      </c>
      <c r="H20" s="7">
        <v>1.5</v>
      </c>
      <c r="L20" s="28">
        <v>1.5</v>
      </c>
      <c r="M20" s="32"/>
      <c r="N20" s="37">
        <f t="shared" si="0"/>
        <v>24.264266114580195</v>
      </c>
      <c r="Q20" s="9">
        <f>VLOOKUP(H20,$AA$6:$AB$358,2)</f>
        <v>4.5176844161153245</v>
      </c>
      <c r="R20" s="9">
        <f>VLOOKUP(L20,$AI$6:$AJ$358,2)</f>
        <v>52.665989861693831</v>
      </c>
      <c r="T20" s="12">
        <f>R20*((Q20+2*R20+2*H20/F20*(Q20-R20))/(Q20+2*R20-H20/F20*(Q20-R20)))</f>
        <v>24.264266114580195</v>
      </c>
      <c r="U20" s="12"/>
      <c r="V20" s="54">
        <f t="shared" si="1"/>
        <v>24.264266114580195</v>
      </c>
      <c r="W20" s="41">
        <v>1.5</v>
      </c>
      <c r="X20" s="41">
        <f t="shared" si="2"/>
        <v>6.8811286331928079</v>
      </c>
      <c r="Y20" s="41">
        <v>1.5</v>
      </c>
      <c r="Z20" s="41">
        <f t="shared" si="3"/>
        <v>2.5939507510522564</v>
      </c>
      <c r="AA20" s="41">
        <v>1.5</v>
      </c>
      <c r="AB20" s="41">
        <f t="shared" si="4"/>
        <v>4.5176844161153245</v>
      </c>
      <c r="AC20" s="41">
        <v>1.5</v>
      </c>
      <c r="AD20" s="41">
        <f t="shared" si="5"/>
        <v>5.397105520144156</v>
      </c>
      <c r="AE20" s="41">
        <v>1.5</v>
      </c>
      <c r="AF20" s="41">
        <f t="shared" si="6"/>
        <v>14.191316560432467</v>
      </c>
      <c r="AG20" s="41">
        <v>1.5</v>
      </c>
      <c r="AH20" s="41">
        <f t="shared" si="7"/>
        <v>16.939507510522564</v>
      </c>
      <c r="AI20" s="41">
        <v>1.5</v>
      </c>
      <c r="AJ20" s="41">
        <f t="shared" si="8"/>
        <v>52.665989861693831</v>
      </c>
    </row>
    <row r="21" spans="1:36" ht="18">
      <c r="A21" s="8" t="s">
        <v>96</v>
      </c>
      <c r="B21" s="8">
        <v>16</v>
      </c>
      <c r="C21" s="43"/>
      <c r="D21" s="16" t="s">
        <v>41</v>
      </c>
      <c r="E21" s="16" t="s">
        <v>44</v>
      </c>
      <c r="F21" s="35">
        <f t="shared" si="9"/>
        <v>3</v>
      </c>
      <c r="I21" s="7">
        <v>1.5</v>
      </c>
      <c r="J21" s="7">
        <v>1.5</v>
      </c>
      <c r="L21" s="28"/>
      <c r="M21" s="32"/>
      <c r="N21" s="37">
        <f t="shared" si="0"/>
        <v>14.191316560432467</v>
      </c>
      <c r="Q21" s="9">
        <f>VLOOKUP(I21,$AC$6:$AD$358,2)</f>
        <v>5.397105520144156</v>
      </c>
      <c r="R21" s="9">
        <f>VLOOKUP(J21,$AE$6:$AF$358,2)</f>
        <v>14.191316560432467</v>
      </c>
      <c r="T21" s="12">
        <f>R21*((Q21+2*R21+2*H21/F21*(Q21-R21))/(Q21+2*R21-H21/F21*(Q21-R21)))</f>
        <v>14.191316560432467</v>
      </c>
      <c r="U21" s="12"/>
      <c r="V21" s="54">
        <f t="shared" si="1"/>
        <v>14.191316560432467</v>
      </c>
      <c r="W21" s="41">
        <v>1.6</v>
      </c>
      <c r="X21" s="41">
        <f t="shared" si="2"/>
        <v>7.1867131737414951</v>
      </c>
      <c r="Y21" s="41">
        <v>1.6</v>
      </c>
      <c r="Z21" s="41">
        <f t="shared" si="3"/>
        <v>2.6767727293318071</v>
      </c>
      <c r="AA21" s="41">
        <v>1.6</v>
      </c>
      <c r="AB21" s="41">
        <f t="shared" si="4"/>
        <v>4.7004639543874367</v>
      </c>
      <c r="AC21" s="41">
        <v>1.6</v>
      </c>
      <c r="AD21" s="41">
        <f t="shared" si="5"/>
        <v>5.6255799429842952</v>
      </c>
      <c r="AE21" s="41">
        <v>1.6</v>
      </c>
      <c r="AF21" s="41">
        <f t="shared" si="6"/>
        <v>14.876739828952886</v>
      </c>
      <c r="AG21" s="41">
        <v>1.6</v>
      </c>
      <c r="AH21" s="41">
        <f t="shared" si="7"/>
        <v>17.767727293318071</v>
      </c>
      <c r="AI21" s="41">
        <v>1.6</v>
      </c>
      <c r="AJ21" s="41">
        <f t="shared" si="8"/>
        <v>55.350564330065474</v>
      </c>
    </row>
    <row r="22" spans="1:36" ht="18">
      <c r="A22" s="8" t="s">
        <v>96</v>
      </c>
      <c r="B22" s="8">
        <v>17</v>
      </c>
      <c r="C22" s="43"/>
      <c r="D22" s="16" t="s">
        <v>43</v>
      </c>
      <c r="E22" s="16" t="s">
        <v>45</v>
      </c>
      <c r="F22" s="35">
        <f t="shared" si="9"/>
        <v>3</v>
      </c>
      <c r="I22" s="7">
        <v>1.5</v>
      </c>
      <c r="K22" s="7">
        <v>1.5</v>
      </c>
      <c r="L22" s="28"/>
      <c r="M22" s="32"/>
      <c r="N22" s="37">
        <f t="shared" si="0"/>
        <v>10.42893378925517</v>
      </c>
      <c r="Q22" s="9">
        <f>VLOOKUP(I22,$AC$6:$AD$358,2)</f>
        <v>5.397105520144156</v>
      </c>
      <c r="R22" s="9">
        <f>VLOOKUP(K22,$AG$6:$AH$358,2)</f>
        <v>16.939507510522564</v>
      </c>
      <c r="T22" s="12">
        <f>R22*((Q22+2*R22+2*I22/F22*(Q22-R22))/(Q22+2*R22-I22/F22*(Q22-R22)))</f>
        <v>10.42893378925517</v>
      </c>
      <c r="U22" s="12"/>
      <c r="V22" s="54">
        <f t="shared" si="1"/>
        <v>10.42893378925517</v>
      </c>
      <c r="W22" s="41">
        <v>1.7</v>
      </c>
      <c r="X22" s="41">
        <f t="shared" si="2"/>
        <v>7.4687939163039898</v>
      </c>
      <c r="Y22" s="41">
        <v>1.7</v>
      </c>
      <c r="Z22" s="41">
        <f t="shared" si="3"/>
        <v>2.7532245193721092</v>
      </c>
      <c r="AA22" s="41">
        <v>1.7</v>
      </c>
      <c r="AB22" s="41">
        <f t="shared" si="4"/>
        <v>4.8691851462005182</v>
      </c>
      <c r="AC22" s="41">
        <v>1.7</v>
      </c>
      <c r="AD22" s="41">
        <f t="shared" si="5"/>
        <v>5.8364814327506469</v>
      </c>
      <c r="AE22" s="41">
        <v>1.7</v>
      </c>
      <c r="AF22" s="41">
        <f t="shared" si="6"/>
        <v>15.509444298251941</v>
      </c>
      <c r="AG22" s="41">
        <v>1.7</v>
      </c>
      <c r="AH22" s="41">
        <f t="shared" si="7"/>
        <v>18.532245193721096</v>
      </c>
      <c r="AI22" s="41">
        <v>1.7</v>
      </c>
      <c r="AJ22" s="41">
        <f t="shared" si="8"/>
        <v>57.828656834820102</v>
      </c>
    </row>
    <row r="23" spans="1:36" ht="18">
      <c r="A23" s="8" t="s">
        <v>96</v>
      </c>
      <c r="B23" s="8">
        <v>18</v>
      </c>
      <c r="C23" s="43"/>
      <c r="D23" s="16" t="s">
        <v>42</v>
      </c>
      <c r="E23" s="16" t="s">
        <v>46</v>
      </c>
      <c r="F23" s="35">
        <f t="shared" si="9"/>
        <v>3</v>
      </c>
      <c r="I23" s="7">
        <v>1.5</v>
      </c>
      <c r="L23" s="28">
        <v>1.5</v>
      </c>
      <c r="M23" s="32"/>
      <c r="N23" s="37">
        <f t="shared" si="0"/>
        <v>24.874267307818368</v>
      </c>
      <c r="Q23" s="9">
        <f>VLOOKUP(I23,$AC$6:$AD$358,2)</f>
        <v>5.397105520144156</v>
      </c>
      <c r="R23" s="9">
        <f>VLOOKUP(L23,$AI$6:$AJ$358,2)</f>
        <v>52.665989861693831</v>
      </c>
      <c r="T23" s="12">
        <f>R23*((Q23+2*R23+2*I23/F23*(Q23-R23))/(Q23+2*R23-I23/F23*(Q23-R23)))</f>
        <v>24.874267307818368</v>
      </c>
      <c r="U23" s="12"/>
      <c r="V23" s="54">
        <f t="shared" si="1"/>
        <v>24.874267307818368</v>
      </c>
      <c r="W23" s="41">
        <v>1.8</v>
      </c>
      <c r="X23" s="41">
        <f t="shared" si="2"/>
        <v>7.7289479408955897</v>
      </c>
      <c r="Y23" s="41">
        <v>1.8</v>
      </c>
      <c r="Z23" s="41">
        <f t="shared" si="3"/>
        <v>2.8237335540745057</v>
      </c>
      <c r="AA23" s="41">
        <v>1.8</v>
      </c>
      <c r="AB23" s="41">
        <f t="shared" si="4"/>
        <v>5.0247912917506339</v>
      </c>
      <c r="AC23" s="41">
        <v>1.8</v>
      </c>
      <c r="AD23" s="41">
        <f t="shared" si="5"/>
        <v>6.0309891146882917</v>
      </c>
      <c r="AE23" s="41">
        <v>1.8</v>
      </c>
      <c r="AF23" s="41">
        <f t="shared" si="6"/>
        <v>16.092967344064874</v>
      </c>
      <c r="AG23" s="41">
        <v>1.8</v>
      </c>
      <c r="AH23" s="41">
        <f t="shared" si="7"/>
        <v>19.237335540745057</v>
      </c>
      <c r="AI23" s="41">
        <v>1.8</v>
      </c>
      <c r="AJ23" s="41">
        <f t="shared" si="8"/>
        <v>60.114122097587426</v>
      </c>
    </row>
    <row r="24" spans="1:36" ht="18">
      <c r="A24" s="8" t="s">
        <v>96</v>
      </c>
      <c r="B24" s="8">
        <v>19</v>
      </c>
      <c r="C24" s="43"/>
      <c r="D24" s="16" t="s">
        <v>47</v>
      </c>
      <c r="E24" s="16" t="s">
        <v>48</v>
      </c>
      <c r="F24" s="35">
        <f t="shared" si="9"/>
        <v>3</v>
      </c>
      <c r="J24" s="7">
        <v>1.5</v>
      </c>
      <c r="K24" s="7">
        <v>1.5</v>
      </c>
      <c r="L24" s="28"/>
      <c r="M24" s="32"/>
      <c r="N24" s="37">
        <f t="shared" si="0"/>
        <v>15.527224953799314</v>
      </c>
      <c r="Q24" s="9">
        <f>VLOOKUP(J24,$AE$6:$AF$358,2)</f>
        <v>14.191316560432467</v>
      </c>
      <c r="R24" s="9">
        <f>VLOOKUP(K24,$AG$6:$AH$358,2)</f>
        <v>16.939507510522564</v>
      </c>
      <c r="T24" s="12">
        <f>R24*((Q24+2*R24+2*J24/F24*(Q24-R24))/(Q24+2*R24-J24/F24*(Q24-R24)))</f>
        <v>15.527224953799314</v>
      </c>
      <c r="U24" s="12"/>
      <c r="V24" s="54">
        <f t="shared" si="1"/>
        <v>15.527224953799314</v>
      </c>
      <c r="W24" s="41">
        <v>1.9</v>
      </c>
      <c r="X24" s="41">
        <f t="shared" si="2"/>
        <v>7.9687893033577986</v>
      </c>
      <c r="Y24" s="41">
        <v>1.9</v>
      </c>
      <c r="Z24" s="41">
        <f t="shared" si="3"/>
        <v>2.8887372878259452</v>
      </c>
      <c r="AA24" s="41">
        <v>1.9</v>
      </c>
      <c r="AB24" s="41">
        <f t="shared" si="4"/>
        <v>5.16824780761588</v>
      </c>
      <c r="AC24" s="41">
        <v>1.9</v>
      </c>
      <c r="AD24" s="41">
        <f t="shared" si="5"/>
        <v>6.2103097595198493</v>
      </c>
      <c r="AE24" s="41">
        <v>1.9</v>
      </c>
      <c r="AF24" s="41">
        <f t="shared" si="6"/>
        <v>16.630929278559549</v>
      </c>
      <c r="AG24" s="41">
        <v>1.9</v>
      </c>
      <c r="AH24" s="41">
        <f t="shared" si="7"/>
        <v>19.887372878259455</v>
      </c>
      <c r="AI24" s="41">
        <v>1.9</v>
      </c>
      <c r="AJ24" s="41">
        <f t="shared" si="8"/>
        <v>62.221139674358234</v>
      </c>
    </row>
    <row r="25" spans="1:36" ht="18">
      <c r="A25" s="8" t="s">
        <v>96</v>
      </c>
      <c r="B25" s="8">
        <v>20</v>
      </c>
      <c r="C25" s="43"/>
      <c r="D25" s="16" t="s">
        <v>49</v>
      </c>
      <c r="E25" s="16" t="s">
        <v>50</v>
      </c>
      <c r="F25" s="35">
        <f t="shared" si="9"/>
        <v>3</v>
      </c>
      <c r="J25" s="7">
        <v>1.5</v>
      </c>
      <c r="L25" s="28">
        <v>1.5</v>
      </c>
      <c r="M25" s="32"/>
      <c r="N25" s="37">
        <f t="shared" si="0"/>
        <v>30.761649511357351</v>
      </c>
      <c r="Q25" s="9">
        <f>VLOOKUP(J25,$AE$6:$AF$358,2)</f>
        <v>14.191316560432467</v>
      </c>
      <c r="R25" s="9">
        <f>VLOOKUP(L25,$AI$6:$AJ$358,2)</f>
        <v>52.665989861693831</v>
      </c>
      <c r="T25" s="12">
        <f>R25*((Q25+2*R25+2*J25/F25*(Q25-R25))/(Q25+2*R25-J25/F25*(Q25-R25)))</f>
        <v>30.761649511357351</v>
      </c>
      <c r="U25" s="12"/>
      <c r="V25" s="54">
        <f t="shared" si="1"/>
        <v>30.761649511357351</v>
      </c>
      <c r="W25" s="41">
        <v>2</v>
      </c>
      <c r="X25" s="41">
        <f t="shared" si="2"/>
        <v>8.1899092873455235</v>
      </c>
      <c r="Y25" s="41">
        <v>2</v>
      </c>
      <c r="Z25" s="41">
        <f t="shared" si="3"/>
        <v>2.9486670031123383</v>
      </c>
      <c r="AA25" s="41">
        <v>2</v>
      </c>
      <c r="AB25" s="41">
        <f t="shared" si="4"/>
        <v>5.3005064896272298</v>
      </c>
      <c r="AC25" s="41">
        <v>2</v>
      </c>
      <c r="AD25" s="41">
        <f t="shared" si="5"/>
        <v>6.3756331120340368</v>
      </c>
      <c r="AE25" s="41">
        <v>2</v>
      </c>
      <c r="AF25" s="41">
        <f t="shared" si="6"/>
        <v>17.12689933610211</v>
      </c>
      <c r="AG25" s="41">
        <v>2</v>
      </c>
      <c r="AH25" s="41">
        <f t="shared" si="7"/>
        <v>20.486670031123385</v>
      </c>
      <c r="AI25" s="41">
        <v>2</v>
      </c>
      <c r="AJ25" s="41">
        <f t="shared" si="8"/>
        <v>64.16368906639994</v>
      </c>
    </row>
    <row r="26" spans="1:36" ht="17.25" thickBot="1">
      <c r="A26" s="8" t="s">
        <v>96</v>
      </c>
      <c r="B26" s="8">
        <v>21</v>
      </c>
      <c r="C26" s="43"/>
      <c r="D26" s="19" t="s">
        <v>51</v>
      </c>
      <c r="E26" s="19" t="s">
        <v>52</v>
      </c>
      <c r="F26" s="33">
        <f t="shared" si="9"/>
        <v>3</v>
      </c>
      <c r="G26" s="19"/>
      <c r="H26" s="19"/>
      <c r="I26" s="19"/>
      <c r="J26" s="19"/>
      <c r="K26" s="24">
        <v>1.5</v>
      </c>
      <c r="L26" s="30">
        <v>1.5</v>
      </c>
      <c r="M26" s="34"/>
      <c r="N26" s="19">
        <f t="shared" si="0"/>
        <v>32.525687254450148</v>
      </c>
      <c r="Q26" s="9">
        <f>VLOOKUP(K26,$AG$6:$AH$358,2)</f>
        <v>16.939507510522564</v>
      </c>
      <c r="R26" s="9">
        <f>VLOOKUP(L26,$AI$6:$AJ$358,2)</f>
        <v>52.665989861693831</v>
      </c>
      <c r="T26" s="12">
        <f>R26*((Q26+2*R26+2*K26/F26*(Q26-R26))/(Q26+2*R26-K26/F26*(Q26-R26)))</f>
        <v>32.525687254450148</v>
      </c>
      <c r="U26" s="12"/>
      <c r="V26" s="54">
        <f t="shared" si="1"/>
        <v>32.525687254450148</v>
      </c>
      <c r="W26" s="41">
        <v>2.1</v>
      </c>
      <c r="X26" s="41">
        <f t="shared" si="2"/>
        <v>8.3938380430554247</v>
      </c>
      <c r="Y26" s="41">
        <v>2.1</v>
      </c>
      <c r="Z26" s="41">
        <f t="shared" si="3"/>
        <v>3.0039374135383863</v>
      </c>
      <c r="AA26" s="41">
        <v>2.1</v>
      </c>
      <c r="AB26" s="41">
        <f t="shared" si="4"/>
        <v>5.4224825678088528</v>
      </c>
      <c r="AC26" s="41">
        <v>2.1</v>
      </c>
      <c r="AD26" s="41">
        <f t="shared" si="5"/>
        <v>6.5281032097610661</v>
      </c>
      <c r="AE26" s="41">
        <v>2.1</v>
      </c>
      <c r="AF26" s="41">
        <f t="shared" si="6"/>
        <v>17.584309629283197</v>
      </c>
      <c r="AG26" s="41">
        <v>2.1</v>
      </c>
      <c r="AH26" s="41">
        <f t="shared" si="7"/>
        <v>21.039374135383863</v>
      </c>
      <c r="AI26" s="41">
        <v>2.1</v>
      </c>
      <c r="AJ26" s="41">
        <f t="shared" si="8"/>
        <v>65.955212714692522</v>
      </c>
    </row>
    <row r="27" spans="1:36" ht="18">
      <c r="A27" s="8" t="s">
        <v>96</v>
      </c>
      <c r="B27" s="8">
        <v>22</v>
      </c>
      <c r="C27" s="42" t="s">
        <v>127</v>
      </c>
      <c r="D27" s="15" t="s">
        <v>53</v>
      </c>
      <c r="E27" s="15" t="s">
        <v>54</v>
      </c>
      <c r="F27" s="35">
        <f t="shared" si="9"/>
        <v>3</v>
      </c>
      <c r="G27" s="7">
        <v>1</v>
      </c>
      <c r="H27" s="7">
        <v>1</v>
      </c>
      <c r="I27" s="7">
        <v>1</v>
      </c>
      <c r="L27" s="28"/>
      <c r="M27" s="32"/>
      <c r="N27" s="37">
        <f t="shared" si="0"/>
        <v>3.0741822896000506</v>
      </c>
      <c r="O27" s="7">
        <f>H27/(G27+H27)</f>
        <v>0.5</v>
      </c>
      <c r="P27" s="13">
        <f>(G27+H27)/(G27+H27+I27)</f>
        <v>0.66666666666666663</v>
      </c>
      <c r="Q27" s="9">
        <f t="shared" ref="Q27:Q36" si="10">VLOOKUP(G27,$Y$6:$Z$358,2)</f>
        <v>2.074074074074074</v>
      </c>
      <c r="R27" s="9">
        <f>VLOOKUP(H27,$AA$6:$AB$358,2)</f>
        <v>3.3703703703703702</v>
      </c>
      <c r="S27" s="9">
        <f>VLOOKUP(I27,$AC$6:$AD$358,2)</f>
        <v>3.9629629629629628</v>
      </c>
      <c r="T27" s="12">
        <f t="shared" ref="T27:T46" si="11">R27*((Q27+2*R27+2*O27*(Q27-R27))/(Q27+2*R27-O27*(Q27-R27)))</f>
        <v>2.6778285134449518</v>
      </c>
      <c r="U27" s="12">
        <f t="shared" ref="U27:U46" si="12">S27*((T27+2*S27+2*P27*(T27-S27))/(T27+2*S27-P27*(T27-S27)))</f>
        <v>3.0741822896000506</v>
      </c>
      <c r="V27" s="54">
        <f t="shared" ref="V27:V46" si="13">U27</f>
        <v>3.0741822896000506</v>
      </c>
      <c r="W27" s="41">
        <v>2.2000000000000002</v>
      </c>
      <c r="X27" s="41">
        <f t="shared" si="2"/>
        <v>8.5820215442012397</v>
      </c>
      <c r="Y27" s="41">
        <v>2.2000000000000002</v>
      </c>
      <c r="Z27" s="41">
        <f t="shared" si="3"/>
        <v>3.0549404185218316</v>
      </c>
      <c r="AA27" s="41">
        <v>2.2000000000000002</v>
      </c>
      <c r="AB27" s="41">
        <f t="shared" si="4"/>
        <v>5.5350409236343872</v>
      </c>
      <c r="AC27" s="41">
        <v>2.2000000000000002</v>
      </c>
      <c r="AD27" s="41">
        <f t="shared" si="5"/>
        <v>6.6688011545429839</v>
      </c>
      <c r="AE27" s="41">
        <v>2.2000000000000002</v>
      </c>
      <c r="AF27" s="41">
        <f t="shared" si="6"/>
        <v>18.006403463628949</v>
      </c>
      <c r="AG27" s="41">
        <v>2.2000000000000002</v>
      </c>
      <c r="AH27" s="41">
        <f t="shared" si="7"/>
        <v>21.549404185218314</v>
      </c>
      <c r="AI27" s="41">
        <v>2.2000000000000002</v>
      </c>
      <c r="AJ27" s="41">
        <f t="shared" si="8"/>
        <v>67.608413565880056</v>
      </c>
    </row>
    <row r="28" spans="1:36" ht="18">
      <c r="A28" s="8" t="s">
        <v>96</v>
      </c>
      <c r="B28" s="8">
        <v>23</v>
      </c>
      <c r="C28" s="43"/>
      <c r="D28" s="16" t="s">
        <v>55</v>
      </c>
      <c r="E28" s="16" t="s">
        <v>58</v>
      </c>
      <c r="F28" s="35">
        <f t="shared" si="9"/>
        <v>3</v>
      </c>
      <c r="G28" s="7">
        <v>1</v>
      </c>
      <c r="H28" s="7">
        <v>1</v>
      </c>
      <c r="J28" s="7">
        <v>1</v>
      </c>
      <c r="L28" s="28"/>
      <c r="M28" s="32"/>
      <c r="N28" s="37">
        <f t="shared" si="0"/>
        <v>4.6576650717439518</v>
      </c>
      <c r="O28" s="7">
        <v>0.5</v>
      </c>
      <c r="P28" s="13">
        <v>0.66666666666666663</v>
      </c>
      <c r="Q28" s="9">
        <f t="shared" si="10"/>
        <v>2.074074074074074</v>
      </c>
      <c r="R28" s="9">
        <f>VLOOKUP(H28,$AA$6:$AB$358,2)</f>
        <v>3.3703703703703702</v>
      </c>
      <c r="S28" s="9">
        <f>VLOOKUP(J28,$AE$6:$AF$358,2)</f>
        <v>9.8888888888888875</v>
      </c>
      <c r="T28" s="12">
        <f t="shared" si="11"/>
        <v>2.6778285134449518</v>
      </c>
      <c r="U28" s="12">
        <f t="shared" si="12"/>
        <v>4.6576650717439518</v>
      </c>
      <c r="V28" s="54">
        <f t="shared" si="13"/>
        <v>4.6576650717439518</v>
      </c>
      <c r="W28" s="41">
        <v>2.2999999999999998</v>
      </c>
      <c r="X28" s="41">
        <f t="shared" si="2"/>
        <v>8.7558092896349464</v>
      </c>
      <c r="Y28" s="41">
        <v>2.2999999999999998</v>
      </c>
      <c r="Z28" s="41">
        <f t="shared" si="3"/>
        <v>3.1020417700879759</v>
      </c>
      <c r="AA28" s="41">
        <v>2.2999999999999998</v>
      </c>
      <c r="AB28" s="41">
        <f t="shared" si="4"/>
        <v>5.638988733987258</v>
      </c>
      <c r="AC28" s="41">
        <v>2.2999999999999998</v>
      </c>
      <c r="AD28" s="41">
        <f t="shared" si="5"/>
        <v>6.7987359174840725</v>
      </c>
      <c r="AE28" s="41">
        <v>2.2999999999999998</v>
      </c>
      <c r="AF28" s="41">
        <f t="shared" si="6"/>
        <v>18.396207752452217</v>
      </c>
      <c r="AG28" s="41">
        <v>2.2999999999999998</v>
      </c>
      <c r="AH28" s="41">
        <f t="shared" si="7"/>
        <v>22.020417700879761</v>
      </c>
      <c r="AI28" s="41">
        <v>2.2999999999999998</v>
      </c>
      <c r="AJ28" s="41">
        <f t="shared" si="8"/>
        <v>69.135147030437849</v>
      </c>
    </row>
    <row r="29" spans="1:36" ht="18">
      <c r="A29" s="8" t="s">
        <v>96</v>
      </c>
      <c r="B29" s="8">
        <v>24</v>
      </c>
      <c r="C29" s="43"/>
      <c r="D29" s="16" t="s">
        <v>56</v>
      </c>
      <c r="E29" s="16" t="s">
        <v>59</v>
      </c>
      <c r="F29" s="35">
        <f t="shared" si="9"/>
        <v>3</v>
      </c>
      <c r="G29" s="7">
        <v>1</v>
      </c>
      <c r="H29" s="7">
        <v>1</v>
      </c>
      <c r="K29" s="7">
        <v>1</v>
      </c>
      <c r="L29" s="28"/>
      <c r="M29" s="32"/>
      <c r="N29" s="37">
        <f t="shared" si="0"/>
        <v>5.1319725763388258</v>
      </c>
      <c r="O29" s="7">
        <v>0.5</v>
      </c>
      <c r="P29" s="13">
        <v>0.66666666666666663</v>
      </c>
      <c r="Q29" s="9">
        <f t="shared" si="10"/>
        <v>2.074074074074074</v>
      </c>
      <c r="R29" s="9">
        <f>VLOOKUP(H29,$AA$6:$AB$358,2)</f>
        <v>3.3703703703703702</v>
      </c>
      <c r="S29" s="9">
        <f>VLOOKUP(K29,$AG$6:$AH$358,2)</f>
        <v>11.74074074074074</v>
      </c>
      <c r="T29" s="12">
        <f t="shared" si="11"/>
        <v>2.6778285134449518</v>
      </c>
      <c r="U29" s="12">
        <f t="shared" si="12"/>
        <v>5.1319725763388258</v>
      </c>
      <c r="V29" s="54">
        <f t="shared" si="13"/>
        <v>5.1319725763388258</v>
      </c>
      <c r="W29" s="41">
        <v>2.4</v>
      </c>
      <c r="X29" s="41">
        <f t="shared" si="2"/>
        <v>8.9164493711223738</v>
      </c>
      <c r="Y29" s="41">
        <v>2.4</v>
      </c>
      <c r="Z29" s="41">
        <f t="shared" si="3"/>
        <v>3.1455797360985871</v>
      </c>
      <c r="AA29" s="41">
        <v>2.4</v>
      </c>
      <c r="AB29" s="41">
        <f t="shared" si="4"/>
        <v>5.7350725210451587</v>
      </c>
      <c r="AC29" s="41">
        <v>2.4</v>
      </c>
      <c r="AD29" s="41">
        <f t="shared" si="5"/>
        <v>6.9188406513064482</v>
      </c>
      <c r="AE29" s="41">
        <v>2.4</v>
      </c>
      <c r="AF29" s="41">
        <f t="shared" si="6"/>
        <v>18.756521953919343</v>
      </c>
      <c r="AG29" s="41">
        <v>2.4</v>
      </c>
      <c r="AH29" s="41">
        <f t="shared" si="7"/>
        <v>22.455797360985873</v>
      </c>
      <c r="AI29" s="41">
        <v>2.4</v>
      </c>
      <c r="AJ29" s="41">
        <f t="shared" si="8"/>
        <v>70.546377652850765</v>
      </c>
    </row>
    <row r="30" spans="1:36" ht="18">
      <c r="A30" s="8" t="s">
        <v>96</v>
      </c>
      <c r="B30" s="8">
        <v>25</v>
      </c>
      <c r="C30" s="43"/>
      <c r="D30" s="16" t="s">
        <v>57</v>
      </c>
      <c r="E30" s="16" t="s">
        <v>60</v>
      </c>
      <c r="F30" s="35">
        <f t="shared" si="9"/>
        <v>3</v>
      </c>
      <c r="G30" s="7">
        <v>1</v>
      </c>
      <c r="H30" s="7">
        <v>1</v>
      </c>
      <c r="L30" s="28">
        <v>1</v>
      </c>
      <c r="M30" s="32"/>
      <c r="N30" s="37">
        <f t="shared" si="0"/>
        <v>11.192200316020063</v>
      </c>
      <c r="O30" s="7">
        <v>0.5</v>
      </c>
      <c r="P30" s="13">
        <v>0.66666666666666663</v>
      </c>
      <c r="Q30" s="9">
        <f t="shared" si="10"/>
        <v>2.074074074074074</v>
      </c>
      <c r="R30" s="9">
        <f>VLOOKUP(H30,$AA$6:$AB$358,2)</f>
        <v>3.3703703703703702</v>
      </c>
      <c r="S30" s="9">
        <f>VLOOKUP(L30,$AI$6:$AJ$358,2)</f>
        <v>35.81481481481481</v>
      </c>
      <c r="T30" s="12">
        <f t="shared" si="11"/>
        <v>2.6778285134449518</v>
      </c>
      <c r="U30" s="12">
        <f t="shared" si="12"/>
        <v>11.192200316020063</v>
      </c>
      <c r="V30" s="54">
        <f t="shared" si="13"/>
        <v>11.192200316020063</v>
      </c>
      <c r="W30" s="41">
        <v>2.5</v>
      </c>
      <c r="X30" s="41">
        <f t="shared" si="2"/>
        <v>9.0650884534156262</v>
      </c>
      <c r="Y30" s="41">
        <v>2.5</v>
      </c>
      <c r="Z30" s="41">
        <f t="shared" si="3"/>
        <v>3.1858650948509641</v>
      </c>
      <c r="AA30" s="41">
        <v>2.5</v>
      </c>
      <c r="AB30" s="41">
        <f t="shared" si="4"/>
        <v>5.8239781403607491</v>
      </c>
      <c r="AC30" s="41">
        <v>2.5</v>
      </c>
      <c r="AD30" s="41">
        <f t="shared" si="5"/>
        <v>7.029972675450936</v>
      </c>
      <c r="AE30" s="41">
        <v>2.5</v>
      </c>
      <c r="AF30" s="41">
        <f t="shared" si="6"/>
        <v>19.089918026352809</v>
      </c>
      <c r="AG30" s="41">
        <v>2.5</v>
      </c>
      <c r="AH30" s="41">
        <f t="shared" si="7"/>
        <v>22.858650948509641</v>
      </c>
      <c r="AI30" s="41">
        <v>2.5</v>
      </c>
      <c r="AJ30" s="41">
        <f t="shared" si="8"/>
        <v>71.852178936548498</v>
      </c>
    </row>
    <row r="31" spans="1:36" ht="18">
      <c r="A31" s="8" t="s">
        <v>96</v>
      </c>
      <c r="B31" s="8">
        <v>26</v>
      </c>
      <c r="C31" s="43"/>
      <c r="D31" s="16" t="s">
        <v>65</v>
      </c>
      <c r="E31" s="16" t="s">
        <v>112</v>
      </c>
      <c r="F31" s="35">
        <f t="shared" si="9"/>
        <v>3</v>
      </c>
      <c r="G31" s="7">
        <v>1</v>
      </c>
      <c r="I31" s="7">
        <v>1</v>
      </c>
      <c r="J31" s="7">
        <v>1</v>
      </c>
      <c r="L31" s="28"/>
      <c r="M31" s="32"/>
      <c r="N31" s="37">
        <f t="shared" si="0"/>
        <v>4.8616242579039373</v>
      </c>
      <c r="O31" s="7">
        <v>0.5</v>
      </c>
      <c r="P31" s="13">
        <v>0.66666666666666663</v>
      </c>
      <c r="Q31" s="9">
        <f t="shared" si="10"/>
        <v>2.074074074074074</v>
      </c>
      <c r="R31" s="9">
        <f>VLOOKUP(I31,$AC$6:$AD$358,2)</f>
        <v>3.9629629629629628</v>
      </c>
      <c r="S31" s="9">
        <f>VLOOKUP(J31,$AE$6:$AF$358,2)</f>
        <v>9.8888888888888875</v>
      </c>
      <c r="T31" s="12">
        <f t="shared" si="11"/>
        <v>2.9370182365106223</v>
      </c>
      <c r="U31" s="12">
        <f t="shared" si="12"/>
        <v>4.8616242579039373</v>
      </c>
      <c r="V31" s="54">
        <f t="shared" si="13"/>
        <v>4.8616242579039373</v>
      </c>
      <c r="W31" s="41">
        <v>2.6</v>
      </c>
      <c r="X31" s="41">
        <f t="shared" si="2"/>
        <v>9.2027749113630151</v>
      </c>
      <c r="Y31" s="41">
        <v>2.6</v>
      </c>
      <c r="Z31" s="41">
        <f t="shared" si="3"/>
        <v>3.2231819853226864</v>
      </c>
      <c r="AA31" s="41">
        <v>2.6</v>
      </c>
      <c r="AB31" s="41">
        <f t="shared" si="4"/>
        <v>5.9063326572638593</v>
      </c>
      <c r="AC31" s="41">
        <v>2.6</v>
      </c>
      <c r="AD31" s="41">
        <f t="shared" si="5"/>
        <v>7.1329158215798243</v>
      </c>
      <c r="AE31" s="41">
        <v>2.6</v>
      </c>
      <c r="AF31" s="41">
        <f t="shared" si="6"/>
        <v>19.398747464739472</v>
      </c>
      <c r="AG31" s="41">
        <v>2.6</v>
      </c>
      <c r="AH31" s="41">
        <f t="shared" si="7"/>
        <v>23.231819853226863</v>
      </c>
      <c r="AI31" s="41">
        <v>2.6</v>
      </c>
      <c r="AJ31" s="41">
        <f t="shared" si="8"/>
        <v>73.061760903562941</v>
      </c>
    </row>
    <row r="32" spans="1:36" ht="18">
      <c r="A32" s="8" t="s">
        <v>96</v>
      </c>
      <c r="B32" s="8">
        <v>27</v>
      </c>
      <c r="C32" s="43"/>
      <c r="D32" s="16" t="s">
        <v>64</v>
      </c>
      <c r="E32" s="16" t="s">
        <v>79</v>
      </c>
      <c r="F32" s="35">
        <f t="shared" si="9"/>
        <v>3</v>
      </c>
      <c r="G32" s="7">
        <v>1</v>
      </c>
      <c r="I32" s="7">
        <v>1</v>
      </c>
      <c r="K32" s="7">
        <v>1</v>
      </c>
      <c r="L32" s="28"/>
      <c r="M32" s="32"/>
      <c r="N32" s="37">
        <f t="shared" si="0"/>
        <v>5.3381546308912418</v>
      </c>
      <c r="O32" s="7">
        <v>0.5</v>
      </c>
      <c r="P32" s="13">
        <v>0.66666666666666663</v>
      </c>
      <c r="Q32" s="9">
        <f t="shared" si="10"/>
        <v>2.074074074074074</v>
      </c>
      <c r="R32" s="9">
        <f>VLOOKUP(I32,$AC$6:$AD$358,2)</f>
        <v>3.9629629629629628</v>
      </c>
      <c r="S32" s="9">
        <f>VLOOKUP(K32,$AG$6:$AH$358,2)</f>
        <v>11.74074074074074</v>
      </c>
      <c r="T32" s="12">
        <f t="shared" si="11"/>
        <v>2.9370182365106223</v>
      </c>
      <c r="U32" s="12">
        <f t="shared" si="12"/>
        <v>5.3381546308912418</v>
      </c>
      <c r="V32" s="54">
        <f t="shared" si="13"/>
        <v>5.3381546308912418</v>
      </c>
      <c r="W32" s="41">
        <v>2.7</v>
      </c>
      <c r="X32" s="41">
        <f t="shared" si="2"/>
        <v>9.3304638871662569</v>
      </c>
      <c r="Y32" s="41">
        <v>2.7</v>
      </c>
      <c r="Z32" s="41">
        <f t="shared" si="3"/>
        <v>3.2577892778301072</v>
      </c>
      <c r="AA32" s="41">
        <v>2.7</v>
      </c>
      <c r="AB32" s="41">
        <f t="shared" si="4"/>
        <v>5.9827073717629959</v>
      </c>
      <c r="AC32" s="41">
        <v>2.7</v>
      </c>
      <c r="AD32" s="41">
        <f t="shared" si="5"/>
        <v>7.2283842147037438</v>
      </c>
      <c r="AE32" s="41">
        <v>2.7</v>
      </c>
      <c r="AF32" s="41">
        <f t="shared" si="6"/>
        <v>19.685152644111234</v>
      </c>
      <c r="AG32" s="41">
        <v>2.7</v>
      </c>
      <c r="AH32" s="41">
        <f t="shared" si="7"/>
        <v>23.577892778301074</v>
      </c>
      <c r="AI32" s="41">
        <v>2.7</v>
      </c>
      <c r="AJ32" s="41">
        <f t="shared" si="8"/>
        <v>74.183514522768988</v>
      </c>
    </row>
    <row r="33" spans="1:39" ht="18">
      <c r="A33" s="8" t="s">
        <v>96</v>
      </c>
      <c r="B33" s="8">
        <v>28</v>
      </c>
      <c r="C33" s="43"/>
      <c r="D33" s="16" t="s">
        <v>66</v>
      </c>
      <c r="E33" s="16" t="s">
        <v>80</v>
      </c>
      <c r="F33" s="35">
        <f t="shared" si="9"/>
        <v>3</v>
      </c>
      <c r="G33" s="7">
        <v>1</v>
      </c>
      <c r="I33" s="7">
        <v>1</v>
      </c>
      <c r="L33" s="28">
        <v>1</v>
      </c>
      <c r="M33" s="32"/>
      <c r="N33" s="37">
        <f t="shared" si="0"/>
        <v>11.406668212989802</v>
      </c>
      <c r="O33" s="7">
        <v>0.5</v>
      </c>
      <c r="P33" s="13">
        <v>0.66666666666666663</v>
      </c>
      <c r="Q33" s="9">
        <f t="shared" si="10"/>
        <v>2.074074074074074</v>
      </c>
      <c r="R33" s="9">
        <f>VLOOKUP(I33,$AC$6:$AD$358,2)</f>
        <v>3.9629629629629628</v>
      </c>
      <c r="S33" s="9">
        <f>VLOOKUP(L33,$AI$6:$AJ$358,2)</f>
        <v>35.81481481481481</v>
      </c>
      <c r="T33" s="12">
        <f t="shared" si="11"/>
        <v>2.9370182365106223</v>
      </c>
      <c r="U33" s="12">
        <f t="shared" si="12"/>
        <v>11.406668212989802</v>
      </c>
      <c r="V33" s="54">
        <f t="shared" si="13"/>
        <v>11.406668212989802</v>
      </c>
      <c r="W33" s="41">
        <v>2.8</v>
      </c>
      <c r="X33" s="41">
        <f t="shared" si="2"/>
        <v>9.4490234100056174</v>
      </c>
      <c r="Y33" s="41">
        <v>2.8</v>
      </c>
      <c r="Z33" s="41">
        <f t="shared" si="3"/>
        <v>3.2899222326183448</v>
      </c>
      <c r="AA33" s="41">
        <v>2.8</v>
      </c>
      <c r="AB33" s="41">
        <f t="shared" si="4"/>
        <v>6.0536214788818654</v>
      </c>
      <c r="AC33" s="41">
        <v>2.8</v>
      </c>
      <c r="AD33" s="41">
        <f t="shared" si="5"/>
        <v>7.3170268486023309</v>
      </c>
      <c r="AE33" s="41">
        <v>2.8</v>
      </c>
      <c r="AF33" s="41">
        <f t="shared" si="6"/>
        <v>19.951080545806992</v>
      </c>
      <c r="AG33" s="41">
        <v>2.8</v>
      </c>
      <c r="AH33" s="41">
        <f t="shared" si="7"/>
        <v>23.899222326183448</v>
      </c>
      <c r="AI33" s="41">
        <v>2.8</v>
      </c>
      <c r="AJ33" s="41">
        <f t="shared" si="8"/>
        <v>75.225065471077386</v>
      </c>
    </row>
    <row r="34" spans="1:39" ht="18">
      <c r="A34" s="8" t="s">
        <v>96</v>
      </c>
      <c r="B34" s="8">
        <v>29</v>
      </c>
      <c r="C34" s="43"/>
      <c r="D34" s="16" t="s">
        <v>67</v>
      </c>
      <c r="E34" s="16" t="s">
        <v>81</v>
      </c>
      <c r="F34" s="35">
        <f t="shared" si="9"/>
        <v>3</v>
      </c>
      <c r="G34" s="7">
        <v>1</v>
      </c>
      <c r="J34" s="7">
        <v>1</v>
      </c>
      <c r="K34" s="7">
        <v>1</v>
      </c>
      <c r="L34" s="28"/>
      <c r="M34" s="32"/>
      <c r="N34" s="37">
        <f t="shared" si="0"/>
        <v>7.2352532555837588</v>
      </c>
      <c r="O34" s="7">
        <v>0.5</v>
      </c>
      <c r="P34" s="13">
        <v>0.66666666666666663</v>
      </c>
      <c r="Q34" s="9">
        <f t="shared" si="10"/>
        <v>2.074074074074074</v>
      </c>
      <c r="R34" s="9">
        <f>VLOOKUP(J34,$AE$6:$AF$358,2)</f>
        <v>9.8888888888888875</v>
      </c>
      <c r="S34" s="9">
        <f>VLOOKUP(K34,$AG$6:$AH$358,2)</f>
        <v>11.74074074074074</v>
      </c>
      <c r="T34" s="12">
        <f t="shared" si="11"/>
        <v>5.388769071012061</v>
      </c>
      <c r="U34" s="12">
        <f t="shared" si="12"/>
        <v>7.2352532555837588</v>
      </c>
      <c r="V34" s="54">
        <f t="shared" si="13"/>
        <v>7.2352532555837588</v>
      </c>
      <c r="W34" s="41">
        <v>2.9</v>
      </c>
      <c r="X34" s="41">
        <f t="shared" si="2"/>
        <v>9.5592409941356973</v>
      </c>
      <c r="Y34" s="41">
        <v>2.9</v>
      </c>
      <c r="Z34" s="41">
        <f t="shared" si="3"/>
        <v>3.319794288130236</v>
      </c>
      <c r="AA34" s="41">
        <v>2.9</v>
      </c>
      <c r="AB34" s="41">
        <f t="shared" si="4"/>
        <v>6.1195460151839693</v>
      </c>
      <c r="AC34" s="41">
        <v>2.9</v>
      </c>
      <c r="AD34" s="41">
        <f t="shared" si="5"/>
        <v>7.3994325189799612</v>
      </c>
      <c r="AE34" s="41">
        <v>2.9</v>
      </c>
      <c r="AF34" s="41">
        <f t="shared" si="6"/>
        <v>20.198297556939885</v>
      </c>
      <c r="AG34" s="41">
        <v>2.9</v>
      </c>
      <c r="AH34" s="41">
        <f t="shared" si="7"/>
        <v>24.19794288130236</v>
      </c>
      <c r="AI34" s="41">
        <v>2.9</v>
      </c>
      <c r="AJ34" s="41">
        <f t="shared" si="8"/>
        <v>76.193332098014551</v>
      </c>
    </row>
    <row r="35" spans="1:39" ht="18">
      <c r="A35" s="8" t="s">
        <v>96</v>
      </c>
      <c r="B35" s="8">
        <v>30</v>
      </c>
      <c r="C35" s="43"/>
      <c r="D35" s="16" t="s">
        <v>68</v>
      </c>
      <c r="E35" s="16" t="s">
        <v>82</v>
      </c>
      <c r="F35" s="35">
        <f t="shared" si="9"/>
        <v>3</v>
      </c>
      <c r="G35" s="7">
        <v>1</v>
      </c>
      <c r="J35" s="7">
        <v>1</v>
      </c>
      <c r="L35" s="28">
        <v>1</v>
      </c>
      <c r="M35" s="32"/>
      <c r="N35" s="37">
        <f t="shared" si="0"/>
        <v>13.416541660490255</v>
      </c>
      <c r="O35" s="7">
        <v>0.5</v>
      </c>
      <c r="P35" s="13">
        <v>0.66666666666666663</v>
      </c>
      <c r="Q35" s="9">
        <f t="shared" si="10"/>
        <v>2.074074074074074</v>
      </c>
      <c r="R35" s="9">
        <f>VLOOKUP(J35,$AE$6:$AF$358,2)</f>
        <v>9.8888888888888875</v>
      </c>
      <c r="S35" s="9">
        <f>VLOOKUP(L35,$AI$6:$AJ$358,2)</f>
        <v>35.81481481481481</v>
      </c>
      <c r="T35" s="12">
        <f t="shared" si="11"/>
        <v>5.388769071012061</v>
      </c>
      <c r="U35" s="12">
        <f t="shared" si="12"/>
        <v>13.416541660490255</v>
      </c>
      <c r="V35" s="54">
        <f t="shared" si="13"/>
        <v>13.416541660490255</v>
      </c>
      <c r="W35" s="41">
        <v>3</v>
      </c>
      <c r="X35" s="41">
        <f t="shared" si="2"/>
        <v>9.6618303272271486</v>
      </c>
      <c r="Y35" s="41">
        <v>3</v>
      </c>
      <c r="Z35" s="41">
        <f t="shared" si="3"/>
        <v>3.3475988737344609</v>
      </c>
      <c r="AA35" s="41">
        <v>3</v>
      </c>
      <c r="AB35" s="41">
        <f t="shared" si="4"/>
        <v>6.1809078592760525</v>
      </c>
      <c r="AC35" s="41">
        <v>3</v>
      </c>
      <c r="AD35" s="41">
        <f t="shared" si="5"/>
        <v>7.4761348240950651</v>
      </c>
      <c r="AE35" s="41">
        <v>3</v>
      </c>
      <c r="AF35" s="41">
        <f t="shared" si="6"/>
        <v>20.428404472285195</v>
      </c>
      <c r="AG35" s="41">
        <v>3</v>
      </c>
      <c r="AH35" s="41">
        <f t="shared" si="7"/>
        <v>24.475988737344611</v>
      </c>
      <c r="AI35" s="41">
        <v>3</v>
      </c>
      <c r="AJ35" s="41">
        <f t="shared" si="8"/>
        <v>77.094584183117007</v>
      </c>
    </row>
    <row r="36" spans="1:39" ht="18">
      <c r="A36" s="8" t="s">
        <v>96</v>
      </c>
      <c r="B36" s="8">
        <v>31</v>
      </c>
      <c r="C36" s="43"/>
      <c r="D36" s="16" t="s">
        <v>69</v>
      </c>
      <c r="E36" s="16" t="s">
        <v>83</v>
      </c>
      <c r="F36" s="35">
        <f t="shared" si="9"/>
        <v>3</v>
      </c>
      <c r="G36" s="7">
        <v>1</v>
      </c>
      <c r="K36" s="7">
        <v>1</v>
      </c>
      <c r="L36" s="28">
        <v>1</v>
      </c>
      <c r="M36" s="32"/>
      <c r="N36" s="37">
        <f t="shared" si="0"/>
        <v>14.024562218728503</v>
      </c>
      <c r="O36" s="7">
        <v>0.5</v>
      </c>
      <c r="P36" s="13">
        <v>0.66666666666666663</v>
      </c>
      <c r="Q36" s="9">
        <f t="shared" si="10"/>
        <v>2.074074074074074</v>
      </c>
      <c r="R36" s="9">
        <f>VLOOKUP(K36,$AG$6:$AH$358,2)</f>
        <v>11.74074074074074</v>
      </c>
      <c r="S36" s="9">
        <f>VLOOKUP(L36,$AI$6:$AJ$358,2)</f>
        <v>35.81481481481481</v>
      </c>
      <c r="T36" s="12">
        <f t="shared" si="11"/>
        <v>6.1386688333671877</v>
      </c>
      <c r="U36" s="12">
        <f t="shared" si="12"/>
        <v>14.024562218728503</v>
      </c>
      <c r="V36" s="54">
        <f t="shared" si="13"/>
        <v>14.024562218728503</v>
      </c>
      <c r="W36" s="41">
        <v>3.1</v>
      </c>
      <c r="X36" s="41">
        <f t="shared" si="2"/>
        <v>9.7574377990145074</v>
      </c>
      <c r="Y36" s="41">
        <v>3.1</v>
      </c>
      <c r="Z36" s="41">
        <f t="shared" si="3"/>
        <v>3.3735111791721564</v>
      </c>
      <c r="AA36" s="41">
        <v>3.1</v>
      </c>
      <c r="AB36" s="41">
        <f t="shared" si="4"/>
        <v>6.2380936367937245</v>
      </c>
      <c r="AC36" s="41">
        <v>3.1</v>
      </c>
      <c r="AD36" s="41">
        <f t="shared" si="5"/>
        <v>7.5476170459921557</v>
      </c>
      <c r="AE36" s="41">
        <v>3.1</v>
      </c>
      <c r="AF36" s="41">
        <f t="shared" si="6"/>
        <v>20.642851137976468</v>
      </c>
      <c r="AG36" s="41">
        <v>3.1</v>
      </c>
      <c r="AH36" s="41">
        <f t="shared" si="7"/>
        <v>24.735111791721565</v>
      </c>
      <c r="AI36" s="41">
        <v>3.1</v>
      </c>
      <c r="AJ36" s="41">
        <f t="shared" si="8"/>
        <v>77.934500290407826</v>
      </c>
    </row>
    <row r="37" spans="1:39" ht="18">
      <c r="A37" s="8" t="s">
        <v>96</v>
      </c>
      <c r="B37" s="8">
        <v>32</v>
      </c>
      <c r="C37" s="43"/>
      <c r="D37" s="16" t="s">
        <v>61</v>
      </c>
      <c r="E37" s="16" t="s">
        <v>62</v>
      </c>
      <c r="F37" s="35">
        <f t="shared" si="9"/>
        <v>3</v>
      </c>
      <c r="H37" s="7">
        <v>1</v>
      </c>
      <c r="I37" s="7">
        <v>1</v>
      </c>
      <c r="J37" s="7">
        <v>1</v>
      </c>
      <c r="L37" s="28"/>
      <c r="M37" s="32"/>
      <c r="N37" s="37">
        <f t="shared" si="0"/>
        <v>5.4230968582075318</v>
      </c>
      <c r="O37" s="7">
        <v>0.5</v>
      </c>
      <c r="P37" s="13">
        <v>0.66666666666666663</v>
      </c>
      <c r="Q37" s="9">
        <f t="shared" ref="Q37:Q42" si="14">VLOOKUP(H37,$AA$6:$AB$358,2)</f>
        <v>3.3703703703703702</v>
      </c>
      <c r="R37" s="9">
        <f>VLOOKUP(I37,$AC$6:$AD$358,2)</f>
        <v>3.9629629629629628</v>
      </c>
      <c r="S37" s="9">
        <f>VLOOKUP(J37,$AE$6:$AF$358,2)</f>
        <v>9.8888888888888875</v>
      </c>
      <c r="T37" s="12">
        <f t="shared" si="11"/>
        <v>3.6590935983907227</v>
      </c>
      <c r="U37" s="12">
        <f t="shared" si="12"/>
        <v>5.4230968582075318</v>
      </c>
      <c r="V37" s="54">
        <f t="shared" si="13"/>
        <v>5.4230968582075318</v>
      </c>
      <c r="W37" s="41">
        <v>3.2</v>
      </c>
      <c r="X37" s="41">
        <f t="shared" si="2"/>
        <v>9.8466487169214165</v>
      </c>
      <c r="Y37" s="41">
        <v>3.2</v>
      </c>
      <c r="Z37" s="41">
        <f t="shared" si="3"/>
        <v>3.3976898391656181</v>
      </c>
      <c r="AA37" s="41">
        <v>3.2</v>
      </c>
      <c r="AB37" s="41">
        <f t="shared" si="4"/>
        <v>6.2914534381586051</v>
      </c>
      <c r="AC37" s="41">
        <v>3.2</v>
      </c>
      <c r="AD37" s="41">
        <f t="shared" si="5"/>
        <v>7.6143167976982564</v>
      </c>
      <c r="AE37" s="41">
        <v>3.2</v>
      </c>
      <c r="AF37" s="41">
        <f t="shared" si="6"/>
        <v>20.842950393094767</v>
      </c>
      <c r="AG37" s="41">
        <v>3.2</v>
      </c>
      <c r="AH37" s="41">
        <f t="shared" si="7"/>
        <v>24.976898391656178</v>
      </c>
      <c r="AI37" s="41">
        <v>3.2</v>
      </c>
      <c r="AJ37" s="41">
        <f t="shared" si="8"/>
        <v>78.718222372954514</v>
      </c>
    </row>
    <row r="38" spans="1:39" ht="18">
      <c r="A38" s="8" t="s">
        <v>96</v>
      </c>
      <c r="B38" s="8">
        <v>33</v>
      </c>
      <c r="C38" s="43"/>
      <c r="D38" s="16" t="s">
        <v>70</v>
      </c>
      <c r="E38" s="16" t="s">
        <v>88</v>
      </c>
      <c r="F38" s="35">
        <f t="shared" si="9"/>
        <v>3</v>
      </c>
      <c r="H38" s="7">
        <v>1</v>
      </c>
      <c r="I38" s="7">
        <v>1</v>
      </c>
      <c r="K38" s="7">
        <v>1</v>
      </c>
      <c r="L38" s="28"/>
      <c r="M38" s="32"/>
      <c r="N38" s="37">
        <f t="shared" si="0"/>
        <v>5.9067803038417495</v>
      </c>
      <c r="O38" s="7">
        <v>0.5</v>
      </c>
      <c r="P38" s="13">
        <v>0.66666666666666663</v>
      </c>
      <c r="Q38" s="9">
        <f t="shared" si="14"/>
        <v>3.3703703703703702</v>
      </c>
      <c r="R38" s="9">
        <f>VLOOKUP(I38,$AC$6:$AD$358,2)</f>
        <v>3.9629629629629628</v>
      </c>
      <c r="S38" s="9">
        <f>VLOOKUP(K38,$AG$6:$AH$358,2)</f>
        <v>11.74074074074074</v>
      </c>
      <c r="T38" s="12">
        <f t="shared" si="11"/>
        <v>3.6590935983907227</v>
      </c>
      <c r="U38" s="12">
        <f t="shared" si="12"/>
        <v>5.9067803038417495</v>
      </c>
      <c r="V38" s="54">
        <f t="shared" si="13"/>
        <v>5.9067803038417495</v>
      </c>
      <c r="W38" s="41">
        <v>3.3</v>
      </c>
      <c r="X38" s="41">
        <f t="shared" si="2"/>
        <v>9.929993121950897</v>
      </c>
      <c r="Y38" s="41">
        <v>3.3</v>
      </c>
      <c r="Z38" s="41">
        <f t="shared" si="3"/>
        <v>3.4202785096876265</v>
      </c>
      <c r="AA38" s="41">
        <v>3.3</v>
      </c>
      <c r="AB38" s="41">
        <f t="shared" si="4"/>
        <v>6.3413042972416589</v>
      </c>
      <c r="AC38" s="41">
        <v>3.3</v>
      </c>
      <c r="AD38" s="41">
        <f t="shared" si="5"/>
        <v>7.676630371552073</v>
      </c>
      <c r="AE38" s="41">
        <v>3.3</v>
      </c>
      <c r="AF38" s="41">
        <f t="shared" si="6"/>
        <v>21.02989111465622</v>
      </c>
      <c r="AG38" s="41">
        <v>3.3</v>
      </c>
      <c r="AH38" s="41">
        <f t="shared" si="7"/>
        <v>25.202785096876266</v>
      </c>
      <c r="AI38" s="41">
        <v>3.3</v>
      </c>
      <c r="AJ38" s="41">
        <f t="shared" si="8"/>
        <v>79.450406865736866</v>
      </c>
    </row>
    <row r="39" spans="1:39" ht="18">
      <c r="A39" s="8" t="s">
        <v>96</v>
      </c>
      <c r="B39" s="8">
        <v>34</v>
      </c>
      <c r="C39" s="43"/>
      <c r="D39" s="16" t="s">
        <v>71</v>
      </c>
      <c r="E39" s="16" t="s">
        <v>89</v>
      </c>
      <c r="F39" s="35">
        <f t="shared" si="9"/>
        <v>3</v>
      </c>
      <c r="H39" s="7">
        <v>1</v>
      </c>
      <c r="I39" s="7">
        <v>1</v>
      </c>
      <c r="L39" s="28">
        <v>1</v>
      </c>
      <c r="M39" s="32"/>
      <c r="N39" s="37">
        <f t="shared" si="0"/>
        <v>12.002132805307063</v>
      </c>
      <c r="O39" s="7">
        <v>0.5</v>
      </c>
      <c r="P39" s="13">
        <v>0.66666666666666663</v>
      </c>
      <c r="Q39" s="9">
        <f t="shared" si="14"/>
        <v>3.3703703703703702</v>
      </c>
      <c r="R39" s="9">
        <f>VLOOKUP(I39,$AC$6:$AD$358,2)</f>
        <v>3.9629629629629628</v>
      </c>
      <c r="S39" s="9">
        <f>VLOOKUP(L39,$AI$6:$AJ$358,2)</f>
        <v>35.81481481481481</v>
      </c>
      <c r="T39" s="12">
        <f t="shared" si="11"/>
        <v>3.6590935983907227</v>
      </c>
      <c r="U39" s="12">
        <f t="shared" si="12"/>
        <v>12.002132805307063</v>
      </c>
      <c r="V39" s="54">
        <f t="shared" si="13"/>
        <v>12.002132805307063</v>
      </c>
      <c r="W39" s="41">
        <v>3.4</v>
      </c>
      <c r="X39" s="41">
        <f t="shared" si="2"/>
        <v>10.007951163330302</v>
      </c>
      <c r="Y39" s="41">
        <v>3.4</v>
      </c>
      <c r="Z39" s="41">
        <f t="shared" si="3"/>
        <v>3.4414073246409229</v>
      </c>
      <c r="AA39" s="41">
        <v>3.4</v>
      </c>
      <c r="AB39" s="41">
        <f t="shared" si="4"/>
        <v>6.3879334061041071</v>
      </c>
      <c r="AC39" s="41">
        <v>3.4</v>
      </c>
      <c r="AD39" s="41">
        <f t="shared" si="5"/>
        <v>7.734916757630133</v>
      </c>
      <c r="AE39" s="41">
        <v>3.4</v>
      </c>
      <c r="AF39" s="41">
        <f t="shared" si="6"/>
        <v>21.204750272890397</v>
      </c>
      <c r="AG39" s="41">
        <v>3.4</v>
      </c>
      <c r="AH39" s="41">
        <f t="shared" si="7"/>
        <v>25.414073246409231</v>
      </c>
      <c r="AI39" s="41">
        <v>3.4</v>
      </c>
      <c r="AJ39" s="41">
        <f t="shared" si="8"/>
        <v>80.135271902154059</v>
      </c>
      <c r="AM39" s="9" t="s">
        <v>129</v>
      </c>
    </row>
    <row r="40" spans="1:39" ht="18">
      <c r="A40" s="8" t="s">
        <v>96</v>
      </c>
      <c r="B40" s="8">
        <v>35</v>
      </c>
      <c r="C40" s="43"/>
      <c r="D40" s="16" t="s">
        <v>72</v>
      </c>
      <c r="E40" s="16" t="s">
        <v>90</v>
      </c>
      <c r="F40" s="35">
        <f t="shared" si="9"/>
        <v>3</v>
      </c>
      <c r="H40" s="7">
        <v>1</v>
      </c>
      <c r="J40" s="7">
        <v>1</v>
      </c>
      <c r="K40" s="7">
        <v>1</v>
      </c>
      <c r="L40" s="28"/>
      <c r="M40" s="32"/>
      <c r="N40" s="37">
        <f t="shared" si="0"/>
        <v>7.8628181938555981</v>
      </c>
      <c r="O40" s="7">
        <v>0.5</v>
      </c>
      <c r="P40" s="13">
        <v>0.66666666666666663</v>
      </c>
      <c r="Q40" s="9">
        <f t="shared" si="14"/>
        <v>3.3703703703703702</v>
      </c>
      <c r="R40" s="9">
        <f>VLOOKUP(J40,$AE$6:$AF$358,2)</f>
        <v>9.8888888888888875</v>
      </c>
      <c r="S40" s="9">
        <f>VLOOKUP(K40,$AG$6:$AH$358,2)</f>
        <v>11.74074074074074</v>
      </c>
      <c r="T40" s="12">
        <f t="shared" si="11"/>
        <v>6.2273648122175453</v>
      </c>
      <c r="U40" s="12">
        <f t="shared" si="12"/>
        <v>7.8628181938555981</v>
      </c>
      <c r="V40" s="54">
        <f t="shared" si="13"/>
        <v>7.8628181938555981</v>
      </c>
      <c r="W40" s="41">
        <v>3.5</v>
      </c>
      <c r="X40" s="41">
        <f t="shared" si="2"/>
        <v>10.080958020435407</v>
      </c>
      <c r="Y40" s="41">
        <v>3.5</v>
      </c>
      <c r="Z40" s="41">
        <f t="shared" si="3"/>
        <v>3.4611942298376341</v>
      </c>
      <c r="AA40" s="41">
        <v>3.5</v>
      </c>
      <c r="AB40" s="41">
        <f t="shared" si="4"/>
        <v>6.4316010589520198</v>
      </c>
      <c r="AC40" s="41">
        <v>3.5</v>
      </c>
      <c r="AD40" s="41">
        <f t="shared" si="5"/>
        <v>7.7895013236900246</v>
      </c>
      <c r="AE40" s="41">
        <v>3.5</v>
      </c>
      <c r="AF40" s="41">
        <f t="shared" si="6"/>
        <v>21.368503971070076</v>
      </c>
      <c r="AG40" s="41">
        <v>3.5</v>
      </c>
      <c r="AH40" s="41">
        <f t="shared" si="7"/>
        <v>25.611942298376341</v>
      </c>
      <c r="AI40" s="41">
        <v>3.5</v>
      </c>
      <c r="AJ40" s="41">
        <f t="shared" si="8"/>
        <v>80.776640553357794</v>
      </c>
    </row>
    <row r="41" spans="1:39" ht="18">
      <c r="A41" s="8" t="s">
        <v>96</v>
      </c>
      <c r="B41" s="8">
        <v>36</v>
      </c>
      <c r="C41" s="43"/>
      <c r="D41" s="16" t="s">
        <v>73</v>
      </c>
      <c r="E41" s="16" t="s">
        <v>91</v>
      </c>
      <c r="F41" s="35">
        <f t="shared" si="9"/>
        <v>3</v>
      </c>
      <c r="H41" s="7">
        <v>1</v>
      </c>
      <c r="J41" s="7">
        <v>1</v>
      </c>
      <c r="L41" s="28">
        <v>1</v>
      </c>
      <c r="M41" s="32"/>
      <c r="N41" s="37">
        <f t="shared" si="0"/>
        <v>14.096271128478586</v>
      </c>
      <c r="O41" s="7">
        <v>0.5</v>
      </c>
      <c r="P41" s="13">
        <v>0.66666666666666663</v>
      </c>
      <c r="Q41" s="9">
        <f t="shared" si="14"/>
        <v>3.3703703703703702</v>
      </c>
      <c r="R41" s="9">
        <f>VLOOKUP(J41,$AE$6:$AF$358,2)</f>
        <v>9.8888888888888875</v>
      </c>
      <c r="S41" s="9">
        <f>VLOOKUP(L41,$AI$6:$AJ$358,2)</f>
        <v>35.81481481481481</v>
      </c>
      <c r="T41" s="12">
        <f t="shared" si="11"/>
        <v>6.2273648122175453</v>
      </c>
      <c r="U41" s="12">
        <f t="shared" si="12"/>
        <v>14.096271128478586</v>
      </c>
      <c r="V41" s="54">
        <f t="shared" si="13"/>
        <v>14.096271128478586</v>
      </c>
      <c r="W41" s="41">
        <v>3.6</v>
      </c>
      <c r="X41" s="41">
        <f t="shared" si="2"/>
        <v>10.149408379899951</v>
      </c>
      <c r="Y41" s="41">
        <v>3.6</v>
      </c>
      <c r="Z41" s="41">
        <f t="shared" si="3"/>
        <v>3.4797461964214818</v>
      </c>
      <c r="AA41" s="41">
        <v>3.6</v>
      </c>
      <c r="AB41" s="41">
        <f t="shared" si="4"/>
        <v>6.4725433300336155</v>
      </c>
      <c r="AC41" s="41">
        <v>3.6</v>
      </c>
      <c r="AD41" s="41">
        <f t="shared" si="5"/>
        <v>7.8406791625420187</v>
      </c>
      <c r="AE41" s="41">
        <v>3.6</v>
      </c>
      <c r="AF41" s="41">
        <f t="shared" si="6"/>
        <v>21.522037487626058</v>
      </c>
      <c r="AG41" s="41">
        <v>3.6</v>
      </c>
      <c r="AH41" s="41">
        <f t="shared" si="7"/>
        <v>25.797461964214818</v>
      </c>
      <c r="AI41" s="41">
        <v>3.6</v>
      </c>
      <c r="AJ41" s="41">
        <f t="shared" si="8"/>
        <v>81.377980159868727</v>
      </c>
    </row>
    <row r="42" spans="1:39" ht="18">
      <c r="A42" s="8" t="s">
        <v>96</v>
      </c>
      <c r="B42" s="8">
        <v>37</v>
      </c>
      <c r="C42" s="43"/>
      <c r="D42" s="16" t="s">
        <v>74</v>
      </c>
      <c r="E42" s="16" t="s">
        <v>92</v>
      </c>
      <c r="F42" s="35">
        <f t="shared" si="9"/>
        <v>3</v>
      </c>
      <c r="H42" s="7">
        <v>1</v>
      </c>
      <c r="K42" s="7">
        <v>1</v>
      </c>
      <c r="L42" s="28">
        <v>1</v>
      </c>
      <c r="M42" s="32"/>
      <c r="N42" s="37">
        <f t="shared" si="0"/>
        <v>14.712026608058817</v>
      </c>
      <c r="O42" s="7">
        <v>0.5</v>
      </c>
      <c r="P42" s="13">
        <v>0.66666666666666663</v>
      </c>
      <c r="Q42" s="9">
        <f t="shared" si="14"/>
        <v>3.3703703703703702</v>
      </c>
      <c r="R42" s="9">
        <f>VLOOKUP(K42,$AG$6:$AH$358,2)</f>
        <v>11.74074074074074</v>
      </c>
      <c r="S42" s="9">
        <f>VLOOKUP(L42,$AI$6:$AJ$358,2)</f>
        <v>35.81481481481481</v>
      </c>
      <c r="T42" s="12">
        <f t="shared" si="11"/>
        <v>6.9912048086272423</v>
      </c>
      <c r="U42" s="12">
        <f t="shared" si="12"/>
        <v>14.712026608058817</v>
      </c>
      <c r="V42" s="54">
        <f t="shared" si="13"/>
        <v>14.712026608058817</v>
      </c>
      <c r="W42" s="41">
        <v>3.7</v>
      </c>
      <c r="X42" s="41">
        <f t="shared" si="2"/>
        <v>10.213660487787401</v>
      </c>
      <c r="Y42" s="41">
        <v>3.7</v>
      </c>
      <c r="Z42" s="41">
        <f t="shared" si="3"/>
        <v>3.4971603191199501</v>
      </c>
      <c r="AA42" s="41">
        <v>3.7</v>
      </c>
      <c r="AB42" s="41">
        <f t="shared" si="4"/>
        <v>6.5109744973681654</v>
      </c>
      <c r="AC42" s="41">
        <v>3.7</v>
      </c>
      <c r="AD42" s="41">
        <f t="shared" si="5"/>
        <v>7.8887181217102071</v>
      </c>
      <c r="AE42" s="41">
        <v>3.7</v>
      </c>
      <c r="AF42" s="41">
        <f t="shared" si="6"/>
        <v>21.66615436513062</v>
      </c>
      <c r="AG42" s="41">
        <v>3.7</v>
      </c>
      <c r="AH42" s="41">
        <f t="shared" si="7"/>
        <v>25.971603191199499</v>
      </c>
      <c r="AI42" s="41">
        <v>3.7</v>
      </c>
      <c r="AJ42" s="41">
        <f t="shared" si="8"/>
        <v>81.942437930094925</v>
      </c>
    </row>
    <row r="43" spans="1:39" ht="18">
      <c r="A43" s="8" t="s">
        <v>96</v>
      </c>
      <c r="B43" s="8">
        <v>38</v>
      </c>
      <c r="C43" s="43"/>
      <c r="D43" s="16" t="s">
        <v>75</v>
      </c>
      <c r="E43" s="16" t="s">
        <v>84</v>
      </c>
      <c r="F43" s="35">
        <f t="shared" si="9"/>
        <v>3</v>
      </c>
      <c r="I43" s="7">
        <v>1</v>
      </c>
      <c r="J43" s="7">
        <v>1</v>
      </c>
      <c r="K43" s="7">
        <v>1</v>
      </c>
      <c r="L43" s="28"/>
      <c r="M43" s="32"/>
      <c r="N43" s="37">
        <f t="shared" si="0"/>
        <v>8.1362318241513378</v>
      </c>
      <c r="O43" s="7">
        <v>0.5</v>
      </c>
      <c r="P43" s="13">
        <v>0.66666666666666663</v>
      </c>
      <c r="Q43" s="9">
        <f>VLOOKUP(I43,$AC$6:$AD$358,2)</f>
        <v>3.9629629629629628</v>
      </c>
      <c r="R43" s="9">
        <f>VLOOKUP(J43,$AE$6:$AF$358,2)</f>
        <v>9.8888888888888875</v>
      </c>
      <c r="S43" s="9">
        <f>VLOOKUP(K43,$AG$6:$AH$358,2)</f>
        <v>11.74074074074074</v>
      </c>
      <c r="T43" s="12">
        <f t="shared" si="11"/>
        <v>6.5971644321158882</v>
      </c>
      <c r="U43" s="12">
        <f t="shared" si="12"/>
        <v>8.1362318241513378</v>
      </c>
      <c r="V43" s="54">
        <f t="shared" si="13"/>
        <v>8.1362318241513378</v>
      </c>
      <c r="W43" s="41">
        <v>3.8</v>
      </c>
      <c r="X43" s="41">
        <f t="shared" si="2"/>
        <v>10.274039803574711</v>
      </c>
      <c r="Y43" s="41">
        <v>3.8</v>
      </c>
      <c r="Z43" s="41">
        <f t="shared" si="3"/>
        <v>3.5135248065763238</v>
      </c>
      <c r="AA43" s="41">
        <v>3.8</v>
      </c>
      <c r="AB43" s="41">
        <f t="shared" si="4"/>
        <v>6.54708922830637</v>
      </c>
      <c r="AC43" s="41">
        <v>3.8</v>
      </c>
      <c r="AD43" s="41">
        <f t="shared" si="5"/>
        <v>7.9338615353829622</v>
      </c>
      <c r="AE43" s="41">
        <v>3.8</v>
      </c>
      <c r="AF43" s="41">
        <f t="shared" si="6"/>
        <v>21.801584606148886</v>
      </c>
      <c r="AG43" s="41">
        <v>3.8</v>
      </c>
      <c r="AH43" s="41">
        <f t="shared" si="7"/>
        <v>26.135248065763239</v>
      </c>
      <c r="AI43" s="41">
        <v>3.8</v>
      </c>
      <c r="AJ43" s="41">
        <f t="shared" si="8"/>
        <v>82.472873040749803</v>
      </c>
    </row>
    <row r="44" spans="1:39" ht="18">
      <c r="A44" s="8" t="s">
        <v>96</v>
      </c>
      <c r="B44" s="8">
        <v>39</v>
      </c>
      <c r="C44" s="43"/>
      <c r="D44" s="16" t="s">
        <v>76</v>
      </c>
      <c r="E44" s="16" t="s">
        <v>85</v>
      </c>
      <c r="F44" s="35">
        <f t="shared" si="9"/>
        <v>3</v>
      </c>
      <c r="I44" s="7">
        <v>1</v>
      </c>
      <c r="J44" s="7">
        <v>1</v>
      </c>
      <c r="L44" s="28">
        <v>1</v>
      </c>
      <c r="M44" s="32"/>
      <c r="N44" s="37">
        <f t="shared" si="0"/>
        <v>14.394779000014674</v>
      </c>
      <c r="O44" s="7">
        <v>0.5</v>
      </c>
      <c r="P44" s="13">
        <v>0.66666666666666663</v>
      </c>
      <c r="Q44" s="9">
        <f>VLOOKUP(I44,$AC$6:$AD$358,2)</f>
        <v>3.9629629629629628</v>
      </c>
      <c r="R44" s="9">
        <f>VLOOKUP(J44,$AE$6:$AF$358,2)</f>
        <v>9.8888888888888875</v>
      </c>
      <c r="S44" s="9">
        <f>VLOOKUP(L44,$AI$6:$AJ$358,2)</f>
        <v>35.81481481481481</v>
      </c>
      <c r="T44" s="12">
        <f t="shared" si="11"/>
        <v>6.5971644321158882</v>
      </c>
      <c r="U44" s="12">
        <f t="shared" si="12"/>
        <v>14.394779000014674</v>
      </c>
      <c r="V44" s="54">
        <f t="shared" si="13"/>
        <v>14.394779000014674</v>
      </c>
      <c r="W44" s="41">
        <v>3.9</v>
      </c>
      <c r="X44" s="41">
        <f t="shared" si="2"/>
        <v>10.330842286114901</v>
      </c>
      <c r="Y44" s="41">
        <v>3.9</v>
      </c>
      <c r="Z44" s="41">
        <f t="shared" si="3"/>
        <v>3.5289198719376835</v>
      </c>
      <c r="AA44" s="41">
        <v>3.9</v>
      </c>
      <c r="AB44" s="41">
        <f t="shared" si="4"/>
        <v>6.5810645449659235</v>
      </c>
      <c r="AC44" s="41">
        <v>3.9</v>
      </c>
      <c r="AD44" s="41">
        <f t="shared" si="5"/>
        <v>7.9763306812074033</v>
      </c>
      <c r="AE44" s="41">
        <v>3.9</v>
      </c>
      <c r="AF44" s="41">
        <f t="shared" si="6"/>
        <v>21.928992043622209</v>
      </c>
      <c r="AG44" s="41">
        <v>3.9</v>
      </c>
      <c r="AH44" s="41">
        <f t="shared" si="7"/>
        <v>26.289198719376838</v>
      </c>
      <c r="AI44" s="41">
        <v>3.9</v>
      </c>
      <c r="AJ44" s="41">
        <f t="shared" si="8"/>
        <v>82.971885504186986</v>
      </c>
    </row>
    <row r="45" spans="1:39" ht="18">
      <c r="A45" s="8" t="s">
        <v>96</v>
      </c>
      <c r="B45" s="8">
        <v>40</v>
      </c>
      <c r="C45" s="43"/>
      <c r="D45" s="16" t="s">
        <v>77</v>
      </c>
      <c r="E45" s="16" t="s">
        <v>86</v>
      </c>
      <c r="F45" s="35">
        <f t="shared" si="9"/>
        <v>3</v>
      </c>
      <c r="I45" s="7">
        <v>1</v>
      </c>
      <c r="K45" s="7">
        <v>1</v>
      </c>
      <c r="L45" s="28">
        <v>1</v>
      </c>
      <c r="M45" s="32"/>
      <c r="N45" s="37">
        <f t="shared" si="0"/>
        <v>15.015547186697777</v>
      </c>
      <c r="O45" s="7">
        <v>0.5</v>
      </c>
      <c r="P45" s="13">
        <v>0.66666666666666663</v>
      </c>
      <c r="Q45" s="9">
        <f>VLOOKUP(I45,$AC$6:$AD$358,2)</f>
        <v>3.9629629629629628</v>
      </c>
      <c r="R45" s="9">
        <f>VLOOKUP(K45,$AG$6:$AH$358,2)</f>
        <v>11.74074074074074</v>
      </c>
      <c r="S45" s="9">
        <f>VLOOKUP(L45,$AI$6:$AJ$358,2)</f>
        <v>35.81481481481481</v>
      </c>
      <c r="T45" s="12">
        <f t="shared" si="11"/>
        <v>7.3691883372734432</v>
      </c>
      <c r="U45" s="12">
        <f t="shared" si="12"/>
        <v>15.015547186697777</v>
      </c>
      <c r="V45" s="54">
        <f t="shared" si="13"/>
        <v>15.015547186697777</v>
      </c>
      <c r="W45" s="41">
        <v>4</v>
      </c>
      <c r="X45" s="41">
        <f t="shared" si="2"/>
        <v>10.384337342864882</v>
      </c>
      <c r="Y45" s="41">
        <v>4</v>
      </c>
      <c r="Z45" s="41">
        <f t="shared" si="3"/>
        <v>3.5434185321783325</v>
      </c>
      <c r="AA45" s="41">
        <v>4</v>
      </c>
      <c r="AB45" s="41">
        <f t="shared" si="4"/>
        <v>6.6130615882556301</v>
      </c>
      <c r="AC45" s="41">
        <v>4</v>
      </c>
      <c r="AD45" s="41">
        <f t="shared" si="5"/>
        <v>8.0163269853195374</v>
      </c>
      <c r="AE45" s="41">
        <v>4</v>
      </c>
      <c r="AF45" s="41">
        <f t="shared" si="6"/>
        <v>22.048980955958612</v>
      </c>
      <c r="AG45" s="41">
        <v>4</v>
      </c>
      <c r="AH45" s="41">
        <f t="shared" si="7"/>
        <v>26.434185321783325</v>
      </c>
      <c r="AI45" s="41">
        <v>4</v>
      </c>
      <c r="AJ45" s="41">
        <f t="shared" si="8"/>
        <v>83.44184207750456</v>
      </c>
    </row>
    <row r="46" spans="1:39" ht="18.75" thickBot="1">
      <c r="A46" s="8" t="s">
        <v>96</v>
      </c>
      <c r="B46" s="8">
        <v>41</v>
      </c>
      <c r="C46" s="44"/>
      <c r="D46" s="18" t="s">
        <v>78</v>
      </c>
      <c r="E46" s="19" t="s">
        <v>87</v>
      </c>
      <c r="F46" s="33">
        <f t="shared" si="9"/>
        <v>3</v>
      </c>
      <c r="G46" s="19"/>
      <c r="H46" s="19"/>
      <c r="I46" s="19"/>
      <c r="J46" s="25">
        <v>1</v>
      </c>
      <c r="K46" s="25">
        <v>1</v>
      </c>
      <c r="L46" s="29">
        <v>1</v>
      </c>
      <c r="M46" s="34"/>
      <c r="N46" s="19">
        <f t="shared" si="0"/>
        <v>17.727215593371053</v>
      </c>
      <c r="O46" s="7">
        <v>0.5</v>
      </c>
      <c r="P46" s="13">
        <v>0.66666666666666663</v>
      </c>
      <c r="Q46" s="9">
        <f>VLOOKUP(J46,$AE$6:$AF$358,2)</f>
        <v>9.8888888888888875</v>
      </c>
      <c r="R46" s="9">
        <f>VLOOKUP(K46,$AG$6:$AH$358,2)</f>
        <v>11.74074074074074</v>
      </c>
      <c r="S46" s="9">
        <f>VLOOKUP(L46,$AI$6:$AJ$358,2)</f>
        <v>35.81481481481481</v>
      </c>
      <c r="T46" s="12">
        <f t="shared" si="11"/>
        <v>10.789816814654827</v>
      </c>
      <c r="U46" s="12">
        <f t="shared" si="12"/>
        <v>17.727215593371053</v>
      </c>
      <c r="V46" s="54">
        <f t="shared" si="13"/>
        <v>17.727215593371053</v>
      </c>
      <c r="W46" s="41">
        <v>4.0999999999999996</v>
      </c>
      <c r="X46" s="41">
        <f t="shared" si="2"/>
        <v>10.434770473297808</v>
      </c>
      <c r="Y46" s="41">
        <v>4.0999999999999996</v>
      </c>
      <c r="Z46" s="41">
        <f t="shared" si="3"/>
        <v>3.5570873245386587</v>
      </c>
      <c r="AA46" s="41">
        <v>4.0999999999999996</v>
      </c>
      <c r="AB46" s="41">
        <f t="shared" si="4"/>
        <v>6.6432271989818679</v>
      </c>
      <c r="AC46" s="41">
        <v>4.0999999999999996</v>
      </c>
      <c r="AD46" s="41">
        <f t="shared" si="5"/>
        <v>8.0540339987273342</v>
      </c>
      <c r="AE46" s="41">
        <v>4.0999999999999996</v>
      </c>
      <c r="AF46" s="41">
        <f t="shared" si="6"/>
        <v>22.162101996182002</v>
      </c>
      <c r="AG46" s="41">
        <v>4.0999999999999996</v>
      </c>
      <c r="AH46" s="41">
        <f t="shared" si="7"/>
        <v>26.570873245386586</v>
      </c>
      <c r="AI46" s="41">
        <v>4.0999999999999996</v>
      </c>
      <c r="AJ46" s="41">
        <f t="shared" si="8"/>
        <v>83.884899485046176</v>
      </c>
    </row>
    <row r="47" spans="1:39">
      <c r="T47" s="12"/>
      <c r="V47" s="54"/>
      <c r="W47" s="41">
        <v>4.2</v>
      </c>
      <c r="X47" s="41">
        <f t="shared" si="2"/>
        <v>10.482365636128788</v>
      </c>
      <c r="Y47" s="41">
        <v>4.2</v>
      </c>
      <c r="Z47" s="41">
        <f t="shared" si="3"/>
        <v>3.5699869481096718</v>
      </c>
      <c r="AA47" s="41">
        <v>4.2</v>
      </c>
      <c r="AB47" s="41">
        <f t="shared" si="4"/>
        <v>6.6716953337592759</v>
      </c>
      <c r="AC47" s="41">
        <v>4.2</v>
      </c>
      <c r="AD47" s="41">
        <f t="shared" si="5"/>
        <v>8.0896191671990945</v>
      </c>
      <c r="AE47" s="41">
        <v>4.2</v>
      </c>
      <c r="AF47" s="41">
        <f t="shared" si="6"/>
        <v>22.268857501597285</v>
      </c>
      <c r="AG47" s="41">
        <v>4.2</v>
      </c>
      <c r="AH47" s="41">
        <f t="shared" si="7"/>
        <v>26.699869481096716</v>
      </c>
      <c r="AI47" s="41">
        <v>4.2</v>
      </c>
      <c r="AJ47" s="41">
        <f t="shared" si="8"/>
        <v>84.303025214589354</v>
      </c>
    </row>
    <row r="48" spans="1:39">
      <c r="T48" s="12"/>
      <c r="V48" s="54"/>
      <c r="W48" s="41">
        <v>4.3</v>
      </c>
      <c r="X48" s="41">
        <f t="shared" si="2"/>
        <v>10.527327368156156</v>
      </c>
      <c r="Y48" s="41">
        <v>4.3</v>
      </c>
      <c r="Z48" s="41">
        <f t="shared" si="3"/>
        <v>3.5821728380983973</v>
      </c>
      <c r="AA48" s="41">
        <v>4.3</v>
      </c>
      <c r="AB48" s="41">
        <f t="shared" si="4"/>
        <v>6.6985883323550848</v>
      </c>
      <c r="AC48" s="41">
        <v>4.3</v>
      </c>
      <c r="AD48" s="41">
        <f t="shared" si="5"/>
        <v>8.1232354154438546</v>
      </c>
      <c r="AE48" s="41">
        <v>4.3</v>
      </c>
      <c r="AF48" s="41">
        <f t="shared" si="6"/>
        <v>22.369706246331567</v>
      </c>
      <c r="AG48" s="41">
        <v>4.3</v>
      </c>
      <c r="AH48" s="41">
        <f t="shared" si="7"/>
        <v>26.821728380983973</v>
      </c>
      <c r="AI48" s="41">
        <v>4.3</v>
      </c>
      <c r="AJ48" s="41">
        <f t="shared" si="8"/>
        <v>84.698016131465295</v>
      </c>
    </row>
    <row r="49" spans="22:36">
      <c r="V49" s="54"/>
      <c r="W49" s="41">
        <v>4.4000000000000004</v>
      </c>
      <c r="X49" s="41">
        <f t="shared" si="2"/>
        <v>10.569842680420443</v>
      </c>
      <c r="Y49" s="41">
        <v>4.4000000000000004</v>
      </c>
      <c r="Z49" s="41">
        <f t="shared" si="3"/>
        <v>3.5936956797401205</v>
      </c>
      <c r="AA49" s="41">
        <v>4.4000000000000004</v>
      </c>
      <c r="AB49" s="41">
        <f t="shared" si="4"/>
        <v>6.7240180518402664</v>
      </c>
      <c r="AC49" s="41">
        <v>4.4000000000000004</v>
      </c>
      <c r="AD49" s="41">
        <f t="shared" si="5"/>
        <v>8.1550225648003334</v>
      </c>
      <c r="AE49" s="41">
        <v>4.4000000000000004</v>
      </c>
      <c r="AF49" s="41">
        <f t="shared" si="6"/>
        <v>22.465067694400997</v>
      </c>
      <c r="AG49" s="41">
        <v>4.4000000000000004</v>
      </c>
      <c r="AH49" s="41">
        <f t="shared" si="7"/>
        <v>26.936956797401205</v>
      </c>
      <c r="AI49" s="41">
        <v>4.4000000000000004</v>
      </c>
      <c r="AJ49" s="41">
        <f t="shared" si="8"/>
        <v>85.071515136403903</v>
      </c>
    </row>
    <row r="50" spans="22:36">
      <c r="V50" s="54"/>
      <c r="W50" s="41">
        <v>4.5</v>
      </c>
      <c r="X50" s="41">
        <f t="shared" si="2"/>
        <v>10.610082755184159</v>
      </c>
      <c r="Y50" s="41">
        <v>4.5</v>
      </c>
      <c r="Z50" s="41">
        <f t="shared" si="3"/>
        <v>3.6046018682274825</v>
      </c>
      <c r="AA50" s="41">
        <v>4.5</v>
      </c>
      <c r="AB50" s="41">
        <f t="shared" si="4"/>
        <v>6.7480868816054791</v>
      </c>
      <c r="AC50" s="41">
        <v>4.5</v>
      </c>
      <c r="AD50" s="41">
        <f t="shared" si="5"/>
        <v>8.1851086020068493</v>
      </c>
      <c r="AE50" s="41">
        <v>4.5</v>
      </c>
      <c r="AF50" s="41">
        <f t="shared" si="6"/>
        <v>22.555325806020544</v>
      </c>
      <c r="AG50" s="41">
        <v>4.5</v>
      </c>
      <c r="AH50" s="41">
        <f t="shared" si="7"/>
        <v>27.046018682274823</v>
      </c>
      <c r="AI50" s="41">
        <v>4.5</v>
      </c>
      <c r="AJ50" s="41">
        <f t="shared" si="8"/>
        <v>85.425026073580469</v>
      </c>
    </row>
    <row r="51" spans="22:36">
      <c r="V51" s="54"/>
      <c r="W51" s="41">
        <v>4.5999999999999996</v>
      </c>
      <c r="X51" s="41">
        <f t="shared" si="2"/>
        <v>10.648204465051201</v>
      </c>
      <c r="Y51" s="41">
        <v>4.5999999999999996</v>
      </c>
      <c r="Z51" s="41">
        <f t="shared" si="3"/>
        <v>3.6149339204344377</v>
      </c>
      <c r="AA51" s="41">
        <v>4.5999999999999996</v>
      </c>
      <c r="AB51" s="41">
        <f t="shared" si="4"/>
        <v>6.7708886519932419</v>
      </c>
      <c r="AC51" s="41">
        <v>4.5999999999999996</v>
      </c>
      <c r="AD51" s="41">
        <f t="shared" si="5"/>
        <v>8.2136108149915525</v>
      </c>
      <c r="AE51" s="41">
        <v>4.5999999999999996</v>
      </c>
      <c r="AF51" s="41">
        <f t="shared" si="6"/>
        <v>22.640832444974656</v>
      </c>
      <c r="AG51" s="41">
        <v>4.5999999999999996</v>
      </c>
      <c r="AH51" s="41">
        <f t="shared" si="7"/>
        <v>27.149339204344376</v>
      </c>
      <c r="AI51" s="41">
        <v>4.5999999999999996</v>
      </c>
      <c r="AJ51" s="41">
        <f t="shared" si="8"/>
        <v>85.759927076150746</v>
      </c>
    </row>
    <row r="52" spans="22:36">
      <c r="V52" s="54"/>
      <c r="W52" s="41">
        <v>4.7</v>
      </c>
      <c r="X52" s="41">
        <f t="shared" si="2"/>
        <v>10.684351733445945</v>
      </c>
      <c r="Y52" s="41">
        <v>4.7</v>
      </c>
      <c r="Z52" s="41">
        <f t="shared" si="3"/>
        <v>3.6247308436442283</v>
      </c>
      <c r="AA52" s="41">
        <v>4.7</v>
      </c>
      <c r="AB52" s="41">
        <f t="shared" si="4"/>
        <v>6.7925094480424351</v>
      </c>
      <c r="AC52" s="41">
        <v>4.7</v>
      </c>
      <c r="AD52" s="41">
        <f t="shared" si="5"/>
        <v>8.2406368100530436</v>
      </c>
      <c r="AE52" s="41">
        <v>4.7</v>
      </c>
      <c r="AF52" s="41">
        <f t="shared" si="6"/>
        <v>22.721910430159131</v>
      </c>
      <c r="AG52" s="41">
        <v>4.7</v>
      </c>
      <c r="AH52" s="41">
        <f t="shared" si="7"/>
        <v>27.247308436442285</v>
      </c>
      <c r="AI52" s="41">
        <v>4.7</v>
      </c>
      <c r="AJ52" s="41">
        <f t="shared" si="8"/>
        <v>86.077482518123261</v>
      </c>
    </row>
    <row r="53" spans="22:36">
      <c r="V53" s="54"/>
      <c r="W53" s="41">
        <v>4.8</v>
      </c>
      <c r="X53" s="41">
        <f t="shared" si="2"/>
        <v>10.718656753699911</v>
      </c>
      <c r="Y53" s="41">
        <v>4.8</v>
      </c>
      <c r="Z53" s="41">
        <f t="shared" si="3"/>
        <v>3.6340284659560504</v>
      </c>
      <c r="AA53" s="41">
        <v>4.8</v>
      </c>
      <c r="AB53" s="41">
        <f t="shared" si="4"/>
        <v>6.8130283386616295</v>
      </c>
      <c r="AC53" s="41">
        <v>4.8</v>
      </c>
      <c r="AD53" s="41">
        <f t="shared" si="5"/>
        <v>8.2662854233270373</v>
      </c>
      <c r="AE53" s="41">
        <v>4.8</v>
      </c>
      <c r="AF53" s="41">
        <f t="shared" si="6"/>
        <v>22.798856269981108</v>
      </c>
      <c r="AG53" s="41">
        <v>4.8</v>
      </c>
      <c r="AH53" s="41">
        <f t="shared" si="7"/>
        <v>27.340284659560506</v>
      </c>
      <c r="AI53" s="41">
        <v>4.8</v>
      </c>
      <c r="AJ53" s="41">
        <f t="shared" si="8"/>
        <v>86.378853724092679</v>
      </c>
    </row>
    <row r="54" spans="22:36">
      <c r="V54" s="54"/>
      <c r="W54" s="41">
        <v>4.9000000000000004</v>
      </c>
      <c r="X54" s="41">
        <f t="shared" si="2"/>
        <v>10.751241082170457</v>
      </c>
      <c r="Y54" s="41">
        <v>4.9000000000000004</v>
      </c>
      <c r="Z54" s="41">
        <f t="shared" si="3"/>
        <v>3.6428597325508716</v>
      </c>
      <c r="AA54" s="41">
        <v>4.9000000000000004</v>
      </c>
      <c r="AB54" s="41">
        <f t="shared" si="4"/>
        <v>6.8325180304570967</v>
      </c>
      <c r="AC54" s="41">
        <v>4.9000000000000004</v>
      </c>
      <c r="AD54" s="41">
        <f t="shared" si="5"/>
        <v>8.2906475380713704</v>
      </c>
      <c r="AE54" s="41">
        <v>4.9000000000000004</v>
      </c>
      <c r="AF54" s="41">
        <f t="shared" si="6"/>
        <v>22.87194261421411</v>
      </c>
      <c r="AG54" s="41">
        <v>4.9000000000000004</v>
      </c>
      <c r="AH54" s="41">
        <f t="shared" si="7"/>
        <v>27.428597325508719</v>
      </c>
      <c r="AI54" s="41">
        <v>4.9000000000000004</v>
      </c>
      <c r="AJ54" s="41">
        <f t="shared" si="8"/>
        <v>86.665108572338596</v>
      </c>
    </row>
    <row r="55" spans="22:36">
      <c r="V55" s="54"/>
      <c r="W55" s="41">
        <v>4.9999999999999902</v>
      </c>
      <c r="X55" s="41">
        <f t="shared" si="2"/>
        <v>10.78221661914904</v>
      </c>
      <c r="Y55" s="41">
        <v>4.9999999999999902</v>
      </c>
      <c r="Z55" s="41">
        <f t="shared" si="3"/>
        <v>3.6512549715450668</v>
      </c>
      <c r="AA55" s="41">
        <v>4.9999999999999902</v>
      </c>
      <c r="AB55" s="41">
        <f t="shared" si="4"/>
        <v>6.8510454544442867</v>
      </c>
      <c r="AC55" s="41">
        <v>4.9999999999999902</v>
      </c>
      <c r="AD55" s="41">
        <f t="shared" si="5"/>
        <v>8.3138068180553581</v>
      </c>
      <c r="AE55" s="41">
        <v>4.9999999999999902</v>
      </c>
      <c r="AF55" s="41">
        <f t="shared" si="6"/>
        <v>22.941420454166074</v>
      </c>
      <c r="AG55" s="41">
        <v>4.9999999999999902</v>
      </c>
      <c r="AH55" s="41">
        <f t="shared" si="7"/>
        <v>27.512549715450671</v>
      </c>
      <c r="AI55" s="41">
        <v>4.9999999999999902</v>
      </c>
      <c r="AJ55" s="41">
        <f t="shared" si="8"/>
        <v>86.937230112150445</v>
      </c>
    </row>
    <row r="56" spans="22:36">
      <c r="V56" s="54"/>
      <c r="W56" s="41">
        <v>5.0999999999999899</v>
      </c>
      <c r="X56" s="41">
        <f t="shared" si="2"/>
        <v>10.811686489806192</v>
      </c>
      <c r="Y56" s="41">
        <v>5.0999999999999899</v>
      </c>
      <c r="Z56" s="41">
        <f t="shared" si="3"/>
        <v>3.6592421327512108</v>
      </c>
      <c r="AA56" s="41">
        <v>5.0999999999999899</v>
      </c>
      <c r="AB56" s="41">
        <f t="shared" si="4"/>
        <v>6.8686722929681903</v>
      </c>
      <c r="AC56" s="41">
        <v>5.0999999999999899</v>
      </c>
      <c r="AD56" s="41">
        <f t="shared" si="5"/>
        <v>8.3358403662102383</v>
      </c>
      <c r="AE56" s="41">
        <v>5.0999999999999899</v>
      </c>
      <c r="AF56" s="41">
        <f t="shared" si="6"/>
        <v>23.007521098630711</v>
      </c>
      <c r="AG56" s="41">
        <v>5.0999999999999899</v>
      </c>
      <c r="AH56" s="41">
        <f t="shared" si="7"/>
        <v>27.59242132751211</v>
      </c>
      <c r="AI56" s="41">
        <v>5.0999999999999899</v>
      </c>
      <c r="AJ56" s="41">
        <f t="shared" si="8"/>
        <v>87.19612430297029</v>
      </c>
    </row>
    <row r="57" spans="22:36">
      <c r="V57" s="54"/>
      <c r="W57" s="41">
        <v>5.2</v>
      </c>
      <c r="X57" s="41">
        <f t="shared" si="2"/>
        <v>10.839745836060469</v>
      </c>
      <c r="Y57" s="41">
        <v>5.2</v>
      </c>
      <c r="Z57" s="41">
        <f t="shared" si="3"/>
        <v>3.6668470022967625</v>
      </c>
      <c r="AA57" s="41">
        <v>5.2</v>
      </c>
      <c r="AB57" s="41">
        <f t="shared" si="4"/>
        <v>6.88545545334458</v>
      </c>
      <c r="AC57" s="41">
        <v>5.2</v>
      </c>
      <c r="AD57" s="41">
        <f t="shared" si="5"/>
        <v>8.3568193166807241</v>
      </c>
      <c r="AE57" s="41">
        <v>5.2</v>
      </c>
      <c r="AF57" s="41">
        <f t="shared" si="6"/>
        <v>23.070457950042176</v>
      </c>
      <c r="AG57" s="41">
        <v>5.2</v>
      </c>
      <c r="AH57" s="41">
        <f t="shared" si="7"/>
        <v>27.668470022967629</v>
      </c>
      <c r="AI57" s="41">
        <v>5.2</v>
      </c>
      <c r="AJ57" s="41">
        <f t="shared" si="8"/>
        <v>87.442626970998518</v>
      </c>
    </row>
    <row r="58" spans="22:36">
      <c r="V58" s="54"/>
      <c r="W58" s="41">
        <v>5.2999999999999901</v>
      </c>
      <c r="X58" s="41">
        <f t="shared" si="2"/>
        <v>10.866482529040573</v>
      </c>
      <c r="Y58" s="41">
        <v>5.2999999999999901</v>
      </c>
      <c r="Z58" s="41">
        <f t="shared" si="3"/>
        <v>3.6740933957212767</v>
      </c>
      <c r="AA58" s="41">
        <v>5.2999999999999901</v>
      </c>
      <c r="AB58" s="41">
        <f t="shared" si="4"/>
        <v>6.901447494005577</v>
      </c>
      <c r="AC58" s="41">
        <v>5.2999999999999901</v>
      </c>
      <c r="AD58" s="41">
        <f t="shared" si="5"/>
        <v>8.3768093675069704</v>
      </c>
      <c r="AE58" s="41">
        <v>5.2999999999999901</v>
      </c>
      <c r="AF58" s="41">
        <f t="shared" si="6"/>
        <v>23.130428102520913</v>
      </c>
      <c r="AG58" s="41">
        <v>5.2999999999999901</v>
      </c>
      <c r="AH58" s="41">
        <f t="shared" si="7"/>
        <v>27.740933957212768</v>
      </c>
      <c r="AI58" s="41">
        <v>5.2999999999999901</v>
      </c>
      <c r="AJ58" s="41">
        <f t="shared" si="8"/>
        <v>87.6775100682069</v>
      </c>
    </row>
    <row r="59" spans="22:36">
      <c r="V59" s="54"/>
      <c r="W59" s="41">
        <v>5.3999999999999897</v>
      </c>
      <c r="X59" s="41">
        <f t="shared" si="2"/>
        <v>10.891977810722787</v>
      </c>
      <c r="Y59" s="41">
        <v>5.3999999999999897</v>
      </c>
      <c r="Z59" s="41">
        <f t="shared" si="3"/>
        <v>3.6810033318781388</v>
      </c>
      <c r="AA59" s="41">
        <v>5.3999999999999897</v>
      </c>
      <c r="AB59" s="41">
        <f t="shared" si="4"/>
        <v>6.9166970082827888</v>
      </c>
      <c r="AC59" s="41">
        <v>5.3999999999999897</v>
      </c>
      <c r="AD59" s="41">
        <f t="shared" si="5"/>
        <v>8.395871260353486</v>
      </c>
      <c r="AE59" s="41">
        <v>5.3999999999999897</v>
      </c>
      <c r="AF59" s="41">
        <f t="shared" si="6"/>
        <v>23.18761378106046</v>
      </c>
      <c r="AG59" s="41">
        <v>5.3999999999999897</v>
      </c>
      <c r="AH59" s="41">
        <f t="shared" si="7"/>
        <v>27.810033318781386</v>
      </c>
      <c r="AI59" s="41">
        <v>5.3999999999999897</v>
      </c>
      <c r="AJ59" s="41">
        <f t="shared" si="8"/>
        <v>87.901487309153467</v>
      </c>
    </row>
    <row r="60" spans="22:36">
      <c r="V60" s="54"/>
      <c r="W60" s="41">
        <v>5.4999999999999902</v>
      </c>
      <c r="X60" s="41">
        <f t="shared" si="2"/>
        <v>10.91630687235846</v>
      </c>
      <c r="Y60" s="41">
        <v>5.4999999999999902</v>
      </c>
      <c r="Z60" s="41">
        <f t="shared" si="3"/>
        <v>3.6875971897046296</v>
      </c>
      <c r="AA60" s="41">
        <v>5.4999999999999902</v>
      </c>
      <c r="AB60" s="41">
        <f t="shared" si="4"/>
        <v>6.9312489703826312</v>
      </c>
      <c r="AC60" s="41">
        <v>5.4999999999999902</v>
      </c>
      <c r="AD60" s="41">
        <f t="shared" si="5"/>
        <v>8.4140612129782895</v>
      </c>
      <c r="AE60" s="41">
        <v>5.4999999999999902</v>
      </c>
      <c r="AF60" s="41">
        <f t="shared" si="6"/>
        <v>23.242183638934865</v>
      </c>
      <c r="AG60" s="41">
        <v>5.4999999999999902</v>
      </c>
      <c r="AH60" s="41">
        <f t="shared" si="7"/>
        <v>27.875971897046295</v>
      </c>
      <c r="AI60" s="41">
        <v>5.4999999999999902</v>
      </c>
      <c r="AJ60" s="41">
        <f t="shared" si="8"/>
        <v>88.115219252494882</v>
      </c>
    </row>
    <row r="61" spans="22:36">
      <c r="V61" s="54"/>
      <c r="W61" s="41">
        <v>5.5999999999999899</v>
      </c>
      <c r="X61" s="41">
        <f t="shared" si="2"/>
        <v>10.939539376447618</v>
      </c>
      <c r="Y61" s="41">
        <v>5.5999999999999899</v>
      </c>
      <c r="Z61" s="41">
        <f t="shared" si="3"/>
        <v>3.6938938496914102</v>
      </c>
      <c r="AA61" s="41">
        <v>5.5999999999999899</v>
      </c>
      <c r="AB61" s="41">
        <f t="shared" si="4"/>
        <v>6.9451450475948375</v>
      </c>
      <c r="AC61" s="41">
        <v>5.5999999999999899</v>
      </c>
      <c r="AD61" s="41">
        <f t="shared" si="5"/>
        <v>8.4314313094935471</v>
      </c>
      <c r="AE61" s="41">
        <v>5.5999999999999899</v>
      </c>
      <c r="AF61" s="41">
        <f t="shared" si="6"/>
        <v>23.294293928480638</v>
      </c>
      <c r="AG61" s="41">
        <v>5.5999999999999899</v>
      </c>
      <c r="AH61" s="41">
        <f t="shared" si="7"/>
        <v>27.938938496914105</v>
      </c>
      <c r="AI61" s="41">
        <v>5.5999999999999899</v>
      </c>
      <c r="AJ61" s="41">
        <f t="shared" si="8"/>
        <v>88.319317886549172</v>
      </c>
    </row>
    <row r="62" spans="22:36">
      <c r="V62" s="54"/>
      <c r="W62" s="41">
        <v>5.6999999999999904</v>
      </c>
      <c r="X62" s="41">
        <f t="shared" si="2"/>
        <v>10.961739928253227</v>
      </c>
      <c r="Y62" s="41">
        <v>5.6999999999999904</v>
      </c>
      <c r="Z62" s="41">
        <f t="shared" si="3"/>
        <v>3.6999108216761085</v>
      </c>
      <c r="AA62" s="41">
        <v>5.6999999999999904</v>
      </c>
      <c r="AB62" s="41">
        <f t="shared" si="4"/>
        <v>6.9584238823196882</v>
      </c>
      <c r="AC62" s="41">
        <v>5.6999999999999904</v>
      </c>
      <c r="AD62" s="41">
        <f t="shared" si="5"/>
        <v>8.4480298528996087</v>
      </c>
      <c r="AE62" s="41">
        <v>5.6999999999999904</v>
      </c>
      <c r="AF62" s="41">
        <f t="shared" si="6"/>
        <v>23.34408955869883</v>
      </c>
      <c r="AG62" s="41">
        <v>5.6999999999999904</v>
      </c>
      <c r="AH62" s="41">
        <f t="shared" si="7"/>
        <v>27.999108216761087</v>
      </c>
      <c r="AI62" s="41">
        <v>5.6999999999999904</v>
      </c>
      <c r="AJ62" s="41">
        <f t="shared" si="8"/>
        <v>88.51435077157042</v>
      </c>
    </row>
    <row r="63" spans="22:36">
      <c r="V63" s="54"/>
      <c r="W63" s="41">
        <v>5.7999999999999901</v>
      </c>
      <c r="X63" s="41">
        <f t="shared" si="2"/>
        <v>10.982968502176703</v>
      </c>
      <c r="Y63" s="41">
        <v>5.7999999999999901</v>
      </c>
      <c r="Z63" s="41">
        <f t="shared" si="3"/>
        <v>3.7056643604030315</v>
      </c>
      <c r="AA63" s="41">
        <v>5.7999999999999901</v>
      </c>
      <c r="AB63" s="41">
        <f t="shared" si="4"/>
        <v>6.9711213470963465</v>
      </c>
      <c r="AC63" s="41">
        <v>5.7999999999999901</v>
      </c>
      <c r="AD63" s="41">
        <f t="shared" si="5"/>
        <v>8.4639016838704322</v>
      </c>
      <c r="AE63" s="41">
        <v>5.7999999999999901</v>
      </c>
      <c r="AF63" s="41">
        <f t="shared" si="6"/>
        <v>23.391705051611297</v>
      </c>
      <c r="AG63" s="41">
        <v>5.7999999999999901</v>
      </c>
      <c r="AH63" s="41">
        <f t="shared" si="7"/>
        <v>28.056643604030317</v>
      </c>
      <c r="AI63" s="41">
        <v>5.7999999999999901</v>
      </c>
      <c r="AJ63" s="41">
        <f t="shared" si="8"/>
        <v>88.700844785477585</v>
      </c>
    </row>
    <row r="64" spans="22:36">
      <c r="V64" s="54"/>
      <c r="W64" s="41">
        <v>5.8999999999999897</v>
      </c>
      <c r="X64" s="41">
        <f t="shared" si="2"/>
        <v>11.003280827718655</v>
      </c>
      <c r="Y64" s="41">
        <v>5.8999999999999897</v>
      </c>
      <c r="Z64" s="41">
        <f t="shared" si="3"/>
        <v>3.7111695701293552</v>
      </c>
      <c r="AA64" s="41">
        <v>5.8999999999999897</v>
      </c>
      <c r="AB64" s="41">
        <f t="shared" si="4"/>
        <v>6.9832707754578873</v>
      </c>
      <c r="AC64" s="41">
        <v>5.8999999999999897</v>
      </c>
      <c r="AD64" s="41">
        <f t="shared" si="5"/>
        <v>8.4790884693223596</v>
      </c>
      <c r="AE64" s="41">
        <v>5.8999999999999897</v>
      </c>
      <c r="AF64" s="41">
        <f t="shared" si="6"/>
        <v>23.437265407967075</v>
      </c>
      <c r="AG64" s="41">
        <v>5.8999999999999897</v>
      </c>
      <c r="AH64" s="41">
        <f t="shared" si="7"/>
        <v>28.111695701293552</v>
      </c>
      <c r="AI64" s="41">
        <v>5.8999999999999897</v>
      </c>
      <c r="AJ64" s="41">
        <f t="shared" si="8"/>
        <v>88.879289514537717</v>
      </c>
    </row>
    <row r="65" spans="22:36">
      <c r="V65" s="54"/>
      <c r="W65" s="41">
        <v>5.9999999999999902</v>
      </c>
      <c r="X65" s="41">
        <f t="shared" si="2"/>
        <v>11.022728739221582</v>
      </c>
      <c r="Y65" s="41">
        <v>5.9999999999999902</v>
      </c>
      <c r="Z65" s="41">
        <f t="shared" si="3"/>
        <v>3.7164404994151954</v>
      </c>
      <c r="AA65" s="41">
        <v>5.9999999999999902</v>
      </c>
      <c r="AB65" s="41">
        <f t="shared" si="4"/>
        <v>6.9949031711231902</v>
      </c>
      <c r="AC65" s="41">
        <v>5.9999999999999902</v>
      </c>
      <c r="AD65" s="41">
        <f t="shared" si="5"/>
        <v>8.493628963903987</v>
      </c>
      <c r="AE65" s="41">
        <v>5.9999999999999902</v>
      </c>
      <c r="AF65" s="41">
        <f t="shared" si="6"/>
        <v>23.480886891711961</v>
      </c>
      <c r="AG65" s="41">
        <v>5.9999999999999902</v>
      </c>
      <c r="AH65" s="41">
        <f t="shared" si="7"/>
        <v>28.164404994151955</v>
      </c>
      <c r="AI65" s="41">
        <v>5.9999999999999902</v>
      </c>
      <c r="AJ65" s="41">
        <f t="shared" si="8"/>
        <v>89.050140325871851</v>
      </c>
    </row>
    <row r="66" spans="22:36">
      <c r="V66" s="54"/>
      <c r="W66" s="41">
        <v>6.0999999999999899</v>
      </c>
      <c r="X66" s="41">
        <f t="shared" si="2"/>
        <v>11.041360493124827</v>
      </c>
      <c r="Y66" s="41">
        <v>6.0999999999999899</v>
      </c>
      <c r="Z66" s="41">
        <f t="shared" si="3"/>
        <v>3.7214902271085983</v>
      </c>
      <c r="AA66" s="41">
        <v>6.0999999999999899</v>
      </c>
      <c r="AB66" s="41">
        <f t="shared" si="4"/>
        <v>7.0060473977569071</v>
      </c>
      <c r="AC66" s="41">
        <v>6.0999999999999899</v>
      </c>
      <c r="AD66" s="41">
        <f t="shared" si="5"/>
        <v>8.5075592471961343</v>
      </c>
      <c r="AE66" s="41">
        <v>6.0999999999999899</v>
      </c>
      <c r="AF66" s="41">
        <f t="shared" si="6"/>
        <v>23.522677741588399</v>
      </c>
      <c r="AG66" s="41">
        <v>6.0999999999999899</v>
      </c>
      <c r="AH66" s="41">
        <f t="shared" si="7"/>
        <v>28.214902271085982</v>
      </c>
      <c r="AI66" s="41">
        <v>6.0999999999999899</v>
      </c>
      <c r="AJ66" s="41">
        <f t="shared" si="8"/>
        <v>89.213821154554566</v>
      </c>
    </row>
    <row r="67" spans="22:36">
      <c r="V67" s="54"/>
      <c r="W67" s="41">
        <v>6.1999999999999904</v>
      </c>
      <c r="X67" s="41">
        <f t="shared" si="2"/>
        <v>11.059221056049902</v>
      </c>
      <c r="Y67" s="41">
        <v>6.1999999999999904</v>
      </c>
      <c r="Z67" s="41">
        <f t="shared" si="3"/>
        <v>3.7263309404247398</v>
      </c>
      <c r="AA67" s="41">
        <v>6.1999999999999904</v>
      </c>
      <c r="AB67" s="41">
        <f t="shared" si="4"/>
        <v>7.0167303512821846</v>
      </c>
      <c r="AC67" s="41">
        <v>6.1999999999999904</v>
      </c>
      <c r="AD67" s="41">
        <f t="shared" si="5"/>
        <v>8.5209129391027307</v>
      </c>
      <c r="AE67" s="41">
        <v>6.1999999999999904</v>
      </c>
      <c r="AF67" s="41">
        <f t="shared" si="6"/>
        <v>23.56273881730819</v>
      </c>
      <c r="AG67" s="41">
        <v>6.1999999999999904</v>
      </c>
      <c r="AH67" s="41">
        <f t="shared" si="7"/>
        <v>28.263309404247398</v>
      </c>
      <c r="AI67" s="41">
        <v>6.1999999999999904</v>
      </c>
      <c r="AJ67" s="41">
        <f t="shared" si="8"/>
        <v>89.370727034457076</v>
      </c>
    </row>
    <row r="68" spans="22:36">
      <c r="V68" s="54"/>
      <c r="W68" s="41">
        <v>6.2999999999999901</v>
      </c>
      <c r="X68" s="41">
        <f t="shared" si="2"/>
        <v>11.076352366669777</v>
      </c>
      <c r="Y68" s="41">
        <v>6.2999999999999901</v>
      </c>
      <c r="Z68" s="41">
        <f t="shared" si="3"/>
        <v>3.7309740059198462</v>
      </c>
      <c r="AA68" s="41">
        <v>6.2999999999999901</v>
      </c>
      <c r="AB68" s="41">
        <f t="shared" si="4"/>
        <v>7.0269771165127644</v>
      </c>
      <c r="AC68" s="41">
        <v>6.2999999999999901</v>
      </c>
      <c r="AD68" s="41">
        <f t="shared" si="5"/>
        <v>8.5337213956409563</v>
      </c>
      <c r="AE68" s="41">
        <v>6.2999999999999901</v>
      </c>
      <c r="AF68" s="41">
        <f t="shared" si="6"/>
        <v>23.601164186922865</v>
      </c>
      <c r="AG68" s="41">
        <v>6.2999999999999901</v>
      </c>
      <c r="AH68" s="41">
        <f t="shared" si="7"/>
        <v>28.309740059198464</v>
      </c>
      <c r="AI68" s="41">
        <v>6.2999999999999901</v>
      </c>
      <c r="AJ68" s="41">
        <f t="shared" si="8"/>
        <v>89.521226398781224</v>
      </c>
    </row>
    <row r="69" spans="22:36">
      <c r="V69" s="54"/>
      <c r="W69" s="41">
        <v>6.3999999999999897</v>
      </c>
      <c r="X69" s="41">
        <f t="shared" si="2"/>
        <v>11.092793573993339</v>
      </c>
      <c r="Y69" s="41">
        <v>6.3999999999999897</v>
      </c>
      <c r="Z69" s="41">
        <f t="shared" si="3"/>
        <v>3.7354300340729609</v>
      </c>
      <c r="AA69" s="41">
        <v>6.3999999999999897</v>
      </c>
      <c r="AB69" s="41">
        <f t="shared" si="4"/>
        <v>7.0368111096782586</v>
      </c>
      <c r="AC69" s="41">
        <v>6.3999999999999897</v>
      </c>
      <c r="AD69" s="41">
        <f t="shared" si="5"/>
        <v>8.5460138870978231</v>
      </c>
      <c r="AE69" s="41">
        <v>6.3999999999999897</v>
      </c>
      <c r="AF69" s="41">
        <f t="shared" si="6"/>
        <v>23.638041661293471</v>
      </c>
      <c r="AG69" s="41">
        <v>6.3999999999999897</v>
      </c>
      <c r="AH69" s="41">
        <f t="shared" si="7"/>
        <v>28.354300340729608</v>
      </c>
      <c r="AI69" s="41">
        <v>6.3999999999999897</v>
      </c>
      <c r="AJ69" s="41">
        <f t="shared" si="8"/>
        <v>89.665663173399423</v>
      </c>
    </row>
    <row r="70" spans="22:36">
      <c r="V70" s="54"/>
      <c r="W70" s="41">
        <v>6.4999999999999902</v>
      </c>
      <c r="X70" s="41">
        <f t="shared" ref="X70:X133" si="15">1+($N$3-1)/(1+1.7/(W70)^1.8)</f>
        <v>11.108581254410945</v>
      </c>
      <c r="Y70" s="41">
        <v>6.4999999999999902</v>
      </c>
      <c r="Z70" s="41">
        <f t="shared" si="3"/>
        <v>3.7397089381113777</v>
      </c>
      <c r="AA70" s="41">
        <v>6.4999999999999902</v>
      </c>
      <c r="AB70" s="41">
        <f t="shared" si="4"/>
        <v>7.0462542082457995</v>
      </c>
      <c r="AC70" s="41">
        <v>6.4999999999999902</v>
      </c>
      <c r="AD70" s="41">
        <f t="shared" si="5"/>
        <v>8.5578177603072483</v>
      </c>
      <c r="AE70" s="41">
        <v>6.4999999999999902</v>
      </c>
      <c r="AF70" s="41">
        <f t="shared" si="6"/>
        <v>23.673453280921748</v>
      </c>
      <c r="AG70" s="41">
        <v>6.4999999999999902</v>
      </c>
      <c r="AH70" s="41">
        <f t="shared" si="7"/>
        <v>28.397089381113776</v>
      </c>
      <c r="AI70" s="41">
        <v>6.4999999999999902</v>
      </c>
      <c r="AJ70" s="41">
        <f t="shared" si="8"/>
        <v>89.804358683610175</v>
      </c>
    </row>
    <row r="71" spans="22:36">
      <c r="V71" s="54"/>
      <c r="W71" s="41">
        <v>6.5999999999999899</v>
      </c>
      <c r="X71" s="41">
        <f t="shared" si="15"/>
        <v>11.123749609594579</v>
      </c>
      <c r="Y71" s="41">
        <v>6.5999999999999899</v>
      </c>
      <c r="Z71" s="41">
        <f t="shared" ref="Z71:Z134" si="16">1+($M$6-1)/(1+1.7/(Y71)^1.8)</f>
        <v>3.7438199876471292</v>
      </c>
      <c r="AA71" s="41">
        <v>6.5999999999999899</v>
      </c>
      <c r="AB71" s="41">
        <f t="shared" ref="AB71:AB134" si="17">1+($M$7-1)/(1+1.7/(AA71)^1.8)</f>
        <v>7.0553268692902167</v>
      </c>
      <c r="AC71" s="41">
        <v>6.5999999999999899</v>
      </c>
      <c r="AD71" s="41">
        <f t="shared" ref="AD71:AD134" si="18">1+($M$8-1)/(1+1.7/(AC71)^1.8)</f>
        <v>8.5691585866127689</v>
      </c>
      <c r="AE71" s="41">
        <v>6.5999999999999899</v>
      </c>
      <c r="AF71" s="41">
        <f t="shared" ref="AF71:AF134" si="19">1+($M$9-1)/(1+1.7/(AE71)^1.8)</f>
        <v>23.70747575983831</v>
      </c>
      <c r="AG71" s="41">
        <v>6.5999999999999899</v>
      </c>
      <c r="AH71" s="41">
        <f t="shared" ref="AH71:AH134" si="20">1+($M$10-1)/(1+1.7/(AG71)^1.8)</f>
        <v>28.438199876471291</v>
      </c>
      <c r="AI71" s="41">
        <v>6.5999999999999899</v>
      </c>
      <c r="AJ71" s="41">
        <f t="shared" ref="AJ71:AJ134" si="21">1+($M$11-1)/(1+1.7/(AI71)^1.8)</f>
        <v>89.937613392700044</v>
      </c>
    </row>
    <row r="72" spans="22:36">
      <c r="V72" s="54"/>
      <c r="W72" s="41">
        <v>6.6999999999999904</v>
      </c>
      <c r="X72" s="41">
        <f t="shared" si="15"/>
        <v>11.138330647122293</v>
      </c>
      <c r="Y72" s="41">
        <v>6.6999999999999904</v>
      </c>
      <c r="Z72" s="41">
        <f t="shared" si="16"/>
        <v>3.747771857631276</v>
      </c>
      <c r="AA72" s="41">
        <v>6.6999999999999904</v>
      </c>
      <c r="AB72" s="41">
        <f t="shared" si="17"/>
        <v>7.0640482375310922</v>
      </c>
      <c r="AC72" s="41">
        <v>6.6999999999999904</v>
      </c>
      <c r="AD72" s="41">
        <f t="shared" si="18"/>
        <v>8.5800602969138655</v>
      </c>
      <c r="AE72" s="41">
        <v>6.6999999999999904</v>
      </c>
      <c r="AF72" s="41">
        <f t="shared" si="19"/>
        <v>23.740180890741595</v>
      </c>
      <c r="AG72" s="41">
        <v>6.6999999999999904</v>
      </c>
      <c r="AH72" s="41">
        <f t="shared" si="20"/>
        <v>28.47771857631276</v>
      </c>
      <c r="AI72" s="41">
        <v>6.6999999999999904</v>
      </c>
      <c r="AJ72" s="41">
        <f t="shared" si="21"/>
        <v>90.065708488737911</v>
      </c>
    </row>
    <row r="73" spans="22:36">
      <c r="V73" s="54"/>
      <c r="W73" s="41">
        <v>6.7999999999999901</v>
      </c>
      <c r="X73" s="41">
        <f t="shared" si="15"/>
        <v>11.152354345498583</v>
      </c>
      <c r="Y73" s="41">
        <v>6.7999999999999901</v>
      </c>
      <c r="Z73" s="41">
        <f t="shared" si="16"/>
        <v>3.7515726730790555</v>
      </c>
      <c r="AA73" s="41">
        <v>6.7999999999999901</v>
      </c>
      <c r="AB73" s="41">
        <f t="shared" si="17"/>
        <v>7.0724362440365374</v>
      </c>
      <c r="AC73" s="41">
        <v>6.7999999999999901</v>
      </c>
      <c r="AD73" s="41">
        <f t="shared" si="18"/>
        <v>8.590545305045671</v>
      </c>
      <c r="AE73" s="41">
        <v>6.7999999999999901</v>
      </c>
      <c r="AF73" s="41">
        <f t="shared" si="19"/>
        <v>23.771635915137011</v>
      </c>
      <c r="AG73" s="41">
        <v>6.7999999999999901</v>
      </c>
      <c r="AH73" s="41">
        <f t="shared" si="20"/>
        <v>28.515726730790558</v>
      </c>
      <c r="AI73" s="41">
        <v>6.7999999999999901</v>
      </c>
      <c r="AJ73" s="41">
        <f t="shared" si="21"/>
        <v>90.188907334286625</v>
      </c>
    </row>
    <row r="74" spans="22:36">
      <c r="V74" s="54"/>
      <c r="W74" s="41">
        <v>6.8999999999999897</v>
      </c>
      <c r="X74" s="41">
        <f t="shared" si="15"/>
        <v>11.165848805066299</v>
      </c>
      <c r="Y74" s="41">
        <v>6.8999999999999897</v>
      </c>
      <c r="Z74" s="41">
        <f t="shared" si="16"/>
        <v>3.7552300499712401</v>
      </c>
      <c r="AA74" s="41">
        <v>6.8999999999999897</v>
      </c>
      <c r="AB74" s="41">
        <f t="shared" si="17"/>
        <v>7.0805076964882545</v>
      </c>
      <c r="AC74" s="41">
        <v>6.8999999999999897</v>
      </c>
      <c r="AD74" s="41">
        <f t="shared" si="18"/>
        <v>8.6006346206103181</v>
      </c>
      <c r="AE74" s="41">
        <v>6.8999999999999897</v>
      </c>
      <c r="AF74" s="41">
        <f t="shared" si="19"/>
        <v>23.801903861830951</v>
      </c>
      <c r="AG74" s="41">
        <v>6.8999999999999897</v>
      </c>
      <c r="AH74" s="41">
        <f t="shared" si="20"/>
        <v>28.552300499712398</v>
      </c>
      <c r="AI74" s="41">
        <v>6.8999999999999897</v>
      </c>
      <c r="AJ74" s="41">
        <f t="shared" si="21"/>
        <v>90.307456792171223</v>
      </c>
    </row>
    <row r="75" spans="22:36">
      <c r="V75" s="54"/>
      <c r="W75" s="41">
        <v>6.9999999999999902</v>
      </c>
      <c r="X75" s="41">
        <f t="shared" si="15"/>
        <v>11.178840386149817</v>
      </c>
      <c r="Y75" s="41">
        <v>6.9999999999999902</v>
      </c>
      <c r="Z75" s="41">
        <f t="shared" si="16"/>
        <v>3.7587511326948104</v>
      </c>
      <c r="AA75" s="41">
        <v>6.9999999999999902</v>
      </c>
      <c r="AB75" s="41">
        <f t="shared" si="17"/>
        <v>7.0882783618092375</v>
      </c>
      <c r="AC75" s="41">
        <v>6.9999999999999902</v>
      </c>
      <c r="AD75" s="41">
        <f t="shared" si="18"/>
        <v>8.6103479522615451</v>
      </c>
      <c r="AE75" s="41">
        <v>6.9999999999999902</v>
      </c>
      <c r="AF75" s="41">
        <f t="shared" si="19"/>
        <v>23.831043856784639</v>
      </c>
      <c r="AG75" s="41">
        <v>6.9999999999999902</v>
      </c>
      <c r="AH75" s="41">
        <f t="shared" si="20"/>
        <v>28.587511326948107</v>
      </c>
      <c r="AI75" s="41">
        <v>6.9999999999999902</v>
      </c>
      <c r="AJ75" s="41">
        <f t="shared" si="21"/>
        <v>90.421588439073176</v>
      </c>
    </row>
    <row r="76" spans="22:36">
      <c r="V76" s="54"/>
      <c r="W76" s="41">
        <v>7.0999999999999899</v>
      </c>
      <c r="X76" s="41">
        <f t="shared" si="15"/>
        <v>11.191353835630434</v>
      </c>
      <c r="Y76" s="41">
        <v>7.0999999999999899</v>
      </c>
      <c r="Z76" s="41">
        <f t="shared" si="16"/>
        <v>3.7621426283484354</v>
      </c>
      <c r="AA76" s="41">
        <v>7.0999999999999899</v>
      </c>
      <c r="AB76" s="41">
        <f t="shared" si="17"/>
        <v>7.0957630418724094</v>
      </c>
      <c r="AC76" s="41">
        <v>7.0999999999999899</v>
      </c>
      <c r="AD76" s="41">
        <f t="shared" si="18"/>
        <v>8.6197038023405117</v>
      </c>
      <c r="AE76" s="41">
        <v>7.0999999999999899</v>
      </c>
      <c r="AF76" s="41">
        <f t="shared" si="19"/>
        <v>23.859111407021533</v>
      </c>
      <c r="AG76" s="41">
        <v>7.0999999999999899</v>
      </c>
      <c r="AH76" s="41">
        <f t="shared" si="20"/>
        <v>28.621426283484354</v>
      </c>
      <c r="AI76" s="41">
        <v>7.0999999999999899</v>
      </c>
      <c r="AJ76" s="41">
        <f t="shared" si="21"/>
        <v>90.531519677501009</v>
      </c>
    </row>
    <row r="77" spans="22:36">
      <c r="V77" s="54"/>
      <c r="W77" s="41">
        <v>7.1999999999999904</v>
      </c>
      <c r="X77" s="41">
        <f t="shared" si="15"/>
        <v>11.203412403031718</v>
      </c>
      <c r="Y77" s="41">
        <v>7.1999999999999904</v>
      </c>
      <c r="Z77" s="41">
        <f t="shared" si="16"/>
        <v>3.7654108382048581</v>
      </c>
      <c r="AA77" s="41">
        <v>7.1999999999999904</v>
      </c>
      <c r="AB77" s="41">
        <f t="shared" si="17"/>
        <v>7.1029756429348598</v>
      </c>
      <c r="AC77" s="41">
        <v>7.1999999999999904</v>
      </c>
      <c r="AD77" s="41">
        <f t="shared" si="18"/>
        <v>8.6287195536685743</v>
      </c>
      <c r="AE77" s="41">
        <v>7.1999999999999904</v>
      </c>
      <c r="AF77" s="41">
        <f t="shared" si="19"/>
        <v>23.886158661005723</v>
      </c>
      <c r="AG77" s="41">
        <v>7.1999999999999904</v>
      </c>
      <c r="AH77" s="41">
        <f t="shared" si="20"/>
        <v>28.654108382048584</v>
      </c>
      <c r="AI77" s="41">
        <v>7.1999999999999904</v>
      </c>
      <c r="AJ77" s="41">
        <f t="shared" si="21"/>
        <v>90.637454755605745</v>
      </c>
    </row>
    <row r="78" spans="22:36">
      <c r="V78" s="54"/>
      <c r="W78" s="41">
        <v>7.2999999999999901</v>
      </c>
      <c r="X78" s="41">
        <f t="shared" si="15"/>
        <v>11.2150379470829</v>
      </c>
      <c r="Y78" s="41">
        <v>7.2999999999999901</v>
      </c>
      <c r="Z78" s="41">
        <f t="shared" si="16"/>
        <v>3.768561686592562</v>
      </c>
      <c r="AA78" s="41">
        <v>7.2999999999999901</v>
      </c>
      <c r="AB78" s="41">
        <f t="shared" si="17"/>
        <v>7.1099292393766884</v>
      </c>
      <c r="AC78" s="41">
        <v>7.2999999999999901</v>
      </c>
      <c r="AD78" s="41">
        <f t="shared" si="18"/>
        <v>8.637411549220861</v>
      </c>
      <c r="AE78" s="41">
        <v>7.2999999999999901</v>
      </c>
      <c r="AF78" s="41">
        <f t="shared" si="19"/>
        <v>23.912234647662583</v>
      </c>
      <c r="AG78" s="41">
        <v>7.2999999999999901</v>
      </c>
      <c r="AH78" s="41">
        <f t="shared" si="20"/>
        <v>28.685616865925621</v>
      </c>
      <c r="AI78" s="41">
        <v>7.2999999999999901</v>
      </c>
      <c r="AJ78" s="41">
        <f t="shared" si="21"/>
        <v>90.739585703345114</v>
      </c>
    </row>
    <row r="79" spans="22:36">
      <c r="V79" s="54"/>
      <c r="W79" s="41">
        <v>7.3999999999999897</v>
      </c>
      <c r="X79" s="41">
        <f t="shared" si="15"/>
        <v>11.226251033630678</v>
      </c>
      <c r="Y79" s="41">
        <v>7.3999999999999897</v>
      </c>
      <c r="Z79" s="41">
        <f t="shared" si="16"/>
        <v>3.7716007474326139</v>
      </c>
      <c r="AA79" s="41">
        <v>7.3999999999999897</v>
      </c>
      <c r="AB79" s="41">
        <f t="shared" si="17"/>
        <v>7.1166361322650795</v>
      </c>
      <c r="AC79" s="41">
        <v>7.3999999999999897</v>
      </c>
      <c r="AD79" s="41">
        <f t="shared" si="18"/>
        <v>8.6457951653313501</v>
      </c>
      <c r="AE79" s="41">
        <v>7.3999999999999897</v>
      </c>
      <c r="AF79" s="41">
        <f t="shared" si="19"/>
        <v>23.937385495994047</v>
      </c>
      <c r="AG79" s="41">
        <v>7.3999999999999897</v>
      </c>
      <c r="AH79" s="41">
        <f t="shared" si="20"/>
        <v>28.71600747432614</v>
      </c>
      <c r="AI79" s="41">
        <v>7.3999999999999897</v>
      </c>
      <c r="AJ79" s="41">
        <f t="shared" si="21"/>
        <v>90.838093192643356</v>
      </c>
    </row>
    <row r="80" spans="22:36">
      <c r="V80" s="54"/>
      <c r="W80" s="41">
        <v>7.4999999999999902</v>
      </c>
      <c r="X80" s="41">
        <f t="shared" si="15"/>
        <v>11.237071025682745</v>
      </c>
      <c r="Y80" s="41">
        <v>7.4999999999999902</v>
      </c>
      <c r="Z80" s="41">
        <f t="shared" si="16"/>
        <v>3.7745332686429869</v>
      </c>
      <c r="AA80" s="41">
        <v>7.4999999999999902</v>
      </c>
      <c r="AB80" s="41">
        <f t="shared" si="17"/>
        <v>7.1231079032121096</v>
      </c>
      <c r="AC80" s="41">
        <v>7.4999999999999902</v>
      </c>
      <c r="AD80" s="41">
        <f t="shared" si="18"/>
        <v>8.6538848790151377</v>
      </c>
      <c r="AE80" s="41">
        <v>7.4999999999999902</v>
      </c>
      <c r="AF80" s="41">
        <f t="shared" si="19"/>
        <v>23.96165463704541</v>
      </c>
      <c r="AG80" s="41">
        <v>7.4999999999999902</v>
      </c>
      <c r="AH80" s="41">
        <f t="shared" si="20"/>
        <v>28.745332686429869</v>
      </c>
      <c r="AI80" s="41">
        <v>7.4999999999999902</v>
      </c>
      <c r="AJ80" s="41">
        <f t="shared" si="21"/>
        <v>90.93314732842785</v>
      </c>
    </row>
    <row r="81" spans="22:36">
      <c r="V81" s="54"/>
      <c r="W81" s="41">
        <v>7.5999999999999899</v>
      </c>
      <c r="X81" s="41">
        <f t="shared" si="15"/>
        <v>11.247516166288667</v>
      </c>
      <c r="Y81" s="41">
        <v>7.5999999999999899</v>
      </c>
      <c r="Z81" s="41">
        <f t="shared" si="16"/>
        <v>3.7773641946016014</v>
      </c>
      <c r="AA81" s="41">
        <v>7.5999999999999899</v>
      </c>
      <c r="AB81" s="41">
        <f t="shared" si="17"/>
        <v>7.1293554639483627</v>
      </c>
      <c r="AC81" s="41">
        <v>7.5999999999999899</v>
      </c>
      <c r="AD81" s="41">
        <f t="shared" si="18"/>
        <v>8.6616943299354539</v>
      </c>
      <c r="AE81" s="41">
        <v>7.5999999999999899</v>
      </c>
      <c r="AF81" s="41">
        <f t="shared" si="19"/>
        <v>23.985082989806358</v>
      </c>
      <c r="AG81" s="41">
        <v>7.5999999999999899</v>
      </c>
      <c r="AH81" s="41">
        <f t="shared" si="20"/>
        <v>28.773641946016017</v>
      </c>
      <c r="AI81" s="41">
        <v>7.5999999999999899</v>
      </c>
      <c r="AJ81" s="41">
        <f t="shared" si="21"/>
        <v>91.024908376741578</v>
      </c>
    </row>
    <row r="82" spans="22:36">
      <c r="V82" s="54"/>
      <c r="W82" s="41">
        <v>7.6999999999999904</v>
      </c>
      <c r="X82" s="41">
        <f t="shared" si="15"/>
        <v>11.2576036548944</v>
      </c>
      <c r="Y82" s="41">
        <v>7.6999999999999904</v>
      </c>
      <c r="Z82" s="41">
        <f t="shared" si="16"/>
        <v>3.7800981868405383</v>
      </c>
      <c r="AA82" s="41">
        <v>7.6999999999999904</v>
      </c>
      <c r="AB82" s="41">
        <f t="shared" si="17"/>
        <v>7.1353891019929128</v>
      </c>
      <c r="AC82" s="41">
        <v>7.6999999999999904</v>
      </c>
      <c r="AD82" s="41">
        <f t="shared" si="18"/>
        <v>8.6692363774911403</v>
      </c>
      <c r="AE82" s="41">
        <v>7.6999999999999904</v>
      </c>
      <c r="AF82" s="41">
        <f t="shared" si="19"/>
        <v>24.007709132473423</v>
      </c>
      <c r="AG82" s="41">
        <v>7.6999999999999904</v>
      </c>
      <c r="AH82" s="41">
        <f t="shared" si="20"/>
        <v>28.800981868405387</v>
      </c>
      <c r="AI82" s="41">
        <v>7.6999999999999904</v>
      </c>
      <c r="AJ82" s="41">
        <f t="shared" si="21"/>
        <v>91.113527435520908</v>
      </c>
    </row>
    <row r="83" spans="22:36">
      <c r="V83" s="54"/>
      <c r="W83" s="41">
        <v>7.7999999999999901</v>
      </c>
      <c r="X83" s="41">
        <f t="shared" si="15"/>
        <v>11.267349717744644</v>
      </c>
      <c r="Y83" s="41">
        <v>7.7999999999999901</v>
      </c>
      <c r="Z83" s="41">
        <f t="shared" si="16"/>
        <v>3.7827396431270532</v>
      </c>
      <c r="AA83" s="41">
        <v>7.7999999999999901</v>
      </c>
      <c r="AB83" s="41">
        <f t="shared" si="17"/>
        <v>7.1412185227631522</v>
      </c>
      <c r="AC83" s="41">
        <v>7.7999999999999901</v>
      </c>
      <c r="AD83" s="41">
        <f t="shared" si="18"/>
        <v>8.6765231534539389</v>
      </c>
      <c r="AE83" s="41">
        <v>7.7999999999999901</v>
      </c>
      <c r="AF83" s="41">
        <f t="shared" si="19"/>
        <v>24.02956946036182</v>
      </c>
      <c r="AG83" s="41">
        <v>7.7999999999999901</v>
      </c>
      <c r="AH83" s="41">
        <f t="shared" si="20"/>
        <v>28.827396431270532</v>
      </c>
      <c r="AI83" s="41">
        <v>7.7999999999999901</v>
      </c>
      <c r="AJ83" s="41">
        <f t="shared" si="21"/>
        <v>91.199147053083792</v>
      </c>
    </row>
    <row r="84" spans="22:36">
      <c r="V84" s="54"/>
      <c r="W84" s="41">
        <v>7.8999999999999897</v>
      </c>
      <c r="X84" s="41">
        <f t="shared" si="15"/>
        <v>11.276769672851858</v>
      </c>
      <c r="Y84" s="41">
        <v>7.8999999999999897</v>
      </c>
      <c r="Z84" s="41">
        <f t="shared" si="16"/>
        <v>3.785292715071999</v>
      </c>
      <c r="AA84" s="41">
        <v>7.8999999999999897</v>
      </c>
      <c r="AB84" s="41">
        <f t="shared" si="17"/>
        <v>7.1468528884347569</v>
      </c>
      <c r="AC84" s="41">
        <v>7.8999999999999897</v>
      </c>
      <c r="AD84" s="41">
        <f t="shared" si="18"/>
        <v>8.6835661105434454</v>
      </c>
      <c r="AE84" s="41">
        <v>7.8999999999999897</v>
      </c>
      <c r="AF84" s="41">
        <f t="shared" si="19"/>
        <v>24.050698331630336</v>
      </c>
      <c r="AG84" s="41">
        <v>7.8999999999999897</v>
      </c>
      <c r="AH84" s="41">
        <f t="shared" si="20"/>
        <v>28.852927150719992</v>
      </c>
      <c r="AI84" s="41">
        <v>7.8999999999999897</v>
      </c>
      <c r="AJ84" s="41">
        <f t="shared" si="21"/>
        <v>91.281901798885485</v>
      </c>
    </row>
    <row r="85" spans="22:36">
      <c r="V85" s="54"/>
      <c r="W85" s="41">
        <v>7.9999999999999902</v>
      </c>
      <c r="X85" s="41">
        <f t="shared" si="15"/>
        <v>11.285877990001035</v>
      </c>
      <c r="Y85" s="41">
        <v>7.9999999999999902</v>
      </c>
      <c r="Z85" s="41">
        <f t="shared" si="16"/>
        <v>3.7877613243928039</v>
      </c>
      <c r="AA85" s="41">
        <v>7.9999999999999902</v>
      </c>
      <c r="AB85" s="41">
        <f t="shared" si="17"/>
        <v>7.1523008538323953</v>
      </c>
      <c r="AC85" s="41">
        <v>7.9999999999999902</v>
      </c>
      <c r="AD85" s="41">
        <f t="shared" si="18"/>
        <v>8.6903760672904937</v>
      </c>
      <c r="AE85" s="41">
        <v>7.9999999999999902</v>
      </c>
      <c r="AF85" s="41">
        <f t="shared" si="19"/>
        <v>24.071128201871481</v>
      </c>
      <c r="AG85" s="41">
        <v>7.9999999999999902</v>
      </c>
      <c r="AH85" s="41">
        <f t="shared" si="20"/>
        <v>28.877613243928039</v>
      </c>
      <c r="AI85" s="41">
        <v>7.9999999999999902</v>
      </c>
      <c r="AJ85" s="41">
        <f t="shared" si="21"/>
        <v>91.361918790663296</v>
      </c>
    </row>
    <row r="86" spans="22:36">
      <c r="V86" s="54"/>
      <c r="W86" s="41">
        <v>8.0999999999999908</v>
      </c>
      <c r="X86" s="41">
        <f t="shared" si="15"/>
        <v>11.294688346214764</v>
      </c>
      <c r="Y86" s="41">
        <v>8.0999999999999908</v>
      </c>
      <c r="Z86" s="41">
        <f t="shared" si="16"/>
        <v>3.7901491779460574</v>
      </c>
      <c r="AA86" s="41">
        <v>8.0999999999999908</v>
      </c>
      <c r="AB86" s="41">
        <f t="shared" si="17"/>
        <v>7.1575705996050933</v>
      </c>
      <c r="AC86" s="41">
        <v>8.0999999999999908</v>
      </c>
      <c r="AD86" s="41">
        <f t="shared" si="18"/>
        <v>8.696963249506366</v>
      </c>
      <c r="AE86" s="41">
        <v>8.0999999999999908</v>
      </c>
      <c r="AF86" s="41">
        <f t="shared" si="19"/>
        <v>24.090889748519096</v>
      </c>
      <c r="AG86" s="41">
        <v>8.0999999999999908</v>
      </c>
      <c r="AH86" s="41">
        <f t="shared" si="20"/>
        <v>28.901491779460574</v>
      </c>
      <c r="AI86" s="41">
        <v>8.0999999999999908</v>
      </c>
      <c r="AJ86" s="41">
        <f t="shared" si="21"/>
        <v>91.439318181699804</v>
      </c>
    </row>
    <row r="87" spans="22:36">
      <c r="V87" s="54"/>
      <c r="W87" s="41">
        <v>8.1999999999999904</v>
      </c>
      <c r="X87" s="41">
        <f t="shared" si="15"/>
        <v>11.303213677063296</v>
      </c>
      <c r="Y87" s="41">
        <v>8.1999999999999904</v>
      </c>
      <c r="Z87" s="41">
        <f t="shared" si="16"/>
        <v>3.7924597816339771</v>
      </c>
      <c r="AA87" s="41">
        <v>8.1999999999999904</v>
      </c>
      <c r="AB87" s="41">
        <f t="shared" si="17"/>
        <v>7.1626698629163643</v>
      </c>
      <c r="AC87" s="41">
        <v>8.1999999999999904</v>
      </c>
      <c r="AD87" s="41">
        <f t="shared" si="18"/>
        <v>8.7033373286454534</v>
      </c>
      <c r="AE87" s="41">
        <v>8.1999999999999904</v>
      </c>
      <c r="AF87" s="41">
        <f t="shared" si="19"/>
        <v>24.110011985936364</v>
      </c>
      <c r="AG87" s="41">
        <v>8.1999999999999904</v>
      </c>
      <c r="AH87" s="41">
        <f t="shared" si="20"/>
        <v>28.924597816339773</v>
      </c>
      <c r="AI87" s="41">
        <v>8.1999999999999904</v>
      </c>
      <c r="AJ87" s="41">
        <f t="shared" si="21"/>
        <v>91.514213611584097</v>
      </c>
    </row>
    <row r="88" spans="22:36">
      <c r="V88" s="54"/>
      <c r="W88" s="41">
        <v>8.2999999999999901</v>
      </c>
      <c r="X88" s="41">
        <f t="shared" si="15"/>
        <v>11.311466224168274</v>
      </c>
      <c r="Y88" s="41">
        <v>8.2999999999999901</v>
      </c>
      <c r="Z88" s="41">
        <f t="shared" si="16"/>
        <v>3.794696453279252</v>
      </c>
      <c r="AA88" s="41">
        <v>8.2999999999999901</v>
      </c>
      <c r="AB88" s="41">
        <f t="shared" si="17"/>
        <v>7.1676059658576605</v>
      </c>
      <c r="AC88" s="41">
        <v>8.2999999999999901</v>
      </c>
      <c r="AD88" s="41">
        <f t="shared" si="18"/>
        <v>8.7095074573220757</v>
      </c>
      <c r="AE88" s="41">
        <v>8.2999999999999901</v>
      </c>
      <c r="AF88" s="41">
        <f t="shared" si="19"/>
        <v>24.128522371966223</v>
      </c>
      <c r="AG88" s="41">
        <v>8.2999999999999901</v>
      </c>
      <c r="AH88" s="41">
        <f t="shared" si="20"/>
        <v>28.946964532792521</v>
      </c>
      <c r="AI88" s="41">
        <v>8.2999999999999901</v>
      </c>
      <c r="AJ88" s="41">
        <f t="shared" si="21"/>
        <v>91.586712623534382</v>
      </c>
    </row>
    <row r="89" spans="22:36">
      <c r="V89" s="54"/>
      <c r="W89" s="41">
        <v>8.3999999999999897</v>
      </c>
      <c r="X89" s="41">
        <f t="shared" si="15"/>
        <v>11.319457579216756</v>
      </c>
      <c r="Y89" s="41">
        <v>8.3999999999999897</v>
      </c>
      <c r="Z89" s="41">
        <f t="shared" si="16"/>
        <v>3.7968623345540742</v>
      </c>
      <c r="AA89" s="41">
        <v>8.3999999999999897</v>
      </c>
      <c r="AB89" s="41">
        <f t="shared" si="17"/>
        <v>7.172385841774509</v>
      </c>
      <c r="AC89" s="41">
        <v>8.3999999999999897</v>
      </c>
      <c r="AD89" s="41">
        <f t="shared" si="18"/>
        <v>8.7154823022181347</v>
      </c>
      <c r="AE89" s="41">
        <v>8.3999999999999897</v>
      </c>
      <c r="AF89" s="41">
        <f t="shared" si="19"/>
        <v>24.146446906654408</v>
      </c>
      <c r="AG89" s="41">
        <v>8.3999999999999897</v>
      </c>
      <c r="AH89" s="41">
        <f t="shared" si="20"/>
        <v>28.968623345540742</v>
      </c>
      <c r="AI89" s="41">
        <v>8.3999999999999897</v>
      </c>
      <c r="AJ89" s="41">
        <f t="shared" si="21"/>
        <v>91.65691705106309</v>
      </c>
    </row>
    <row r="90" spans="22:36">
      <c r="V90" s="54"/>
      <c r="W90" s="41">
        <v>8.4999999999999893</v>
      </c>
      <c r="X90" s="41">
        <f t="shared" si="15"/>
        <v>11.327198724772945</v>
      </c>
      <c r="Y90" s="41">
        <v>8.4999999999999893</v>
      </c>
      <c r="Z90" s="41">
        <f t="shared" si="16"/>
        <v>3.7989604020412657</v>
      </c>
      <c r="AA90" s="41">
        <v>8.4999999999999893</v>
      </c>
      <c r="AB90" s="41">
        <f t="shared" si="17"/>
        <v>7.1770160596772765</v>
      </c>
      <c r="AC90" s="41">
        <v>8.4999999999999893</v>
      </c>
      <c r="AD90" s="41">
        <f t="shared" si="18"/>
        <v>8.7212700745965961</v>
      </c>
      <c r="AE90" s="41">
        <v>8.4999999999999893</v>
      </c>
      <c r="AF90" s="41">
        <f t="shared" si="19"/>
        <v>24.163810223789785</v>
      </c>
      <c r="AG90" s="41">
        <v>8.4999999999999893</v>
      </c>
      <c r="AH90" s="41">
        <f t="shared" si="20"/>
        <v>28.989604020412656</v>
      </c>
      <c r="AI90" s="41">
        <v>8.4999999999999893</v>
      </c>
      <c r="AJ90" s="41">
        <f t="shared" si="21"/>
        <v>91.724923376509992</v>
      </c>
    </row>
    <row r="91" spans="22:36">
      <c r="V91" s="54"/>
      <c r="W91" s="41">
        <v>8.5999999999999908</v>
      </c>
      <c r="X91" s="41">
        <f t="shared" si="15"/>
        <v>11.33470007214911</v>
      </c>
      <c r="Y91" s="41">
        <v>8.5999999999999908</v>
      </c>
      <c r="Z91" s="41">
        <f t="shared" si="16"/>
        <v>3.8009934774983569</v>
      </c>
      <c r="AA91" s="41">
        <v>8.5999999999999908</v>
      </c>
      <c r="AB91" s="41">
        <f t="shared" si="17"/>
        <v>7.1815028468929265</v>
      </c>
      <c r="AC91" s="41">
        <v>8.5999999999999908</v>
      </c>
      <c r="AD91" s="41">
        <f t="shared" si="18"/>
        <v>8.726878558616157</v>
      </c>
      <c r="AE91" s="41">
        <v>8.5999999999999908</v>
      </c>
      <c r="AF91" s="41">
        <f t="shared" si="19"/>
        <v>24.180635675848471</v>
      </c>
      <c r="AG91" s="41">
        <v>8.5999999999999908</v>
      </c>
      <c r="AH91" s="41">
        <f t="shared" si="20"/>
        <v>29.00993477498357</v>
      </c>
      <c r="AI91" s="41">
        <v>8.5999999999999908</v>
      </c>
      <c r="AJ91" s="41">
        <f t="shared" si="21"/>
        <v>91.79082306373985</v>
      </c>
    </row>
    <row r="92" spans="22:36">
      <c r="V92" s="54"/>
      <c r="W92" s="41">
        <v>8.6999999999999904</v>
      </c>
      <c r="X92" s="41">
        <f t="shared" si="15"/>
        <v>11.341971496573526</v>
      </c>
      <c r="Y92" s="41">
        <v>8.6999999999999904</v>
      </c>
      <c r="Z92" s="41">
        <f t="shared" si="16"/>
        <v>3.8029642373890868</v>
      </c>
      <c r="AA92" s="41">
        <v>8.6999999999999904</v>
      </c>
      <c r="AB92" s="41">
        <f t="shared" si="17"/>
        <v>7.1858521101000541</v>
      </c>
      <c r="AC92" s="41">
        <v>8.6999999999999904</v>
      </c>
      <c r="AD92" s="41">
        <f t="shared" si="18"/>
        <v>8.7323151376250667</v>
      </c>
      <c r="AE92" s="41">
        <v>8.6999999999999904</v>
      </c>
      <c r="AF92" s="41">
        <f t="shared" si="19"/>
        <v>24.196945412875202</v>
      </c>
      <c r="AG92" s="41">
        <v>8.6999999999999904</v>
      </c>
      <c r="AH92" s="41">
        <f t="shared" si="20"/>
        <v>29.029642373890869</v>
      </c>
      <c r="AI92" s="41">
        <v>8.6999999999999904</v>
      </c>
      <c r="AJ92" s="41">
        <f t="shared" si="21"/>
        <v>91.854702867094531</v>
      </c>
    </row>
    <row r="93" spans="22:36">
      <c r="V93" s="54"/>
      <c r="W93" s="41">
        <v>8.7999999999999901</v>
      </c>
      <c r="X93" s="41">
        <f t="shared" si="15"/>
        <v>11.349022369872065</v>
      </c>
      <c r="Y93" s="41">
        <v>8.7999999999999901</v>
      </c>
      <c r="Z93" s="41">
        <f t="shared" si="16"/>
        <v>3.8048752217410269</v>
      </c>
      <c r="AA93" s="41">
        <v>8.7999999999999901</v>
      </c>
      <c r="AB93" s="41">
        <f t="shared" si="17"/>
        <v>7.1900694548767499</v>
      </c>
      <c r="AC93" s="41">
        <v>8.7999999999999901</v>
      </c>
      <c r="AD93" s="41">
        <f t="shared" si="18"/>
        <v>8.7375868185959362</v>
      </c>
      <c r="AE93" s="41">
        <v>8.7999999999999901</v>
      </c>
      <c r="AF93" s="41">
        <f t="shared" si="19"/>
        <v>24.212760455787812</v>
      </c>
      <c r="AG93" s="41">
        <v>8.7999999999999901</v>
      </c>
      <c r="AH93" s="41">
        <f t="shared" si="20"/>
        <v>29.048752217410271</v>
      </c>
      <c r="AI93" s="41">
        <v>8.7999999999999901</v>
      </c>
      <c r="AJ93" s="41">
        <f t="shared" si="21"/>
        <v>91.916645118502259</v>
      </c>
    </row>
    <row r="94" spans="22:36">
      <c r="V94" s="54"/>
      <c r="W94" s="41">
        <v>8.8999999999999897</v>
      </c>
      <c r="X94" s="41">
        <f t="shared" si="15"/>
        <v>11.355861590860931</v>
      </c>
      <c r="Y94" s="41">
        <v>8.8999999999999897</v>
      </c>
      <c r="Z94" s="41">
        <f t="shared" si="16"/>
        <v>3.8067288423828693</v>
      </c>
      <c r="AA94" s="41">
        <v>8.8999999999999897</v>
      </c>
      <c r="AB94" s="41">
        <f t="shared" si="17"/>
        <v>7.1941602038794361</v>
      </c>
      <c r="AC94" s="41">
        <v>8.8999999999999897</v>
      </c>
      <c r="AD94" s="41">
        <f t="shared" si="18"/>
        <v>8.7427002548492947</v>
      </c>
      <c r="AE94" s="41">
        <v>8.8999999999999897</v>
      </c>
      <c r="AF94" s="41">
        <f t="shared" si="19"/>
        <v>24.228100764547882</v>
      </c>
      <c r="AG94" s="41">
        <v>8.8999999999999897</v>
      </c>
      <c r="AH94" s="41">
        <f t="shared" si="20"/>
        <v>29.067288423828693</v>
      </c>
      <c r="AI94" s="41">
        <v>8.8999999999999897</v>
      </c>
      <c r="AJ94" s="41">
        <f t="shared" si="21"/>
        <v>91.976727994479205</v>
      </c>
    </row>
    <row r="95" spans="22:36">
      <c r="V95" s="54"/>
      <c r="W95" s="41">
        <v>8.9999999999999893</v>
      </c>
      <c r="X95" s="41">
        <f t="shared" si="15"/>
        <v>11.362497613630664</v>
      </c>
      <c r="Y95" s="41">
        <v>8.9999999999999893</v>
      </c>
      <c r="Z95" s="41">
        <f t="shared" si="16"/>
        <v>3.80852739061018</v>
      </c>
      <c r="AA95" s="41">
        <v>8.9999999999999893</v>
      </c>
      <c r="AB95" s="41">
        <f t="shared" si="17"/>
        <v>7.1981294137603982</v>
      </c>
      <c r="AC95" s="41">
        <v>8.9999999999999893</v>
      </c>
      <c r="AD95" s="41">
        <f t="shared" si="18"/>
        <v>8.7476617672004977</v>
      </c>
      <c r="AE95" s="41">
        <v>8.9999999999999893</v>
      </c>
      <c r="AF95" s="41">
        <f t="shared" si="19"/>
        <v>24.24298530160149</v>
      </c>
      <c r="AG95" s="41">
        <v>8.9999999999999893</v>
      </c>
      <c r="AH95" s="41">
        <f t="shared" si="20"/>
        <v>29.085273906101801</v>
      </c>
      <c r="AI95" s="41">
        <v>8.9999999999999893</v>
      </c>
      <c r="AJ95" s="41">
        <f t="shared" si="21"/>
        <v>92.035025764605834</v>
      </c>
    </row>
    <row r="96" spans="22:36">
      <c r="V96" s="54"/>
      <c r="W96" s="41">
        <v>9.0999999999999908</v>
      </c>
      <c r="X96" s="41">
        <f t="shared" si="15"/>
        <v>11.368938473885894</v>
      </c>
      <c r="Y96" s="41">
        <v>9.0999999999999908</v>
      </c>
      <c r="Z96" s="41">
        <f t="shared" si="16"/>
        <v>3.8102730443242141</v>
      </c>
      <c r="AA96" s="41">
        <v>9.0999999999999908</v>
      </c>
      <c r="AB96" s="41">
        <f t="shared" si="17"/>
        <v>7.2019818909224043</v>
      </c>
      <c r="AC96" s="41">
        <v>9.0999999999999908</v>
      </c>
      <c r="AD96" s="41">
        <f t="shared" si="18"/>
        <v>8.7524773636530053</v>
      </c>
      <c r="AE96" s="41">
        <v>9.0999999999999908</v>
      </c>
      <c r="AF96" s="41">
        <f t="shared" si="19"/>
        <v>24.257432090959014</v>
      </c>
      <c r="AG96" s="41">
        <v>9.0999999999999908</v>
      </c>
      <c r="AH96" s="41">
        <f t="shared" si="20"/>
        <v>29.102730443242145</v>
      </c>
      <c r="AI96" s="41">
        <v>9.0999999999999908</v>
      </c>
      <c r="AJ96" s="41">
        <f t="shared" si="21"/>
        <v>92.09160902292281</v>
      </c>
    </row>
    <row r="97" spans="22:36">
      <c r="V97" s="54"/>
      <c r="W97" s="41">
        <v>9.1999999999999904</v>
      </c>
      <c r="X97" s="41">
        <f t="shared" si="15"/>
        <v>11.375191813491149</v>
      </c>
      <c r="Y97" s="41">
        <v>9.1999999999999904</v>
      </c>
      <c r="Z97" s="41">
        <f t="shared" si="16"/>
        <v>3.8119678746845169</v>
      </c>
      <c r="AA97" s="41">
        <v>9.1999999999999904</v>
      </c>
      <c r="AB97" s="41">
        <f t="shared" si="17"/>
        <v>7.2057222062003135</v>
      </c>
      <c r="AC97" s="41">
        <v>9.1999999999999904</v>
      </c>
      <c r="AD97" s="41">
        <f t="shared" si="18"/>
        <v>8.7571527577503918</v>
      </c>
      <c r="AE97" s="41">
        <v>9.1999999999999904</v>
      </c>
      <c r="AF97" s="41">
        <f t="shared" si="19"/>
        <v>24.271458273251177</v>
      </c>
      <c r="AG97" s="41">
        <v>9.1999999999999904</v>
      </c>
      <c r="AH97" s="41">
        <f t="shared" si="20"/>
        <v>29.119678746845171</v>
      </c>
      <c r="AI97" s="41">
        <v>9.1999999999999904</v>
      </c>
      <c r="AJ97" s="41">
        <f t="shared" si="21"/>
        <v>92.146544903567104</v>
      </c>
    </row>
    <row r="98" spans="22:36">
      <c r="V98" s="54"/>
      <c r="W98" s="41">
        <v>9.2999999999999901</v>
      </c>
      <c r="X98" s="41">
        <f t="shared" si="15"/>
        <v>11.381264903360172</v>
      </c>
      <c r="Y98" s="41">
        <v>9.2999999999999901</v>
      </c>
      <c r="Z98" s="41">
        <f t="shared" si="16"/>
        <v>3.81361385231257</v>
      </c>
      <c r="AA98" s="41">
        <v>9.2999999999999901</v>
      </c>
      <c r="AB98" s="41">
        <f t="shared" si="17"/>
        <v>7.2093547085518797</v>
      </c>
      <c r="AC98" s="41">
        <v>9.2999999999999901</v>
      </c>
      <c r="AD98" s="41">
        <f t="shared" si="18"/>
        <v>8.7616933856898491</v>
      </c>
      <c r="AE98" s="41">
        <v>9.2999999999999901</v>
      </c>
      <c r="AF98" s="41">
        <f t="shared" si="19"/>
        <v>24.285080157069547</v>
      </c>
      <c r="AG98" s="41">
        <v>9.2999999999999901</v>
      </c>
      <c r="AH98" s="41">
        <f t="shared" si="20"/>
        <v>29.136138523125702</v>
      </c>
      <c r="AI98" s="41">
        <v>9.2999999999999901</v>
      </c>
      <c r="AJ98" s="41">
        <f t="shared" si="21"/>
        <v>92.199897281855726</v>
      </c>
    </row>
    <row r="99" spans="22:36">
      <c r="V99" s="54"/>
      <c r="W99" s="41">
        <v>9.3999999999999897</v>
      </c>
      <c r="X99" s="41">
        <f t="shared" si="15"/>
        <v>11.387164664814545</v>
      </c>
      <c r="Y99" s="41">
        <v>9.3999999999999897</v>
      </c>
      <c r="Z99" s="41">
        <f t="shared" si="16"/>
        <v>3.8152128530805776</v>
      </c>
      <c r="AA99" s="41">
        <v>9.3999999999999897</v>
      </c>
      <c r="AB99" s="41">
        <f t="shared" si="17"/>
        <v>7.2128835378329992</v>
      </c>
      <c r="AC99" s="41">
        <v>9.3999999999999897</v>
      </c>
      <c r="AD99" s="41">
        <f t="shared" si="18"/>
        <v>8.7661044222912494</v>
      </c>
      <c r="AE99" s="41">
        <v>9.3999999999999897</v>
      </c>
      <c r="AF99" s="41">
        <f t="shared" si="19"/>
        <v>24.298313266873745</v>
      </c>
      <c r="AG99" s="41">
        <v>9.3999999999999897</v>
      </c>
      <c r="AH99" s="41">
        <f t="shared" si="20"/>
        <v>29.152128530805776</v>
      </c>
      <c r="AI99" s="41">
        <v>9.3999999999999897</v>
      </c>
      <c r="AJ99" s="41">
        <f t="shared" si="21"/>
        <v>92.251726961922174</v>
      </c>
    </row>
    <row r="100" spans="22:36">
      <c r="V100" s="54"/>
      <c r="W100" s="41">
        <v>9.4999999999999893</v>
      </c>
      <c r="X100" s="41">
        <f t="shared" si="15"/>
        <v>11.392897689526826</v>
      </c>
      <c r="Y100" s="41">
        <v>9.4999999999999893</v>
      </c>
      <c r="Z100" s="41">
        <f t="shared" si="16"/>
        <v>3.8167666635166166</v>
      </c>
      <c r="AA100" s="41">
        <v>9.4999999999999893</v>
      </c>
      <c r="AB100" s="41">
        <f t="shared" si="17"/>
        <v>7.2163126367263271</v>
      </c>
      <c r="AC100" s="41">
        <v>9.4999999999999893</v>
      </c>
      <c r="AD100" s="41">
        <f t="shared" si="18"/>
        <v>8.7703907959079075</v>
      </c>
      <c r="AE100" s="41">
        <v>9.4999999999999893</v>
      </c>
      <c r="AF100" s="41">
        <f t="shared" si="19"/>
        <v>24.311172387723722</v>
      </c>
      <c r="AG100" s="41">
        <v>9.4999999999999893</v>
      </c>
      <c r="AH100" s="41">
        <f t="shared" si="20"/>
        <v>29.167666635166167</v>
      </c>
      <c r="AI100" s="41">
        <v>9.4999999999999893</v>
      </c>
      <c r="AJ100" s="41">
        <f t="shared" si="21"/>
        <v>92.302091851917922</v>
      </c>
    </row>
    <row r="101" spans="22:36">
      <c r="V101" s="54"/>
      <c r="W101" s="41">
        <v>9.5999999999999908</v>
      </c>
      <c r="X101" s="41">
        <f t="shared" si="15"/>
        <v>11.398470258153878</v>
      </c>
      <c r="Y101" s="41">
        <v>9.5999999999999908</v>
      </c>
      <c r="Z101" s="41">
        <f t="shared" si="16"/>
        <v>3.8182769858547898</v>
      </c>
      <c r="AA101" s="41">
        <v>9.5999999999999908</v>
      </c>
      <c r="AB101" s="41">
        <f t="shared" si="17"/>
        <v>7.2196457618864329</v>
      </c>
      <c r="AC101" s="41">
        <v>9.5999999999999908</v>
      </c>
      <c r="AD101" s="41">
        <f t="shared" si="18"/>
        <v>8.7745572023580412</v>
      </c>
      <c r="AE101" s="41">
        <v>9.5999999999999908</v>
      </c>
      <c r="AF101" s="41">
        <f t="shared" si="19"/>
        <v>24.323671607074122</v>
      </c>
      <c r="AG101" s="41">
        <v>9.5999999999999908</v>
      </c>
      <c r="AH101" s="41">
        <f t="shared" si="20"/>
        <v>29.1827698585479</v>
      </c>
      <c r="AI101" s="41">
        <v>9.5999999999999908</v>
      </c>
      <c r="AJ101" s="41">
        <f t="shared" si="21"/>
        <v>92.351047127706977</v>
      </c>
    </row>
    <row r="102" spans="22:36">
      <c r="V102" s="54"/>
      <c r="W102" s="41">
        <v>9.6999999999999904</v>
      </c>
      <c r="X102" s="41">
        <f t="shared" si="15"/>
        <v>11.403888357757237</v>
      </c>
      <c r="Y102" s="41">
        <v>9.6999999999999904</v>
      </c>
      <c r="Z102" s="41">
        <f t="shared" si="16"/>
        <v>3.8197454427566346</v>
      </c>
      <c r="AA102" s="41">
        <v>9.6999999999999904</v>
      </c>
      <c r="AB102" s="41">
        <f t="shared" si="17"/>
        <v>7.2228864943594697</v>
      </c>
      <c r="AC102" s="41">
        <v>9.6999999999999904</v>
      </c>
      <c r="AD102" s="41">
        <f t="shared" si="18"/>
        <v>8.7786081179493376</v>
      </c>
      <c r="AE102" s="41">
        <v>9.6999999999999904</v>
      </c>
      <c r="AF102" s="41">
        <f t="shared" si="19"/>
        <v>24.335824353848011</v>
      </c>
      <c r="AG102" s="41">
        <v>9.6999999999999904</v>
      </c>
      <c r="AH102" s="41">
        <f t="shared" si="20"/>
        <v>29.197454427566349</v>
      </c>
      <c r="AI102" s="41">
        <v>9.6999999999999904</v>
      </c>
      <c r="AJ102" s="41">
        <f t="shared" si="21"/>
        <v>92.398645385904715</v>
      </c>
    </row>
    <row r="103" spans="22:36">
      <c r="V103" s="54"/>
      <c r="W103" s="41">
        <v>9.7999999999999901</v>
      </c>
      <c r="X103" s="41">
        <f t="shared" si="15"/>
        <v>11.409157698099508</v>
      </c>
      <c r="Y103" s="41">
        <v>9.7999999999999901</v>
      </c>
      <c r="Z103" s="41">
        <f t="shared" si="16"/>
        <v>3.821173581727904</v>
      </c>
      <c r="AA103" s="41">
        <v>9.7999999999999901</v>
      </c>
      <c r="AB103" s="41">
        <f t="shared" si="17"/>
        <v>7.2260382493305473</v>
      </c>
      <c r="AC103" s="41">
        <v>9.7999999999999901</v>
      </c>
      <c r="AD103" s="41">
        <f t="shared" si="18"/>
        <v>8.7825478116631839</v>
      </c>
      <c r="AE103" s="41">
        <v>9.7999999999999901</v>
      </c>
      <c r="AF103" s="41">
        <f t="shared" si="19"/>
        <v>24.347643434989553</v>
      </c>
      <c r="AG103" s="41">
        <v>9.7999999999999901</v>
      </c>
      <c r="AH103" s="41">
        <f t="shared" si="20"/>
        <v>29.211735817279042</v>
      </c>
      <c r="AI103" s="41">
        <v>9.7999999999999901</v>
      </c>
      <c r="AJ103" s="41">
        <f t="shared" si="21"/>
        <v>92.444936787042408</v>
      </c>
    </row>
    <row r="104" spans="22:36">
      <c r="V104" s="54"/>
      <c r="W104" s="41">
        <v>9.8999999999999897</v>
      </c>
      <c r="X104" s="41">
        <f t="shared" si="15"/>
        <v>11.414283726898502</v>
      </c>
      <c r="Y104" s="41">
        <v>9.8999999999999897</v>
      </c>
      <c r="Z104" s="41">
        <f t="shared" si="16"/>
        <v>3.8225628792528648</v>
      </c>
      <c r="AA104" s="41">
        <v>9.8999999999999897</v>
      </c>
      <c r="AB104" s="41">
        <f t="shared" si="17"/>
        <v>7.2291042852477023</v>
      </c>
      <c r="AC104" s="41">
        <v>9.8999999999999897</v>
      </c>
      <c r="AD104" s="41">
        <f t="shared" si="18"/>
        <v>8.7863803565596275</v>
      </c>
      <c r="AE104" s="41">
        <v>9.8999999999999897</v>
      </c>
      <c r="AF104" s="41">
        <f t="shared" si="19"/>
        <v>24.359141069678881</v>
      </c>
      <c r="AG104" s="41">
        <v>9.8999999999999897</v>
      </c>
      <c r="AH104" s="41">
        <f t="shared" si="20"/>
        <v>29.225628792528649</v>
      </c>
      <c r="AI104" s="41">
        <v>9.8999999999999897</v>
      </c>
      <c r="AJ104" s="41">
        <f t="shared" si="21"/>
        <v>92.489969189575618</v>
      </c>
    </row>
    <row r="105" spans="22:36">
      <c r="V105" s="54"/>
      <c r="W105" s="41">
        <v>9.9999999999999893</v>
      </c>
      <c r="X105" s="41">
        <f t="shared" si="15"/>
        <v>11.41927164411428</v>
      </c>
      <c r="Y105" s="41">
        <v>9.9999999999999893</v>
      </c>
      <c r="Z105" s="41">
        <f t="shared" si="16"/>
        <v>3.8239147446664874</v>
      </c>
      <c r="AA105" s="41">
        <v>9.9999999999999893</v>
      </c>
      <c r="AB105" s="41">
        <f t="shared" si="17"/>
        <v>7.232087712367421</v>
      </c>
      <c r="AC105" s="41">
        <v>9.9999999999999893</v>
      </c>
      <c r="AD105" s="41">
        <f t="shared" si="18"/>
        <v>8.790109640459276</v>
      </c>
      <c r="AE105" s="41">
        <v>9.9999999999999893</v>
      </c>
      <c r="AF105" s="41">
        <f t="shared" si="19"/>
        <v>24.370328921377826</v>
      </c>
      <c r="AG105" s="41">
        <v>9.9999999999999893</v>
      </c>
      <c r="AH105" s="41">
        <f t="shared" si="20"/>
        <v>29.239147446664873</v>
      </c>
      <c r="AI105" s="41">
        <v>9.9999999999999893</v>
      </c>
      <c r="AJ105" s="41">
        <f t="shared" si="21"/>
        <v>92.533788275396489</v>
      </c>
    </row>
    <row r="106" spans="22:36">
      <c r="V106" s="54"/>
      <c r="W106" s="41">
        <v>10.1</v>
      </c>
      <c r="X106" s="41">
        <f t="shared" si="15"/>
        <v>11.424126415338225</v>
      </c>
      <c r="Y106" s="41">
        <v>10.1</v>
      </c>
      <c r="Z106" s="41">
        <f t="shared" si="16"/>
        <v>3.8252305237832576</v>
      </c>
      <c r="AA106" s="41">
        <v>10.1</v>
      </c>
      <c r="AB106" s="41">
        <f t="shared" si="17"/>
        <v>7.2349915007630514</v>
      </c>
      <c r="AC106" s="41">
        <v>10.1</v>
      </c>
      <c r="AD106" s="41">
        <f t="shared" si="18"/>
        <v>8.7937393759538125</v>
      </c>
      <c r="AE106" s="41">
        <v>10.1</v>
      </c>
      <c r="AF106" s="41">
        <f t="shared" si="19"/>
        <v>24.381218127861441</v>
      </c>
      <c r="AG106" s="41">
        <v>10.1</v>
      </c>
      <c r="AH106" s="41">
        <f t="shared" si="20"/>
        <v>29.252305237832577</v>
      </c>
      <c r="AI106" s="41">
        <v>10.1</v>
      </c>
      <c r="AJ106" s="41">
        <f t="shared" si="21"/>
        <v>92.576437667457313</v>
      </c>
    </row>
    <row r="107" spans="22:36">
      <c r="V107" s="54"/>
      <c r="W107" s="41">
        <v>10.199999999999999</v>
      </c>
      <c r="X107" s="41">
        <f t="shared" si="15"/>
        <v>11.428852784347777</v>
      </c>
      <c r="Y107" s="41">
        <v>10.199999999999999</v>
      </c>
      <c r="Z107" s="41">
        <f t="shared" si="16"/>
        <v>3.8265115022998653</v>
      </c>
      <c r="AA107" s="41">
        <v>10.199999999999999</v>
      </c>
      <c r="AB107" s="41">
        <f t="shared" si="17"/>
        <v>7.2378184878341854</v>
      </c>
      <c r="AC107" s="41">
        <v>10.199999999999999</v>
      </c>
      <c r="AD107" s="41">
        <f t="shared" si="18"/>
        <v>8.7972731097927301</v>
      </c>
      <c r="AE107" s="41">
        <v>10.199999999999999</v>
      </c>
      <c r="AF107" s="41">
        <f t="shared" si="19"/>
        <v>24.391819329378194</v>
      </c>
      <c r="AG107" s="41">
        <v>10.199999999999999</v>
      </c>
      <c r="AH107" s="41">
        <f t="shared" si="20"/>
        <v>29.26511502299865</v>
      </c>
      <c r="AI107" s="41">
        <v>10.199999999999999</v>
      </c>
      <c r="AJ107" s="41">
        <f t="shared" si="21"/>
        <v>92.617959040064591</v>
      </c>
    </row>
    <row r="108" spans="22:36">
      <c r="V108" s="54"/>
      <c r="W108" s="41">
        <v>10.3</v>
      </c>
      <c r="X108" s="41">
        <f t="shared" si="15"/>
        <v>11.433455284885545</v>
      </c>
      <c r="Y108" s="41">
        <v>10.3</v>
      </c>
      <c r="Z108" s="41">
        <f t="shared" si="16"/>
        <v>3.8277589089876711</v>
      </c>
      <c r="AA108" s="41">
        <v>10.3</v>
      </c>
      <c r="AB108" s="41">
        <f t="shared" si="17"/>
        <v>7.2405713853521023</v>
      </c>
      <c r="AC108" s="41">
        <v>10.3</v>
      </c>
      <c r="AD108" s="41">
        <f t="shared" si="18"/>
        <v>8.8007142316901259</v>
      </c>
      <c r="AE108" s="41">
        <v>10.3</v>
      </c>
      <c r="AF108" s="41">
        <f t="shared" si="19"/>
        <v>24.402142695070381</v>
      </c>
      <c r="AG108" s="41">
        <v>10.3</v>
      </c>
      <c r="AH108" s="41">
        <f t="shared" si="20"/>
        <v>29.277589089876709</v>
      </c>
      <c r="AI108" s="41">
        <v>10.3</v>
      </c>
      <c r="AJ108" s="41">
        <f t="shared" si="21"/>
        <v>92.658392222358998</v>
      </c>
    </row>
    <row r="109" spans="22:36">
      <c r="V109" s="54"/>
      <c r="W109" s="41">
        <v>10.4</v>
      </c>
      <c r="X109" s="41">
        <f t="shared" si="15"/>
        <v>11.437938251716799</v>
      </c>
      <c r="Y109" s="41">
        <v>10.4</v>
      </c>
      <c r="Z109" s="41">
        <f t="shared" si="16"/>
        <v>3.8289739186895999</v>
      </c>
      <c r="AA109" s="41">
        <v>10.4</v>
      </c>
      <c r="AB109" s="41">
        <f t="shared" si="17"/>
        <v>7.2432527860736</v>
      </c>
      <c r="AC109" s="41">
        <v>10.4</v>
      </c>
      <c r="AD109" s="41">
        <f t="shared" si="18"/>
        <v>8.8040659825920002</v>
      </c>
      <c r="AE109" s="41">
        <v>10.4</v>
      </c>
      <c r="AF109" s="41">
        <f t="shared" si="19"/>
        <v>24.412197947775997</v>
      </c>
      <c r="AG109" s="41">
        <v>10.4</v>
      </c>
      <c r="AH109" s="41">
        <f t="shared" si="20"/>
        <v>29.289739186896</v>
      </c>
      <c r="AI109" s="41">
        <v>10.4</v>
      </c>
      <c r="AJ109" s="41">
        <f t="shared" si="21"/>
        <v>92.697775295455997</v>
      </c>
    </row>
    <row r="110" spans="22:36">
      <c r="V110" s="54"/>
      <c r="W110" s="41">
        <v>10.5</v>
      </c>
      <c r="X110" s="41">
        <f t="shared" si="15"/>
        <v>11.44230583101529</v>
      </c>
      <c r="Y110" s="41">
        <v>10.5</v>
      </c>
      <c r="Z110" s="41">
        <f t="shared" si="16"/>
        <v>3.8301576551349852</v>
      </c>
      <c r="AA110" s="41">
        <v>10.5</v>
      </c>
      <c r="AB110" s="41">
        <f t="shared" si="17"/>
        <v>7.2458651699530714</v>
      </c>
      <c r="AC110" s="41">
        <v>10.5</v>
      </c>
      <c r="AD110" s="41">
        <f t="shared" si="18"/>
        <v>8.8073314624413399</v>
      </c>
      <c r="AE110" s="41">
        <v>10.5</v>
      </c>
      <c r="AF110" s="41">
        <f t="shared" si="19"/>
        <v>24.421994387324016</v>
      </c>
      <c r="AG110" s="41">
        <v>10.5</v>
      </c>
      <c r="AH110" s="41">
        <f t="shared" si="20"/>
        <v>29.301576551349854</v>
      </c>
      <c r="AI110" s="41">
        <v>10.5</v>
      </c>
      <c r="AJ110" s="41">
        <f t="shared" si="21"/>
        <v>92.736144683685737</v>
      </c>
    </row>
    <row r="111" spans="22:36">
      <c r="V111" s="54"/>
      <c r="W111" s="41">
        <v>10.6</v>
      </c>
      <c r="X111" s="41">
        <f t="shared" si="15"/>
        <v>11.446561990123429</v>
      </c>
      <c r="Y111" s="41">
        <v>10.6</v>
      </c>
      <c r="Z111" s="41">
        <f t="shared" si="16"/>
        <v>3.8313111935848547</v>
      </c>
      <c r="AA111" s="41">
        <v>10.6</v>
      </c>
      <c r="AB111" s="41">
        <f t="shared" si="17"/>
        <v>7.24841090998037</v>
      </c>
      <c r="AC111" s="41">
        <v>10.6</v>
      </c>
      <c r="AD111" s="41">
        <f t="shared" si="18"/>
        <v>8.8105136374754629</v>
      </c>
      <c r="AE111" s="41">
        <v>10.6</v>
      </c>
      <c r="AF111" s="41">
        <f t="shared" si="19"/>
        <v>24.431540912426385</v>
      </c>
      <c r="AG111" s="41">
        <v>10.6</v>
      </c>
      <c r="AH111" s="41">
        <f t="shared" si="20"/>
        <v>29.31311193584855</v>
      </c>
      <c r="AI111" s="41">
        <v>10.6</v>
      </c>
      <c r="AJ111" s="41">
        <f t="shared" si="21"/>
        <v>92.773535240336685</v>
      </c>
    </row>
    <row r="112" spans="22:36">
      <c r="V112" s="54"/>
      <c r="W112" s="41">
        <v>10.7</v>
      </c>
      <c r="X112" s="41">
        <f t="shared" si="15"/>
        <v>11.450710526729393</v>
      </c>
      <c r="Y112" s="41">
        <v>10.7</v>
      </c>
      <c r="Z112" s="41">
        <f t="shared" si="16"/>
        <v>3.8324355633191813</v>
      </c>
      <c r="AA112" s="41">
        <v>10.7</v>
      </c>
      <c r="AB112" s="41">
        <f t="shared" si="17"/>
        <v>7.2508922776699176</v>
      </c>
      <c r="AC112" s="41">
        <v>10.7</v>
      </c>
      <c r="AD112" s="41">
        <f t="shared" si="18"/>
        <v>8.8136153470873957</v>
      </c>
      <c r="AE112" s="41">
        <v>10.7</v>
      </c>
      <c r="AF112" s="41">
        <f t="shared" si="19"/>
        <v>24.440846041262191</v>
      </c>
      <c r="AG112" s="41">
        <v>10.7</v>
      </c>
      <c r="AH112" s="41">
        <f t="shared" si="20"/>
        <v>29.324355633191814</v>
      </c>
      <c r="AI112" s="41">
        <v>10.7</v>
      </c>
      <c r="AJ112" s="41">
        <f t="shared" si="21"/>
        <v>92.809980328276922</v>
      </c>
    </row>
    <row r="113" spans="22:36">
      <c r="V113" s="54"/>
      <c r="W113" s="41">
        <v>10.8</v>
      </c>
      <c r="X113" s="41">
        <f t="shared" si="15"/>
        <v>11.454755077500497</v>
      </c>
      <c r="Y113" s="41">
        <v>10.8</v>
      </c>
      <c r="Z113" s="41">
        <f t="shared" si="16"/>
        <v>3.8335317499767707</v>
      </c>
      <c r="AA113" s="41">
        <v>10.8</v>
      </c>
      <c r="AB113" s="41">
        <f t="shared" si="17"/>
        <v>7.2533114482245979</v>
      </c>
      <c r="AC113" s="41">
        <v>10.8</v>
      </c>
      <c r="AD113" s="41">
        <f t="shared" si="18"/>
        <v>8.8166393102807454</v>
      </c>
      <c r="AE113" s="41">
        <v>10.8</v>
      </c>
      <c r="AF113" s="41">
        <f t="shared" si="19"/>
        <v>24.44991793084224</v>
      </c>
      <c r="AG113" s="41">
        <v>10.8</v>
      </c>
      <c r="AH113" s="41">
        <f t="shared" si="20"/>
        <v>29.335317499767708</v>
      </c>
      <c r="AI113" s="41">
        <v>10.8</v>
      </c>
      <c r="AJ113" s="41">
        <f t="shared" si="21"/>
        <v>92.845511895798779</v>
      </c>
    </row>
    <row r="114" spans="22:36">
      <c r="V114" s="54"/>
      <c r="W114" s="41">
        <v>10.9</v>
      </c>
      <c r="X114" s="41">
        <f t="shared" si="15"/>
        <v>11.458699126209234</v>
      </c>
      <c r="Y114" s="41">
        <v>10.9</v>
      </c>
      <c r="Z114" s="41">
        <f t="shared" si="16"/>
        <v>3.8346006977576428</v>
      </c>
      <c r="AA114" s="41">
        <v>10.9</v>
      </c>
      <c r="AB114" s="41">
        <f t="shared" si="17"/>
        <v>7.2556705053961785</v>
      </c>
      <c r="AC114" s="41">
        <v>10.9</v>
      </c>
      <c r="AD114" s="41">
        <f t="shared" si="18"/>
        <v>8.8195881317452223</v>
      </c>
      <c r="AE114" s="41">
        <v>10.9</v>
      </c>
      <c r="AF114" s="41">
        <f t="shared" si="19"/>
        <v>24.458764395235665</v>
      </c>
      <c r="AG114" s="41">
        <v>10.9</v>
      </c>
      <c r="AH114" s="41">
        <f t="shared" si="20"/>
        <v>29.34600697757643</v>
      </c>
      <c r="AI114" s="41">
        <v>10.9</v>
      </c>
      <c r="AJ114" s="41">
        <f t="shared" si="21"/>
        <v>92.880160548006359</v>
      </c>
    </row>
    <row r="115" spans="22:36">
      <c r="V115" s="54"/>
      <c r="W115" s="41">
        <v>11</v>
      </c>
      <c r="X115" s="41">
        <f t="shared" si="15"/>
        <v>11.462546011385644</v>
      </c>
      <c r="Y115" s="41">
        <v>11</v>
      </c>
      <c r="Z115" s="41">
        <f t="shared" si="16"/>
        <v>3.8356433114970439</v>
      </c>
      <c r="AA115" s="41">
        <v>11</v>
      </c>
      <c r="AB115" s="41">
        <f t="shared" si="17"/>
        <v>7.2579714460624416</v>
      </c>
      <c r="AC115" s="41">
        <v>11</v>
      </c>
      <c r="AD115" s="41">
        <f t="shared" si="18"/>
        <v>8.822464307578052</v>
      </c>
      <c r="AE115" s="41">
        <v>11</v>
      </c>
      <c r="AF115" s="41">
        <f t="shared" si="19"/>
        <v>24.467392922734156</v>
      </c>
      <c r="AG115" s="41">
        <v>11</v>
      </c>
      <c r="AH115" s="41">
        <f t="shared" si="20"/>
        <v>29.356433114970436</v>
      </c>
      <c r="AI115" s="41">
        <v>11</v>
      </c>
      <c r="AJ115" s="41">
        <f t="shared" si="21"/>
        <v>92.913955614042109</v>
      </c>
    </row>
    <row r="116" spans="22:36">
      <c r="V116" s="54"/>
      <c r="W116" s="41">
        <v>11.1</v>
      </c>
      <c r="X116" s="41">
        <f t="shared" si="15"/>
        <v>11.46629893352724</v>
      </c>
      <c r="Y116" s="41">
        <v>11.1</v>
      </c>
      <c r="Z116" s="41">
        <f t="shared" si="16"/>
        <v>3.8366604586195323</v>
      </c>
      <c r="AA116" s="41">
        <v>11.1</v>
      </c>
      <c r="AB116" s="41">
        <f t="shared" si="17"/>
        <v>7.260216184539658</v>
      </c>
      <c r="AC116" s="41">
        <v>11.1</v>
      </c>
      <c r="AD116" s="41">
        <f t="shared" si="18"/>
        <v>8.8252702306745725</v>
      </c>
      <c r="AE116" s="41">
        <v>11.1</v>
      </c>
      <c r="AF116" s="41">
        <f t="shared" si="19"/>
        <v>24.475810692023714</v>
      </c>
      <c r="AG116" s="41">
        <v>11.1</v>
      </c>
      <c r="AH116" s="41">
        <f t="shared" si="20"/>
        <v>29.366604586195322</v>
      </c>
      <c r="AI116" s="41">
        <v>11.1</v>
      </c>
      <c r="AJ116" s="41">
        <f t="shared" si="21"/>
        <v>92.946925210426215</v>
      </c>
    </row>
    <row r="117" spans="22:36">
      <c r="V117" s="54"/>
      <c r="W117" s="41">
        <v>11.2</v>
      </c>
      <c r="X117" s="41">
        <f t="shared" si="15"/>
        <v>11.46996096189539</v>
      </c>
      <c r="Y117" s="41">
        <v>11.2</v>
      </c>
      <c r="Z117" s="41">
        <f t="shared" si="16"/>
        <v>3.8376529709809941</v>
      </c>
      <c r="AA117" s="41">
        <v>11.2</v>
      </c>
      <c r="AB117" s="41">
        <f t="shared" si="17"/>
        <v>7.2624065566477114</v>
      </c>
      <c r="AC117" s="41">
        <v>11.2</v>
      </c>
      <c r="AD117" s="41">
        <f t="shared" si="18"/>
        <v>8.8280081958096375</v>
      </c>
      <c r="AE117" s="41">
        <v>11.2</v>
      </c>
      <c r="AF117" s="41">
        <f t="shared" si="19"/>
        <v>24.484024587428916</v>
      </c>
      <c r="AG117" s="41">
        <v>11.2</v>
      </c>
      <c r="AH117" s="41">
        <f t="shared" si="20"/>
        <v>29.37652970980994</v>
      </c>
      <c r="AI117" s="41">
        <v>11.2</v>
      </c>
      <c r="AJ117" s="41">
        <f t="shared" si="21"/>
        <v>92.97909630076326</v>
      </c>
    </row>
    <row r="118" spans="22:36">
      <c r="V118" s="54"/>
      <c r="W118" s="41">
        <v>11.3</v>
      </c>
      <c r="X118" s="41">
        <f t="shared" si="15"/>
        <v>11.473535040924991</v>
      </c>
      <c r="Y118" s="41">
        <v>11.3</v>
      </c>
      <c r="Z118" s="41">
        <f t="shared" si="16"/>
        <v>3.8386216466058389</v>
      </c>
      <c r="AA118" s="41">
        <v>11.3</v>
      </c>
      <c r="AB118" s="41">
        <f t="shared" si="17"/>
        <v>7.2645443235439213</v>
      </c>
      <c r="AC118" s="41">
        <v>11.3</v>
      </c>
      <c r="AD118" s="41">
        <f t="shared" si="18"/>
        <v>8.8306804044299021</v>
      </c>
      <c r="AE118" s="41">
        <v>11.3</v>
      </c>
      <c r="AF118" s="41">
        <f t="shared" si="19"/>
        <v>24.492041213289703</v>
      </c>
      <c r="AG118" s="41">
        <v>11.3</v>
      </c>
      <c r="AH118" s="41">
        <f t="shared" si="20"/>
        <v>29.386216466058393</v>
      </c>
      <c r="AI118" s="41">
        <v>11.3</v>
      </c>
      <c r="AJ118" s="41">
        <f t="shared" si="21"/>
        <v>93.010494752051343</v>
      </c>
    </row>
    <row r="119" spans="22:36">
      <c r="V119" s="54"/>
      <c r="W119" s="41">
        <v>11.4</v>
      </c>
      <c r="X119" s="41">
        <f t="shared" si="15"/>
        <v>11.477023996272274</v>
      </c>
      <c r="Y119" s="41">
        <v>11.4</v>
      </c>
      <c r="Z119" s="41">
        <f t="shared" si="16"/>
        <v>3.8395672513261307</v>
      </c>
      <c r="AA119" s="41">
        <v>11.4</v>
      </c>
      <c r="AB119" s="41">
        <f t="shared" si="17"/>
        <v>7.2666311753404269</v>
      </c>
      <c r="AC119" s="41">
        <v>11.4</v>
      </c>
      <c r="AD119" s="41">
        <f t="shared" si="18"/>
        <v>8.8332889691755341</v>
      </c>
      <c r="AE119" s="41">
        <v>11.4</v>
      </c>
      <c r="AF119" s="41">
        <f t="shared" si="19"/>
        <v>24.499866907526599</v>
      </c>
      <c r="AG119" s="41">
        <v>11.4</v>
      </c>
      <c r="AH119" s="41">
        <f t="shared" si="20"/>
        <v>29.395672513261307</v>
      </c>
      <c r="AI119" s="41">
        <v>11.4</v>
      </c>
      <c r="AJ119" s="41">
        <f t="shared" si="21"/>
        <v>93.041145387812506</v>
      </c>
    </row>
    <row r="120" spans="22:36">
      <c r="V120" s="54"/>
      <c r="W120" s="41">
        <v>11.5</v>
      </c>
      <c r="X120" s="41">
        <f t="shared" si="15"/>
        <v>11.480430540523892</v>
      </c>
      <c r="Y120" s="41">
        <v>11.5</v>
      </c>
      <c r="Z120" s="41">
        <f t="shared" si="16"/>
        <v>3.8404905203289057</v>
      </c>
      <c r="AA120" s="41">
        <v>11.5</v>
      </c>
      <c r="AB120" s="41">
        <f t="shared" si="17"/>
        <v>7.2686687345189647</v>
      </c>
      <c r="AC120" s="41">
        <v>11.5</v>
      </c>
      <c r="AD120" s="41">
        <f t="shared" si="18"/>
        <v>8.8358359181487049</v>
      </c>
      <c r="AE120" s="41">
        <v>11.5</v>
      </c>
      <c r="AF120" s="41">
        <f t="shared" si="19"/>
        <v>24.507507754446117</v>
      </c>
      <c r="AG120" s="41">
        <v>11.5</v>
      </c>
      <c r="AH120" s="41">
        <f t="shared" si="20"/>
        <v>29.404905203289058</v>
      </c>
      <c r="AI120" s="41">
        <v>11.5</v>
      </c>
      <c r="AJ120" s="41">
        <f t="shared" si="21"/>
        <v>93.07107203824728</v>
      </c>
    </row>
    <row r="121" spans="22:36">
      <c r="V121" s="54"/>
      <c r="W121" s="41">
        <v>11.6</v>
      </c>
      <c r="X121" s="41">
        <f t="shared" si="15"/>
        <v>11.483757278588726</v>
      </c>
      <c r="Y121" s="41">
        <v>11.6</v>
      </c>
      <c r="Z121" s="41">
        <f t="shared" si="16"/>
        <v>3.8413921596175054</v>
      </c>
      <c r="AA121" s="41">
        <v>11.6</v>
      </c>
      <c r="AB121" s="41">
        <f t="shared" si="17"/>
        <v>7.2706585591558746</v>
      </c>
      <c r="AC121" s="41">
        <v>11.6</v>
      </c>
      <c r="AD121" s="41">
        <f t="shared" si="18"/>
        <v>8.8383231989448419</v>
      </c>
      <c r="AE121" s="41">
        <v>11.6</v>
      </c>
      <c r="AF121" s="41">
        <f t="shared" si="19"/>
        <v>24.514969596834526</v>
      </c>
      <c r="AG121" s="41">
        <v>11.6</v>
      </c>
      <c r="AH121" s="41">
        <f t="shared" si="20"/>
        <v>29.413921596175054</v>
      </c>
      <c r="AI121" s="41">
        <v>11.6</v>
      </c>
      <c r="AJ121" s="41">
        <f t="shared" si="21"/>
        <v>93.100297587601901</v>
      </c>
    </row>
    <row r="122" spans="22:36">
      <c r="V122" s="54"/>
      <c r="W122" s="41">
        <v>11.7</v>
      </c>
      <c r="X122" s="41">
        <f t="shared" si="15"/>
        <v>11.487006712792351</v>
      </c>
      <c r="Y122" s="41">
        <v>11.7</v>
      </c>
      <c r="Z122" s="41">
        <f t="shared" si="16"/>
        <v>3.8422728473923193</v>
      </c>
      <c r="AA122" s="41">
        <v>11.7</v>
      </c>
      <c r="AB122" s="41">
        <f t="shared" si="17"/>
        <v>7.2726021459692571</v>
      </c>
      <c r="AC122" s="41">
        <v>11.7</v>
      </c>
      <c r="AD122" s="41">
        <f t="shared" si="18"/>
        <v>8.8407526824615701</v>
      </c>
      <c r="AE122" s="41">
        <v>11.7</v>
      </c>
      <c r="AF122" s="41">
        <f t="shared" si="19"/>
        <v>24.522258047384714</v>
      </c>
      <c r="AG122" s="41">
        <v>11.7</v>
      </c>
      <c r="AH122" s="41">
        <f t="shared" si="20"/>
        <v>29.422728473923193</v>
      </c>
      <c r="AI122" s="41">
        <v>11.7</v>
      </c>
      <c r="AJ122" s="41">
        <f t="shared" si="21"/>
        <v>93.128844018923459</v>
      </c>
    </row>
    <row r="123" spans="22:36">
      <c r="V123" s="54"/>
      <c r="W123" s="41">
        <v>11.8</v>
      </c>
      <c r="X123" s="41">
        <f t="shared" si="15"/>
        <v>11.490181247692725</v>
      </c>
      <c r="Y123" s="41">
        <v>11.8</v>
      </c>
      <c r="Z123" s="41">
        <f t="shared" si="16"/>
        <v>3.8431332353559724</v>
      </c>
      <c r="AA123" s="41">
        <v>11.8</v>
      </c>
      <c r="AB123" s="41">
        <f t="shared" si="17"/>
        <v>7.2745009331993877</v>
      </c>
      <c r="AC123" s="41">
        <v>11.8</v>
      </c>
      <c r="AD123" s="41">
        <f t="shared" si="18"/>
        <v>8.8431261664992356</v>
      </c>
      <c r="AE123" s="41">
        <v>11.8</v>
      </c>
      <c r="AF123" s="41">
        <f t="shared" si="19"/>
        <v>24.529378499497703</v>
      </c>
      <c r="AG123" s="41">
        <v>11.8</v>
      </c>
      <c r="AH123" s="41">
        <f t="shared" si="20"/>
        <v>29.431332353559725</v>
      </c>
      <c r="AI123" s="41">
        <v>11.8</v>
      </c>
      <c r="AJ123" s="41">
        <f t="shared" si="21"/>
        <v>93.156732456366001</v>
      </c>
    </row>
    <row r="124" spans="22:36">
      <c r="V124" s="54"/>
      <c r="W124" s="41">
        <v>11.9</v>
      </c>
      <c r="X124" s="41">
        <f t="shared" si="15"/>
        <v>11.49328319463439</v>
      </c>
      <c r="Y124" s="41">
        <v>11.9</v>
      </c>
      <c r="Z124" s="41">
        <f t="shared" si="16"/>
        <v>3.8439739499476389</v>
      </c>
      <c r="AA124" s="41">
        <v>11.9</v>
      </c>
      <c r="AB124" s="41">
        <f t="shared" si="17"/>
        <v>7.2763563033327205</v>
      </c>
      <c r="AC124" s="41">
        <v>11.9</v>
      </c>
      <c r="AD124" s="41">
        <f t="shared" si="18"/>
        <v>8.8454453791659002</v>
      </c>
      <c r="AE124" s="41">
        <v>11.9</v>
      </c>
      <c r="AF124" s="41">
        <f t="shared" si="19"/>
        <v>24.536336137497699</v>
      </c>
      <c r="AG124" s="41">
        <v>11.9</v>
      </c>
      <c r="AH124" s="41">
        <f t="shared" si="20"/>
        <v>29.439739499476389</v>
      </c>
      <c r="AI124" s="41">
        <v>11.9</v>
      </c>
      <c r="AJ124" s="41">
        <f t="shared" si="21"/>
        <v>93.183983205199326</v>
      </c>
    </row>
    <row r="125" spans="22:36">
      <c r="V125" s="54"/>
      <c r="W125" s="41">
        <v>12</v>
      </c>
      <c r="X125" s="41">
        <f t="shared" si="15"/>
        <v>11.496314776057183</v>
      </c>
      <c r="Y125" s="41">
        <v>12</v>
      </c>
      <c r="Z125" s="41">
        <f t="shared" si="16"/>
        <v>3.8447955935108253</v>
      </c>
      <c r="AA125" s="41">
        <v>12</v>
      </c>
      <c r="AB125" s="41">
        <f t="shared" si="17"/>
        <v>7.2781695856790636</v>
      </c>
      <c r="AC125" s="41">
        <v>12</v>
      </c>
      <c r="AD125" s="41">
        <f t="shared" si="18"/>
        <v>8.8477119820988293</v>
      </c>
      <c r="AE125" s="41">
        <v>12</v>
      </c>
      <c r="AF125" s="41">
        <f t="shared" si="19"/>
        <v>24.543135946296488</v>
      </c>
      <c r="AG125" s="41">
        <v>12</v>
      </c>
      <c r="AH125" s="41">
        <f t="shared" si="20"/>
        <v>29.447955935108254</v>
      </c>
      <c r="AI125" s="41">
        <v>12</v>
      </c>
      <c r="AJ125" s="41">
        <f t="shared" si="21"/>
        <v>93.210615789661247</v>
      </c>
    </row>
    <row r="126" spans="22:36">
      <c r="V126" s="54"/>
      <c r="W126" s="41">
        <v>12.1</v>
      </c>
      <c r="X126" s="41">
        <f t="shared" si="15"/>
        <v>11.499278129574522</v>
      </c>
      <c r="Y126" s="41">
        <v>12.1</v>
      </c>
      <c r="Z126" s="41">
        <f t="shared" si="16"/>
        <v>3.8455987453987026</v>
      </c>
      <c r="AA126" s="41">
        <v>12.1</v>
      </c>
      <c r="AB126" s="41">
        <f t="shared" si="17"/>
        <v>7.2799420588109305</v>
      </c>
      <c r="AC126" s="41">
        <v>12.1</v>
      </c>
      <c r="AD126" s="41">
        <f t="shared" si="18"/>
        <v>8.8499275735136624</v>
      </c>
      <c r="AE126" s="41">
        <v>12.1</v>
      </c>
      <c r="AF126" s="41">
        <f t="shared" si="19"/>
        <v>24.549782720540986</v>
      </c>
      <c r="AG126" s="41">
        <v>12.1</v>
      </c>
      <c r="AH126" s="41">
        <f t="shared" si="20"/>
        <v>29.455987453987028</v>
      </c>
      <c r="AI126" s="41">
        <v>12.1</v>
      </c>
      <c r="AJ126" s="41">
        <f t="shared" si="21"/>
        <v>93.236648988785532</v>
      </c>
    </row>
    <row r="127" spans="22:36">
      <c r="V127" s="54"/>
      <c r="W127" s="41">
        <v>12.2</v>
      </c>
      <c r="X127" s="41">
        <f t="shared" si="15"/>
        <v>11.502175311835177</v>
      </c>
      <c r="Y127" s="41">
        <v>12.2</v>
      </c>
      <c r="Z127" s="41">
        <f t="shared" si="16"/>
        <v>3.8463839630207493</v>
      </c>
      <c r="AA127" s="41">
        <v>12.2</v>
      </c>
      <c r="AB127" s="41">
        <f t="shared" si="17"/>
        <v>7.2816749528733782</v>
      </c>
      <c r="AC127" s="41">
        <v>12.2</v>
      </c>
      <c r="AD127" s="41">
        <f t="shared" si="18"/>
        <v>8.8520936910917207</v>
      </c>
      <c r="AE127" s="41">
        <v>12.2</v>
      </c>
      <c r="AF127" s="41">
        <f t="shared" si="19"/>
        <v>24.556281073275166</v>
      </c>
      <c r="AG127" s="41">
        <v>12.2</v>
      </c>
      <c r="AH127" s="41">
        <f t="shared" si="20"/>
        <v>29.463839630207492</v>
      </c>
      <c r="AI127" s="41">
        <v>12.2</v>
      </c>
      <c r="AJ127" s="41">
        <f t="shared" si="21"/>
        <v>93.262100870327728</v>
      </c>
    </row>
    <row r="128" spans="22:36">
      <c r="V128" s="54"/>
      <c r="W128" s="41">
        <v>12.3</v>
      </c>
      <c r="X128" s="41">
        <f t="shared" si="15"/>
        <v>11.505008302181528</v>
      </c>
      <c r="Y128" s="41">
        <v>12.3</v>
      </c>
      <c r="Z128" s="41">
        <f t="shared" si="16"/>
        <v>3.8471517828342456</v>
      </c>
      <c r="AA128" s="41">
        <v>12.3</v>
      </c>
      <c r="AB128" s="41">
        <f t="shared" si="17"/>
        <v>7.2833694517721295</v>
      </c>
      <c r="AC128" s="41">
        <v>12.3</v>
      </c>
      <c r="AD128" s="41">
        <f t="shared" si="18"/>
        <v>8.8542118147151605</v>
      </c>
      <c r="AE128" s="41">
        <v>12.3</v>
      </c>
      <c r="AF128" s="41">
        <f t="shared" si="19"/>
        <v>24.562635444145485</v>
      </c>
      <c r="AG128" s="41">
        <v>12.3</v>
      </c>
      <c r="AH128" s="41">
        <f t="shared" si="20"/>
        <v>29.47151782834246</v>
      </c>
      <c r="AI128" s="41">
        <v>12.3</v>
      </c>
      <c r="AJ128" s="41">
        <f t="shared" si="21"/>
        <v>93.28698882290314</v>
      </c>
    </row>
    <row r="129" spans="22:36">
      <c r="V129" s="54"/>
      <c r="W129" s="41">
        <v>12.4</v>
      </c>
      <c r="X129" s="41">
        <f t="shared" si="15"/>
        <v>11.507779006116495</v>
      </c>
      <c r="Y129" s="41">
        <v>12.4</v>
      </c>
      <c r="Z129" s="41">
        <f t="shared" si="16"/>
        <v>3.8479027212839103</v>
      </c>
      <c r="AA129" s="41">
        <v>12.4</v>
      </c>
      <c r="AB129" s="41">
        <f t="shared" si="17"/>
        <v>7.2850266952472502</v>
      </c>
      <c r="AC129" s="41">
        <v>12.4</v>
      </c>
      <c r="AD129" s="41">
        <f t="shared" si="18"/>
        <v>8.8562833690590637</v>
      </c>
      <c r="AE129" s="41">
        <v>12.4</v>
      </c>
      <c r="AF129" s="41">
        <f t="shared" si="19"/>
        <v>24.568850107177187</v>
      </c>
      <c r="AG129" s="41">
        <v>12.4</v>
      </c>
      <c r="AH129" s="41">
        <f t="shared" si="20"/>
        <v>29.479027212839103</v>
      </c>
      <c r="AI129" s="41">
        <v>12.4</v>
      </c>
      <c r="AJ129" s="41">
        <f t="shared" si="21"/>
        <v>93.311329586443989</v>
      </c>
    </row>
    <row r="130" spans="22:36">
      <c r="V130" s="54"/>
      <c r="W130" s="41">
        <v>12.5</v>
      </c>
      <c r="X130" s="41">
        <f t="shared" si="15"/>
        <v>11.510489258590448</v>
      </c>
      <c r="Y130" s="41">
        <v>12.5</v>
      </c>
      <c r="Z130" s="41">
        <f t="shared" si="16"/>
        <v>3.8486372756927385</v>
      </c>
      <c r="AA130" s="41">
        <v>12.5</v>
      </c>
      <c r="AB130" s="41">
        <f t="shared" si="17"/>
        <v>7.2866477808391474</v>
      </c>
      <c r="AC130" s="41">
        <v>12.5</v>
      </c>
      <c r="AD130" s="41">
        <f t="shared" si="18"/>
        <v>8.8583097260489332</v>
      </c>
      <c r="AE130" s="41">
        <v>12.5</v>
      </c>
      <c r="AF130" s="41">
        <f t="shared" si="19"/>
        <v>24.5749291781468</v>
      </c>
      <c r="AG130" s="41">
        <v>12.5</v>
      </c>
      <c r="AH130" s="41">
        <f t="shared" si="20"/>
        <v>29.486372756927384</v>
      </c>
      <c r="AI130" s="41">
        <v>12.5</v>
      </c>
      <c r="AJ130" s="41">
        <f t="shared" si="21"/>
        <v>93.335139281074973</v>
      </c>
    </row>
    <row r="131" spans="22:36">
      <c r="V131" s="54"/>
      <c r="W131" s="41">
        <v>12.6</v>
      </c>
      <c r="X131" s="41">
        <f t="shared" si="15"/>
        <v>11.51314082711869</v>
      </c>
      <c r="Y131" s="41">
        <v>12.6</v>
      </c>
      <c r="Z131" s="41">
        <f t="shared" si="16"/>
        <v>3.8493559251069347</v>
      </c>
      <c r="AA131" s="41">
        <v>12.6</v>
      </c>
      <c r="AB131" s="41">
        <f t="shared" si="17"/>
        <v>7.2882337657532359</v>
      </c>
      <c r="AC131" s="41">
        <v>12.6</v>
      </c>
      <c r="AD131" s="41">
        <f t="shared" si="18"/>
        <v>8.8602922071915451</v>
      </c>
      <c r="AE131" s="41">
        <v>12.6</v>
      </c>
      <c r="AF131" s="41">
        <f t="shared" si="19"/>
        <v>24.580876621574635</v>
      </c>
      <c r="AG131" s="41">
        <v>12.6</v>
      </c>
      <c r="AH131" s="41">
        <f t="shared" si="20"/>
        <v>29.49355925106935</v>
      </c>
      <c r="AI131" s="41">
        <v>12.6</v>
      </c>
      <c r="AJ131" s="41">
        <f t="shared" si="21"/>
        <v>93.358433434500654</v>
      </c>
    </row>
    <row r="132" spans="22:36">
      <c r="V132" s="54"/>
      <c r="W132" s="41">
        <v>12.7</v>
      </c>
      <c r="X132" s="41">
        <f t="shared" si="15"/>
        <v>11.515735414739417</v>
      </c>
      <c r="Y132" s="41">
        <v>12.7</v>
      </c>
      <c r="Z132" s="41">
        <f t="shared" si="16"/>
        <v>3.8500591310975993</v>
      </c>
      <c r="AA132" s="41">
        <v>12.7</v>
      </c>
      <c r="AB132" s="41">
        <f t="shared" si="17"/>
        <v>7.2897856686291851</v>
      </c>
      <c r="AC132" s="41">
        <v>12.7</v>
      </c>
      <c r="AD132" s="41">
        <f t="shared" si="18"/>
        <v>8.8622320857864807</v>
      </c>
      <c r="AE132" s="41">
        <v>12.7</v>
      </c>
      <c r="AF132" s="41">
        <f t="shared" si="19"/>
        <v>24.586696257359442</v>
      </c>
      <c r="AG132" s="41">
        <v>12.7</v>
      </c>
      <c r="AH132" s="41">
        <f t="shared" si="20"/>
        <v>29.500591310975995</v>
      </c>
      <c r="AI132" s="41">
        <v>12.7</v>
      </c>
      <c r="AJ132" s="41">
        <f t="shared" si="21"/>
        <v>93.381227007991157</v>
      </c>
    </row>
    <row r="133" spans="22:36">
      <c r="V133" s="54"/>
      <c r="W133" s="41">
        <v>12.8</v>
      </c>
      <c r="X133" s="41">
        <f t="shared" si="15"/>
        <v>11.518274662821387</v>
      </c>
      <c r="Y133" s="41">
        <v>12.8</v>
      </c>
      <c r="Z133" s="41">
        <f t="shared" si="16"/>
        <v>3.8507473385216846</v>
      </c>
      <c r="AA133" s="41">
        <v>12.8</v>
      </c>
      <c r="AB133" s="41">
        <f t="shared" si="17"/>
        <v>7.2913044712202701</v>
      </c>
      <c r="AC133" s="41">
        <v>12.8</v>
      </c>
      <c r="AD133" s="41">
        <f t="shared" si="18"/>
        <v>8.8641305890253363</v>
      </c>
      <c r="AE133" s="41">
        <v>12.8</v>
      </c>
      <c r="AF133" s="41">
        <f t="shared" si="19"/>
        <v>24.592391767076009</v>
      </c>
      <c r="AG133" s="41">
        <v>12.8</v>
      </c>
      <c r="AH133" s="41">
        <f t="shared" si="20"/>
        <v>29.507473385216848</v>
      </c>
      <c r="AI133" s="41">
        <v>12.8</v>
      </c>
      <c r="AJ133" s="41">
        <f t="shared" si="21"/>
        <v>93.403534421047709</v>
      </c>
    </row>
    <row r="134" spans="22:36">
      <c r="V134" s="54"/>
      <c r="W134" s="41">
        <v>12.9</v>
      </c>
      <c r="X134" s="41">
        <f t="shared" ref="X134:X197" si="22">1+($N$3-1)/(1+1.7/(W134)^1.8)</f>
        <v>11.520760153729986</v>
      </c>
      <c r="Y134" s="41">
        <v>12.9</v>
      </c>
      <c r="Z134" s="41">
        <f t="shared" si="16"/>
        <v>3.8514209762445759</v>
      </c>
      <c r="AA134" s="41">
        <v>12.9</v>
      </c>
      <c r="AB134" s="41">
        <f t="shared" si="17"/>
        <v>7.2927911199880295</v>
      </c>
      <c r="AC134" s="41">
        <v>12.9</v>
      </c>
      <c r="AD134" s="41">
        <f t="shared" si="18"/>
        <v>8.8659888999850374</v>
      </c>
      <c r="AE134" s="41">
        <v>12.9</v>
      </c>
      <c r="AF134" s="41">
        <f t="shared" si="19"/>
        <v>24.597966699955109</v>
      </c>
      <c r="AG134" s="41">
        <v>12.9</v>
      </c>
      <c r="AH134" s="41">
        <f t="shared" si="20"/>
        <v>29.514209762445759</v>
      </c>
      <c r="AI134" s="41">
        <v>12.9</v>
      </c>
      <c r="AJ134" s="41">
        <f t="shared" si="21"/>
        <v>93.425369574824174</v>
      </c>
    </row>
    <row r="135" spans="22:36">
      <c r="V135" s="54"/>
      <c r="W135" s="41">
        <v>13</v>
      </c>
      <c r="X135" s="41">
        <f t="shared" si="22"/>
        <v>11.52319341335974</v>
      </c>
      <c r="Y135" s="41">
        <v>13</v>
      </c>
      <c r="Z135" s="41">
        <f t="shared" ref="Z135:Z198" si="23">1+($M$6-1)/(1+1.7/(Y135)^1.8)</f>
        <v>3.8520804578264718</v>
      </c>
      <c r="AA135" s="41">
        <v>13</v>
      </c>
      <c r="AB135" s="41">
        <f t="shared" ref="AB135:AB198" si="24">1+($M$7-1)/(1+1.7/(AA135)^1.8)</f>
        <v>7.2942465276170418</v>
      </c>
      <c r="AC135" s="41">
        <v>13</v>
      </c>
      <c r="AD135" s="41">
        <f t="shared" ref="AD135:AD198" si="25">1+($M$8-1)/(1+1.7/(AC135)^1.8)</f>
        <v>8.8678081595213012</v>
      </c>
      <c r="AE135" s="41">
        <v>13</v>
      </c>
      <c r="AF135" s="41">
        <f t="shared" ref="AF135:AF198" si="26">1+($M$9-1)/(1+1.7/(AE135)^1.8)</f>
        <v>24.603424478563905</v>
      </c>
      <c r="AG135" s="41">
        <v>13</v>
      </c>
      <c r="AH135" s="41">
        <f t="shared" ref="AH135:AH198" si="27">1+($M$10-1)/(1+1.7/(AG135)^1.8)</f>
        <v>29.52080457826472</v>
      </c>
      <c r="AI135" s="41">
        <v>13</v>
      </c>
      <c r="AJ135" s="41">
        <f t="shared" ref="AJ135:AJ198" si="28">1+($M$11-1)/(1+1.7/(AI135)^1.8)</f>
        <v>93.446745874375296</v>
      </c>
    </row>
    <row r="136" spans="22:36">
      <c r="V136" s="54"/>
      <c r="W136" s="41">
        <v>13.1</v>
      </c>
      <c r="X136" s="41">
        <f t="shared" si="22"/>
        <v>11.525575913540893</v>
      </c>
      <c r="Y136" s="41">
        <v>13.1</v>
      </c>
      <c r="Z136" s="41">
        <f t="shared" si="23"/>
        <v>3.8527261821746346</v>
      </c>
      <c r="AA136" s="41">
        <v>13.1</v>
      </c>
      <c r="AB136" s="41">
        <f t="shared" si="24"/>
        <v>7.2956715744543663</v>
      </c>
      <c r="AC136" s="41">
        <v>13.1</v>
      </c>
      <c r="AD136" s="41">
        <f t="shared" si="25"/>
        <v>8.8695894680679572</v>
      </c>
      <c r="AE136" s="41">
        <v>13.1</v>
      </c>
      <c r="AF136" s="41">
        <f t="shared" si="26"/>
        <v>24.608768404203872</v>
      </c>
      <c r="AG136" s="41">
        <v>13.1</v>
      </c>
      <c r="AH136" s="41">
        <f t="shared" si="27"/>
        <v>29.527261821746347</v>
      </c>
      <c r="AI136" s="41">
        <v>13.1</v>
      </c>
      <c r="AJ136" s="41">
        <f t="shared" si="28"/>
        <v>93.467676249798501</v>
      </c>
    </row>
    <row r="137" spans="22:36">
      <c r="V137" s="54"/>
      <c r="W137" s="41">
        <v>13.2</v>
      </c>
      <c r="X137" s="41">
        <f t="shared" si="22"/>
        <v>11.527909074327139</v>
      </c>
      <c r="Y137" s="41">
        <v>13.2</v>
      </c>
      <c r="Z137" s="41">
        <f t="shared" si="23"/>
        <v>3.8533585341634304</v>
      </c>
      <c r="AA137" s="41">
        <v>13.2</v>
      </c>
      <c r="AB137" s="41">
        <f t="shared" si="24"/>
        <v>7.2970671098779158</v>
      </c>
      <c r="AC137" s="41">
        <v>13.2</v>
      </c>
      <c r="AD137" s="41">
        <f t="shared" si="25"/>
        <v>8.8713338873473937</v>
      </c>
      <c r="AE137" s="41">
        <v>13.2</v>
      </c>
      <c r="AF137" s="41">
        <f t="shared" si="26"/>
        <v>24.614001662042181</v>
      </c>
      <c r="AG137" s="41">
        <v>13.2</v>
      </c>
      <c r="AH137" s="41">
        <f t="shared" si="27"/>
        <v>29.533585341634303</v>
      </c>
      <c r="AI137" s="41">
        <v>13.2</v>
      </c>
      <c r="AJ137" s="41">
        <f t="shared" si="28"/>
        <v>93.488173176331884</v>
      </c>
    </row>
    <row r="138" spans="22:36">
      <c r="V138" s="54"/>
      <c r="W138" s="41">
        <v>13.3</v>
      </c>
      <c r="X138" s="41">
        <f t="shared" si="22"/>
        <v>11.530194266171153</v>
      </c>
      <c r="Y138" s="41">
        <v>13.3</v>
      </c>
      <c r="Z138" s="41">
        <f t="shared" si="23"/>
        <v>3.8539778852239572</v>
      </c>
      <c r="AA138" s="41">
        <v>13.3</v>
      </c>
      <c r="AB138" s="41">
        <f t="shared" si="24"/>
        <v>7.2984339535976996</v>
      </c>
      <c r="AC138" s="41">
        <v>13.3</v>
      </c>
      <c r="AD138" s="41">
        <f t="shared" si="25"/>
        <v>8.873042441997125</v>
      </c>
      <c r="AE138" s="41">
        <v>13.3</v>
      </c>
      <c r="AF138" s="41">
        <f t="shared" si="26"/>
        <v>24.619127325991371</v>
      </c>
      <c r="AG138" s="41">
        <v>13.3</v>
      </c>
      <c r="AH138" s="41">
        <f t="shared" si="27"/>
        <v>29.539778852239575</v>
      </c>
      <c r="AI138" s="41">
        <v>13.3</v>
      </c>
      <c r="AJ138" s="41">
        <f t="shared" si="28"/>
        <v>93.508248693466214</v>
      </c>
    </row>
    <row r="139" spans="22:36">
      <c r="V139" s="54"/>
      <c r="W139" s="41">
        <v>13.4</v>
      </c>
      <c r="X139" s="41">
        <f t="shared" si="22"/>
        <v>11.532432811994184</v>
      </c>
      <c r="Y139" s="41">
        <v>13.4</v>
      </c>
      <c r="Z139" s="41">
        <f t="shared" si="23"/>
        <v>3.8545845939049657</v>
      </c>
      <c r="AA139" s="41">
        <v>13.4</v>
      </c>
      <c r="AB139" s="41">
        <f t="shared" si="24"/>
        <v>7.2997728968937183</v>
      </c>
      <c r="AC139" s="41">
        <v>13.4</v>
      </c>
      <c r="AD139" s="41">
        <f t="shared" si="25"/>
        <v>8.8747161211171459</v>
      </c>
      <c r="AE139" s="41">
        <v>13.4</v>
      </c>
      <c r="AF139" s="41">
        <f t="shared" si="26"/>
        <v>24.624148363351441</v>
      </c>
      <c r="AG139" s="41">
        <v>13.4</v>
      </c>
      <c r="AH139" s="41">
        <f t="shared" si="27"/>
        <v>29.545845939049659</v>
      </c>
      <c r="AI139" s="41">
        <v>13.4</v>
      </c>
      <c r="AJ139" s="41">
        <f t="shared" si="28"/>
        <v>93.527914423126475</v>
      </c>
    </row>
    <row r="140" spans="22:36">
      <c r="V140" s="54"/>
      <c r="W140" s="41">
        <v>13.5</v>
      </c>
      <c r="X140" s="41">
        <f t="shared" si="22"/>
        <v>11.534625989155526</v>
      </c>
      <c r="Y140" s="41">
        <v>13.5</v>
      </c>
      <c r="Z140" s="41">
        <f t="shared" si="23"/>
        <v>3.855179006406638</v>
      </c>
      <c r="AA140" s="41">
        <v>13.5</v>
      </c>
      <c r="AB140" s="41">
        <f t="shared" si="24"/>
        <v>7.3010847037939604</v>
      </c>
      <c r="AC140" s="41">
        <v>13.5</v>
      </c>
      <c r="AD140" s="41">
        <f t="shared" si="25"/>
        <v>8.8763558797424515</v>
      </c>
      <c r="AE140" s="41">
        <v>13.5</v>
      </c>
      <c r="AF140" s="41">
        <f t="shared" si="26"/>
        <v>24.629067639227351</v>
      </c>
      <c r="AG140" s="41">
        <v>13.5</v>
      </c>
      <c r="AH140" s="41">
        <f t="shared" si="27"/>
        <v>29.551790064066381</v>
      </c>
      <c r="AI140" s="41">
        <v>13.5</v>
      </c>
      <c r="AJ140" s="41">
        <f t="shared" si="28"/>
        <v>93.547181586973792</v>
      </c>
    </row>
    <row r="141" spans="22:36">
      <c r="V141" s="54"/>
      <c r="W141" s="41">
        <v>13.6</v>
      </c>
      <c r="X141" s="41">
        <f t="shared" si="22"/>
        <v>11.536775031327416</v>
      </c>
      <c r="Y141" s="41">
        <v>13.6</v>
      </c>
      <c r="Z141" s="41">
        <f t="shared" si="23"/>
        <v>3.8557614570887386</v>
      </c>
      <c r="AA141" s="41">
        <v>13.6</v>
      </c>
      <c r="AB141" s="41">
        <f t="shared" si="24"/>
        <v>7.3023701121958382</v>
      </c>
      <c r="AC141" s="41">
        <v>13.6</v>
      </c>
      <c r="AD141" s="41">
        <f t="shared" si="25"/>
        <v>8.877962640244796</v>
      </c>
      <c r="AE141" s="41">
        <v>13.6</v>
      </c>
      <c r="AF141" s="41">
        <f t="shared" si="26"/>
        <v>24.633887920734391</v>
      </c>
      <c r="AG141" s="41">
        <v>13.6</v>
      </c>
      <c r="AH141" s="41">
        <f t="shared" si="27"/>
        <v>29.557614570887388</v>
      </c>
      <c r="AI141" s="41">
        <v>13.6</v>
      </c>
      <c r="AJ141" s="41">
        <f t="shared" si="28"/>
        <v>93.566061022876369</v>
      </c>
    </row>
    <row r="142" spans="22:36">
      <c r="V142" s="54"/>
      <c r="W142" s="41">
        <v>13.7</v>
      </c>
      <c r="X142" s="41">
        <f t="shared" si="22"/>
        <v>11.538881130280423</v>
      </c>
      <c r="Y142" s="41">
        <v>13.7</v>
      </c>
      <c r="Z142" s="41">
        <f t="shared" si="23"/>
        <v>3.8563322689545072</v>
      </c>
      <c r="AA142" s="41">
        <v>13.7</v>
      </c>
      <c r="AB142" s="41">
        <f t="shared" si="24"/>
        <v>7.3036298349340854</v>
      </c>
      <c r="AC142" s="41">
        <v>13.7</v>
      </c>
      <c r="AD142" s="41">
        <f t="shared" si="25"/>
        <v>8.8795372936676067</v>
      </c>
      <c r="AE142" s="41">
        <v>13.7</v>
      </c>
      <c r="AF142" s="41">
        <f t="shared" si="26"/>
        <v>24.63861188100282</v>
      </c>
      <c r="AG142" s="41">
        <v>13.7</v>
      </c>
      <c r="AH142" s="41">
        <f t="shared" si="27"/>
        <v>29.563322689545075</v>
      </c>
      <c r="AI142" s="41">
        <v>13.7</v>
      </c>
      <c r="AJ142" s="41">
        <f t="shared" si="28"/>
        <v>93.584563200594374</v>
      </c>
    </row>
    <row r="143" spans="22:36">
      <c r="V143" s="54"/>
      <c r="W143" s="41">
        <v>13.8</v>
      </c>
      <c r="X143" s="41">
        <f t="shared" si="22"/>
        <v>11.540945437584289</v>
      </c>
      <c r="Y143" s="41">
        <v>13.8</v>
      </c>
      <c r="Z143" s="41">
        <f t="shared" si="23"/>
        <v>3.8568917541116301</v>
      </c>
      <c r="AA143" s="41">
        <v>13.8</v>
      </c>
      <c r="AB143" s="41">
        <f t="shared" si="24"/>
        <v>7.3048645607980802</v>
      </c>
      <c r="AC143" s="41">
        <v>13.8</v>
      </c>
      <c r="AD143" s="41">
        <f t="shared" si="25"/>
        <v>8.8810807009976003</v>
      </c>
      <c r="AE143" s="41">
        <v>13.8</v>
      </c>
      <c r="AF143" s="41">
        <f t="shared" si="26"/>
        <v>24.643242102992801</v>
      </c>
      <c r="AG143" s="41">
        <v>13.8</v>
      </c>
      <c r="AH143" s="41">
        <f t="shared" si="27"/>
        <v>29.568917541116299</v>
      </c>
      <c r="AI143" s="41">
        <v>13.8</v>
      </c>
      <c r="AJ143" s="41">
        <f t="shared" si="28"/>
        <v>93.602698236721807</v>
      </c>
    </row>
    <row r="144" spans="22:36">
      <c r="V144" s="54"/>
      <c r="W144" s="41">
        <v>13.9</v>
      </c>
      <c r="X144" s="41">
        <f t="shared" si="22"/>
        <v>11.542969066228661</v>
      </c>
      <c r="Y144" s="41">
        <v>13.9</v>
      </c>
      <c r="Z144" s="41">
        <f t="shared" si="23"/>
        <v>3.8574402142115063</v>
      </c>
      <c r="AA144" s="41">
        <v>13.9</v>
      </c>
      <c r="AB144" s="41">
        <f t="shared" si="24"/>
        <v>7.3060749555012556</v>
      </c>
      <c r="AC144" s="41">
        <v>13.9</v>
      </c>
      <c r="AD144" s="41">
        <f t="shared" si="25"/>
        <v>8.8825936943765704</v>
      </c>
      <c r="AE144" s="41">
        <v>13.9</v>
      </c>
      <c r="AF144" s="41">
        <f t="shared" si="26"/>
        <v>24.647781083129708</v>
      </c>
      <c r="AG144" s="41">
        <v>13.9</v>
      </c>
      <c r="AH144" s="41">
        <f t="shared" si="27"/>
        <v>29.574402142115066</v>
      </c>
      <c r="AI144" s="41">
        <v>13.9</v>
      </c>
      <c r="AJ144" s="41">
        <f t="shared" si="28"/>
        <v>93.620475908924689</v>
      </c>
    </row>
    <row r="145" spans="22:36">
      <c r="V145" s="54"/>
      <c r="W145" s="41">
        <v>14</v>
      </c>
      <c r="X145" s="41">
        <f t="shared" si="22"/>
        <v>11.544953092168061</v>
      </c>
      <c r="Y145" s="41">
        <v>14</v>
      </c>
      <c r="Z145" s="41">
        <f t="shared" si="23"/>
        <v>3.8579779408679791</v>
      </c>
      <c r="AA145" s="41">
        <v>14</v>
      </c>
      <c r="AB145" s="41">
        <f t="shared" si="24"/>
        <v>7.3072616626051961</v>
      </c>
      <c r="AC145" s="41">
        <v>14</v>
      </c>
      <c r="AD145" s="41">
        <f t="shared" si="25"/>
        <v>8.884077078256496</v>
      </c>
      <c r="AE145" s="41">
        <v>14</v>
      </c>
      <c r="AF145" s="41">
        <f t="shared" si="26"/>
        <v>24.652231234769484</v>
      </c>
      <c r="AG145" s="41">
        <v>14</v>
      </c>
      <c r="AH145" s="41">
        <f t="shared" si="27"/>
        <v>29.579779408679794</v>
      </c>
      <c r="AI145" s="41">
        <v>14</v>
      </c>
      <c r="AJ145" s="41">
        <f t="shared" si="28"/>
        <v>93.637905669513813</v>
      </c>
    </row>
    <row r="146" spans="22:36">
      <c r="V146" s="54"/>
      <c r="W146" s="41">
        <v>14.1</v>
      </c>
      <c r="X146" s="41">
        <f t="shared" si="22"/>
        <v>11.546898555795075</v>
      </c>
      <c r="Y146" s="41">
        <v>14.1</v>
      </c>
      <c r="Z146" s="41">
        <f t="shared" si="23"/>
        <v>3.8585052160566091</v>
      </c>
      <c r="AA146" s="41">
        <v>14.1</v>
      </c>
      <c r="AB146" s="41">
        <f t="shared" si="24"/>
        <v>7.3084253044007932</v>
      </c>
      <c r="AC146" s="41">
        <v>14.1</v>
      </c>
      <c r="AD146" s="41">
        <f t="shared" si="25"/>
        <v>8.8855316305009922</v>
      </c>
      <c r="AE146" s="41">
        <v>14.1</v>
      </c>
      <c r="AF146" s="41">
        <f t="shared" si="26"/>
        <v>24.656594891502973</v>
      </c>
      <c r="AG146" s="41">
        <v>14.1</v>
      </c>
      <c r="AH146" s="41">
        <f t="shared" si="27"/>
        <v>29.585052160566093</v>
      </c>
      <c r="AI146" s="41">
        <v>14.1</v>
      </c>
      <c r="AJ146" s="41">
        <f t="shared" si="28"/>
        <v>93.654996658386651</v>
      </c>
    </row>
    <row r="147" spans="22:36">
      <c r="V147" s="54"/>
      <c r="W147" s="41">
        <v>14.2</v>
      </c>
      <c r="X147" s="41">
        <f t="shared" si="22"/>
        <v>11.54880646334559</v>
      </c>
      <c r="Y147" s="41">
        <v>14.2</v>
      </c>
      <c r="Z147" s="41">
        <f t="shared" si="23"/>
        <v>3.8590223124955338</v>
      </c>
      <c r="AA147" s="41">
        <v>14.2</v>
      </c>
      <c r="AB147" s="41">
        <f t="shared" si="24"/>
        <v>7.3095664827487647</v>
      </c>
      <c r="AC147" s="41">
        <v>14.2</v>
      </c>
      <c r="AD147" s="41">
        <f t="shared" si="25"/>
        <v>8.8869581034359548</v>
      </c>
      <c r="AE147" s="41">
        <v>14.2</v>
      </c>
      <c r="AF147" s="41">
        <f t="shared" si="26"/>
        <v>24.660874310307864</v>
      </c>
      <c r="AG147" s="41">
        <v>14.2</v>
      </c>
      <c r="AH147" s="41">
        <f t="shared" si="27"/>
        <v>29.590223124955337</v>
      </c>
      <c r="AI147" s="41">
        <v>14.2</v>
      </c>
      <c r="AJ147" s="41">
        <f t="shared" si="28"/>
        <v>93.671757715372479</v>
      </c>
    </row>
    <row r="148" spans="22:36">
      <c r="V148" s="54"/>
      <c r="W148" s="41">
        <v>14.3</v>
      </c>
      <c r="X148" s="41">
        <f t="shared" si="22"/>
        <v>11.550677788239566</v>
      </c>
      <c r="Y148" s="41">
        <v>14.3</v>
      </c>
      <c r="Z148" s="41">
        <f t="shared" si="23"/>
        <v>3.8595294940088545</v>
      </c>
      <c r="AA148" s="41">
        <v>14.3</v>
      </c>
      <c r="AB148" s="41">
        <f t="shared" si="24"/>
        <v>7.3106857798816103</v>
      </c>
      <c r="AC148" s="41">
        <v>14.3</v>
      </c>
      <c r="AD148" s="41">
        <f t="shared" si="25"/>
        <v>8.8883572248520117</v>
      </c>
      <c r="AE148" s="41">
        <v>14.3</v>
      </c>
      <c r="AF148" s="41">
        <f t="shared" si="26"/>
        <v>24.665071674556039</v>
      </c>
      <c r="AG148" s="41">
        <v>14.3</v>
      </c>
      <c r="AH148" s="41">
        <f t="shared" si="27"/>
        <v>29.595294940088547</v>
      </c>
      <c r="AI148" s="41">
        <v>14.3</v>
      </c>
      <c r="AJ148" s="41">
        <f t="shared" si="28"/>
        <v>93.688197392011148</v>
      </c>
    </row>
    <row r="149" spans="22:36">
      <c r="V149" s="54"/>
      <c r="W149" s="41">
        <v>14.4</v>
      </c>
      <c r="X149" s="41">
        <f t="shared" si="22"/>
        <v>11.552513472360801</v>
      </c>
      <c r="Y149" s="41">
        <v>14.4</v>
      </c>
      <c r="Z149" s="41">
        <f t="shared" si="23"/>
        <v>3.860027015873488</v>
      </c>
      <c r="AA149" s="41">
        <v>14.4</v>
      </c>
      <c r="AB149" s="41">
        <f t="shared" si="24"/>
        <v>7.3117837591690771</v>
      </c>
      <c r="AC149" s="41">
        <v>14.4</v>
      </c>
      <c r="AD149" s="41">
        <f t="shared" si="25"/>
        <v>8.8897296989613466</v>
      </c>
      <c r="AE149" s="41">
        <v>14.4</v>
      </c>
      <c r="AF149" s="41">
        <f t="shared" si="26"/>
        <v>24.66918909688404</v>
      </c>
      <c r="AG149" s="41">
        <v>14.4</v>
      </c>
      <c r="AH149" s="41">
        <f t="shared" si="27"/>
        <v>29.60027015873488</v>
      </c>
      <c r="AI149" s="41">
        <v>14.4</v>
      </c>
      <c r="AJ149" s="41">
        <f t="shared" si="28"/>
        <v>93.704323962795812</v>
      </c>
    </row>
    <row r="150" spans="22:36">
      <c r="V150" s="54"/>
      <c r="W150" s="41">
        <v>14.5</v>
      </c>
      <c r="X150" s="41">
        <f t="shared" si="22"/>
        <v>11.554314427278715</v>
      </c>
      <c r="Y150" s="41">
        <v>14.5</v>
      </c>
      <c r="Z150" s="41">
        <f t="shared" si="23"/>
        <v>3.860515125150306</v>
      </c>
      <c r="AA150" s="41">
        <v>14.5</v>
      </c>
      <c r="AB150" s="41">
        <f t="shared" si="24"/>
        <v>7.3128609658489516</v>
      </c>
      <c r="AC150" s="41">
        <v>14.5</v>
      </c>
      <c r="AD150" s="41">
        <f t="shared" si="25"/>
        <v>8.8910762073111904</v>
      </c>
      <c r="AE150" s="41">
        <v>14.5</v>
      </c>
      <c r="AF150" s="41">
        <f t="shared" si="26"/>
        <v>24.673228621933568</v>
      </c>
      <c r="AG150" s="41">
        <v>14.5</v>
      </c>
      <c r="AH150" s="41">
        <f t="shared" si="27"/>
        <v>29.605151251503063</v>
      </c>
      <c r="AI150" s="41">
        <v>14.5</v>
      </c>
      <c r="AJ150" s="41">
        <f t="shared" si="28"/>
        <v>93.720145435906474</v>
      </c>
    </row>
    <row r="151" spans="22:36">
      <c r="V151" s="54"/>
      <c r="W151" s="41">
        <v>14.6</v>
      </c>
      <c r="X151" s="41">
        <f t="shared" si="22"/>
        <v>11.556081535415268</v>
      </c>
      <c r="Y151" s="41">
        <v>14.6</v>
      </c>
      <c r="Z151" s="41">
        <f t="shared" si="23"/>
        <v>3.8609940610004001</v>
      </c>
      <c r="AA151" s="41">
        <v>14.6</v>
      </c>
      <c r="AB151" s="41">
        <f t="shared" si="24"/>
        <v>7.3139179277250213</v>
      </c>
      <c r="AC151" s="41">
        <v>14.6</v>
      </c>
      <c r="AD151" s="41">
        <f t="shared" si="25"/>
        <v>8.8923974096562759</v>
      </c>
      <c r="AE151" s="41">
        <v>14.6</v>
      </c>
      <c r="AF151" s="41">
        <f t="shared" si="26"/>
        <v>24.677192228968828</v>
      </c>
      <c r="AG151" s="41">
        <v>14.6</v>
      </c>
      <c r="AH151" s="41">
        <f t="shared" si="27"/>
        <v>29.609940610004003</v>
      </c>
      <c r="AI151" s="41">
        <v>14.6</v>
      </c>
      <c r="AJ151" s="41">
        <f t="shared" si="28"/>
        <v>93.735669563461244</v>
      </c>
    </row>
    <row r="152" spans="22:36">
      <c r="V152" s="54"/>
      <c r="W152" s="41">
        <v>14.7</v>
      </c>
      <c r="X152" s="41">
        <f t="shared" si="22"/>
        <v>11.557815651159702</v>
      </c>
      <c r="Y152" s="41">
        <v>14.7</v>
      </c>
      <c r="Z152" s="41">
        <f t="shared" si="23"/>
        <v>3.8614640549872092</v>
      </c>
      <c r="AA152" s="41">
        <v>14.7</v>
      </c>
      <c r="AB152" s="41">
        <f t="shared" si="24"/>
        <v>7.3149551558338413</v>
      </c>
      <c r="AC152" s="41">
        <v>14.7</v>
      </c>
      <c r="AD152" s="41">
        <f t="shared" si="25"/>
        <v>8.8936939447923002</v>
      </c>
      <c r="AE152" s="41">
        <v>14.7</v>
      </c>
      <c r="AF152" s="41">
        <f t="shared" si="26"/>
        <v>24.681081834376904</v>
      </c>
      <c r="AG152" s="41">
        <v>14.7</v>
      </c>
      <c r="AH152" s="41">
        <f t="shared" si="27"/>
        <v>29.614640549872092</v>
      </c>
      <c r="AI152" s="41">
        <v>14.7</v>
      </c>
      <c r="AJ152" s="41">
        <f t="shared" si="28"/>
        <v>93.750903851309545</v>
      </c>
    </row>
    <row r="153" spans="22:36">
      <c r="V153" s="54"/>
      <c r="W153" s="41">
        <v>14.8</v>
      </c>
      <c r="X153" s="41">
        <f t="shared" si="22"/>
        <v>11.559517601933814</v>
      </c>
      <c r="Y153" s="41">
        <v>14.8</v>
      </c>
      <c r="Z153" s="41">
        <f t="shared" si="23"/>
        <v>3.8619253313652395</v>
      </c>
      <c r="AA153" s="41">
        <v>14.8</v>
      </c>
      <c r="AB153" s="41">
        <f t="shared" si="24"/>
        <v>7.3159731450819088</v>
      </c>
      <c r="AC153" s="41">
        <v>14.8</v>
      </c>
      <c r="AD153" s="41">
        <f t="shared" si="25"/>
        <v>8.8949664313523851</v>
      </c>
      <c r="AE153" s="41">
        <v>14.8</v>
      </c>
      <c r="AF153" s="41">
        <f t="shared" si="26"/>
        <v>24.684899294057153</v>
      </c>
      <c r="AG153" s="41">
        <v>14.8</v>
      </c>
      <c r="AH153" s="41">
        <f t="shared" si="27"/>
        <v>29.619253313652397</v>
      </c>
      <c r="AI153" s="41">
        <v>14.8</v>
      </c>
      <c r="AJ153" s="41">
        <f t="shared" si="28"/>
        <v>93.765855568390521</v>
      </c>
    </row>
    <row r="154" spans="22:36">
      <c r="V154" s="54"/>
      <c r="W154" s="41">
        <v>14.9</v>
      </c>
      <c r="X154" s="41">
        <f t="shared" si="22"/>
        <v>11.561188189210235</v>
      </c>
      <c r="Y154" s="41">
        <v>14.9</v>
      </c>
      <c r="Z154" s="41">
        <f t="shared" si="23"/>
        <v>3.862378107356045</v>
      </c>
      <c r="AA154" s="41">
        <v>14.9</v>
      </c>
      <c r="AB154" s="41">
        <f t="shared" si="24"/>
        <v>7.3169723748547204</v>
      </c>
      <c r="AC154" s="41">
        <v>14.9</v>
      </c>
      <c r="AD154" s="41">
        <f t="shared" si="25"/>
        <v>8.8962154685683998</v>
      </c>
      <c r="AE154" s="41">
        <v>14.9</v>
      </c>
      <c r="AF154" s="41">
        <f t="shared" si="26"/>
        <v>24.6886464057052</v>
      </c>
      <c r="AG154" s="41">
        <v>14.9</v>
      </c>
      <c r="AH154" s="41">
        <f t="shared" si="27"/>
        <v>29.623781073560448</v>
      </c>
      <c r="AI154" s="41">
        <v>14.9</v>
      </c>
      <c r="AJ154" s="41">
        <f t="shared" si="28"/>
        <v>93.780531755678695</v>
      </c>
    </row>
    <row r="155" spans="22:36">
      <c r="V155" s="54"/>
      <c r="W155" s="41">
        <v>15</v>
      </c>
      <c r="X155" s="41">
        <f t="shared" si="22"/>
        <v>11.562828189486082</v>
      </c>
      <c r="Y155" s="41">
        <v>15</v>
      </c>
      <c r="Z155" s="41">
        <f t="shared" si="23"/>
        <v>3.8628225934121159</v>
      </c>
      <c r="AA155" s="41">
        <v>15</v>
      </c>
      <c r="AB155" s="41">
        <f t="shared" si="24"/>
        <v>7.3179533095991527</v>
      </c>
      <c r="AC155" s="41">
        <v>15</v>
      </c>
      <c r="AD155" s="41">
        <f t="shared" si="25"/>
        <v>8.8974416369989413</v>
      </c>
      <c r="AE155" s="41">
        <v>15</v>
      </c>
      <c r="AF155" s="41">
        <f t="shared" si="26"/>
        <v>24.69232491099682</v>
      </c>
      <c r="AG155" s="41">
        <v>15</v>
      </c>
      <c r="AH155" s="41">
        <f t="shared" si="27"/>
        <v>29.628225934121161</v>
      </c>
      <c r="AI155" s="41">
        <v>15</v>
      </c>
      <c r="AJ155" s="41">
        <f t="shared" si="28"/>
        <v>93.794939234737555</v>
      </c>
    </row>
    <row r="156" spans="22:36">
      <c r="V156" s="54"/>
      <c r="W156" s="41">
        <v>15.1</v>
      </c>
      <c r="X156" s="41">
        <f t="shared" si="22"/>
        <v>11.564438355214186</v>
      </c>
      <c r="Y156" s="41">
        <v>15.1</v>
      </c>
      <c r="Z156" s="41">
        <f t="shared" si="23"/>
        <v>3.8632589934692652</v>
      </c>
      <c r="AA156" s="41">
        <v>15.1</v>
      </c>
      <c r="AB156" s="41">
        <f t="shared" si="24"/>
        <v>7.3189163993804476</v>
      </c>
      <c r="AC156" s="41">
        <v>15.1</v>
      </c>
      <c r="AD156" s="41">
        <f t="shared" si="25"/>
        <v>8.8986454992255588</v>
      </c>
      <c r="AE156" s="41">
        <v>15.1</v>
      </c>
      <c r="AF156" s="41">
        <f t="shared" si="26"/>
        <v>24.69593649767668</v>
      </c>
      <c r="AG156" s="41">
        <v>15.1</v>
      </c>
      <c r="AH156" s="41">
        <f t="shared" si="27"/>
        <v>29.632589934692653</v>
      </c>
      <c r="AI156" s="41">
        <v>15.1</v>
      </c>
      <c r="AJ156" s="41">
        <f t="shared" si="28"/>
        <v>93.809084615900332</v>
      </c>
    </row>
    <row r="157" spans="22:36">
      <c r="V157" s="54"/>
      <c r="W157" s="41">
        <v>15.2</v>
      </c>
      <c r="X157" s="41">
        <f t="shared" si="22"/>
        <v>11.566019415694003</v>
      </c>
      <c r="Y157" s="41">
        <v>15.2</v>
      </c>
      <c r="Z157" s="41">
        <f t="shared" si="23"/>
        <v>3.8636875051880941</v>
      </c>
      <c r="AA157" s="41">
        <v>15.2</v>
      </c>
      <c r="AB157" s="41">
        <f t="shared" si="24"/>
        <v>7.3198620804151053</v>
      </c>
      <c r="AC157" s="41">
        <v>15.2</v>
      </c>
      <c r="AD157" s="41">
        <f t="shared" si="25"/>
        <v>8.899827600518881</v>
      </c>
      <c r="AE157" s="41">
        <v>15.2</v>
      </c>
      <c r="AF157" s="41">
        <f t="shared" si="26"/>
        <v>24.699482801556645</v>
      </c>
      <c r="AG157" s="41">
        <v>15.2</v>
      </c>
      <c r="AH157" s="41">
        <f t="shared" si="27"/>
        <v>29.636875051880946</v>
      </c>
      <c r="AI157" s="41">
        <v>15.2</v>
      </c>
      <c r="AJ157" s="41">
        <f t="shared" si="28"/>
        <v>93.822974306096853</v>
      </c>
    </row>
    <row r="158" spans="22:36">
      <c r="V158" s="54"/>
      <c r="W158" s="41">
        <v>15.3</v>
      </c>
      <c r="X158" s="41">
        <f t="shared" si="22"/>
        <v>11.567572077924202</v>
      </c>
      <c r="Y158" s="41">
        <v>15.3</v>
      </c>
      <c r="Z158" s="41">
        <f t="shared" si="23"/>
        <v>3.8641083201850646</v>
      </c>
      <c r="AA158" s="41">
        <v>15.3</v>
      </c>
      <c r="AB158" s="41">
        <f t="shared" si="24"/>
        <v>7.3207907755808321</v>
      </c>
      <c r="AC158" s="41">
        <v>15.3</v>
      </c>
      <c r="AD158" s="41">
        <f t="shared" si="25"/>
        <v>8.9009884694760402</v>
      </c>
      <c r="AE158" s="41">
        <v>15.3</v>
      </c>
      <c r="AF158" s="41">
        <f t="shared" si="26"/>
        <v>24.70296540842812</v>
      </c>
      <c r="AG158" s="41">
        <v>15.3</v>
      </c>
      <c r="AH158" s="41">
        <f t="shared" si="27"/>
        <v>29.641083201850645</v>
      </c>
      <c r="AI158" s="41">
        <v>15.3</v>
      </c>
      <c r="AJ158" s="41">
        <f t="shared" si="28"/>
        <v>93.836614516343474</v>
      </c>
    </row>
    <row r="159" spans="22:36">
      <c r="V159" s="54"/>
      <c r="W159" s="41">
        <v>15.4</v>
      </c>
      <c r="X159" s="41">
        <f t="shared" si="22"/>
        <v>11.569097027418804</v>
      </c>
      <c r="Y159" s="41">
        <v>15.4</v>
      </c>
      <c r="Z159" s="41">
        <f t="shared" si="23"/>
        <v>3.8645216242536948</v>
      </c>
      <c r="AA159" s="41">
        <v>15.4</v>
      </c>
      <c r="AB159" s="41">
        <f t="shared" si="24"/>
        <v>7.321702894904706</v>
      </c>
      <c r="AC159" s="41">
        <v>15.4</v>
      </c>
      <c r="AD159" s="41">
        <f t="shared" si="25"/>
        <v>8.9021286186308828</v>
      </c>
      <c r="AE159" s="41">
        <v>15.4</v>
      </c>
      <c r="AF159" s="41">
        <f t="shared" si="26"/>
        <v>24.706385855892648</v>
      </c>
      <c r="AG159" s="41">
        <v>15.4</v>
      </c>
      <c r="AH159" s="41">
        <f t="shared" si="27"/>
        <v>29.64521624253695</v>
      </c>
      <c r="AI159" s="41">
        <v>15.4</v>
      </c>
      <c r="AJ159" s="41">
        <f t="shared" si="28"/>
        <v>93.850011268912866</v>
      </c>
    </row>
    <row r="160" spans="22:36">
      <c r="V160" s="54"/>
      <c r="W160" s="41">
        <v>15.5</v>
      </c>
      <c r="X160" s="41">
        <f t="shared" si="22"/>
        <v>11.570594928988593</v>
      </c>
      <c r="Y160" s="41">
        <v>15.5</v>
      </c>
      <c r="Z160" s="41">
        <f t="shared" si="23"/>
        <v>3.8649275975763477</v>
      </c>
      <c r="AA160" s="41">
        <v>15.5</v>
      </c>
      <c r="AB160" s="41">
        <f t="shared" si="24"/>
        <v>7.3225988360305614</v>
      </c>
      <c r="AC160" s="41">
        <v>15.5</v>
      </c>
      <c r="AD160" s="41">
        <f t="shared" si="25"/>
        <v>8.9032485450382008</v>
      </c>
      <c r="AE160" s="41">
        <v>15.5</v>
      </c>
      <c r="AF160" s="41">
        <f t="shared" si="26"/>
        <v>24.709745635114601</v>
      </c>
      <c r="AG160" s="41">
        <v>15.5</v>
      </c>
      <c r="AH160" s="41">
        <f t="shared" si="27"/>
        <v>29.649275975763477</v>
      </c>
      <c r="AI160" s="41">
        <v>15.5</v>
      </c>
      <c r="AJ160" s="41">
        <f t="shared" si="28"/>
        <v>93.863170404198854</v>
      </c>
    </row>
    <row r="161" spans="22:36">
      <c r="V161" s="54"/>
      <c r="W161" s="41">
        <v>15.6</v>
      </c>
      <c r="X161" s="41">
        <f t="shared" si="22"/>
        <v>11.572066427489569</v>
      </c>
      <c r="Y161" s="41">
        <v>15.6</v>
      </c>
      <c r="Z161" s="41">
        <f t="shared" si="23"/>
        <v>3.8653264149270798</v>
      </c>
      <c r="AA161" s="41">
        <v>15.6</v>
      </c>
      <c r="AB161" s="41">
        <f t="shared" si="24"/>
        <v>7.323478984666659</v>
      </c>
      <c r="AC161" s="41">
        <v>15.6</v>
      </c>
      <c r="AD161" s="41">
        <f t="shared" si="25"/>
        <v>8.9043487308333233</v>
      </c>
      <c r="AE161" s="41">
        <v>15.6</v>
      </c>
      <c r="AF161" s="41">
        <f t="shared" si="26"/>
        <v>24.71304619249997</v>
      </c>
      <c r="AG161" s="41">
        <v>15.6</v>
      </c>
      <c r="AH161" s="41">
        <f t="shared" si="27"/>
        <v>29.653264149270797</v>
      </c>
      <c r="AI161" s="41">
        <v>15.6</v>
      </c>
      <c r="AJ161" s="41">
        <f t="shared" si="28"/>
        <v>93.876097587291554</v>
      </c>
    </row>
    <row r="162" spans="22:36">
      <c r="V162" s="54"/>
      <c r="W162" s="41">
        <v>15.7</v>
      </c>
      <c r="X162" s="41">
        <f t="shared" si="22"/>
        <v>11.573512148539944</v>
      </c>
      <c r="Y162" s="41">
        <v>15.7</v>
      </c>
      <c r="Z162" s="41">
        <f t="shared" si="23"/>
        <v>3.865718245865966</v>
      </c>
      <c r="AA162" s="41">
        <v>15.7</v>
      </c>
      <c r="AB162" s="41">
        <f t="shared" si="24"/>
        <v>7.3243437150145461</v>
      </c>
      <c r="AC162" s="41">
        <v>15.7</v>
      </c>
      <c r="AD162" s="41">
        <f t="shared" si="25"/>
        <v>8.9054296437681835</v>
      </c>
      <c r="AE162" s="41">
        <v>15.7</v>
      </c>
      <c r="AF162" s="41">
        <f t="shared" si="26"/>
        <v>24.716288931304547</v>
      </c>
      <c r="AG162" s="41">
        <v>15.7</v>
      </c>
      <c r="AH162" s="41">
        <f t="shared" si="27"/>
        <v>29.657182458659662</v>
      </c>
      <c r="AI162" s="41">
        <v>15.7</v>
      </c>
      <c r="AJ162" s="41">
        <f t="shared" si="28"/>
        <v>93.888798314276144</v>
      </c>
    </row>
    <row r="163" spans="22:36">
      <c r="V163" s="54"/>
      <c r="W163" s="41">
        <v>15.8</v>
      </c>
      <c r="X163" s="41">
        <f t="shared" si="22"/>
        <v>11.574932699207205</v>
      </c>
      <c r="Y163" s="41">
        <v>15.8</v>
      </c>
      <c r="Z163" s="41">
        <f t="shared" si="23"/>
        <v>3.8661032549253171</v>
      </c>
      <c r="AA163" s="41">
        <v>15.8</v>
      </c>
      <c r="AB163" s="41">
        <f t="shared" si="24"/>
        <v>7.3251933901800106</v>
      </c>
      <c r="AC163" s="41">
        <v>15.8</v>
      </c>
      <c r="AD163" s="41">
        <f t="shared" si="25"/>
        <v>8.9064917377250126</v>
      </c>
      <c r="AE163" s="41">
        <v>15.8</v>
      </c>
      <c r="AF163" s="41">
        <f t="shared" si="26"/>
        <v>24.719475213175038</v>
      </c>
      <c r="AG163" s="41">
        <v>15.8</v>
      </c>
      <c r="AH163" s="41">
        <f t="shared" si="27"/>
        <v>29.661032549253171</v>
      </c>
      <c r="AI163" s="41">
        <v>15.8</v>
      </c>
      <c r="AJ163" s="41">
        <f t="shared" si="28"/>
        <v>93.901277918268903</v>
      </c>
    </row>
    <row r="164" spans="22:36">
      <c r="V164" s="54"/>
      <c r="W164" s="41">
        <v>15.9</v>
      </c>
      <c r="X164" s="41">
        <f t="shared" si="22"/>
        <v>11.576328668666696</v>
      </c>
      <c r="Y164" s="41">
        <v>15.9</v>
      </c>
      <c r="Z164" s="41">
        <f t="shared" si="23"/>
        <v>3.8664816017881698</v>
      </c>
      <c r="AA164" s="41">
        <v>15.9</v>
      </c>
      <c r="AB164" s="41">
        <f t="shared" si="24"/>
        <v>7.326028362566996</v>
      </c>
      <c r="AC164" s="41">
        <v>15.9</v>
      </c>
      <c r="AD164" s="41">
        <f t="shared" si="25"/>
        <v>8.9075354532087445</v>
      </c>
      <c r="AE164" s="41">
        <v>15.9</v>
      </c>
      <c r="AF164" s="41">
        <f t="shared" si="26"/>
        <v>24.722606359626234</v>
      </c>
      <c r="AG164" s="41">
        <v>15.9</v>
      </c>
      <c r="AH164" s="41">
        <f t="shared" si="27"/>
        <v>29.664816017881698</v>
      </c>
      <c r="AI164" s="41">
        <v>15.9</v>
      </c>
      <c r="AJ164" s="41">
        <f t="shared" si="28"/>
        <v>93.913541575202743</v>
      </c>
    </row>
    <row r="165" spans="22:36">
      <c r="V165" s="54"/>
      <c r="W165" s="41">
        <v>16</v>
      </c>
      <c r="X165" s="41">
        <f t="shared" si="22"/>
        <v>11.577700628833014</v>
      </c>
      <c r="Y165" s="41">
        <v>16</v>
      </c>
      <c r="Z165" s="41">
        <f t="shared" si="23"/>
        <v>3.8668534414594151</v>
      </c>
      <c r="AA165" s="41">
        <v>16</v>
      </c>
      <c r="AB165" s="41">
        <f t="shared" si="24"/>
        <v>7.3268489742552614</v>
      </c>
      <c r="AC165" s="41">
        <v>16</v>
      </c>
      <c r="AD165" s="41">
        <f t="shared" si="25"/>
        <v>8.9085612178190772</v>
      </c>
      <c r="AE165" s="41">
        <v>16</v>
      </c>
      <c r="AF165" s="41">
        <f t="shared" si="26"/>
        <v>24.725683653457228</v>
      </c>
      <c r="AG165" s="41">
        <v>16</v>
      </c>
      <c r="AH165" s="41">
        <f t="shared" si="27"/>
        <v>29.668534414594152</v>
      </c>
      <c r="AI165" s="41">
        <v>16</v>
      </c>
      <c r="AJ165" s="41">
        <f t="shared" si="28"/>
        <v>93.925594309374148</v>
      </c>
    </row>
    <row r="166" spans="22:36">
      <c r="V166" s="54"/>
      <c r="W166" s="41">
        <v>16.100000000000001</v>
      </c>
      <c r="X166" s="41">
        <f t="shared" si="22"/>
        <v>11.579049134965532</v>
      </c>
      <c r="Y166" s="41">
        <v>16.100000000000001</v>
      </c>
      <c r="Z166" s="41">
        <f t="shared" si="23"/>
        <v>3.8672189244299102</v>
      </c>
      <c r="AA166" s="41">
        <v>16.100000000000001</v>
      </c>
      <c r="AB166" s="41">
        <f t="shared" si="24"/>
        <v>7.3276555573625615</v>
      </c>
      <c r="AC166" s="41">
        <v>16.100000000000001</v>
      </c>
      <c r="AD166" s="41">
        <f t="shared" si="25"/>
        <v>8.9095694467032018</v>
      </c>
      <c r="AE166" s="41">
        <v>16.100000000000001</v>
      </c>
      <c r="AF166" s="41">
        <f t="shared" si="26"/>
        <v>24.728708340109602</v>
      </c>
      <c r="AG166" s="41">
        <v>16.100000000000001</v>
      </c>
      <c r="AH166" s="41">
        <f t="shared" si="27"/>
        <v>29.672189244299105</v>
      </c>
      <c r="AI166" s="41">
        <v>16.100000000000001</v>
      </c>
      <c r="AJ166" s="41">
        <f t="shared" si="28"/>
        <v>93.937440998762611</v>
      </c>
    </row>
    <row r="167" spans="22:36">
      <c r="V167" s="54"/>
      <c r="W167" s="41">
        <v>16.2</v>
      </c>
      <c r="X167" s="41">
        <f t="shared" si="22"/>
        <v>11.58037472624922</v>
      </c>
      <c r="Y167" s="41">
        <v>16.2</v>
      </c>
      <c r="Z167" s="41">
        <f t="shared" si="23"/>
        <v>3.8675781968339007</v>
      </c>
      <c r="AA167" s="41">
        <v>16.2</v>
      </c>
      <c r="AB167" s="41">
        <f t="shared" si="24"/>
        <v>7.3284484343920573</v>
      </c>
      <c r="AC167" s="41">
        <v>16.2</v>
      </c>
      <c r="AD167" s="41">
        <f t="shared" si="25"/>
        <v>8.9105605429900727</v>
      </c>
      <c r="AE167" s="41">
        <v>16.2</v>
      </c>
      <c r="AF167" s="41">
        <f t="shared" si="26"/>
        <v>24.731681628970215</v>
      </c>
      <c r="AG167" s="41">
        <v>16.2</v>
      </c>
      <c r="AH167" s="41">
        <f t="shared" si="27"/>
        <v>29.67578196833901</v>
      </c>
      <c r="AI167" s="41">
        <v>16.2</v>
      </c>
      <c r="AJ167" s="41">
        <f t="shared" si="28"/>
        <v>93.949086380133338</v>
      </c>
    </row>
    <row r="168" spans="22:36">
      <c r="V168" s="54"/>
      <c r="W168" s="41">
        <v>16.3</v>
      </c>
      <c r="X168" s="41">
        <f t="shared" si="22"/>
        <v>11.581677926351954</v>
      </c>
      <c r="Y168" s="41">
        <v>16.3</v>
      </c>
      <c r="Z168" s="41">
        <f t="shared" si="23"/>
        <v>3.8679314006000629</v>
      </c>
      <c r="AA168" s="41">
        <v>16.3</v>
      </c>
      <c r="AB168" s="41">
        <f t="shared" si="24"/>
        <v>7.3292279185656559</v>
      </c>
      <c r="AC168" s="41">
        <v>16.3</v>
      </c>
      <c r="AD168" s="41">
        <f t="shared" si="25"/>
        <v>8.9115348982070692</v>
      </c>
      <c r="AE168" s="41">
        <v>16.3</v>
      </c>
      <c r="AF168" s="41">
        <f t="shared" si="26"/>
        <v>24.734604694621208</v>
      </c>
      <c r="AG168" s="41">
        <v>16.3</v>
      </c>
      <c r="AH168" s="41">
        <f t="shared" si="27"/>
        <v>29.679314006000627</v>
      </c>
      <c r="AI168" s="41">
        <v>16.3</v>
      </c>
      <c r="AJ168" s="41">
        <f t="shared" si="28"/>
        <v>93.960535053933071</v>
      </c>
    </row>
    <row r="169" spans="22:36">
      <c r="V169" s="54"/>
      <c r="W169" s="41">
        <v>16.399999999999999</v>
      </c>
      <c r="X169" s="41">
        <f t="shared" si="22"/>
        <v>11.582959243959353</v>
      </c>
      <c r="Y169" s="41">
        <v>16.399999999999999</v>
      </c>
      <c r="Z169" s="41">
        <f t="shared" si="23"/>
        <v>3.8682786735964605</v>
      </c>
      <c r="AA169" s="41">
        <v>16.399999999999999</v>
      </c>
      <c r="AB169" s="41">
        <f t="shared" si="24"/>
        <v>7.3299943141439128</v>
      </c>
      <c r="AC169" s="41">
        <v>16.399999999999999</v>
      </c>
      <c r="AD169" s="41">
        <f t="shared" si="25"/>
        <v>8.9124928926798894</v>
      </c>
      <c r="AE169" s="41">
        <v>16.399999999999999</v>
      </c>
      <c r="AF169" s="41">
        <f t="shared" si="26"/>
        <v>24.737478678039672</v>
      </c>
      <c r="AG169" s="41">
        <v>16.399999999999999</v>
      </c>
      <c r="AH169" s="41">
        <f t="shared" si="27"/>
        <v>29.682786735964605</v>
      </c>
      <c r="AI169" s="41">
        <v>16.399999999999999</v>
      </c>
      <c r="AJ169" s="41">
        <f t="shared" si="28"/>
        <v>93.971791488988714</v>
      </c>
    </row>
    <row r="170" spans="22:36">
      <c r="V170" s="54"/>
      <c r="W170" s="41">
        <v>16.5</v>
      </c>
      <c r="X170" s="41">
        <f t="shared" si="22"/>
        <v>11.584219173288185</v>
      </c>
      <c r="Y170" s="41">
        <v>16.5</v>
      </c>
      <c r="Z170" s="41">
        <f t="shared" si="23"/>
        <v>3.8686201497696953</v>
      </c>
      <c r="AA170" s="41">
        <v>16.5</v>
      </c>
      <c r="AB170" s="41">
        <f t="shared" si="24"/>
        <v>7.3307479167331211</v>
      </c>
      <c r="AC170" s="41">
        <v>16.5</v>
      </c>
      <c r="AD170" s="41">
        <f t="shared" si="25"/>
        <v>8.9134348959163994</v>
      </c>
      <c r="AE170" s="41">
        <v>16.5</v>
      </c>
      <c r="AF170" s="41">
        <f t="shared" si="26"/>
        <v>24.740304687749202</v>
      </c>
      <c r="AG170" s="41">
        <v>16.5</v>
      </c>
      <c r="AH170" s="41">
        <f t="shared" si="27"/>
        <v>29.686201497696953</v>
      </c>
      <c r="AI170" s="41">
        <v>16.5</v>
      </c>
      <c r="AJ170" s="41">
        <f t="shared" si="28"/>
        <v>93.982860027017708</v>
      </c>
    </row>
    <row r="171" spans="22:36">
      <c r="V171" s="54"/>
      <c r="W171" s="41">
        <v>16.600000000000001</v>
      </c>
      <c r="X171" s="41">
        <f t="shared" si="22"/>
        <v>11.585458194579351</v>
      </c>
      <c r="Y171" s="41">
        <v>16.600000000000001</v>
      </c>
      <c r="Z171" s="41">
        <f t="shared" si="23"/>
        <v>3.8689559592785159</v>
      </c>
      <c r="AA171" s="41">
        <v>16.600000000000001</v>
      </c>
      <c r="AB171" s="41">
        <f t="shared" si="24"/>
        <v>7.3314890135801729</v>
      </c>
      <c r="AC171" s="41">
        <v>16.600000000000001</v>
      </c>
      <c r="AD171" s="41">
        <f t="shared" si="25"/>
        <v>8.9143612669752166</v>
      </c>
      <c r="AE171" s="41">
        <v>16.600000000000001</v>
      </c>
      <c r="AF171" s="41">
        <f t="shared" si="26"/>
        <v>24.74308380092565</v>
      </c>
      <c r="AG171" s="41">
        <v>16.600000000000001</v>
      </c>
      <c r="AH171" s="41">
        <f t="shared" si="27"/>
        <v>29.689559592785159</v>
      </c>
      <c r="AI171" s="41">
        <v>16.600000000000001</v>
      </c>
      <c r="AJ171" s="41">
        <f t="shared" si="28"/>
        <v>93.993744886958794</v>
      </c>
    </row>
    <row r="172" spans="22:36">
      <c r="V172" s="54"/>
      <c r="W172" s="41">
        <v>16.7</v>
      </c>
      <c r="X172" s="41">
        <f t="shared" si="22"/>
        <v>11.586676774571316</v>
      </c>
      <c r="Y172" s="41">
        <v>16.7</v>
      </c>
      <c r="Z172" s="41">
        <f t="shared" si="23"/>
        <v>3.8692862286221326</v>
      </c>
      <c r="AA172" s="41">
        <v>16.7</v>
      </c>
      <c r="AB172" s="41">
        <f t="shared" si="24"/>
        <v>7.3322178838557415</v>
      </c>
      <c r="AC172" s="41">
        <v>16.7</v>
      </c>
      <c r="AD172" s="41">
        <f t="shared" si="25"/>
        <v>8.9152723548196775</v>
      </c>
      <c r="AE172" s="41">
        <v>16.7</v>
      </c>
      <c r="AF172" s="41">
        <f t="shared" si="26"/>
        <v>24.745817064459029</v>
      </c>
      <c r="AG172" s="41">
        <v>16.7</v>
      </c>
      <c r="AH172" s="41">
        <f t="shared" si="27"/>
        <v>29.692862286221327</v>
      </c>
      <c r="AI172" s="41">
        <v>16.7</v>
      </c>
      <c r="AJ172" s="41">
        <f t="shared" si="28"/>
        <v>94.004450169131204</v>
      </c>
    </row>
    <row r="173" spans="22:36">
      <c r="V173" s="54"/>
      <c r="W173" s="41">
        <v>16.8</v>
      </c>
      <c r="X173" s="41">
        <f t="shared" si="22"/>
        <v>11.587875366954917</v>
      </c>
      <c r="Y173" s="41">
        <v>16.8</v>
      </c>
      <c r="Z173" s="41">
        <f t="shared" si="23"/>
        <v>3.8696110807634825</v>
      </c>
      <c r="AA173" s="41">
        <v>16.8</v>
      </c>
      <c r="AB173" s="41">
        <f t="shared" si="24"/>
        <v>7.3329347989263063</v>
      </c>
      <c r="AC173" s="41">
        <v>16.8</v>
      </c>
      <c r="AD173" s="41">
        <f t="shared" si="25"/>
        <v>8.916168498657882</v>
      </c>
      <c r="AE173" s="41">
        <v>16.8</v>
      </c>
      <c r="AF173" s="41">
        <f t="shared" si="26"/>
        <v>24.748505495973646</v>
      </c>
      <c r="AG173" s="41">
        <v>16.8</v>
      </c>
      <c r="AH173" s="41">
        <f t="shared" si="27"/>
        <v>29.696110807634824</v>
      </c>
      <c r="AI173" s="41">
        <v>16.8</v>
      </c>
      <c r="AJ173" s="41">
        <f t="shared" si="28"/>
        <v>94.014979859230124</v>
      </c>
    </row>
    <row r="174" spans="22:36">
      <c r="V174" s="54"/>
      <c r="W174" s="41">
        <v>16.899999999999999</v>
      </c>
      <c r="X174" s="41">
        <f t="shared" si="22"/>
        <v>11.589054412810349</v>
      </c>
      <c r="Y174" s="41">
        <v>16.899999999999999</v>
      </c>
      <c r="Z174" s="41">
        <f t="shared" si="23"/>
        <v>3.8699306352476648</v>
      </c>
      <c r="AA174" s="41">
        <v>16.899999999999999</v>
      </c>
      <c r="AB174" s="41">
        <f t="shared" si="24"/>
        <v>7.3336400226155369</v>
      </c>
      <c r="AC174" s="41">
        <v>16.899999999999999</v>
      </c>
      <c r="AD174" s="41">
        <f t="shared" si="25"/>
        <v>8.9170500282694203</v>
      </c>
      <c r="AE174" s="41">
        <v>16.899999999999999</v>
      </c>
      <c r="AF174" s="41">
        <f t="shared" si="26"/>
        <v>24.751150084808263</v>
      </c>
      <c r="AG174" s="41">
        <v>16.899999999999999</v>
      </c>
      <c r="AH174" s="41">
        <f t="shared" si="27"/>
        <v>29.699306352476647</v>
      </c>
      <c r="AI174" s="41">
        <v>16.899999999999999</v>
      </c>
      <c r="AJ174" s="41">
        <f t="shared" si="28"/>
        <v>94.02533783216569</v>
      </c>
    </row>
    <row r="175" spans="22:36">
      <c r="V175" s="54"/>
      <c r="W175" s="41">
        <v>17</v>
      </c>
      <c r="X175" s="41">
        <f t="shared" si="22"/>
        <v>11.590214341027149</v>
      </c>
      <c r="Y175" s="41">
        <v>17</v>
      </c>
      <c r="Z175" s="41">
        <f t="shared" si="23"/>
        <v>3.8702450083157696</v>
      </c>
      <c r="AA175" s="41">
        <v>17</v>
      </c>
      <c r="AB175" s="41">
        <f t="shared" si="24"/>
        <v>7.3343338114554921</v>
      </c>
      <c r="AC175" s="41">
        <v>17</v>
      </c>
      <c r="AD175" s="41">
        <f t="shared" si="25"/>
        <v>8.9179172643193638</v>
      </c>
      <c r="AE175" s="41">
        <v>17</v>
      </c>
      <c r="AF175" s="41">
        <f t="shared" si="26"/>
        <v>24.753751792958095</v>
      </c>
      <c r="AG175" s="41">
        <v>17</v>
      </c>
      <c r="AH175" s="41">
        <f t="shared" si="27"/>
        <v>29.702450083157697</v>
      </c>
      <c r="AI175" s="41">
        <v>17</v>
      </c>
      <c r="AJ175" s="41">
        <f t="shared" si="28"/>
        <v>94.035527855752534</v>
      </c>
    </row>
    <row r="176" spans="22:36">
      <c r="V176" s="54"/>
      <c r="W176" s="41">
        <v>17.100000000000001</v>
      </c>
      <c r="X176" s="41">
        <f t="shared" si="22"/>
        <v>11.591355568707906</v>
      </c>
      <c r="Y176" s="41">
        <v>17.100000000000001</v>
      </c>
      <c r="Z176" s="41">
        <f t="shared" si="23"/>
        <v>3.8705543130142925</v>
      </c>
      <c r="AA176" s="41">
        <v>17.100000000000001</v>
      </c>
      <c r="AB176" s="41">
        <f t="shared" si="24"/>
        <v>7.3350164149280941</v>
      </c>
      <c r="AC176" s="41">
        <v>17.100000000000001</v>
      </c>
      <c r="AD176" s="41">
        <f t="shared" si="25"/>
        <v>8.9187705186601178</v>
      </c>
      <c r="AE176" s="41">
        <v>17.100000000000001</v>
      </c>
      <c r="AF176" s="41">
        <f t="shared" si="26"/>
        <v>24.756311555980353</v>
      </c>
      <c r="AG176" s="41">
        <v>17.100000000000001</v>
      </c>
      <c r="AH176" s="41">
        <f t="shared" si="27"/>
        <v>29.705543130142924</v>
      </c>
      <c r="AI176" s="41">
        <v>17.100000000000001</v>
      </c>
      <c r="AJ176" s="41">
        <f t="shared" si="28"/>
        <v>94.045553594256376</v>
      </c>
    </row>
    <row r="177" spans="22:36">
      <c r="V177" s="54"/>
      <c r="W177" s="41">
        <v>17.2</v>
      </c>
      <c r="X177" s="41">
        <f t="shared" si="22"/>
        <v>11.592478501556434</v>
      </c>
      <c r="Y177" s="41">
        <v>17.2</v>
      </c>
      <c r="Z177" s="41">
        <f t="shared" si="23"/>
        <v>3.870858659300342</v>
      </c>
      <c r="AA177" s="41">
        <v>17.2</v>
      </c>
      <c r="AB177" s="41">
        <f t="shared" si="24"/>
        <v>7.3356880756973073</v>
      </c>
      <c r="AC177" s="41">
        <v>17.2</v>
      </c>
      <c r="AD177" s="41">
        <f t="shared" si="25"/>
        <v>8.9196100946216337</v>
      </c>
      <c r="AE177" s="41">
        <v>17.2</v>
      </c>
      <c r="AF177" s="41">
        <f t="shared" si="26"/>
        <v>24.758830283864899</v>
      </c>
      <c r="AG177" s="41">
        <v>17.2</v>
      </c>
      <c r="AH177" s="41">
        <f t="shared" si="27"/>
        <v>29.708586593003421</v>
      </c>
      <c r="AI177" s="41">
        <v>17.2</v>
      </c>
      <c r="AJ177" s="41">
        <f t="shared" si="28"/>
        <v>94.0554186118042</v>
      </c>
    </row>
    <row r="178" spans="22:36">
      <c r="V178" s="54"/>
      <c r="W178" s="41">
        <v>17.3</v>
      </c>
      <c r="X178" s="41">
        <f t="shared" si="22"/>
        <v>11.593583534251078</v>
      </c>
      <c r="Y178" s="41">
        <v>17.3</v>
      </c>
      <c r="Z178" s="41">
        <f t="shared" si="23"/>
        <v>3.8711581541428157</v>
      </c>
      <c r="AA178" s="41">
        <v>17.3</v>
      </c>
      <c r="AB178" s="41">
        <f t="shared" si="24"/>
        <v>7.3363490298324212</v>
      </c>
      <c r="AC178" s="41">
        <v>17.3</v>
      </c>
      <c r="AD178" s="41">
        <f t="shared" si="25"/>
        <v>8.9204362872905261</v>
      </c>
      <c r="AE178" s="41">
        <v>17.3</v>
      </c>
      <c r="AF178" s="41">
        <f t="shared" si="26"/>
        <v>24.76130886187158</v>
      </c>
      <c r="AG178" s="41">
        <v>17.3</v>
      </c>
      <c r="AH178" s="41">
        <f t="shared" si="27"/>
        <v>29.711581541428156</v>
      </c>
      <c r="AI178" s="41">
        <v>17.3</v>
      </c>
      <c r="AJ178" s="41">
        <f t="shared" si="28"/>
        <v>94.065126375663681</v>
      </c>
    </row>
    <row r="179" spans="22:36">
      <c r="V179" s="54"/>
      <c r="W179" s="41">
        <v>17.399999999999999</v>
      </c>
      <c r="X179" s="41">
        <f t="shared" si="22"/>
        <v>11.594671050803795</v>
      </c>
      <c r="Y179" s="41">
        <v>17.399999999999999</v>
      </c>
      <c r="Z179" s="41">
        <f t="shared" si="23"/>
        <v>3.8714529016197199</v>
      </c>
      <c r="AA179" s="41">
        <v>17.399999999999999</v>
      </c>
      <c r="AB179" s="41">
        <f t="shared" si="24"/>
        <v>7.3369995070228313</v>
      </c>
      <c r="AC179" s="41">
        <v>17.399999999999999</v>
      </c>
      <c r="AD179" s="41">
        <f t="shared" si="25"/>
        <v>8.9212493837785374</v>
      </c>
      <c r="AE179" s="41">
        <v>17.399999999999999</v>
      </c>
      <c r="AF179" s="41">
        <f t="shared" si="26"/>
        <v>24.763748151335616</v>
      </c>
      <c r="AG179" s="41">
        <v>17.399999999999999</v>
      </c>
      <c r="AH179" s="41">
        <f t="shared" si="27"/>
        <v>29.714529016197201</v>
      </c>
      <c r="AI179" s="41">
        <v>17.399999999999999</v>
      </c>
      <c r="AJ179" s="41">
        <f t="shared" si="28"/>
        <v>94.074680259397823</v>
      </c>
    </row>
    <row r="180" spans="22:36">
      <c r="V180" s="54"/>
      <c r="W180" s="41">
        <v>17.5</v>
      </c>
      <c r="X180" s="41">
        <f t="shared" si="22"/>
        <v>11.595741424905654</v>
      </c>
      <c r="Y180" s="41">
        <v>17.5</v>
      </c>
      <c r="Z180" s="41">
        <f t="shared" si="23"/>
        <v>3.871743003011813</v>
      </c>
      <c r="AA180" s="41">
        <v>17.5</v>
      </c>
      <c r="AB180" s="41">
        <f t="shared" si="24"/>
        <v>7.3376397307846908</v>
      </c>
      <c r="AC180" s="41">
        <v>17.5</v>
      </c>
      <c r="AD180" s="41">
        <f t="shared" si="25"/>
        <v>8.9220496634808626</v>
      </c>
      <c r="AE180" s="41">
        <v>17.5</v>
      </c>
      <c r="AF180" s="41">
        <f t="shared" si="26"/>
        <v>24.766148990442588</v>
      </c>
      <c r="AG180" s="41">
        <v>17.5</v>
      </c>
      <c r="AH180" s="41">
        <f t="shared" si="27"/>
        <v>29.717430030118127</v>
      </c>
      <c r="AI180" s="41">
        <v>17.5</v>
      </c>
      <c r="AJ180" s="41">
        <f t="shared" si="28"/>
        <v>94.084083545900143</v>
      </c>
    </row>
    <row r="181" spans="22:36">
      <c r="V181" s="54"/>
      <c r="W181" s="41">
        <v>17.600000000000001</v>
      </c>
      <c r="X181" s="41">
        <f t="shared" si="22"/>
        <v>11.5967950202593</v>
      </c>
      <c r="Y181" s="41">
        <v>17.600000000000001</v>
      </c>
      <c r="Z181" s="41">
        <f t="shared" si="23"/>
        <v>3.8720285568927078</v>
      </c>
      <c r="AA181" s="41">
        <v>17.600000000000001</v>
      </c>
      <c r="AB181" s="41">
        <f t="shared" si="24"/>
        <v>7.3382699186597691</v>
      </c>
      <c r="AC181" s="41">
        <v>17.600000000000001</v>
      </c>
      <c r="AD181" s="41">
        <f t="shared" si="25"/>
        <v>8.9228373983247113</v>
      </c>
      <c r="AE181" s="41">
        <v>17.600000000000001</v>
      </c>
      <c r="AF181" s="41">
        <f t="shared" si="26"/>
        <v>24.768512194974136</v>
      </c>
      <c r="AG181" s="41">
        <v>17.600000000000001</v>
      </c>
      <c r="AH181" s="41">
        <f t="shared" si="27"/>
        <v>29.720285568927078</v>
      </c>
      <c r="AI181" s="41">
        <v>17.600000000000001</v>
      </c>
      <c r="AJ181" s="41">
        <f t="shared" si="28"/>
        <v>94.093339430315353</v>
      </c>
    </row>
    <row r="182" spans="22:36">
      <c r="V182" s="54"/>
      <c r="W182" s="41">
        <v>17.7</v>
      </c>
      <c r="X182" s="41">
        <f t="shared" si="22"/>
        <v>11.597832190898981</v>
      </c>
      <c r="Y182" s="41">
        <v>17.7</v>
      </c>
      <c r="Z182" s="41">
        <f t="shared" si="23"/>
        <v>3.8723096592156114</v>
      </c>
      <c r="AA182" s="41">
        <v>17.7</v>
      </c>
      <c r="AB182" s="41">
        <f t="shared" si="24"/>
        <v>7.3388902824068678</v>
      </c>
      <c r="AC182" s="41">
        <v>17.7</v>
      </c>
      <c r="AD182" s="41">
        <f t="shared" si="25"/>
        <v>8.923612853008585</v>
      </c>
      <c r="AE182" s="41">
        <v>17.7</v>
      </c>
      <c r="AF182" s="41">
        <f t="shared" si="26"/>
        <v>24.770838559025751</v>
      </c>
      <c r="AG182" s="41">
        <v>17.7</v>
      </c>
      <c r="AH182" s="41">
        <f t="shared" si="27"/>
        <v>29.723096592156118</v>
      </c>
      <c r="AI182" s="41">
        <v>17.7</v>
      </c>
      <c r="AJ182" s="41">
        <f t="shared" si="28"/>
        <v>94.102451022850857</v>
      </c>
    </row>
    <row r="183" spans="22:36">
      <c r="V183" s="54"/>
      <c r="W183" s="41">
        <v>17.8</v>
      </c>
      <c r="X183" s="41">
        <f t="shared" si="22"/>
        <v>11.598853281498622</v>
      </c>
      <c r="Y183" s="41">
        <v>17.8</v>
      </c>
      <c r="Z183" s="41">
        <f t="shared" si="23"/>
        <v>3.8725864033968227</v>
      </c>
      <c r="AA183" s="41">
        <v>17.8</v>
      </c>
      <c r="AB183" s="41">
        <f t="shared" si="24"/>
        <v>7.339501028186092</v>
      </c>
      <c r="AC183" s="41">
        <v>17.8</v>
      </c>
      <c r="AD183" s="41">
        <f t="shared" si="25"/>
        <v>8.9243762852326149</v>
      </c>
      <c r="AE183" s="41">
        <v>17.8</v>
      </c>
      <c r="AF183" s="41">
        <f t="shared" si="26"/>
        <v>24.773128855697845</v>
      </c>
      <c r="AG183" s="41">
        <v>17.8</v>
      </c>
      <c r="AH183" s="41">
        <f t="shared" si="27"/>
        <v>29.725864033968229</v>
      </c>
      <c r="AI183" s="41">
        <v>17.8</v>
      </c>
      <c r="AJ183" s="41">
        <f t="shared" si="28"/>
        <v>94.11142135148323</v>
      </c>
    </row>
    <row r="184" spans="22:36">
      <c r="V184" s="54"/>
      <c r="W184" s="41">
        <v>17.899999999999999</v>
      </c>
      <c r="X184" s="41">
        <f t="shared" si="22"/>
        <v>11.599858627668521</v>
      </c>
      <c r="Y184" s="41">
        <v>17.899999999999999</v>
      </c>
      <c r="Z184" s="41">
        <f t="shared" si="23"/>
        <v>3.8728588803961412</v>
      </c>
      <c r="AA184" s="41">
        <v>17.899999999999999</v>
      </c>
      <c r="AB184" s="41">
        <f t="shared" si="24"/>
        <v>7.3401023567363124</v>
      </c>
      <c r="AC184" s="41">
        <v>17.899999999999999</v>
      </c>
      <c r="AD184" s="41">
        <f t="shared" si="25"/>
        <v>8.9251279459203907</v>
      </c>
      <c r="AE184" s="41">
        <v>17.899999999999999</v>
      </c>
      <c r="AF184" s="41">
        <f t="shared" si="26"/>
        <v>24.775383837761169</v>
      </c>
      <c r="AG184" s="41">
        <v>17.899999999999999</v>
      </c>
      <c r="AH184" s="41">
        <f t="shared" si="27"/>
        <v>29.728588803961411</v>
      </c>
      <c r="AI184" s="41">
        <v>17.899999999999999</v>
      </c>
      <c r="AJ184" s="41">
        <f t="shared" si="28"/>
        <v>94.120253364564576</v>
      </c>
    </row>
    <row r="185" spans="22:36">
      <c r="V185" s="54"/>
      <c r="W185" s="41">
        <v>18</v>
      </c>
      <c r="X185" s="41">
        <f t="shared" si="22"/>
        <v>11.600848556241058</v>
      </c>
      <c r="Y185" s="41">
        <v>18</v>
      </c>
      <c r="Z185" s="41">
        <f t="shared" si="23"/>
        <v>3.8731271787943053</v>
      </c>
      <c r="AA185" s="41">
        <v>18</v>
      </c>
      <c r="AB185" s="41">
        <f t="shared" si="24"/>
        <v>7.340694463546054</v>
      </c>
      <c r="AC185" s="41">
        <v>18</v>
      </c>
      <c r="AD185" s="41">
        <f t="shared" si="25"/>
        <v>8.9258680794325667</v>
      </c>
      <c r="AE185" s="41">
        <v>18</v>
      </c>
      <c r="AF185" s="41">
        <f t="shared" si="26"/>
        <v>24.777604238297702</v>
      </c>
      <c r="AG185" s="41">
        <v>18</v>
      </c>
      <c r="AH185" s="41">
        <f t="shared" si="27"/>
        <v>29.731271787943054</v>
      </c>
      <c r="AI185" s="41">
        <v>18</v>
      </c>
      <c r="AJ185" s="41">
        <f t="shared" si="28"/>
        <v>94.128949933332663</v>
      </c>
    </row>
    <row r="186" spans="22:36">
      <c r="V186" s="54"/>
      <c r="W186" s="41">
        <v>18.100000000000001</v>
      </c>
      <c r="X186" s="41">
        <f t="shared" si="22"/>
        <v>11.601823385545968</v>
      </c>
      <c r="Y186" s="41">
        <v>18.100000000000001</v>
      </c>
      <c r="Z186" s="41">
        <f t="shared" si="23"/>
        <v>3.8733913848675989</v>
      </c>
      <c r="AA186" s="41">
        <v>18.100000000000001</v>
      </c>
      <c r="AB186" s="41">
        <f t="shared" si="24"/>
        <v>7.3412775390181499</v>
      </c>
      <c r="AC186" s="41">
        <v>18.100000000000001</v>
      </c>
      <c r="AD186" s="41">
        <f t="shared" si="25"/>
        <v>8.9265969237726868</v>
      </c>
      <c r="AE186" s="41">
        <v>18.100000000000001</v>
      </c>
      <c r="AF186" s="41">
        <f t="shared" si="26"/>
        <v>24.779790771318059</v>
      </c>
      <c r="AG186" s="41">
        <v>18.100000000000001</v>
      </c>
      <c r="AH186" s="41">
        <f t="shared" si="27"/>
        <v>29.733913848675989</v>
      </c>
      <c r="AI186" s="41">
        <v>18.100000000000001</v>
      </c>
      <c r="AJ186" s="41">
        <f t="shared" si="28"/>
        <v>94.137513854329072</v>
      </c>
    </row>
    <row r="187" spans="22:36">
      <c r="V187" s="54"/>
      <c r="W187" s="41">
        <v>18.2</v>
      </c>
      <c r="X187" s="41">
        <f t="shared" si="22"/>
        <v>11.602783425675542</v>
      </c>
      <c r="Y187" s="41">
        <v>18.2</v>
      </c>
      <c r="Z187" s="41">
        <f t="shared" si="23"/>
        <v>3.873651582659726</v>
      </c>
      <c r="AA187" s="41">
        <v>18.2</v>
      </c>
      <c r="AB187" s="41">
        <f t="shared" si="24"/>
        <v>7.341851768628362</v>
      </c>
      <c r="AC187" s="41">
        <v>18.2</v>
      </c>
      <c r="AD187" s="41">
        <f t="shared" si="25"/>
        <v>8.9273147107854527</v>
      </c>
      <c r="AE187" s="41">
        <v>18.2</v>
      </c>
      <c r="AF187" s="41">
        <f t="shared" si="26"/>
        <v>24.781944132356355</v>
      </c>
      <c r="AG187" s="41">
        <v>18.2</v>
      </c>
      <c r="AH187" s="41">
        <f t="shared" si="27"/>
        <v>29.736515826597262</v>
      </c>
      <c r="AI187" s="41">
        <v>18.2</v>
      </c>
      <c r="AJ187" s="41">
        <f t="shared" si="28"/>
        <v>94.145947851729062</v>
      </c>
    </row>
    <row r="188" spans="22:36">
      <c r="V188" s="54"/>
      <c r="W188" s="41">
        <v>18.3</v>
      </c>
      <c r="X188" s="41">
        <f t="shared" si="22"/>
        <v>11.603728978740222</v>
      </c>
      <c r="Y188" s="41">
        <v>18.3</v>
      </c>
      <c r="Z188" s="41">
        <f t="shared" si="23"/>
        <v>3.8739078540510881</v>
      </c>
      <c r="AA188" s="41">
        <v>18.3</v>
      </c>
      <c r="AB188" s="41">
        <f t="shared" si="24"/>
        <v>7.3424173330782638</v>
      </c>
      <c r="AC188" s="41">
        <v>18.3</v>
      </c>
      <c r="AD188" s="41">
        <f t="shared" si="25"/>
        <v>8.9280216663478296</v>
      </c>
      <c r="AE188" s="41">
        <v>18.3</v>
      </c>
      <c r="AF188" s="41">
        <f t="shared" si="26"/>
        <v>24.784064999043487</v>
      </c>
      <c r="AG188" s="41">
        <v>18.3</v>
      </c>
      <c r="AH188" s="41">
        <f t="shared" si="27"/>
        <v>29.739078540510882</v>
      </c>
      <c r="AI188" s="41">
        <v>18.3</v>
      </c>
      <c r="AJ188" s="41">
        <f t="shared" si="28"/>
        <v>94.154254579587004</v>
      </c>
    </row>
    <row r="189" spans="22:36">
      <c r="V189" s="54"/>
      <c r="W189" s="41">
        <v>18.399999999999999</v>
      </c>
      <c r="X189" s="41">
        <f t="shared" si="22"/>
        <v>11.604660339114961</v>
      </c>
      <c r="Y189" s="41">
        <v>18.399999999999999</v>
      </c>
      <c r="Z189" s="41">
        <f t="shared" si="23"/>
        <v>3.8741602788255505</v>
      </c>
      <c r="AA189" s="41">
        <v>18.399999999999999</v>
      </c>
      <c r="AB189" s="41">
        <f t="shared" si="24"/>
        <v>7.3429744084425943</v>
      </c>
      <c r="AC189" s="41">
        <v>18.399999999999999</v>
      </c>
      <c r="AD189" s="41">
        <f t="shared" si="25"/>
        <v>8.9287180105532435</v>
      </c>
      <c r="AE189" s="41">
        <v>18.399999999999999</v>
      </c>
      <c r="AF189" s="41">
        <f t="shared" si="26"/>
        <v>24.786154031659727</v>
      </c>
      <c r="AG189" s="41">
        <v>18.399999999999999</v>
      </c>
      <c r="AH189" s="41">
        <f t="shared" si="27"/>
        <v>29.741602788255506</v>
      </c>
      <c r="AI189" s="41">
        <v>18.399999999999999</v>
      </c>
      <c r="AJ189" s="41">
        <f t="shared" si="28"/>
        <v>94.162436624000605</v>
      </c>
    </row>
    <row r="190" spans="22:36">
      <c r="V190" s="54"/>
      <c r="W190" s="41">
        <v>18.5</v>
      </c>
      <c r="X190" s="41">
        <f t="shared" si="22"/>
        <v>11.605577793676737</v>
      </c>
      <c r="Y190" s="41">
        <v>18.5</v>
      </c>
      <c r="Z190" s="41">
        <f t="shared" si="23"/>
        <v>3.8744089347348165</v>
      </c>
      <c r="AA190" s="41">
        <v>18.5</v>
      </c>
      <c r="AB190" s="41">
        <f t="shared" si="24"/>
        <v>7.3435231663113196</v>
      </c>
      <c r="AC190" s="41">
        <v>18.5</v>
      </c>
      <c r="AD190" s="41">
        <f t="shared" si="25"/>
        <v>8.92940395788915</v>
      </c>
      <c r="AE190" s="41">
        <v>18.5</v>
      </c>
      <c r="AF190" s="41">
        <f t="shared" si="26"/>
        <v>24.78821187366745</v>
      </c>
      <c r="AG190" s="41">
        <v>18.5</v>
      </c>
      <c r="AH190" s="41">
        <f t="shared" si="27"/>
        <v>29.744089347348169</v>
      </c>
      <c r="AI190" s="41">
        <v>18.5</v>
      </c>
      <c r="AJ190" s="41">
        <f t="shared" si="28"/>
        <v>94.170496505197505</v>
      </c>
    </row>
    <row r="191" spans="22:36">
      <c r="V191" s="54"/>
      <c r="W191" s="41">
        <v>18.600000000000001</v>
      </c>
      <c r="X191" s="41">
        <f t="shared" si="22"/>
        <v>11.606481622033577</v>
      </c>
      <c r="Y191" s="41">
        <v>18.600000000000001</v>
      </c>
      <c r="Z191" s="41">
        <f t="shared" si="23"/>
        <v>3.8746538975605027</v>
      </c>
      <c r="AA191" s="41">
        <v>18.600000000000001</v>
      </c>
      <c r="AB191" s="41">
        <f t="shared" si="24"/>
        <v>7.344063773926627</v>
      </c>
      <c r="AC191" s="41">
        <v>18.600000000000001</v>
      </c>
      <c r="AD191" s="41">
        <f t="shared" si="25"/>
        <v>8.9300797174082831</v>
      </c>
      <c r="AE191" s="41">
        <v>18.600000000000001</v>
      </c>
      <c r="AF191" s="41">
        <f t="shared" si="26"/>
        <v>24.790239152224849</v>
      </c>
      <c r="AG191" s="41">
        <v>18.600000000000001</v>
      </c>
      <c r="AH191" s="41">
        <f t="shared" si="27"/>
        <v>29.746538975605027</v>
      </c>
      <c r="AI191" s="41">
        <v>18.600000000000001</v>
      </c>
      <c r="AJ191" s="41">
        <f t="shared" si="28"/>
        <v>94.178436679547332</v>
      </c>
    </row>
    <row r="192" spans="22:36">
      <c r="V192" s="54"/>
      <c r="W192" s="41">
        <v>18.7</v>
      </c>
      <c r="X192" s="41">
        <f t="shared" si="22"/>
        <v>11.607372096745452</v>
      </c>
      <c r="Y192" s="41">
        <v>18.7</v>
      </c>
      <c r="Z192" s="41">
        <f t="shared" si="23"/>
        <v>3.8748952411740012</v>
      </c>
      <c r="AA192" s="41">
        <v>18.7</v>
      </c>
      <c r="AB192" s="41">
        <f t="shared" si="24"/>
        <v>7.3445963943150376</v>
      </c>
      <c r="AC192" s="41">
        <v>18.7</v>
      </c>
      <c r="AD192" s="41">
        <f t="shared" si="25"/>
        <v>8.9307454928937968</v>
      </c>
      <c r="AE192" s="41">
        <v>18.7</v>
      </c>
      <c r="AF192" s="41">
        <f t="shared" si="26"/>
        <v>24.792236478681389</v>
      </c>
      <c r="AG192" s="41">
        <v>18.7</v>
      </c>
      <c r="AH192" s="41">
        <f t="shared" si="27"/>
        <v>29.74895241174001</v>
      </c>
      <c r="AI192" s="41">
        <v>18.7</v>
      </c>
      <c r="AJ192" s="41">
        <f t="shared" si="28"/>
        <v>94.18625954150211</v>
      </c>
    </row>
    <row r="193" spans="22:36">
      <c r="V193" s="54"/>
      <c r="W193" s="41">
        <v>18.8</v>
      </c>
      <c r="X193" s="41">
        <f t="shared" si="22"/>
        <v>11.608249483537341</v>
      </c>
      <c r="Y193" s="41">
        <v>18.8</v>
      </c>
      <c r="Z193" s="41">
        <f t="shared" si="23"/>
        <v>3.875133037594233</v>
      </c>
      <c r="AA193" s="41">
        <v>18.8</v>
      </c>
      <c r="AB193" s="41">
        <f t="shared" si="24"/>
        <v>7.3451211864148593</v>
      </c>
      <c r="AC193" s="41">
        <v>18.8</v>
      </c>
      <c r="AD193" s="41">
        <f t="shared" si="25"/>
        <v>8.9314014830185737</v>
      </c>
      <c r="AE193" s="41">
        <v>18.8</v>
      </c>
      <c r="AF193" s="41">
        <f t="shared" si="26"/>
        <v>24.794204449055719</v>
      </c>
      <c r="AG193" s="41">
        <v>18.8</v>
      </c>
      <c r="AH193" s="41">
        <f t="shared" si="27"/>
        <v>29.751330375942331</v>
      </c>
      <c r="AI193" s="41">
        <v>18.8</v>
      </c>
      <c r="AJ193" s="41">
        <f t="shared" si="28"/>
        <v>94.193967425468244</v>
      </c>
    </row>
    <row r="194" spans="22:36">
      <c r="V194" s="54"/>
      <c r="W194" s="41">
        <v>18.899999999999999</v>
      </c>
      <c r="X194" s="41">
        <f t="shared" si="22"/>
        <v>11.609114041504819</v>
      </c>
      <c r="Y194" s="41">
        <v>18.899999999999999</v>
      </c>
      <c r="Z194" s="41">
        <f t="shared" si="23"/>
        <v>3.8753673570433627</v>
      </c>
      <c r="AA194" s="41">
        <v>18.899999999999999</v>
      </c>
      <c r="AB194" s="41">
        <f t="shared" si="24"/>
        <v>7.3456383051991452</v>
      </c>
      <c r="AC194" s="41">
        <v>18.899999999999999</v>
      </c>
      <c r="AD194" s="41">
        <f t="shared" si="25"/>
        <v>8.9320478814989315</v>
      </c>
      <c r="AE194" s="41">
        <v>18.899999999999999</v>
      </c>
      <c r="AF194" s="41">
        <f t="shared" si="26"/>
        <v>24.796143644496794</v>
      </c>
      <c r="AG194" s="41">
        <v>18.899999999999999</v>
      </c>
      <c r="AH194" s="41">
        <f t="shared" si="27"/>
        <v>29.753673570433627</v>
      </c>
      <c r="AI194" s="41">
        <v>18.899999999999999</v>
      </c>
      <c r="AJ194" s="41">
        <f t="shared" si="28"/>
        <v>94.201562607612445</v>
      </c>
    </row>
    <row r="195" spans="22:36">
      <c r="V195" s="54"/>
      <c r="W195" s="41">
        <v>19</v>
      </c>
      <c r="X195" s="41">
        <f t="shared" si="22"/>
        <v>11.60996602331244</v>
      </c>
      <c r="Y195" s="41">
        <v>19</v>
      </c>
      <c r="Z195" s="41">
        <f t="shared" si="23"/>
        <v>3.8755982680005681</v>
      </c>
      <c r="AA195" s="41">
        <v>19</v>
      </c>
      <c r="AB195" s="41">
        <f t="shared" si="24"/>
        <v>7.3461479017943576</v>
      </c>
      <c r="AC195" s="41">
        <v>19</v>
      </c>
      <c r="AD195" s="41">
        <f t="shared" si="25"/>
        <v>8.9326848772429468</v>
      </c>
      <c r="AE195" s="41">
        <v>19</v>
      </c>
      <c r="AF195" s="41">
        <f t="shared" si="26"/>
        <v>24.798054631728839</v>
      </c>
      <c r="AG195" s="41">
        <v>19</v>
      </c>
      <c r="AH195" s="41">
        <f t="shared" si="27"/>
        <v>29.75598268000568</v>
      </c>
      <c r="AI195" s="41">
        <v>19</v>
      </c>
      <c r="AJ195" s="41">
        <f t="shared" si="28"/>
        <v>94.209047307604621</v>
      </c>
    </row>
    <row r="196" spans="22:36">
      <c r="V196" s="54"/>
      <c r="W196" s="41">
        <v>19.100000000000001</v>
      </c>
      <c r="X196" s="41">
        <f t="shared" si="22"/>
        <v>11.610805675385199</v>
      </c>
      <c r="Y196" s="41">
        <v>19.100000000000001</v>
      </c>
      <c r="Z196" s="41">
        <f t="shared" si="23"/>
        <v>3.8758258372539323</v>
      </c>
      <c r="AA196" s="41">
        <v>19.100000000000001</v>
      </c>
      <c r="AB196" s="41">
        <f t="shared" si="24"/>
        <v>7.3466501235948858</v>
      </c>
      <c r="AC196" s="41">
        <v>19.100000000000001</v>
      </c>
      <c r="AD196" s="41">
        <f t="shared" si="25"/>
        <v>8.9333126544936068</v>
      </c>
      <c r="AE196" s="41">
        <v>19.100000000000001</v>
      </c>
      <c r="AF196" s="41">
        <f t="shared" si="26"/>
        <v>24.799937963480822</v>
      </c>
      <c r="AG196" s="41">
        <v>19.100000000000001</v>
      </c>
      <c r="AH196" s="41">
        <f t="shared" si="27"/>
        <v>29.758258372539323</v>
      </c>
      <c r="AI196" s="41">
        <v>19.100000000000001</v>
      </c>
      <c r="AJ196" s="41">
        <f t="shared" si="28"/>
        <v>94.216423690299877</v>
      </c>
    </row>
    <row r="197" spans="22:36">
      <c r="V197" s="54"/>
      <c r="W197" s="41">
        <v>19.2</v>
      </c>
      <c r="X197" s="41">
        <f t="shared" si="22"/>
        <v>11.611633238093383</v>
      </c>
      <c r="Y197" s="41">
        <v>19.2</v>
      </c>
      <c r="Z197" s="41">
        <f t="shared" si="23"/>
        <v>3.8760501299505434</v>
      </c>
      <c r="AA197" s="41">
        <v>19.2</v>
      </c>
      <c r="AB197" s="41">
        <f t="shared" si="24"/>
        <v>7.3471451143736131</v>
      </c>
      <c r="AC197" s="41">
        <v>19.2</v>
      </c>
      <c r="AD197" s="41">
        <f t="shared" si="25"/>
        <v>8.9339313929670165</v>
      </c>
      <c r="AE197" s="41">
        <v>19.2</v>
      </c>
      <c r="AF197" s="41">
        <f t="shared" si="26"/>
        <v>24.801794178901048</v>
      </c>
      <c r="AG197" s="41">
        <v>19.2</v>
      </c>
      <c r="AH197" s="41">
        <f t="shared" si="27"/>
        <v>29.760501299505435</v>
      </c>
      <c r="AI197" s="41">
        <v>19.2</v>
      </c>
      <c r="AJ197" s="41">
        <f t="shared" si="28"/>
        <v>94.223693867362442</v>
      </c>
    </row>
    <row r="198" spans="22:36">
      <c r="V198" s="54"/>
      <c r="W198" s="41">
        <v>19.3</v>
      </c>
      <c r="X198" s="41">
        <f t="shared" ref="X198:X261" si="29">1+($N$3-1)/(1+1.7/(W198)^1.8)</f>
        <v>11.612448945931027</v>
      </c>
      <c r="Y198" s="41">
        <v>19.3</v>
      </c>
      <c r="Z198" s="41">
        <f t="shared" si="23"/>
        <v>3.8762712096448579</v>
      </c>
      <c r="AA198" s="41">
        <v>19.3</v>
      </c>
      <c r="AB198" s="41">
        <f t="shared" si="24"/>
        <v>7.3476330143886521</v>
      </c>
      <c r="AC198" s="41">
        <v>19.3</v>
      </c>
      <c r="AD198" s="41">
        <f t="shared" si="25"/>
        <v>8.9345412679858143</v>
      </c>
      <c r="AE198" s="41">
        <v>19.3</v>
      </c>
      <c r="AF198" s="41">
        <f t="shared" si="26"/>
        <v>24.803623803957446</v>
      </c>
      <c r="AG198" s="41">
        <v>19.3</v>
      </c>
      <c r="AH198" s="41">
        <f t="shared" si="27"/>
        <v>29.762712096448581</v>
      </c>
      <c r="AI198" s="41">
        <v>19.3</v>
      </c>
      <c r="AJ198" s="41">
        <f t="shared" si="28"/>
        <v>94.23085989883333</v>
      </c>
    </row>
    <row r="199" spans="22:36">
      <c r="V199" s="54"/>
      <c r="W199" s="41">
        <v>19.399999999999999</v>
      </c>
      <c r="X199" s="41">
        <f t="shared" si="29"/>
        <v>11.613253027688252</v>
      </c>
      <c r="Y199" s="41">
        <v>19.399999999999999</v>
      </c>
      <c r="Z199" s="41">
        <f t="shared" ref="Z199:Z262" si="30">1+($M$6-1)/(1+1.7/(Y199)^1.8)</f>
        <v>3.8764891383454145</v>
      </c>
      <c r="AA199" s="41">
        <v>19.399999999999999</v>
      </c>
      <c r="AB199" s="41">
        <f t="shared" ref="AB199:AB262" si="31">1+($M$7-1)/(1+1.7/(AA199)^1.8)</f>
        <v>7.3481139604864323</v>
      </c>
      <c r="AC199" s="41">
        <v>19.399999999999999</v>
      </c>
      <c r="AD199" s="41">
        <f t="shared" ref="AD199:AD262" si="32">1+($M$8-1)/(1+1.7/(AC199)^1.8)</f>
        <v>8.9351424506080406</v>
      </c>
      <c r="AE199" s="41">
        <v>19.399999999999999</v>
      </c>
      <c r="AF199" s="41">
        <f t="shared" ref="AF199:AF262" si="33">1+($M$9-1)/(1+1.7/(AE199)^1.8)</f>
        <v>24.805427351824118</v>
      </c>
      <c r="AG199" s="41">
        <v>19.399999999999999</v>
      </c>
      <c r="AH199" s="41">
        <f t="shared" ref="AH199:AH262" si="34">1+($M$10-1)/(1+1.7/(AG199)^1.8)</f>
        <v>29.764891383454145</v>
      </c>
      <c r="AI199" s="41">
        <v>19.399999999999999</v>
      </c>
      <c r="AJ199" s="41">
        <f t="shared" ref="AJ199:AJ262" si="35">1+($M$11-1)/(1+1.7/(AI199)^1.8)</f>
        <v>94.237923794644473</v>
      </c>
    </row>
    <row r="200" spans="22:36">
      <c r="V200" s="54"/>
      <c r="W200" s="41">
        <v>19.5</v>
      </c>
      <c r="X200" s="41">
        <f t="shared" si="29"/>
        <v>11.614045706617732</v>
      </c>
      <c r="Y200" s="41">
        <v>19.5</v>
      </c>
      <c r="Z200" s="41">
        <f t="shared" si="30"/>
        <v>3.8767039765599463</v>
      </c>
      <c r="AA200" s="41">
        <v>19.5</v>
      </c>
      <c r="AB200" s="41">
        <f t="shared" si="31"/>
        <v>7.3485880862012616</v>
      </c>
      <c r="AC200" s="41">
        <v>19.5</v>
      </c>
      <c r="AD200" s="41">
        <f t="shared" si="32"/>
        <v>8.9357351077515759</v>
      </c>
      <c r="AE200" s="41">
        <v>19.5</v>
      </c>
      <c r="AF200" s="41">
        <f t="shared" si="33"/>
        <v>24.807205323254728</v>
      </c>
      <c r="AG200" s="41">
        <v>19.5</v>
      </c>
      <c r="AH200" s="41">
        <f t="shared" si="34"/>
        <v>29.767039765599463</v>
      </c>
      <c r="AI200" s="41">
        <v>19.5</v>
      </c>
      <c r="AJ200" s="41">
        <f t="shared" si="35"/>
        <v>94.244887516081022</v>
      </c>
    </row>
    <row r="201" spans="22:36">
      <c r="V201" s="54"/>
      <c r="W201" s="41">
        <v>19.600000000000001</v>
      </c>
      <c r="X201" s="41">
        <f t="shared" si="29"/>
        <v>11.61482720059548</v>
      </c>
      <c r="Y201" s="41">
        <v>19.600000000000001</v>
      </c>
      <c r="Z201" s="41">
        <f t="shared" si="30"/>
        <v>3.8769157833389616</v>
      </c>
      <c r="AA201" s="41">
        <v>19.600000000000001</v>
      </c>
      <c r="AB201" s="41">
        <f t="shared" si="31"/>
        <v>7.3490555218515023</v>
      </c>
      <c r="AC201" s="41">
        <v>19.600000000000001</v>
      </c>
      <c r="AD201" s="41">
        <f t="shared" si="32"/>
        <v>8.9363194023143784</v>
      </c>
      <c r="AE201" s="41">
        <v>19.600000000000001</v>
      </c>
      <c r="AF201" s="41">
        <f t="shared" si="33"/>
        <v>24.808958206943132</v>
      </c>
      <c r="AG201" s="41">
        <v>19.600000000000001</v>
      </c>
      <c r="AH201" s="41">
        <f t="shared" si="34"/>
        <v>29.76915783338962</v>
      </c>
      <c r="AI201" s="41">
        <v>19.600000000000001</v>
      </c>
      <c r="AJ201" s="41">
        <f t="shared" si="35"/>
        <v>94.251752977193931</v>
      </c>
    </row>
    <row r="202" spans="22:36">
      <c r="V202" s="54"/>
      <c r="W202" s="41">
        <v>19.7</v>
      </c>
      <c r="X202" s="41">
        <f t="shared" si="29"/>
        <v>11.615597722276227</v>
      </c>
      <c r="Y202" s="41">
        <v>19.7</v>
      </c>
      <c r="Z202" s="41">
        <f t="shared" si="30"/>
        <v>3.8771246163178561</v>
      </c>
      <c r="AA202" s="41">
        <v>19.7</v>
      </c>
      <c r="AB202" s="41">
        <f t="shared" si="31"/>
        <v>7.3495163946325102</v>
      </c>
      <c r="AC202" s="41">
        <v>19.7</v>
      </c>
      <c r="AD202" s="41">
        <f t="shared" si="32"/>
        <v>8.9368954932906384</v>
      </c>
      <c r="AE202" s="41">
        <v>19.7</v>
      </c>
      <c r="AF202" s="41">
        <f t="shared" si="33"/>
        <v>24.810686479871912</v>
      </c>
      <c r="AG202" s="41">
        <v>19.7</v>
      </c>
      <c r="AH202" s="41">
        <f t="shared" si="34"/>
        <v>29.77124616317856</v>
      </c>
      <c r="AI202" s="41">
        <v>19.7</v>
      </c>
      <c r="AJ202" s="41">
        <f t="shared" si="35"/>
        <v>94.258522046164984</v>
      </c>
    </row>
    <row r="203" spans="22:36">
      <c r="V203" s="54"/>
      <c r="W203" s="41">
        <v>19.8</v>
      </c>
      <c r="X203" s="41">
        <f t="shared" si="29"/>
        <v>11.616357479243552</v>
      </c>
      <c r="Y203" s="41">
        <v>19.8</v>
      </c>
      <c r="Z203" s="41">
        <f t="shared" si="30"/>
        <v>3.8773305317575981</v>
      </c>
      <c r="AA203" s="41">
        <v>19.8</v>
      </c>
      <c r="AB203" s="41">
        <f t="shared" si="31"/>
        <v>7.3499708287064243</v>
      </c>
      <c r="AC203" s="41">
        <v>19.8</v>
      </c>
      <c r="AD203" s="41">
        <f t="shared" si="32"/>
        <v>8.9374635358830297</v>
      </c>
      <c r="AE203" s="41">
        <v>19.8</v>
      </c>
      <c r="AF203" s="41">
        <f t="shared" si="33"/>
        <v>24.812390607649089</v>
      </c>
      <c r="AG203" s="41">
        <v>19.8</v>
      </c>
      <c r="AH203" s="41">
        <f t="shared" si="34"/>
        <v>29.773305317575982</v>
      </c>
      <c r="AI203" s="41">
        <v>19.8</v>
      </c>
      <c r="AJ203" s="41">
        <f t="shared" si="35"/>
        <v>94.265196546625603</v>
      </c>
    </row>
    <row r="204" spans="22:36">
      <c r="V204" s="54"/>
      <c r="W204" s="41">
        <v>19.899999999999999</v>
      </c>
      <c r="X204" s="41">
        <f t="shared" si="29"/>
        <v>11.617106674154995</v>
      </c>
      <c r="Y204" s="41">
        <v>19.899999999999999</v>
      </c>
      <c r="Z204" s="41">
        <f t="shared" si="30"/>
        <v>3.8775335845840639</v>
      </c>
      <c r="AA204" s="41">
        <v>19.899999999999999</v>
      </c>
      <c r="AB204" s="41">
        <f t="shared" si="31"/>
        <v>7.3504189452889692</v>
      </c>
      <c r="AC204" s="41">
        <v>19.899999999999999</v>
      </c>
      <c r="AD204" s="41">
        <f t="shared" si="32"/>
        <v>8.9380236816112095</v>
      </c>
      <c r="AE204" s="41">
        <v>19.899999999999999</v>
      </c>
      <c r="AF204" s="41">
        <f t="shared" si="33"/>
        <v>24.814071044833632</v>
      </c>
      <c r="AG204" s="41">
        <v>19.899999999999999</v>
      </c>
      <c r="AH204" s="41">
        <f t="shared" si="34"/>
        <v>29.77533584584064</v>
      </c>
      <c r="AI204" s="41">
        <v>19.899999999999999</v>
      </c>
      <c r="AJ204" s="41">
        <f t="shared" si="35"/>
        <v>94.271778258931732</v>
      </c>
    </row>
    <row r="205" spans="22:36">
      <c r="V205" s="54"/>
      <c r="W205" s="41">
        <v>20</v>
      </c>
      <c r="X205" s="41">
        <f t="shared" si="29"/>
        <v>11.617845504882338</v>
      </c>
      <c r="Y205" s="41">
        <v>20</v>
      </c>
      <c r="Z205" s="41">
        <f t="shared" si="30"/>
        <v>3.8777338284260541</v>
      </c>
      <c r="AA205" s="41">
        <v>20</v>
      </c>
      <c r="AB205" s="41">
        <f t="shared" si="31"/>
        <v>7.3508608627333611</v>
      </c>
      <c r="AC205" s="41">
        <v>20</v>
      </c>
      <c r="AD205" s="41">
        <f t="shared" si="32"/>
        <v>8.9385760784167019</v>
      </c>
      <c r="AE205" s="41">
        <v>20</v>
      </c>
      <c r="AF205" s="41">
        <f t="shared" si="33"/>
        <v>24.815728235250102</v>
      </c>
      <c r="AG205" s="41">
        <v>20</v>
      </c>
      <c r="AH205" s="41">
        <f t="shared" si="34"/>
        <v>29.777338284260541</v>
      </c>
      <c r="AI205" s="41">
        <v>20</v>
      </c>
      <c r="AJ205" s="41">
        <f t="shared" si="35"/>
        <v>94.278268921396233</v>
      </c>
    </row>
    <row r="206" spans="22:36">
      <c r="V206" s="54"/>
      <c r="W206" s="41">
        <v>20.100000000000001</v>
      </c>
      <c r="X206" s="41">
        <f t="shared" si="29"/>
        <v>11.618574164647216</v>
      </c>
      <c r="Y206" s="41">
        <v>20.100000000000001</v>
      </c>
      <c r="Z206" s="41">
        <f t="shared" si="30"/>
        <v>3.8779313156520492</v>
      </c>
      <c r="AA206" s="41">
        <v>20.100000000000001</v>
      </c>
      <c r="AB206" s="41">
        <f t="shared" si="31"/>
        <v>7.3512966966114188</v>
      </c>
      <c r="AC206" s="41">
        <v>20.100000000000001</v>
      </c>
      <c r="AD206" s="41">
        <f t="shared" si="32"/>
        <v>8.939120870764274</v>
      </c>
      <c r="AE206" s="41">
        <v>20.100000000000001</v>
      </c>
      <c r="AF206" s="41">
        <f t="shared" si="33"/>
        <v>24.817362612292822</v>
      </c>
      <c r="AG206" s="41">
        <v>20.100000000000001</v>
      </c>
      <c r="AH206" s="41">
        <f t="shared" si="34"/>
        <v>29.779313156520491</v>
      </c>
      <c r="AI206" s="41">
        <v>20.100000000000001</v>
      </c>
      <c r="AJ206" s="41">
        <f t="shared" si="35"/>
        <v>94.28467023148022</v>
      </c>
    </row>
    <row r="207" spans="22:36">
      <c r="V207" s="54"/>
      <c r="W207" s="41">
        <v>20.2</v>
      </c>
      <c r="X207" s="41">
        <f t="shared" si="29"/>
        <v>11.619292842152289</v>
      </c>
      <c r="Y207" s="41">
        <v>20.2</v>
      </c>
      <c r="Z207" s="41">
        <f t="shared" si="30"/>
        <v>3.8781260974057603</v>
      </c>
      <c r="AA207" s="41">
        <v>20.2</v>
      </c>
      <c r="AB207" s="41">
        <f t="shared" si="31"/>
        <v>7.3517265597920236</v>
      </c>
      <c r="AC207" s="41">
        <v>20.2</v>
      </c>
      <c r="AD207" s="41">
        <f t="shared" si="32"/>
        <v>8.9396581997400304</v>
      </c>
      <c r="AE207" s="41">
        <v>20.2</v>
      </c>
      <c r="AF207" s="41">
        <f t="shared" si="33"/>
        <v>24.818974599220088</v>
      </c>
      <c r="AG207" s="41">
        <v>20.2</v>
      </c>
      <c r="AH207" s="41">
        <f t="shared" si="34"/>
        <v>29.781260974057606</v>
      </c>
      <c r="AI207" s="41">
        <v>20.2</v>
      </c>
      <c r="AJ207" s="41">
        <f t="shared" si="35"/>
        <v>94.290983846945338</v>
      </c>
    </row>
    <row r="208" spans="22:36">
      <c r="V208" s="54"/>
      <c r="W208" s="41">
        <v>20.3</v>
      </c>
      <c r="X208" s="41">
        <f t="shared" si="29"/>
        <v>11.620001721708059</v>
      </c>
      <c r="Y208" s="41">
        <v>20.3</v>
      </c>
      <c r="Z208" s="41">
        <f t="shared" si="30"/>
        <v>3.8783182236405023</v>
      </c>
      <c r="AA208" s="41">
        <v>20.3</v>
      </c>
      <c r="AB208" s="41">
        <f t="shared" si="31"/>
        <v>7.3521505625169707</v>
      </c>
      <c r="AC208" s="41">
        <v>20.3</v>
      </c>
      <c r="AD208" s="41">
        <f t="shared" si="32"/>
        <v>8.9401882031462137</v>
      </c>
      <c r="AE208" s="41">
        <v>20.3</v>
      </c>
      <c r="AF208" s="41">
        <f t="shared" si="33"/>
        <v>24.820564609438637</v>
      </c>
      <c r="AG208" s="41">
        <v>20.3</v>
      </c>
      <c r="AH208" s="41">
        <f t="shared" si="34"/>
        <v>29.783182236405022</v>
      </c>
      <c r="AI208" s="41">
        <v>20.3</v>
      </c>
      <c r="AJ208" s="41">
        <f t="shared" si="35"/>
        <v>94.297211386968002</v>
      </c>
    </row>
    <row r="209" spans="22:36">
      <c r="V209" s="54"/>
      <c r="W209" s="41">
        <v>20.399999999999999</v>
      </c>
      <c r="X209" s="41">
        <f t="shared" si="29"/>
        <v>11.620700983355583</v>
      </c>
      <c r="Y209" s="41">
        <v>20.399999999999999</v>
      </c>
      <c r="Z209" s="41">
        <f t="shared" si="30"/>
        <v>3.878507743152448</v>
      </c>
      <c r="AA209" s="41">
        <v>20.399999999999999</v>
      </c>
      <c r="AB209" s="41">
        <f t="shared" si="31"/>
        <v>7.3525688124743684</v>
      </c>
      <c r="AC209" s="41">
        <v>20.399999999999999</v>
      </c>
      <c r="AD209" s="41">
        <f t="shared" si="32"/>
        <v>8.9407110155929601</v>
      </c>
      <c r="AE209" s="41">
        <v>20.399999999999999</v>
      </c>
      <c r="AF209" s="41">
        <f t="shared" si="33"/>
        <v>24.82213304677888</v>
      </c>
      <c r="AG209" s="41">
        <v>20.399999999999999</v>
      </c>
      <c r="AH209" s="41">
        <f t="shared" si="34"/>
        <v>29.785077431524478</v>
      </c>
      <c r="AI209" s="41">
        <v>20.399999999999999</v>
      </c>
      <c r="AJ209" s="41">
        <f t="shared" si="35"/>
        <v>94.30335443321728</v>
      </c>
    </row>
    <row r="210" spans="22:36">
      <c r="V210" s="54"/>
      <c r="W210" s="41">
        <v>20.5</v>
      </c>
      <c r="X210" s="41">
        <f t="shared" si="29"/>
        <v>11.621390802985175</v>
      </c>
      <c r="Y210" s="41">
        <v>20.5</v>
      </c>
      <c r="Z210" s="41">
        <f t="shared" si="30"/>
        <v>3.8786947036128043</v>
      </c>
      <c r="AA210" s="41">
        <v>20.5</v>
      </c>
      <c r="AB210" s="41">
        <f t="shared" si="31"/>
        <v>7.352981414869638</v>
      </c>
      <c r="AC210" s="41">
        <v>20.5</v>
      </c>
      <c r="AD210" s="41">
        <f t="shared" si="32"/>
        <v>8.9412267685870468</v>
      </c>
      <c r="AE210" s="41">
        <v>20.5</v>
      </c>
      <c r="AF210" s="41">
        <f t="shared" si="33"/>
        <v>24.82368030576114</v>
      </c>
      <c r="AG210" s="41">
        <v>20.5</v>
      </c>
      <c r="AH210" s="41">
        <f t="shared" si="34"/>
        <v>29.786947036128048</v>
      </c>
      <c r="AI210" s="41">
        <v>20.5</v>
      </c>
      <c r="AJ210" s="41">
        <f t="shared" si="35"/>
        <v>94.309414530897797</v>
      </c>
    </row>
    <row r="211" spans="22:36">
      <c r="V211" s="54"/>
      <c r="W211" s="41">
        <v>20.6</v>
      </c>
      <c r="X211" s="41">
        <f t="shared" si="29"/>
        <v>11.622071352451254</v>
      </c>
      <c r="Y211" s="41">
        <v>20.6</v>
      </c>
      <c r="Z211" s="41">
        <f t="shared" si="30"/>
        <v>3.8788791515989383</v>
      </c>
      <c r="AA211" s="41">
        <v>20.6</v>
      </c>
      <c r="AB211" s="41">
        <f t="shared" si="31"/>
        <v>7.3533884724942089</v>
      </c>
      <c r="AC211" s="41">
        <v>20.6</v>
      </c>
      <c r="AD211" s="41">
        <f t="shared" si="32"/>
        <v>8.9417355906177605</v>
      </c>
      <c r="AE211" s="41">
        <v>20.6</v>
      </c>
      <c r="AF211" s="41">
        <f t="shared" si="33"/>
        <v>24.825206771853281</v>
      </c>
      <c r="AG211" s="41">
        <v>20.6</v>
      </c>
      <c r="AH211" s="41">
        <f t="shared" si="34"/>
        <v>29.788791515989381</v>
      </c>
      <c r="AI211" s="41">
        <v>20.6</v>
      </c>
      <c r="AJ211" s="41">
        <f t="shared" si="35"/>
        <v>94.31539318975868</v>
      </c>
    </row>
    <row r="212" spans="22:36">
      <c r="V212" s="54"/>
      <c r="W212" s="41">
        <v>20.7</v>
      </c>
      <c r="X212" s="41">
        <f t="shared" si="29"/>
        <v>11.622742799683518</v>
      </c>
      <c r="Y212" s="41">
        <v>20.7</v>
      </c>
      <c r="Z212" s="41">
        <f t="shared" si="30"/>
        <v>3.8790611326245048</v>
      </c>
      <c r="AA212" s="41">
        <v>20.7</v>
      </c>
      <c r="AB212" s="41">
        <f t="shared" si="31"/>
        <v>7.3537900857920109</v>
      </c>
      <c r="AC212" s="41">
        <v>20.7</v>
      </c>
      <c r="AD212" s="41">
        <f t="shared" si="32"/>
        <v>8.9422376072400134</v>
      </c>
      <c r="AE212" s="41">
        <v>20.7</v>
      </c>
      <c r="AF212" s="41">
        <f t="shared" si="33"/>
        <v>24.82671282172004</v>
      </c>
      <c r="AG212" s="41">
        <v>20.7</v>
      </c>
      <c r="AH212" s="41">
        <f t="shared" si="34"/>
        <v>29.790611326245049</v>
      </c>
      <c r="AI212" s="41">
        <v>20.7</v>
      </c>
      <c r="AJ212" s="41">
        <f t="shared" si="35"/>
        <v>94.321291885070167</v>
      </c>
    </row>
    <row r="213" spans="22:36">
      <c r="V213" s="54"/>
      <c r="W213" s="41">
        <v>20.8</v>
      </c>
      <c r="X213" s="41">
        <f t="shared" si="29"/>
        <v>11.623405308794526</v>
      </c>
      <c r="Y213" s="41">
        <v>20.8</v>
      </c>
      <c r="Z213" s="41">
        <f t="shared" si="30"/>
        <v>3.8792406911686101</v>
      </c>
      <c r="AA213" s="41">
        <v>20.8</v>
      </c>
      <c r="AB213" s="41">
        <f t="shared" si="31"/>
        <v>7.3541863529238292</v>
      </c>
      <c r="AC213" s="41">
        <v>20.8</v>
      </c>
      <c r="AD213" s="41">
        <f t="shared" si="32"/>
        <v>8.9427329411547873</v>
      </c>
      <c r="AE213" s="41">
        <v>20.8</v>
      </c>
      <c r="AF213" s="41">
        <f t="shared" si="33"/>
        <v>24.828198823464358</v>
      </c>
      <c r="AG213" s="41">
        <v>20.8</v>
      </c>
      <c r="AH213" s="41">
        <f t="shared" si="34"/>
        <v>29.792406911686101</v>
      </c>
      <c r="AI213" s="41">
        <v>20.8</v>
      </c>
      <c r="AJ213" s="41">
        <f t="shared" si="35"/>
        <v>94.327112058568744</v>
      </c>
    </row>
    <row r="214" spans="22:36">
      <c r="V214" s="54"/>
      <c r="W214" s="41">
        <v>20.9</v>
      </c>
      <c r="X214" s="41">
        <f t="shared" si="29"/>
        <v>11.624059040183859</v>
      </c>
      <c r="Y214" s="41">
        <v>20.9</v>
      </c>
      <c r="Z214" s="41">
        <f t="shared" si="30"/>
        <v>3.8794178707040365</v>
      </c>
      <c r="AA214" s="41">
        <v>20.9</v>
      </c>
      <c r="AB214" s="41">
        <f t="shared" si="31"/>
        <v>7.354577369829598</v>
      </c>
      <c r="AC214" s="41">
        <v>20.9</v>
      </c>
      <c r="AD214" s="41">
        <f t="shared" si="32"/>
        <v>8.9432217122869968</v>
      </c>
      <c r="AE214" s="41">
        <v>20.9</v>
      </c>
      <c r="AF214" s="41">
        <f t="shared" si="33"/>
        <v>24.829665136860992</v>
      </c>
      <c r="AG214" s="41">
        <v>20.9</v>
      </c>
      <c r="AH214" s="41">
        <f t="shared" si="34"/>
        <v>29.794178707040366</v>
      </c>
      <c r="AI214" s="41">
        <v>20.9</v>
      </c>
      <c r="AJ214" s="41">
        <f t="shared" si="35"/>
        <v>94.332855119372212</v>
      </c>
    </row>
    <row r="215" spans="22:36">
      <c r="V215" s="54"/>
      <c r="W215" s="41">
        <v>21</v>
      </c>
      <c r="X215" s="41">
        <f t="shared" si="29"/>
        <v>11.624704150638964</v>
      </c>
      <c r="Y215" s="41">
        <v>21</v>
      </c>
      <c r="Z215" s="41">
        <f t="shared" si="30"/>
        <v>3.8795927137245791</v>
      </c>
      <c r="AA215" s="41">
        <v>21</v>
      </c>
      <c r="AB215" s="41">
        <f t="shared" si="31"/>
        <v>7.3549632302887265</v>
      </c>
      <c r="AC215" s="41">
        <v>21</v>
      </c>
      <c r="AD215" s="41">
        <f t="shared" si="32"/>
        <v>8.9437040378609076</v>
      </c>
      <c r="AE215" s="41">
        <v>21</v>
      </c>
      <c r="AF215" s="41">
        <f t="shared" si="33"/>
        <v>24.831112113582723</v>
      </c>
      <c r="AG215" s="41">
        <v>21</v>
      </c>
      <c r="AH215" s="41">
        <f t="shared" si="34"/>
        <v>29.795927137245791</v>
      </c>
      <c r="AI215" s="41">
        <v>21</v>
      </c>
      <c r="AJ215" s="41">
        <f t="shared" si="35"/>
        <v>94.33852244486566</v>
      </c>
    </row>
    <row r="216" spans="22:36">
      <c r="V216" s="54"/>
      <c r="W216" s="41">
        <v>21.1</v>
      </c>
      <c r="X216" s="41">
        <f t="shared" si="29"/>
        <v>11.625340793432812</v>
      </c>
      <c r="Y216" s="41">
        <v>21.1</v>
      </c>
      <c r="Z216" s="41">
        <f t="shared" si="30"/>
        <v>3.8797652617715102</v>
      </c>
      <c r="AA216" s="41">
        <v>21.1</v>
      </c>
      <c r="AB216" s="41">
        <f t="shared" si="31"/>
        <v>7.3553440259785052</v>
      </c>
      <c r="AC216" s="41">
        <v>21.1</v>
      </c>
      <c r="AD216" s="41">
        <f t="shared" si="32"/>
        <v>8.9441800324731311</v>
      </c>
      <c r="AE216" s="41">
        <v>21.1</v>
      </c>
      <c r="AF216" s="41">
        <f t="shared" si="33"/>
        <v>24.832540097419393</v>
      </c>
      <c r="AG216" s="41">
        <v>21.1</v>
      </c>
      <c r="AH216" s="41">
        <f t="shared" si="34"/>
        <v>29.797652617715102</v>
      </c>
      <c r="AI216" s="41">
        <v>21.1</v>
      </c>
      <c r="AJ216" s="41">
        <f t="shared" si="35"/>
        <v>94.344115381559291</v>
      </c>
    </row>
    <row r="217" spans="22:36">
      <c r="V217" s="54"/>
      <c r="W217" s="41">
        <v>21.2</v>
      </c>
      <c r="X217" s="41">
        <f t="shared" si="29"/>
        <v>11.625969118418473</v>
      </c>
      <c r="Y217" s="41">
        <v>21.2</v>
      </c>
      <c r="Z217" s="41">
        <f t="shared" si="30"/>
        <v>3.8799355554592125</v>
      </c>
      <c r="AA217" s="41">
        <v>21.2</v>
      </c>
      <c r="AB217" s="41">
        <f t="shared" si="31"/>
        <v>7.3557198465306763</v>
      </c>
      <c r="AC217" s="41">
        <v>21.2</v>
      </c>
      <c r="AD217" s="41">
        <f t="shared" si="32"/>
        <v>8.9446498081633443</v>
      </c>
      <c r="AE217" s="41">
        <v>21.2</v>
      </c>
      <c r="AF217" s="41">
        <f t="shared" si="33"/>
        <v>24.833949424490033</v>
      </c>
      <c r="AG217" s="41">
        <v>21.2</v>
      </c>
      <c r="AH217" s="41">
        <f t="shared" si="34"/>
        <v>29.799355554592125</v>
      </c>
      <c r="AI217" s="41">
        <v>21.2</v>
      </c>
      <c r="AJ217" s="41">
        <f t="shared" si="35"/>
        <v>94.349635245919302</v>
      </c>
    </row>
    <row r="218" spans="22:36">
      <c r="V218" s="54"/>
      <c r="W218" s="41">
        <v>21.3</v>
      </c>
      <c r="X218" s="41">
        <f t="shared" si="29"/>
        <v>11.626589272120738</v>
      </c>
      <c r="Y218" s="41">
        <v>21.3</v>
      </c>
      <c r="Z218" s="41">
        <f t="shared" si="30"/>
        <v>3.8801036345000131</v>
      </c>
      <c r="AA218" s="41">
        <v>21.3</v>
      </c>
      <c r="AB218" s="41">
        <f t="shared" si="31"/>
        <v>7.3560907795862356</v>
      </c>
      <c r="AC218" s="41">
        <v>21.3</v>
      </c>
      <c r="AD218" s="41">
        <f t="shared" si="32"/>
        <v>8.9451134744827954</v>
      </c>
      <c r="AE218" s="41">
        <v>21.3</v>
      </c>
      <c r="AF218" s="41">
        <f t="shared" si="33"/>
        <v>24.835340423448383</v>
      </c>
      <c r="AG218" s="41">
        <v>21.3</v>
      </c>
      <c r="AH218" s="41">
        <f t="shared" si="34"/>
        <v>29.801036345000131</v>
      </c>
      <c r="AI218" s="41">
        <v>21.3</v>
      </c>
      <c r="AJ218" s="41">
        <f t="shared" si="35"/>
        <v>94.355083325172842</v>
      </c>
    </row>
    <row r="219" spans="22:36">
      <c r="V219" s="54"/>
      <c r="W219" s="41">
        <v>21.4</v>
      </c>
      <c r="X219" s="41">
        <f t="shared" si="29"/>
        <v>11.627201397824864</v>
      </c>
      <c r="Y219" s="41">
        <v>21.4</v>
      </c>
      <c r="Z219" s="41">
        <f t="shared" si="30"/>
        <v>3.8802695377282341</v>
      </c>
      <c r="AA219" s="41">
        <v>21.4</v>
      </c>
      <c r="AB219" s="41">
        <f t="shared" si="31"/>
        <v>7.3564569108485172</v>
      </c>
      <c r="AC219" s="41">
        <v>21.4</v>
      </c>
      <c r="AD219" s="41">
        <f t="shared" si="32"/>
        <v>8.9455711385606467</v>
      </c>
      <c r="AE219" s="41">
        <v>21.4</v>
      </c>
      <c r="AF219" s="41">
        <f t="shared" si="33"/>
        <v>24.836713415681938</v>
      </c>
      <c r="AG219" s="41">
        <v>21.4</v>
      </c>
      <c r="AH219" s="41">
        <f t="shared" si="34"/>
        <v>29.802695377282344</v>
      </c>
      <c r="AI219" s="41">
        <v>21.4</v>
      </c>
      <c r="AJ219" s="41">
        <f t="shared" si="35"/>
        <v>94.360460878087594</v>
      </c>
    </row>
    <row r="220" spans="22:36">
      <c r="V220" s="54"/>
      <c r="W220" s="41">
        <v>21.5</v>
      </c>
      <c r="X220" s="41">
        <f t="shared" si="29"/>
        <v>11.627805635662588</v>
      </c>
      <c r="Y220" s="41">
        <v>21.5</v>
      </c>
      <c r="Z220" s="41">
        <f t="shared" si="30"/>
        <v>3.8804333031235054</v>
      </c>
      <c r="AA220" s="41">
        <v>21.5</v>
      </c>
      <c r="AB220" s="41">
        <f t="shared" si="31"/>
        <v>7.3568183241346325</v>
      </c>
      <c r="AC220" s="41">
        <v>21.5</v>
      </c>
      <c r="AD220" s="41">
        <f t="shared" si="32"/>
        <v>8.9460229051682916</v>
      </c>
      <c r="AE220" s="41">
        <v>21.5</v>
      </c>
      <c r="AF220" s="41">
        <f t="shared" si="33"/>
        <v>24.838068715504871</v>
      </c>
      <c r="AG220" s="41">
        <v>21.5</v>
      </c>
      <c r="AH220" s="41">
        <f t="shared" si="34"/>
        <v>29.804333031235053</v>
      </c>
      <c r="AI220" s="41">
        <v>21.5</v>
      </c>
      <c r="AJ220" s="41">
        <f t="shared" si="35"/>
        <v>94.365769135727419</v>
      </c>
    </row>
    <row r="221" spans="22:36">
      <c r="V221" s="54"/>
      <c r="W221" s="41">
        <v>21.6</v>
      </c>
      <c r="X221" s="41">
        <f t="shared" si="29"/>
        <v>11.628402122695446</v>
      </c>
      <c r="Y221" s="41">
        <v>21.6</v>
      </c>
      <c r="Z221" s="41">
        <f t="shared" si="30"/>
        <v>3.8805949678333453</v>
      </c>
      <c r="AA221" s="41">
        <v>21.6</v>
      </c>
      <c r="AB221" s="41">
        <f t="shared" si="31"/>
        <v>7.3571751014253142</v>
      </c>
      <c r="AC221" s="41">
        <v>21.6</v>
      </c>
      <c r="AD221" s="41">
        <f t="shared" si="32"/>
        <v>8.9464688767816423</v>
      </c>
      <c r="AE221" s="41">
        <v>21.6</v>
      </c>
      <c r="AF221" s="41">
        <f t="shared" si="33"/>
        <v>24.839406630344929</v>
      </c>
      <c r="AG221" s="41">
        <v>21.6</v>
      </c>
      <c r="AH221" s="41">
        <f t="shared" si="34"/>
        <v>29.805949678333455</v>
      </c>
      <c r="AI221" s="41">
        <v>21.6</v>
      </c>
      <c r="AJ221" s="41">
        <f t="shared" si="35"/>
        <v>94.371009302184305</v>
      </c>
    </row>
    <row r="222" spans="22:36">
      <c r="V222" s="54"/>
      <c r="W222" s="41">
        <v>21.7</v>
      </c>
      <c r="X222" s="41">
        <f t="shared" si="29"/>
        <v>11.628990992995561</v>
      </c>
      <c r="Y222" s="41">
        <v>21.7</v>
      </c>
      <c r="Z222" s="41">
        <f t="shared" si="30"/>
        <v>3.880754568195059</v>
      </c>
      <c r="AA222" s="41">
        <v>21.7</v>
      </c>
      <c r="AB222" s="41">
        <f t="shared" si="31"/>
        <v>7.3575273229132341</v>
      </c>
      <c r="AC222" s="41">
        <v>21.7</v>
      </c>
      <c r="AD222" s="41">
        <f t="shared" si="32"/>
        <v>8.9469091536415419</v>
      </c>
      <c r="AE222" s="41">
        <v>21.7</v>
      </c>
      <c r="AF222" s="41">
        <f t="shared" si="33"/>
        <v>24.840727460924626</v>
      </c>
      <c r="AG222" s="41">
        <v>21.7</v>
      </c>
      <c r="AH222" s="41">
        <f t="shared" si="34"/>
        <v>29.80754568195059</v>
      </c>
      <c r="AI222" s="41">
        <v>21.7</v>
      </c>
      <c r="AJ222" s="41">
        <f t="shared" si="35"/>
        <v>94.376182555288125</v>
      </c>
    </row>
    <row r="223" spans="22:36">
      <c r="V223" s="54"/>
      <c r="W223" s="41">
        <v>21.8</v>
      </c>
      <c r="X223" s="41">
        <f t="shared" si="29"/>
        <v>11.629572377723928</v>
      </c>
      <c r="Y223" s="41">
        <v>21.8</v>
      </c>
      <c r="Z223" s="41">
        <f t="shared" si="30"/>
        <v>3.8809121397569526</v>
      </c>
      <c r="AA223" s="41">
        <v>21.8</v>
      </c>
      <c r="AB223" s="41">
        <f t="shared" si="31"/>
        <v>7.357875067049827</v>
      </c>
      <c r="AC223" s="41">
        <v>21.8</v>
      </c>
      <c r="AD223" s="41">
        <f t="shared" si="32"/>
        <v>8.9473438338122833</v>
      </c>
      <c r="AE223" s="41">
        <v>21.8</v>
      </c>
      <c r="AF223" s="41">
        <f t="shared" si="33"/>
        <v>24.84203150143685</v>
      </c>
      <c r="AG223" s="41">
        <v>21.8</v>
      </c>
      <c r="AH223" s="41">
        <f t="shared" si="34"/>
        <v>29.809121397569527</v>
      </c>
      <c r="AI223" s="41">
        <v>21.8</v>
      </c>
      <c r="AJ223" s="41">
        <f t="shared" si="35"/>
        <v>94.381290047294328</v>
      </c>
    </row>
    <row r="224" spans="22:36">
      <c r="V224" s="54"/>
      <c r="W224" s="41">
        <v>21.9</v>
      </c>
      <c r="X224" s="41">
        <f t="shared" si="29"/>
        <v>11.630146405206323</v>
      </c>
      <c r="Y224" s="41">
        <v>21.9</v>
      </c>
      <c r="Z224" s="41">
        <f t="shared" si="30"/>
        <v>3.8810677172989103</v>
      </c>
      <c r="AA224" s="41">
        <v>21.9</v>
      </c>
      <c r="AB224" s="41">
        <f t="shared" si="31"/>
        <v>7.3582184105906991</v>
      </c>
      <c r="AC224" s="41">
        <v>21.9</v>
      </c>
      <c r="AD224" s="41">
        <f t="shared" si="32"/>
        <v>8.9477730132383719</v>
      </c>
      <c r="AE224" s="41">
        <v>21.9</v>
      </c>
      <c r="AF224" s="41">
        <f t="shared" si="33"/>
        <v>24.843319039715119</v>
      </c>
      <c r="AG224" s="41">
        <v>21.9</v>
      </c>
      <c r="AH224" s="41">
        <f t="shared" si="34"/>
        <v>29.810677172989102</v>
      </c>
      <c r="AI224" s="41">
        <v>21.9</v>
      </c>
      <c r="AJ224" s="41">
        <f t="shared" si="35"/>
        <v>94.386332905550887</v>
      </c>
    </row>
    <row r="225" spans="22:36">
      <c r="V225" s="54"/>
      <c r="W225" s="41">
        <v>22</v>
      </c>
      <c r="X225" s="41">
        <f t="shared" si="29"/>
        <v>11.630713201006916</v>
      </c>
      <c r="Y225" s="41">
        <v>22</v>
      </c>
      <c r="Z225" s="41">
        <f t="shared" si="30"/>
        <v>3.8812213348523419</v>
      </c>
      <c r="AA225" s="41">
        <v>22</v>
      </c>
      <c r="AB225" s="41">
        <f t="shared" si="31"/>
        <v>7.3585574286396511</v>
      </c>
      <c r="AC225" s="41">
        <v>22</v>
      </c>
      <c r="AD225" s="41">
        <f t="shared" si="32"/>
        <v>8.9481967857995635</v>
      </c>
      <c r="AE225" s="41">
        <v>22</v>
      </c>
      <c r="AF225" s="41">
        <f t="shared" si="33"/>
        <v>24.84459035739869</v>
      </c>
      <c r="AG225" s="41">
        <v>22</v>
      </c>
      <c r="AH225" s="41">
        <f t="shared" si="34"/>
        <v>29.812213348523418</v>
      </c>
      <c r="AI225" s="41">
        <v>22</v>
      </c>
      <c r="AJ225" s="41">
        <f t="shared" si="35"/>
        <v>94.391312233144873</v>
      </c>
    </row>
    <row r="226" spans="22:36">
      <c r="V226" s="54"/>
      <c r="W226" s="41">
        <v>22.1</v>
      </c>
      <c r="X226" s="41">
        <f t="shared" si="29"/>
        <v>11.631272887999621</v>
      </c>
      <c r="Y226" s="41">
        <v>22.1</v>
      </c>
      <c r="Z226" s="41">
        <f t="shared" si="30"/>
        <v>3.8813730257195234</v>
      </c>
      <c r="AA226" s="41">
        <v>22.1</v>
      </c>
      <c r="AB226" s="41">
        <f t="shared" si="31"/>
        <v>7.3588921946913626</v>
      </c>
      <c r="AC226" s="41">
        <v>22.1</v>
      </c>
      <c r="AD226" s="41">
        <f t="shared" si="32"/>
        <v>8.9486152433642019</v>
      </c>
      <c r="AE226" s="41">
        <v>22.1</v>
      </c>
      <c r="AF226" s="41">
        <f t="shared" si="33"/>
        <v>24.845845730092609</v>
      </c>
      <c r="AG226" s="41">
        <v>22.1</v>
      </c>
      <c r="AH226" s="41">
        <f t="shared" si="34"/>
        <v>29.813730257195235</v>
      </c>
      <c r="AI226" s="41">
        <v>22.1</v>
      </c>
      <c r="AJ226" s="41">
        <f t="shared" si="35"/>
        <v>94.396229109529386</v>
      </c>
    </row>
    <row r="227" spans="22:36">
      <c r="V227" s="54"/>
      <c r="W227" s="41">
        <v>22.2</v>
      </c>
      <c r="X227" s="41">
        <f t="shared" si="29"/>
        <v>11.631825586437341</v>
      </c>
      <c r="Y227" s="41">
        <v>22.2</v>
      </c>
      <c r="Z227" s="41">
        <f t="shared" si="30"/>
        <v>3.8815228224923635</v>
      </c>
      <c r="AA227" s="41">
        <v>22.2</v>
      </c>
      <c r="AB227" s="41">
        <f t="shared" si="31"/>
        <v>7.3592227806728019</v>
      </c>
      <c r="AC227" s="41">
        <v>22.2</v>
      </c>
      <c r="AD227" s="41">
        <f t="shared" si="32"/>
        <v>8.9490284758410024</v>
      </c>
      <c r="AE227" s="41">
        <v>22.2</v>
      </c>
      <c r="AF227" s="41">
        <f t="shared" si="33"/>
        <v>24.847085427523009</v>
      </c>
      <c r="AG227" s="41">
        <v>22.2</v>
      </c>
      <c r="AH227" s="41">
        <f t="shared" si="34"/>
        <v>29.815228224923633</v>
      </c>
      <c r="AI227" s="41">
        <v>22.2</v>
      </c>
      <c r="AJ227" s="41">
        <f t="shared" si="35"/>
        <v>94.401084591131777</v>
      </c>
    </row>
    <row r="228" spans="22:36">
      <c r="V228" s="54"/>
      <c r="W228" s="41">
        <v>22.3</v>
      </c>
      <c r="X228" s="41">
        <f t="shared" si="29"/>
        <v>11.632371414019106</v>
      </c>
      <c r="Y228" s="41">
        <v>22.3</v>
      </c>
      <c r="Z228" s="41">
        <f t="shared" si="30"/>
        <v>3.8816707570705988</v>
      </c>
      <c r="AA228" s="41">
        <v>22.3</v>
      </c>
      <c r="AB228" s="41">
        <f t="shared" si="31"/>
        <v>7.3595492569833914</v>
      </c>
      <c r="AC228" s="41">
        <v>22.3</v>
      </c>
      <c r="AD228" s="41">
        <f t="shared" si="32"/>
        <v>8.9494365712292385</v>
      </c>
      <c r="AE228" s="41">
        <v>22.3</v>
      </c>
      <c r="AF228" s="41">
        <f t="shared" si="33"/>
        <v>24.848309713687716</v>
      </c>
      <c r="AG228" s="41">
        <v>22.3</v>
      </c>
      <c r="AH228" s="41">
        <f t="shared" si="34"/>
        <v>29.81670757070599</v>
      </c>
      <c r="AI228" s="41">
        <v>22.3</v>
      </c>
      <c r="AJ228" s="41">
        <f t="shared" si="35"/>
        <v>94.405879711943555</v>
      </c>
    </row>
    <row r="229" spans="22:36">
      <c r="V229" s="54"/>
      <c r="W229" s="41">
        <v>22.4</v>
      </c>
      <c r="X229" s="41">
        <f t="shared" si="29"/>
        <v>11.63291048595522</v>
      </c>
      <c r="Y229" s="41">
        <v>22.4</v>
      </c>
      <c r="Z229" s="41">
        <f t="shared" si="30"/>
        <v>3.8818168606794523</v>
      </c>
      <c r="AA229" s="41">
        <v>22.4</v>
      </c>
      <c r="AB229" s="41">
        <f t="shared" si="31"/>
        <v>7.3598716925339644</v>
      </c>
      <c r="AC229" s="41">
        <v>22.4</v>
      </c>
      <c r="AD229" s="41">
        <f t="shared" si="32"/>
        <v>8.9498396156674538</v>
      </c>
      <c r="AE229" s="41">
        <v>22.4</v>
      </c>
      <c r="AF229" s="41">
        <f t="shared" si="33"/>
        <v>24.849518847002365</v>
      </c>
      <c r="AG229" s="41">
        <v>22.4</v>
      </c>
      <c r="AH229" s="41">
        <f t="shared" si="34"/>
        <v>29.818168606794526</v>
      </c>
      <c r="AI229" s="41">
        <v>22.4</v>
      </c>
      <c r="AJ229" s="41">
        <f t="shared" si="35"/>
        <v>94.410615484092602</v>
      </c>
    </row>
    <row r="230" spans="22:36">
      <c r="V230" s="54"/>
      <c r="W230" s="41">
        <v>22.5</v>
      </c>
      <c r="X230" s="41">
        <f t="shared" si="29"/>
        <v>11.63344291503047</v>
      </c>
      <c r="Y230" s="41">
        <v>22.5</v>
      </c>
      <c r="Z230" s="41">
        <f t="shared" si="30"/>
        <v>3.8819611638867633</v>
      </c>
      <c r="AA230" s="41">
        <v>22.5</v>
      </c>
      <c r="AB230" s="41">
        <f t="shared" si="31"/>
        <v>7.3601901547845809</v>
      </c>
      <c r="AC230" s="41">
        <v>22.5</v>
      </c>
      <c r="AD230" s="41">
        <f t="shared" si="32"/>
        <v>8.9502376934807266</v>
      </c>
      <c r="AE230" s="41">
        <v>22.5</v>
      </c>
      <c r="AF230" s="41">
        <f t="shared" si="33"/>
        <v>24.850713080442176</v>
      </c>
      <c r="AG230" s="41">
        <v>22.5</v>
      </c>
      <c r="AH230" s="41">
        <f t="shared" si="34"/>
        <v>29.819611638867631</v>
      </c>
      <c r="AI230" s="41">
        <v>22.5</v>
      </c>
      <c r="AJ230" s="41">
        <f t="shared" si="35"/>
        <v>94.415292898398533</v>
      </c>
    </row>
    <row r="231" spans="22:36">
      <c r="V231" s="54"/>
      <c r="W231" s="41">
        <v>22.6</v>
      </c>
      <c r="X231" s="41">
        <f t="shared" si="29"/>
        <v>11.633968811665456</v>
      </c>
      <c r="Y231" s="41">
        <v>22.6</v>
      </c>
      <c r="Z231" s="41">
        <f t="shared" si="30"/>
        <v>3.8821036966196094</v>
      </c>
      <c r="AA231" s="41">
        <v>22.6</v>
      </c>
      <c r="AB231" s="41">
        <f t="shared" si="31"/>
        <v>7.3605047097812077</v>
      </c>
      <c r="AC231" s="41">
        <v>22.6</v>
      </c>
      <c r="AD231" s="41">
        <f t="shared" si="32"/>
        <v>8.9506308872265095</v>
      </c>
      <c r="AE231" s="41">
        <v>22.6</v>
      </c>
      <c r="AF231" s="41">
        <f t="shared" si="33"/>
        <v>24.851892661679528</v>
      </c>
      <c r="AG231" s="41">
        <v>22.6</v>
      </c>
      <c r="AH231" s="41">
        <f t="shared" si="34"/>
        <v>29.821036966196097</v>
      </c>
      <c r="AI231" s="41">
        <v>22.6</v>
      </c>
      <c r="AJ231" s="41">
        <f t="shared" si="35"/>
        <v>94.419912924911486</v>
      </c>
    </row>
    <row r="232" spans="22:36">
      <c r="V232" s="54"/>
      <c r="W232" s="41">
        <v>22.7</v>
      </c>
      <c r="X232" s="41">
        <f t="shared" si="29"/>
        <v>11.634488283976118</v>
      </c>
      <c r="Y232" s="41">
        <v>22.7</v>
      </c>
      <c r="Z232" s="41">
        <f t="shared" si="30"/>
        <v>3.8822444881804432</v>
      </c>
      <c r="AA232" s="41">
        <v>22.7</v>
      </c>
      <c r="AB232" s="41">
        <f t="shared" si="31"/>
        <v>7.3608154221913233</v>
      </c>
      <c r="AC232" s="41">
        <v>22.7</v>
      </c>
      <c r="AD232" s="41">
        <f t="shared" si="32"/>
        <v>8.9510192777391531</v>
      </c>
      <c r="AE232" s="41">
        <v>22.7</v>
      </c>
      <c r="AF232" s="41">
        <f t="shared" si="33"/>
        <v>24.853057833217463</v>
      </c>
      <c r="AG232" s="41">
        <v>22.7</v>
      </c>
      <c r="AH232" s="41">
        <f t="shared" si="34"/>
        <v>29.822444881804433</v>
      </c>
      <c r="AI232" s="41">
        <v>22.7</v>
      </c>
      <c r="AJ232" s="41">
        <f t="shared" si="35"/>
        <v>94.424476513435067</v>
      </c>
    </row>
    <row r="233" spans="22:36">
      <c r="V233" s="54"/>
      <c r="W233" s="41">
        <v>22.8</v>
      </c>
      <c r="X233" s="41">
        <f t="shared" si="29"/>
        <v>11.635001437831532</v>
      </c>
      <c r="Y233" s="41">
        <v>22.8</v>
      </c>
      <c r="Z233" s="41">
        <f t="shared" si="30"/>
        <v>3.8823835672627518</v>
      </c>
      <c r="AA233" s="41">
        <v>22.8</v>
      </c>
      <c r="AB233" s="41">
        <f t="shared" si="31"/>
        <v>7.3611223553384875</v>
      </c>
      <c r="AC233" s="41">
        <v>22.8</v>
      </c>
      <c r="AD233" s="41">
        <f t="shared" si="32"/>
        <v>8.9514029441731093</v>
      </c>
      <c r="AE233" s="41">
        <v>22.8</v>
      </c>
      <c r="AF233" s="41">
        <f t="shared" si="33"/>
        <v>24.854208832519326</v>
      </c>
      <c r="AG233" s="41">
        <v>22.8</v>
      </c>
      <c r="AH233" s="41">
        <f t="shared" si="34"/>
        <v>29.823835672627521</v>
      </c>
      <c r="AI233" s="41">
        <v>22.8</v>
      </c>
      <c r="AJ233" s="41">
        <f t="shared" si="35"/>
        <v>94.428984594034034</v>
      </c>
    </row>
    <row r="234" spans="22:36">
      <c r="V234" s="54"/>
      <c r="W234" s="41">
        <v>22.9</v>
      </c>
      <c r="X234" s="41">
        <f t="shared" si="29"/>
        <v>11.635508376909984</v>
      </c>
      <c r="Y234" s="41">
        <v>22.9</v>
      </c>
      <c r="Z234" s="41">
        <f t="shared" si="30"/>
        <v>3.8825209619662573</v>
      </c>
      <c r="AA234" s="41">
        <v>22.9</v>
      </c>
      <c r="AB234" s="41">
        <f t="shared" si="31"/>
        <v>7.3614255712358787</v>
      </c>
      <c r="AC234" s="41">
        <v>22.9</v>
      </c>
      <c r="AD234" s="41">
        <f t="shared" si="32"/>
        <v>8.9517819640448479</v>
      </c>
      <c r="AE234" s="41">
        <v>22.9</v>
      </c>
      <c r="AF234" s="41">
        <f t="shared" si="33"/>
        <v>24.855345892134544</v>
      </c>
      <c r="AG234" s="41">
        <v>22.9</v>
      </c>
      <c r="AH234" s="41">
        <f t="shared" si="34"/>
        <v>29.825209619662576</v>
      </c>
      <c r="AI234" s="41">
        <v>22.9</v>
      </c>
      <c r="AJ234" s="41">
        <f t="shared" si="35"/>
        <v>94.433438077526972</v>
      </c>
    </row>
    <row r="235" spans="22:36">
      <c r="V235" s="54"/>
      <c r="W235" s="41">
        <v>23</v>
      </c>
      <c r="X235" s="41">
        <f t="shared" si="29"/>
        <v>11.636009202753439</v>
      </c>
      <c r="Y235" s="41">
        <v>23</v>
      </c>
      <c r="Z235" s="41">
        <f t="shared" si="30"/>
        <v>3.8826566998116796</v>
      </c>
      <c r="AA235" s="41">
        <v>23</v>
      </c>
      <c r="AB235" s="41">
        <f t="shared" si="31"/>
        <v>7.36172513061888</v>
      </c>
      <c r="AC235" s="41">
        <v>23</v>
      </c>
      <c r="AD235" s="41">
        <f t="shared" si="32"/>
        <v>8.9521564132735989</v>
      </c>
      <c r="AE235" s="41">
        <v>23</v>
      </c>
      <c r="AF235" s="41">
        <f t="shared" si="33"/>
        <v>24.8564692398208</v>
      </c>
      <c r="AG235" s="41">
        <v>23</v>
      </c>
      <c r="AH235" s="41">
        <f t="shared" si="34"/>
        <v>29.8265669981168</v>
      </c>
      <c r="AI235" s="41">
        <v>23</v>
      </c>
      <c r="AJ235" s="41">
        <f t="shared" si="35"/>
        <v>94.437837855964801</v>
      </c>
    </row>
    <row r="236" spans="22:36">
      <c r="V236" s="54"/>
      <c r="W236" s="41">
        <v>23.1</v>
      </c>
      <c r="X236" s="41">
        <f t="shared" si="29"/>
        <v>11.63650401482043</v>
      </c>
      <c r="Y236" s="41">
        <v>23.1</v>
      </c>
      <c r="Z236" s="41">
        <f t="shared" si="30"/>
        <v>3.8827908077550699</v>
      </c>
      <c r="AA236" s="41">
        <v>23.1</v>
      </c>
      <c r="AB236" s="41">
        <f t="shared" si="31"/>
        <v>7.3620210929767067</v>
      </c>
      <c r="AC236" s="41">
        <v>23.1</v>
      </c>
      <c r="AD236" s="41">
        <f t="shared" si="32"/>
        <v>8.9525263662208836</v>
      </c>
      <c r="AE236" s="41">
        <v>23.1</v>
      </c>
      <c r="AF236" s="41">
        <f t="shared" si="33"/>
        <v>24.857579098662647</v>
      </c>
      <c r="AG236" s="41">
        <v>23.1</v>
      </c>
      <c r="AH236" s="41">
        <f t="shared" si="34"/>
        <v>29.827908077550699</v>
      </c>
      <c r="AI236" s="41">
        <v>23.1</v>
      </c>
      <c r="AJ236" s="41">
        <f t="shared" si="35"/>
        <v>94.442184803095373</v>
      </c>
    </row>
    <row r="237" spans="22:36">
      <c r="V237" s="54"/>
      <c r="W237" s="41">
        <v>23.2</v>
      </c>
      <c r="X237" s="41">
        <f t="shared" si="29"/>
        <v>11.636992910537401</v>
      </c>
      <c r="Y237" s="41">
        <v>23.2</v>
      </c>
      <c r="Z237" s="41">
        <f t="shared" si="30"/>
        <v>3.8829233122017253</v>
      </c>
      <c r="AA237" s="41">
        <v>23.2</v>
      </c>
      <c r="AB237" s="41">
        <f t="shared" si="31"/>
        <v>7.3623135165831188</v>
      </c>
      <c r="AC237" s="41">
        <v>23.2</v>
      </c>
      <c r="AD237" s="41">
        <f t="shared" si="32"/>
        <v>8.9528918957288983</v>
      </c>
      <c r="AE237" s="41">
        <v>23.2</v>
      </c>
      <c r="AF237" s="41">
        <f t="shared" si="33"/>
        <v>24.858675687186693</v>
      </c>
      <c r="AG237" s="41">
        <v>23.2</v>
      </c>
      <c r="AH237" s="41">
        <f t="shared" si="34"/>
        <v>29.829233122017257</v>
      </c>
      <c r="AI237" s="41">
        <v>23.2</v>
      </c>
      <c r="AJ237" s="41">
        <f t="shared" si="35"/>
        <v>94.446479774814549</v>
      </c>
    </row>
    <row r="238" spans="22:36">
      <c r="V238" s="54"/>
      <c r="W238" s="41">
        <v>23.3</v>
      </c>
      <c r="X238" s="41">
        <f t="shared" si="29"/>
        <v>11.637475985348592</v>
      </c>
      <c r="Y238" s="41">
        <v>23.3</v>
      </c>
      <c r="Z238" s="41">
        <f t="shared" si="30"/>
        <v>3.883054239019712</v>
      </c>
      <c r="AA238" s="41">
        <v>23.3</v>
      </c>
      <c r="AB238" s="41">
        <f t="shared" si="31"/>
        <v>7.3626024585262613</v>
      </c>
      <c r="AC238" s="41">
        <v>23.3</v>
      </c>
      <c r="AD238" s="41">
        <f t="shared" si="32"/>
        <v>8.9532530731578266</v>
      </c>
      <c r="AE238" s="41">
        <v>23.3</v>
      </c>
      <c r="AF238" s="41">
        <f t="shared" si="33"/>
        <v>24.859759219473478</v>
      </c>
      <c r="AG238" s="41">
        <v>23.3</v>
      </c>
      <c r="AH238" s="41">
        <f t="shared" si="34"/>
        <v>29.83054239019712</v>
      </c>
      <c r="AI238" s="41">
        <v>23.3</v>
      </c>
      <c r="AJ238" s="41">
        <f t="shared" si="35"/>
        <v>94.450723609604452</v>
      </c>
    </row>
    <row r="239" spans="22:36">
      <c r="V239" s="54"/>
      <c r="W239" s="41">
        <v>23.4</v>
      </c>
      <c r="X239" s="41">
        <f t="shared" si="29"/>
        <v>11.637953332764502</v>
      </c>
      <c r="Y239" s="41">
        <v>23.4</v>
      </c>
      <c r="Z239" s="41">
        <f t="shared" si="30"/>
        <v>3.8831836135529958</v>
      </c>
      <c r="AA239" s="41">
        <v>23.4</v>
      </c>
      <c r="AB239" s="41">
        <f t="shared" si="31"/>
        <v>7.3628879747376468</v>
      </c>
      <c r="AC239" s="41">
        <v>23.4</v>
      </c>
      <c r="AD239" s="41">
        <f t="shared" si="32"/>
        <v>8.9536099684220574</v>
      </c>
      <c r="AE239" s="41">
        <v>23.4</v>
      </c>
      <c r="AF239" s="41">
        <f t="shared" si="33"/>
        <v>24.860829905266172</v>
      </c>
      <c r="AG239" s="41">
        <v>23.4</v>
      </c>
      <c r="AH239" s="41">
        <f t="shared" si="34"/>
        <v>29.831836135529961</v>
      </c>
      <c r="AI239" s="41">
        <v>23.4</v>
      </c>
      <c r="AJ239" s="41">
        <f t="shared" si="35"/>
        <v>94.454917128959181</v>
      </c>
    </row>
    <row r="240" spans="22:36">
      <c r="V240" s="54"/>
      <c r="W240" s="41">
        <v>23.5</v>
      </c>
      <c r="X240" s="41">
        <f t="shared" si="29"/>
        <v>11.638425044408942</v>
      </c>
      <c r="Y240" s="41">
        <v>23.5</v>
      </c>
      <c r="Z240" s="41">
        <f t="shared" si="30"/>
        <v>3.8833114606341992</v>
      </c>
      <c r="AA240" s="41">
        <v>23.5</v>
      </c>
      <c r="AB240" s="41">
        <f t="shared" si="31"/>
        <v>7.3631701200203024</v>
      </c>
      <c r="AC240" s="41">
        <v>23.5</v>
      </c>
      <c r="AD240" s="41">
        <f t="shared" si="32"/>
        <v>8.9539626500253782</v>
      </c>
      <c r="AE240" s="41">
        <v>23.5</v>
      </c>
      <c r="AF240" s="41">
        <f t="shared" si="33"/>
        <v>24.861887950076135</v>
      </c>
      <c r="AG240" s="41">
        <v>23.5</v>
      </c>
      <c r="AH240" s="41">
        <f t="shared" si="34"/>
        <v>29.833114606341994</v>
      </c>
      <c r="AI240" s="41">
        <v>23.5</v>
      </c>
      <c r="AJ240" s="41">
        <f t="shared" si="35"/>
        <v>94.459061137798187</v>
      </c>
    </row>
    <row r="241" spans="22:36">
      <c r="V241" s="54"/>
      <c r="W241" s="41">
        <v>23.6</v>
      </c>
      <c r="X241" s="41">
        <f t="shared" si="29"/>
        <v>11.638891210064797</v>
      </c>
      <c r="Y241" s="41">
        <v>23.6</v>
      </c>
      <c r="Z241" s="41">
        <f t="shared" si="30"/>
        <v>3.8834378045970008</v>
      </c>
      <c r="AA241" s="41">
        <v>23.6</v>
      </c>
      <c r="AB241" s="41">
        <f t="shared" si="31"/>
        <v>7.3634489480761403</v>
      </c>
      <c r="AC241" s="41">
        <v>23.6</v>
      </c>
      <c r="AD241" s="41">
        <f t="shared" si="32"/>
        <v>8.9543111850951753</v>
      </c>
      <c r="AE241" s="41">
        <v>23.6</v>
      </c>
      <c r="AF241" s="41">
        <f t="shared" si="33"/>
        <v>24.862933555285526</v>
      </c>
      <c r="AG241" s="41">
        <v>23.6</v>
      </c>
      <c r="AH241" s="41">
        <f t="shared" si="34"/>
        <v>29.834378045970009</v>
      </c>
      <c r="AI241" s="41">
        <v>23.6</v>
      </c>
      <c r="AJ241" s="41">
        <f t="shared" si="35"/>
        <v>94.463156424868302</v>
      </c>
    </row>
    <row r="242" spans="22:36">
      <c r="V242" s="54"/>
      <c r="W242" s="41">
        <v>23.7</v>
      </c>
      <c r="X242" s="41">
        <f t="shared" si="29"/>
        <v>11.639351917718445</v>
      </c>
      <c r="Y242" s="41">
        <v>23.7</v>
      </c>
      <c r="Z242" s="41">
        <f t="shared" si="30"/>
        <v>3.8835626692881768</v>
      </c>
      <c r="AA242" s="41">
        <v>23.7</v>
      </c>
      <c r="AB242" s="41">
        <f t="shared" si="31"/>
        <v>7.3637245115325278</v>
      </c>
      <c r="AC242" s="41">
        <v>23.7</v>
      </c>
      <c r="AD242" s="41">
        <f t="shared" si="32"/>
        <v>8.9546556394156589</v>
      </c>
      <c r="AE242" s="41">
        <v>23.7</v>
      </c>
      <c r="AF242" s="41">
        <f t="shared" si="33"/>
        <v>24.86396691824698</v>
      </c>
      <c r="AG242" s="41">
        <v>23.7</v>
      </c>
      <c r="AH242" s="41">
        <f t="shared" si="34"/>
        <v>29.835626692881767</v>
      </c>
      <c r="AI242" s="41">
        <v>23.7</v>
      </c>
      <c r="AJ242" s="41">
        <f t="shared" si="35"/>
        <v>94.467203763134009</v>
      </c>
    </row>
    <row r="243" spans="22:36">
      <c r="V243" s="54"/>
      <c r="W243" s="41">
        <v>23.8</v>
      </c>
      <c r="X243" s="41">
        <f t="shared" si="29"/>
        <v>11.639807253602964</v>
      </c>
      <c r="Y243" s="41">
        <v>23.8</v>
      </c>
      <c r="Z243" s="41">
        <f t="shared" si="30"/>
        <v>3.8836860780793079</v>
      </c>
      <c r="AA243" s="41">
        <v>23.8</v>
      </c>
      <c r="AB243" s="41">
        <f t="shared" si="31"/>
        <v>7.3639968619681282</v>
      </c>
      <c r="AC243" s="41">
        <v>23.8</v>
      </c>
      <c r="AD243" s="41">
        <f t="shared" si="32"/>
        <v>8.9549960774601587</v>
      </c>
      <c r="AE243" s="41">
        <v>23.8</v>
      </c>
      <c r="AF243" s="41">
        <f t="shared" si="33"/>
        <v>24.86498823238048</v>
      </c>
      <c r="AG243" s="41">
        <v>23.8</v>
      </c>
      <c r="AH243" s="41">
        <f t="shared" si="34"/>
        <v>29.836860780793078</v>
      </c>
      <c r="AI243" s="41">
        <v>23.8</v>
      </c>
      <c r="AJ243" s="41">
        <f t="shared" si="35"/>
        <v>94.471203910156873</v>
      </c>
    </row>
    <row r="244" spans="22:36">
      <c r="V244" s="54"/>
      <c r="W244" s="41">
        <v>23.9</v>
      </c>
      <c r="X244" s="41">
        <f t="shared" si="29"/>
        <v>11.64025730224011</v>
      </c>
      <c r="Y244" s="41">
        <v>23.9</v>
      </c>
      <c r="Z244" s="41">
        <f t="shared" si="30"/>
        <v>3.8838080538781607</v>
      </c>
      <c r="AA244" s="41">
        <v>23.9</v>
      </c>
      <c r="AB244" s="41">
        <f t="shared" si="31"/>
        <v>7.3642660499380108</v>
      </c>
      <c r="AC244" s="41">
        <v>23.9</v>
      </c>
      <c r="AD244" s="41">
        <f t="shared" si="32"/>
        <v>8.9553325624225124</v>
      </c>
      <c r="AE244" s="41">
        <v>23.9</v>
      </c>
      <c r="AF244" s="41">
        <f t="shared" si="33"/>
        <v>24.865997687267541</v>
      </c>
      <c r="AG244" s="41">
        <v>23.9</v>
      </c>
      <c r="AH244" s="41">
        <f t="shared" si="34"/>
        <v>29.838080538781611</v>
      </c>
      <c r="AI244" s="41">
        <v>23.9</v>
      </c>
      <c r="AJ244" s="41">
        <f t="shared" si="35"/>
        <v>94.475157608464528</v>
      </c>
    </row>
    <row r="245" spans="22:36">
      <c r="V245" s="54"/>
      <c r="W245" s="41">
        <v>24</v>
      </c>
      <c r="X245" s="41">
        <f t="shared" si="29"/>
        <v>11.640702146481136</v>
      </c>
      <c r="Y245" s="41">
        <v>24</v>
      </c>
      <c r="Z245" s="41">
        <f t="shared" si="30"/>
        <v>3.8839286191397471</v>
      </c>
      <c r="AA245" s="41">
        <v>24</v>
      </c>
      <c r="AB245" s="41">
        <f t="shared" si="31"/>
        <v>7.3645321249980631</v>
      </c>
      <c r="AC245" s="41">
        <v>24</v>
      </c>
      <c r="AD245" s="41">
        <f t="shared" si="32"/>
        <v>8.9556651562475782</v>
      </c>
      <c r="AE245" s="41">
        <v>24</v>
      </c>
      <c r="AF245" s="41">
        <f t="shared" si="33"/>
        <v>24.866995468742733</v>
      </c>
      <c r="AG245" s="41">
        <v>24</v>
      </c>
      <c r="AH245" s="41">
        <f t="shared" si="34"/>
        <v>29.83928619139747</v>
      </c>
      <c r="AI245" s="41">
        <v>24</v>
      </c>
      <c r="AJ245" s="41">
        <f t="shared" si="35"/>
        <v>94.479065585909041</v>
      </c>
    </row>
    <row r="246" spans="22:36">
      <c r="V246" s="54"/>
      <c r="W246" s="41">
        <v>24.100000000000101</v>
      </c>
      <c r="X246" s="41">
        <f t="shared" si="29"/>
        <v>11.641141867546446</v>
      </c>
      <c r="Y246" s="41">
        <v>24.100000000000101</v>
      </c>
      <c r="Z246" s="41">
        <f t="shared" si="30"/>
        <v>3.8840477958770743</v>
      </c>
      <c r="AA246" s="41">
        <v>24.100000000000101</v>
      </c>
      <c r="AB246" s="41">
        <f t="shared" si="31"/>
        <v>7.3647951357287162</v>
      </c>
      <c r="AC246" s="41">
        <v>24.100000000000101</v>
      </c>
      <c r="AD246" s="41">
        <f t="shared" si="32"/>
        <v>8.9559939196608944</v>
      </c>
      <c r="AE246" s="41">
        <v>24.100000000000101</v>
      </c>
      <c r="AF246" s="41">
        <f t="shared" si="33"/>
        <v>24.867981758982687</v>
      </c>
      <c r="AG246" s="41">
        <v>24.100000000000101</v>
      </c>
      <c r="AH246" s="41">
        <f t="shared" si="34"/>
        <v>29.840477958770744</v>
      </c>
      <c r="AI246" s="41">
        <v>24.100000000000101</v>
      </c>
      <c r="AJ246" s="41">
        <f t="shared" si="35"/>
        <v>94.482928556015523</v>
      </c>
    </row>
    <row r="247" spans="22:36">
      <c r="V247" s="54"/>
      <c r="W247" s="41">
        <v>24.2</v>
      </c>
      <c r="X247" s="41">
        <f t="shared" si="29"/>
        <v>11.641576545064193</v>
      </c>
      <c r="Y247" s="41">
        <v>24.2</v>
      </c>
      <c r="Z247" s="41">
        <f t="shared" si="30"/>
        <v>3.8841656056716038</v>
      </c>
      <c r="AA247" s="41">
        <v>24.2</v>
      </c>
      <c r="AB247" s="41">
        <f t="shared" si="31"/>
        <v>7.3650551297580229</v>
      </c>
      <c r="AC247" s="41">
        <v>24.2</v>
      </c>
      <c r="AD247" s="41">
        <f t="shared" si="32"/>
        <v>8.9563189121975277</v>
      </c>
      <c r="AE247" s="41">
        <v>24.2</v>
      </c>
      <c r="AF247" s="41">
        <f t="shared" si="33"/>
        <v>24.868956736592587</v>
      </c>
      <c r="AG247" s="41">
        <v>24.2</v>
      </c>
      <c r="AH247" s="41">
        <f t="shared" si="34"/>
        <v>29.84165605671604</v>
      </c>
      <c r="AI247" s="41">
        <v>24.2</v>
      </c>
      <c r="AJ247" s="41">
        <f t="shared" si="35"/>
        <v>94.486747218320957</v>
      </c>
    </row>
    <row r="248" spans="22:36">
      <c r="V248" s="54"/>
      <c r="W248" s="41">
        <v>24.3000000000001</v>
      </c>
      <c r="X248" s="41">
        <f t="shared" si="29"/>
        <v>11.642006257107784</v>
      </c>
      <c r="Y248" s="41">
        <v>24.3000000000001</v>
      </c>
      <c r="Z248" s="41">
        <f t="shared" si="30"/>
        <v>3.8842820696834184</v>
      </c>
      <c r="AA248" s="41">
        <v>24.3000000000001</v>
      </c>
      <c r="AB248" s="41">
        <f t="shared" si="31"/>
        <v>7.365312153784096</v>
      </c>
      <c r="AC248" s="41">
        <v>24.3000000000001</v>
      </c>
      <c r="AD248" s="41">
        <f t="shared" si="32"/>
        <v>8.95664019223012</v>
      </c>
      <c r="AE248" s="41">
        <v>24.3000000000001</v>
      </c>
      <c r="AF248" s="41">
        <f t="shared" si="33"/>
        <v>24.869920576690358</v>
      </c>
      <c r="AG248" s="41">
        <v>24.3000000000001</v>
      </c>
      <c r="AH248" s="41">
        <f t="shared" si="34"/>
        <v>29.842820696834185</v>
      </c>
      <c r="AI248" s="41">
        <v>24.3000000000001</v>
      </c>
      <c r="AJ248" s="41">
        <f t="shared" si="35"/>
        <v>94.490522258703905</v>
      </c>
    </row>
    <row r="249" spans="22:36">
      <c r="V249" s="54"/>
      <c r="W249" s="41">
        <v>24.4</v>
      </c>
      <c r="X249" s="41">
        <f t="shared" si="29"/>
        <v>11.642431080232358</v>
      </c>
      <c r="Y249" s="41">
        <v>24.4</v>
      </c>
      <c r="Z249" s="41">
        <f t="shared" si="30"/>
        <v>3.8843972086611065</v>
      </c>
      <c r="AA249" s="41">
        <v>24.4</v>
      </c>
      <c r="AB249" s="41">
        <f t="shared" si="31"/>
        <v>7.3655662535969251</v>
      </c>
      <c r="AC249" s="41">
        <v>24.4</v>
      </c>
      <c r="AD249" s="41">
        <f t="shared" si="32"/>
        <v>8.9569578169961552</v>
      </c>
      <c r="AE249" s="41">
        <v>24.4</v>
      </c>
      <c r="AF249" s="41">
        <f t="shared" si="33"/>
        <v>24.870873450988469</v>
      </c>
      <c r="AG249" s="41">
        <v>24.4</v>
      </c>
      <c r="AH249" s="41">
        <f t="shared" si="34"/>
        <v>29.843972086611068</v>
      </c>
      <c r="AI249" s="41">
        <v>24.4</v>
      </c>
      <c r="AJ249" s="41">
        <f t="shared" si="35"/>
        <v>94.494254349704832</v>
      </c>
    </row>
    <row r="250" spans="22:36">
      <c r="V250" s="54"/>
      <c r="W250" s="41">
        <v>24.5</v>
      </c>
      <c r="X250" s="41">
        <f t="shared" si="29"/>
        <v>11.642851089510275</v>
      </c>
      <c r="Y250" s="41">
        <v>24.5</v>
      </c>
      <c r="Z250" s="41">
        <f t="shared" si="30"/>
        <v>3.8845110429513832</v>
      </c>
      <c r="AA250" s="41">
        <v>24.5</v>
      </c>
      <c r="AB250" s="41">
        <f t="shared" si="31"/>
        <v>7.3658174740996047</v>
      </c>
      <c r="AC250" s="41">
        <v>24.5</v>
      </c>
      <c r="AD250" s="41">
        <f t="shared" si="32"/>
        <v>8.9572718426245039</v>
      </c>
      <c r="AE250" s="41">
        <v>24.5</v>
      </c>
      <c r="AF250" s="41">
        <f t="shared" si="33"/>
        <v>24.871815527873515</v>
      </c>
      <c r="AG250" s="41">
        <v>24.5</v>
      </c>
      <c r="AH250" s="41">
        <f t="shared" si="34"/>
        <v>29.845110429513831</v>
      </c>
      <c r="AI250" s="41">
        <v>24.5</v>
      </c>
      <c r="AJ250" s="41">
        <f t="shared" si="35"/>
        <v>94.497944150837938</v>
      </c>
    </row>
    <row r="251" spans="22:36">
      <c r="V251" s="54"/>
      <c r="W251" s="41">
        <v>24.600000000000101</v>
      </c>
      <c r="X251" s="41">
        <f t="shared" si="29"/>
        <v>11.643266358565631</v>
      </c>
      <c r="Y251" s="41">
        <v>24.600000000000101</v>
      </c>
      <c r="Z251" s="41">
        <f t="shared" si="30"/>
        <v>3.8846235925084422</v>
      </c>
      <c r="AA251" s="41">
        <v>24.600000000000101</v>
      </c>
      <c r="AB251" s="41">
        <f t="shared" si="31"/>
        <v>7.3660658593289767</v>
      </c>
      <c r="AC251" s="41">
        <v>24.600000000000101</v>
      </c>
      <c r="AD251" s="41">
        <f t="shared" si="32"/>
        <v>8.9575823241612191</v>
      </c>
      <c r="AE251" s="41">
        <v>24.600000000000101</v>
      </c>
      <c r="AF251" s="41">
        <f t="shared" si="33"/>
        <v>24.872746972483661</v>
      </c>
      <c r="AG251" s="41">
        <v>24.600000000000101</v>
      </c>
      <c r="AH251" s="41">
        <f t="shared" si="34"/>
        <v>29.846235925084422</v>
      </c>
      <c r="AI251" s="41">
        <v>24.600000000000101</v>
      </c>
      <c r="AJ251" s="41">
        <f t="shared" si="35"/>
        <v>94.501592308894331</v>
      </c>
    </row>
    <row r="252" spans="22:36">
      <c r="V252" s="54"/>
      <c r="W252" s="41">
        <v>24.700000000000099</v>
      </c>
      <c r="X252" s="41">
        <f t="shared" si="29"/>
        <v>11.643676959607832</v>
      </c>
      <c r="Y252" s="41">
        <v>24.700000000000099</v>
      </c>
      <c r="Z252" s="41">
        <f t="shared" si="30"/>
        <v>3.8847348769030572</v>
      </c>
      <c r="AA252" s="41">
        <v>24.700000000000099</v>
      </c>
      <c r="AB252" s="41">
        <f t="shared" si="31"/>
        <v>7.3663114524757134</v>
      </c>
      <c r="AC252" s="41">
        <v>24.700000000000099</v>
      </c>
      <c r="AD252" s="41">
        <f t="shared" si="32"/>
        <v>8.9578893155946417</v>
      </c>
      <c r="AE252" s="41">
        <v>24.700000000000099</v>
      </c>
      <c r="AF252" s="41">
        <f t="shared" si="33"/>
        <v>24.873667946783925</v>
      </c>
      <c r="AG252" s="41">
        <v>24.700000000000099</v>
      </c>
      <c r="AH252" s="41">
        <f t="shared" si="34"/>
        <v>29.847348769030575</v>
      </c>
      <c r="AI252" s="41">
        <v>24.700000000000099</v>
      </c>
      <c r="AJ252" s="41">
        <f t="shared" si="35"/>
        <v>94.50519945823703</v>
      </c>
    </row>
    <row r="253" spans="22:36">
      <c r="V253" s="54"/>
      <c r="W253" s="41">
        <v>24.8000000000001</v>
      </c>
      <c r="X253" s="41">
        <f t="shared" si="29"/>
        <v>11.64408296346428</v>
      </c>
      <c r="Y253" s="41">
        <v>24.8000000000001</v>
      </c>
      <c r="Z253" s="41">
        <f t="shared" si="30"/>
        <v>3.8848449153314406</v>
      </c>
      <c r="AA253" s="41">
        <v>24.8000000000001</v>
      </c>
      <c r="AB253" s="41">
        <f t="shared" si="31"/>
        <v>7.3665542959038692</v>
      </c>
      <c r="AC253" s="41">
        <v>24.8000000000001</v>
      </c>
      <c r="AD253" s="41">
        <f t="shared" si="32"/>
        <v>8.9581928698798361</v>
      </c>
      <c r="AE253" s="41">
        <v>24.8000000000001</v>
      </c>
      <c r="AF253" s="41">
        <f t="shared" si="33"/>
        <v>24.874578609639507</v>
      </c>
      <c r="AG253" s="41">
        <v>24.8000000000001</v>
      </c>
      <c r="AH253" s="41">
        <f t="shared" si="34"/>
        <v>29.848449153314405</v>
      </c>
      <c r="AI253" s="41">
        <v>24.8000000000001</v>
      </c>
      <c r="AJ253" s="41">
        <f t="shared" si="35"/>
        <v>94.508766221088067</v>
      </c>
    </row>
    <row r="254" spans="22:36">
      <c r="V254" s="54"/>
      <c r="W254" s="41">
        <v>24.900000000000102</v>
      </c>
      <c r="X254" s="41">
        <f t="shared" si="29"/>
        <v>11.644484439612146</v>
      </c>
      <c r="Y254" s="41">
        <v>24.900000000000102</v>
      </c>
      <c r="Z254" s="41">
        <f t="shared" si="30"/>
        <v>3.884953726623853</v>
      </c>
      <c r="AA254" s="41">
        <v>24.900000000000102</v>
      </c>
      <c r="AB254" s="41">
        <f t="shared" si="31"/>
        <v>7.3667944311698834</v>
      </c>
      <c r="AC254" s="41">
        <v>24.900000000000102</v>
      </c>
      <c r="AD254" s="41">
        <f t="shared" si="32"/>
        <v>8.9584930389623523</v>
      </c>
      <c r="AE254" s="41">
        <v>24.900000000000102</v>
      </c>
      <c r="AF254" s="41">
        <f t="shared" si="33"/>
        <v>24.87547911688706</v>
      </c>
      <c r="AG254" s="41">
        <v>24.900000000000102</v>
      </c>
      <c r="AH254" s="41">
        <f t="shared" si="34"/>
        <v>29.849537266238531</v>
      </c>
      <c r="AI254" s="41">
        <v>24.900000000000102</v>
      </c>
      <c r="AJ254" s="41">
        <f t="shared" si="35"/>
        <v>94.512293207807645</v>
      </c>
    </row>
    <row r="255" spans="22:36">
      <c r="V255" s="54"/>
      <c r="W255" s="41">
        <v>25.000000000000099</v>
      </c>
      <c r="X255" s="41">
        <f t="shared" si="29"/>
        <v>11.644881456209328</v>
      </c>
      <c r="Y255" s="41">
        <v>25.000000000000099</v>
      </c>
      <c r="Z255" s="41">
        <f t="shared" si="30"/>
        <v>3.8850613292529959</v>
      </c>
      <c r="AA255" s="41">
        <v>25.000000000000099</v>
      </c>
      <c r="AB255" s="41">
        <f t="shared" si="31"/>
        <v>7.3670318990410948</v>
      </c>
      <c r="AC255" s="41">
        <v>25.000000000000099</v>
      </c>
      <c r="AD255" s="41">
        <f t="shared" si="32"/>
        <v>8.9587898738013685</v>
      </c>
      <c r="AE255" s="41">
        <v>25.000000000000099</v>
      </c>
      <c r="AF255" s="41">
        <f t="shared" si="33"/>
        <v>24.876369621404102</v>
      </c>
      <c r="AG255" s="41">
        <v>25.000000000000099</v>
      </c>
      <c r="AH255" s="41">
        <f t="shared" si="34"/>
        <v>29.850613292529957</v>
      </c>
      <c r="AI255" s="41">
        <v>25.000000000000099</v>
      </c>
      <c r="AJ255" s="41">
        <f t="shared" si="35"/>
        <v>94.515781017166063</v>
      </c>
    </row>
    <row r="256" spans="22:36">
      <c r="V256" s="54"/>
      <c r="W256" s="41">
        <v>25.100000000000101</v>
      </c>
      <c r="X256" s="41">
        <f t="shared" si="29"/>
        <v>11.645274080124542</v>
      </c>
      <c r="Y256" s="41">
        <v>25.100000000000101</v>
      </c>
      <c r="Z256" s="41">
        <f t="shared" si="30"/>
        <v>3.8851677413421655</v>
      </c>
      <c r="AA256" s="41">
        <v>25.100000000000101</v>
      </c>
      <c r="AB256" s="41">
        <f t="shared" si="31"/>
        <v>7.3672667395137452</v>
      </c>
      <c r="AC256" s="41">
        <v>25.100000000000101</v>
      </c>
      <c r="AD256" s="41">
        <f t="shared" si="32"/>
        <v>8.9590834243921798</v>
      </c>
      <c r="AE256" s="41">
        <v>25.100000000000101</v>
      </c>
      <c r="AF256" s="41">
        <f t="shared" si="33"/>
        <v>24.877250273176543</v>
      </c>
      <c r="AG256" s="41">
        <v>25.100000000000101</v>
      </c>
      <c r="AH256" s="41">
        <f t="shared" si="34"/>
        <v>29.851677413421655</v>
      </c>
      <c r="AI256" s="41">
        <v>25.100000000000101</v>
      </c>
      <c r="AJ256" s="41">
        <f t="shared" si="35"/>
        <v>94.519230236608124</v>
      </c>
    </row>
    <row r="257" spans="22:36">
      <c r="V257" s="54"/>
      <c r="W257" s="41">
        <v>25.200000000000099</v>
      </c>
      <c r="X257" s="41">
        <f t="shared" si="29"/>
        <v>11.64566237696665</v>
      </c>
      <c r="Y257" s="41">
        <v>25.200000000000099</v>
      </c>
      <c r="Z257" s="41">
        <f t="shared" si="30"/>
        <v>3.885272980673204</v>
      </c>
      <c r="AA257" s="41">
        <v>25.200000000000099</v>
      </c>
      <c r="AB257" s="41">
        <f t="shared" si="31"/>
        <v>7.3674989918305203</v>
      </c>
      <c r="AC257" s="41">
        <v>25.200000000000099</v>
      </c>
      <c r="AD257" s="41">
        <f t="shared" si="32"/>
        <v>8.9593737397881483</v>
      </c>
      <c r="AE257" s="41">
        <v>25.200000000000099</v>
      </c>
      <c r="AF257" s="41">
        <f t="shared" si="33"/>
        <v>24.878121219364449</v>
      </c>
      <c r="AG257" s="41">
        <v>25.200000000000099</v>
      </c>
      <c r="AH257" s="41">
        <f t="shared" si="34"/>
        <v>29.852729806732043</v>
      </c>
      <c r="AI257" s="41">
        <v>25.200000000000099</v>
      </c>
      <c r="AJ257" s="41">
        <f t="shared" si="35"/>
        <v>94.522641442510761</v>
      </c>
    </row>
    <row r="258" spans="22:36">
      <c r="V258" s="54"/>
      <c r="W258" s="41">
        <v>25.3000000000001</v>
      </c>
      <c r="X258" s="41">
        <f t="shared" si="29"/>
        <v>11.646046411113183</v>
      </c>
      <c r="Y258" s="41">
        <v>25.3000000000001</v>
      </c>
      <c r="Z258" s="41">
        <f t="shared" si="30"/>
        <v>3.8853770646942269</v>
      </c>
      <c r="AA258" s="41">
        <v>25.3000000000001</v>
      </c>
      <c r="AB258" s="41">
        <f t="shared" si="31"/>
        <v>7.3677286944976048</v>
      </c>
      <c r="AC258" s="41">
        <v>25.3000000000001</v>
      </c>
      <c r="AD258" s="41">
        <f t="shared" si="32"/>
        <v>8.9596608681220058</v>
      </c>
      <c r="AE258" s="41">
        <v>25.3000000000001</v>
      </c>
      <c r="AF258" s="41">
        <f t="shared" si="33"/>
        <v>24.878982604366016</v>
      </c>
      <c r="AG258" s="41">
        <v>25.3000000000001</v>
      </c>
      <c r="AH258" s="41">
        <f t="shared" si="34"/>
        <v>29.853770646942269</v>
      </c>
      <c r="AI258" s="41">
        <v>25.3000000000001</v>
      </c>
      <c r="AJ258" s="41">
        <f t="shared" si="35"/>
        <v>94.526015200433562</v>
      </c>
    </row>
    <row r="259" spans="22:36">
      <c r="V259" s="54"/>
      <c r="W259" s="41">
        <v>25.400000000000102</v>
      </c>
      <c r="X259" s="41">
        <f t="shared" si="29"/>
        <v>11.646426245738127</v>
      </c>
      <c r="Y259" s="41">
        <v>25.400000000000102</v>
      </c>
      <c r="Z259" s="41">
        <f t="shared" si="30"/>
        <v>3.8854800105271563</v>
      </c>
      <c r="AA259" s="41">
        <v>25.400000000000102</v>
      </c>
      <c r="AB259" s="41">
        <f t="shared" si="31"/>
        <v>7.3679558853013107</v>
      </c>
      <c r="AC259" s="41">
        <v>25.400000000000102</v>
      </c>
      <c r="AD259" s="41">
        <f t="shared" si="32"/>
        <v>8.9599448566266382</v>
      </c>
      <c r="AE259" s="41">
        <v>25.400000000000102</v>
      </c>
      <c r="AF259" s="41">
        <f t="shared" si="33"/>
        <v>24.879834569879915</v>
      </c>
      <c r="AG259" s="41">
        <v>25.400000000000102</v>
      </c>
      <c r="AH259" s="41">
        <f t="shared" si="34"/>
        <v>29.854800105271561</v>
      </c>
      <c r="AI259" s="41">
        <v>25.400000000000102</v>
      </c>
      <c r="AJ259" s="41">
        <f t="shared" si="35"/>
        <v>94.529352065363</v>
      </c>
    </row>
    <row r="260" spans="22:36">
      <c r="V260" s="54"/>
      <c r="W260" s="41">
        <v>25.500000000000099</v>
      </c>
      <c r="X260" s="41">
        <f t="shared" si="29"/>
        <v>11.646801942838966</v>
      </c>
      <c r="Y260" s="41">
        <v>25.500000000000099</v>
      </c>
      <c r="Z260" s="41">
        <f t="shared" si="30"/>
        <v>3.8855818349750471</v>
      </c>
      <c r="AA260" s="41">
        <v>25.500000000000099</v>
      </c>
      <c r="AB260" s="41">
        <f t="shared" si="31"/>
        <v>7.3681806013242417</v>
      </c>
      <c r="AC260" s="41">
        <v>25.500000000000099</v>
      </c>
      <c r="AD260" s="41">
        <f t="shared" si="32"/>
        <v>8.960225751655301</v>
      </c>
      <c r="AE260" s="41">
        <v>25.500000000000099</v>
      </c>
      <c r="AF260" s="41">
        <f t="shared" si="33"/>
        <v>24.880677254965907</v>
      </c>
      <c r="AG260" s="41">
        <v>25.500000000000099</v>
      </c>
      <c r="AH260" s="41">
        <f t="shared" si="34"/>
        <v>29.855818349750471</v>
      </c>
      <c r="AI260" s="41">
        <v>25.500000000000099</v>
      </c>
      <c r="AJ260" s="41">
        <f t="shared" si="35"/>
        <v>94.532652581949804</v>
      </c>
    </row>
    <row r="261" spans="22:36">
      <c r="V261" s="54"/>
      <c r="W261" s="41">
        <v>25.600000000000101</v>
      </c>
      <c r="X261" s="41">
        <f t="shared" si="29"/>
        <v>11.647173563263024</v>
      </c>
      <c r="Y261" s="41">
        <v>25.600000000000101</v>
      </c>
      <c r="Z261" s="41">
        <f t="shared" si="30"/>
        <v>3.8856825545292311</v>
      </c>
      <c r="AA261" s="41">
        <v>25.600000000000101</v>
      </c>
      <c r="AB261" s="41">
        <f t="shared" si="31"/>
        <v>7.3684028789610618</v>
      </c>
      <c r="AC261" s="41">
        <v>25.600000000000101</v>
      </c>
      <c r="AD261" s="41">
        <f t="shared" si="32"/>
        <v>8.960503598701326</v>
      </c>
      <c r="AE261" s="41">
        <v>25.600000000000101</v>
      </c>
      <c r="AF261" s="41">
        <f t="shared" si="33"/>
        <v>24.881510796103981</v>
      </c>
      <c r="AG261" s="41">
        <v>25.600000000000101</v>
      </c>
      <c r="AH261" s="41">
        <f t="shared" si="34"/>
        <v>29.85682554529231</v>
      </c>
      <c r="AI261" s="41">
        <v>25.600000000000101</v>
      </c>
      <c r="AJ261" s="41">
        <f t="shared" si="35"/>
        <v>94.535917284740592</v>
      </c>
    </row>
    <row r="262" spans="22:36">
      <c r="V262" s="54"/>
      <c r="W262" s="41">
        <v>25.700000000000099</v>
      </c>
      <c r="X262" s="41">
        <f t="shared" ref="X262:X325" si="36">1+($N$3-1)/(1+1.7/(W262)^1.8)</f>
        <v>11.647541166733111</v>
      </c>
      <c r="Y262" s="41">
        <v>25.700000000000099</v>
      </c>
      <c r="Z262" s="41">
        <f t="shared" si="30"/>
        <v>3.8857821853762635</v>
      </c>
      <c r="AA262" s="41">
        <v>25.700000000000099</v>
      </c>
      <c r="AB262" s="41">
        <f t="shared" si="31"/>
        <v>7.368622753933824</v>
      </c>
      <c r="AC262" s="41">
        <v>25.700000000000099</v>
      </c>
      <c r="AD262" s="41">
        <f t="shared" si="32"/>
        <v>8.9607784424172792</v>
      </c>
      <c r="AE262" s="41">
        <v>25.700000000000099</v>
      </c>
      <c r="AF262" s="41">
        <f t="shared" si="33"/>
        <v>24.882335327251837</v>
      </c>
      <c r="AG262" s="41">
        <v>25.700000000000099</v>
      </c>
      <c r="AH262" s="41">
        <f t="shared" si="34"/>
        <v>29.857821853762637</v>
      </c>
      <c r="AI262" s="41">
        <v>25.700000000000099</v>
      </c>
      <c r="AJ262" s="41">
        <f t="shared" si="35"/>
        <v>94.53914669840303</v>
      </c>
    </row>
    <row r="263" spans="22:36">
      <c r="V263" s="54"/>
      <c r="W263" s="41">
        <v>25.8000000000001</v>
      </c>
      <c r="X263" s="41">
        <f t="shared" si="36"/>
        <v>11.647904811872516</v>
      </c>
      <c r="Y263" s="41">
        <v>25.8000000000001</v>
      </c>
      <c r="Z263" s="41">
        <f t="shared" ref="Z263:Z326" si="37">1+($M$6-1)/(1+1.7/(Y263)^1.8)</f>
        <v>3.8858807434047007</v>
      </c>
      <c r="AA263" s="41">
        <v>25.8000000000001</v>
      </c>
      <c r="AB263" s="41">
        <f t="shared" ref="AB263:AB326" si="38">1+($M$7-1)/(1+1.7/(AA263)^1.8)</f>
        <v>7.3688402613069259</v>
      </c>
      <c r="AC263" s="41">
        <v>25.8000000000001</v>
      </c>
      <c r="AD263" s="41">
        <f t="shared" ref="AD263:AD326" si="39">1+($M$8-1)/(1+1.7/(AC263)^1.8)</f>
        <v>8.9610503266336572</v>
      </c>
      <c r="AE263" s="41">
        <v>25.8000000000001</v>
      </c>
      <c r="AF263" s="41">
        <f t="shared" ref="AF263:AF326" si="40">1+($M$9-1)/(1+1.7/(AE263)^1.8)</f>
        <v>24.883150979900972</v>
      </c>
      <c r="AG263" s="41">
        <v>25.8000000000001</v>
      </c>
      <c r="AH263" s="41">
        <f t="shared" ref="AH263:AH326" si="41">1+($M$10-1)/(1+1.7/(AG263)^1.8)</f>
        <v>29.858807434047009</v>
      </c>
      <c r="AI263" s="41">
        <v>25.8000000000001</v>
      </c>
      <c r="AJ263" s="41">
        <f t="shared" ref="AJ263:AJ326" si="42">1+($M$11-1)/(1+1.7/(AI263)^1.8)</f>
        <v>94.542341337945473</v>
      </c>
    </row>
    <row r="264" spans="22:36">
      <c r="V264" s="54"/>
      <c r="W264" s="41">
        <v>25.900000000000102</v>
      </c>
      <c r="X264" s="41">
        <f t="shared" si="36"/>
        <v>11.648264556229337</v>
      </c>
      <c r="Y264" s="41">
        <v>25.900000000000102</v>
      </c>
      <c r="Z264" s="41">
        <f t="shared" si="37"/>
        <v>3.8859782442116897</v>
      </c>
      <c r="AA264" s="41">
        <v>25.900000000000102</v>
      </c>
      <c r="AB264" s="41">
        <f t="shared" si="38"/>
        <v>7.3690554355016609</v>
      </c>
      <c r="AC264" s="41">
        <v>25.900000000000102</v>
      </c>
      <c r="AD264" s="41">
        <f t="shared" si="39"/>
        <v>8.9613192943770752</v>
      </c>
      <c r="AE264" s="41">
        <v>25.900000000000102</v>
      </c>
      <c r="AF264" s="41">
        <f t="shared" si="40"/>
        <v>24.883957883131227</v>
      </c>
      <c r="AG264" s="41">
        <v>25.900000000000102</v>
      </c>
      <c r="AH264" s="41">
        <f t="shared" si="41"/>
        <v>29.859782442116899</v>
      </c>
      <c r="AI264" s="41">
        <v>25.900000000000102</v>
      </c>
      <c r="AJ264" s="41">
        <f t="shared" si="42"/>
        <v>94.54550170893063</v>
      </c>
    </row>
    <row r="265" spans="22:36">
      <c r="V265" s="54"/>
      <c r="W265" s="41">
        <v>26.000000000000099</v>
      </c>
      <c r="X265" s="41">
        <f t="shared" si="36"/>
        <v>11.648620456300193</v>
      </c>
      <c r="Y265" s="41">
        <v>26.000000000000099</v>
      </c>
      <c r="Z265" s="41">
        <f t="shared" si="37"/>
        <v>3.8860747031093985</v>
      </c>
      <c r="AA265" s="41">
        <v>26.000000000000099</v>
      </c>
      <c r="AB265" s="41">
        <f t="shared" si="38"/>
        <v>7.3692683103103969</v>
      </c>
      <c r="AC265" s="41">
        <v>26.000000000000099</v>
      </c>
      <c r="AD265" s="41">
        <f t="shared" si="39"/>
        <v>8.9615853878879967</v>
      </c>
      <c r="AE265" s="41">
        <v>26.000000000000099</v>
      </c>
      <c r="AF265" s="41">
        <f t="shared" si="40"/>
        <v>24.884756163663987</v>
      </c>
      <c r="AG265" s="41">
        <v>26.000000000000099</v>
      </c>
      <c r="AH265" s="41">
        <f t="shared" si="41"/>
        <v>29.860747031093982</v>
      </c>
      <c r="AI265" s="41">
        <v>26.000000000000099</v>
      </c>
      <c r="AJ265" s="41">
        <f t="shared" si="42"/>
        <v>94.548628307683941</v>
      </c>
    </row>
    <row r="266" spans="22:36">
      <c r="V266" s="54"/>
      <c r="W266" s="41">
        <v>26.100000000000101</v>
      </c>
      <c r="X266" s="41">
        <f t="shared" si="36"/>
        <v>11.648972567553317</v>
      </c>
      <c r="Y266" s="41">
        <v>26.100000000000101</v>
      </c>
      <c r="Z266" s="41">
        <f t="shared" si="37"/>
        <v>3.8861701351312727</v>
      </c>
      <c r="AA266" s="41">
        <v>26.100000000000101</v>
      </c>
      <c r="AB266" s="41">
        <f t="shared" si="38"/>
        <v>7.3694789189103957</v>
      </c>
      <c r="AC266" s="41">
        <v>26.100000000000101</v>
      </c>
      <c r="AD266" s="41">
        <f t="shared" si="39"/>
        <v>8.9618486486379947</v>
      </c>
      <c r="AE266" s="41">
        <v>26.100000000000101</v>
      </c>
      <c r="AF266" s="41">
        <f t="shared" si="40"/>
        <v>24.885545945913982</v>
      </c>
      <c r="AG266" s="41">
        <v>26.100000000000101</v>
      </c>
      <c r="AH266" s="41">
        <f t="shared" si="41"/>
        <v>29.861701351312728</v>
      </c>
      <c r="AI266" s="41">
        <v>26.100000000000101</v>
      </c>
      <c r="AJ266" s="41">
        <f t="shared" si="42"/>
        <v>94.551721621496426</v>
      </c>
    </row>
    <row r="267" spans="22:36">
      <c r="V267" s="54"/>
      <c r="W267" s="41">
        <v>26.200000000000099</v>
      </c>
      <c r="X267" s="41">
        <f t="shared" si="36"/>
        <v>11.649320944451066</v>
      </c>
      <c r="Y267" s="41">
        <v>26.200000000000099</v>
      </c>
      <c r="Z267" s="41">
        <f t="shared" si="37"/>
        <v>3.8862645550381396</v>
      </c>
      <c r="AA267" s="41">
        <v>26.200000000000099</v>
      </c>
      <c r="AB267" s="41">
        <f t="shared" si="38"/>
        <v>7.3696872938772744</v>
      </c>
      <c r="AC267" s="41">
        <v>26.200000000000099</v>
      </c>
      <c r="AD267" s="41">
        <f t="shared" si="39"/>
        <v>8.9621091173465928</v>
      </c>
      <c r="AE267" s="41">
        <v>26.200000000000099</v>
      </c>
      <c r="AF267" s="41">
        <f t="shared" si="40"/>
        <v>24.886327352039775</v>
      </c>
      <c r="AG267" s="41">
        <v>26.200000000000099</v>
      </c>
      <c r="AH267" s="41">
        <f t="shared" si="41"/>
        <v>29.862645550381398</v>
      </c>
      <c r="AI267" s="41">
        <v>26.200000000000099</v>
      </c>
      <c r="AJ267" s="41">
        <f t="shared" si="42"/>
        <v>94.554782128822453</v>
      </c>
    </row>
    <row r="268" spans="22:36">
      <c r="V268" s="54"/>
      <c r="W268" s="41">
        <v>26.3000000000001</v>
      </c>
      <c r="X268" s="41">
        <f t="shared" si="36"/>
        <v>11.649665640471856</v>
      </c>
      <c r="Y268" s="41">
        <v>26.3000000000001</v>
      </c>
      <c r="Z268" s="41">
        <f t="shared" si="37"/>
        <v>3.8863579773241481</v>
      </c>
      <c r="AA268" s="41">
        <v>26.3000000000001</v>
      </c>
      <c r="AB268" s="41">
        <f t="shared" si="38"/>
        <v>7.3698934671981204</v>
      </c>
      <c r="AC268" s="41">
        <v>26.3000000000001</v>
      </c>
      <c r="AD268" s="41">
        <f t="shared" si="39"/>
        <v>8.962366833997649</v>
      </c>
      <c r="AE268" s="41">
        <v>26.3000000000001</v>
      </c>
      <c r="AF268" s="41">
        <f t="shared" si="40"/>
        <v>24.887100501992951</v>
      </c>
      <c r="AG268" s="41">
        <v>26.3000000000001</v>
      </c>
      <c r="AH268" s="41">
        <f t="shared" si="41"/>
        <v>29.863579773241479</v>
      </c>
      <c r="AI268" s="41">
        <v>26.3000000000001</v>
      </c>
      <c r="AJ268" s="41">
        <f t="shared" si="42"/>
        <v>94.557810299472379</v>
      </c>
    </row>
    <row r="269" spans="22:36">
      <c r="V269" s="54"/>
      <c r="W269" s="41">
        <v>26.400000000000102</v>
      </c>
      <c r="X269" s="41">
        <f t="shared" si="36"/>
        <v>11.650006708131528</v>
      </c>
      <c r="Y269" s="41">
        <v>26.400000000000102</v>
      </c>
      <c r="Z269" s="41">
        <f t="shared" si="37"/>
        <v>3.8864504162225639</v>
      </c>
      <c r="AA269" s="41">
        <v>26.400000000000102</v>
      </c>
      <c r="AB269" s="41">
        <f t="shared" si="38"/>
        <v>7.3700974702842794</v>
      </c>
      <c r="AC269" s="41">
        <v>26.400000000000102</v>
      </c>
      <c r="AD269" s="41">
        <f t="shared" si="39"/>
        <v>8.9626218378553482</v>
      </c>
      <c r="AE269" s="41">
        <v>26.400000000000102</v>
      </c>
      <c r="AF269" s="41">
        <f t="shared" si="40"/>
        <v>24.887865513566048</v>
      </c>
      <c r="AG269" s="41">
        <v>26.400000000000102</v>
      </c>
      <c r="AH269" s="41">
        <f t="shared" si="41"/>
        <v>29.864504162225639</v>
      </c>
      <c r="AI269" s="41">
        <v>26.400000000000102</v>
      </c>
      <c r="AJ269" s="41">
        <f t="shared" si="42"/>
        <v>94.560806594800354</v>
      </c>
    </row>
    <row r="270" spans="22:36">
      <c r="V270" s="54"/>
      <c r="W270" s="41">
        <v>26.500000000000099</v>
      </c>
      <c r="X270" s="41">
        <f t="shared" si="36"/>
        <v>11.650344199004186</v>
      </c>
      <c r="Y270" s="41">
        <v>26.500000000000099</v>
      </c>
      <c r="Z270" s="41">
        <f t="shared" si="37"/>
        <v>3.8865418857114151</v>
      </c>
      <c r="AA270" s="41">
        <v>26.500000000000099</v>
      </c>
      <c r="AB270" s="41">
        <f t="shared" si="38"/>
        <v>7.3702993339838132</v>
      </c>
      <c r="AC270" s="41">
        <v>26.500000000000099</v>
      </c>
      <c r="AD270" s="41">
        <f t="shared" si="39"/>
        <v>8.9628741674797663</v>
      </c>
      <c r="AE270" s="41">
        <v>26.500000000000099</v>
      </c>
      <c r="AF270" s="41">
        <f t="shared" si="40"/>
        <v>24.888622502439297</v>
      </c>
      <c r="AG270" s="41">
        <v>26.500000000000099</v>
      </c>
      <c r="AH270" s="41">
        <f t="shared" si="41"/>
        <v>29.86541885711415</v>
      </c>
      <c r="AI270" s="41">
        <v>26.500000000000099</v>
      </c>
      <c r="AJ270" s="41">
        <f t="shared" si="42"/>
        <v>94.56377146788725</v>
      </c>
    </row>
    <row r="271" spans="22:36">
      <c r="V271" s="54"/>
      <c r="W271" s="41">
        <v>26.600000000000101</v>
      </c>
      <c r="X271" s="41">
        <f t="shared" si="36"/>
        <v>11.650678163742503</v>
      </c>
      <c r="Y271" s="41">
        <v>26.600000000000101</v>
      </c>
      <c r="Z271" s="41">
        <f t="shared" si="37"/>
        <v>3.8866323995189962</v>
      </c>
      <c r="AA271" s="41">
        <v>26.600000000000101</v>
      </c>
      <c r="AB271" s="41">
        <f t="shared" si="38"/>
        <v>7.3704990885936477</v>
      </c>
      <c r="AC271" s="41">
        <v>26.600000000000101</v>
      </c>
      <c r="AD271" s="41">
        <f t="shared" si="39"/>
        <v>8.9631238607420585</v>
      </c>
      <c r="AE271" s="41">
        <v>26.600000000000101</v>
      </c>
      <c r="AF271" s="41">
        <f t="shared" si="40"/>
        <v>24.889371582226179</v>
      </c>
      <c r="AG271" s="41">
        <v>26.600000000000101</v>
      </c>
      <c r="AH271" s="41">
        <f t="shared" si="41"/>
        <v>29.866323995189966</v>
      </c>
      <c r="AI271" s="41">
        <v>26.600000000000101</v>
      </c>
      <c r="AJ271" s="41">
        <f t="shared" si="42"/>
        <v>94.566705363719194</v>
      </c>
    </row>
    <row r="272" spans="22:36">
      <c r="V272" s="54"/>
      <c r="W272" s="41">
        <v>26.700000000000099</v>
      </c>
      <c r="X272" s="41">
        <f t="shared" si="36"/>
        <v>11.651008652097511</v>
      </c>
      <c r="Y272" s="41">
        <v>26.700000000000099</v>
      </c>
      <c r="Z272" s="41">
        <f t="shared" si="37"/>
        <v>3.8867219711292322</v>
      </c>
      <c r="AA272" s="41">
        <v>26.700000000000099</v>
      </c>
      <c r="AB272" s="41">
        <f t="shared" si="38"/>
        <v>7.3706967638714094</v>
      </c>
      <c r="AC272" s="41">
        <v>26.700000000000099</v>
      </c>
      <c r="AD272" s="41">
        <f t="shared" si="39"/>
        <v>8.9633709548392613</v>
      </c>
      <c r="AE272" s="41">
        <v>26.700000000000099</v>
      </c>
      <c r="AF272" s="41">
        <f t="shared" si="40"/>
        <v>24.890112864517786</v>
      </c>
      <c r="AG272" s="41">
        <v>26.700000000000099</v>
      </c>
      <c r="AH272" s="41">
        <f t="shared" si="41"/>
        <v>29.867219711292321</v>
      </c>
      <c r="AI272" s="41">
        <v>26.700000000000099</v>
      </c>
      <c r="AJ272" s="41">
        <f t="shared" si="42"/>
        <v>94.569608719361327</v>
      </c>
    </row>
    <row r="273" spans="22:36">
      <c r="V273" s="54"/>
      <c r="W273" s="41">
        <v>26.8000000000001</v>
      </c>
      <c r="X273" s="41">
        <f t="shared" si="36"/>
        <v>11.651335712937907</v>
      </c>
      <c r="Y273" s="41">
        <v>26.8000000000001</v>
      </c>
      <c r="Z273" s="41">
        <f t="shared" si="37"/>
        <v>3.8868106137869094</v>
      </c>
      <c r="AA273" s="41">
        <v>26.8000000000001</v>
      </c>
      <c r="AB273" s="41">
        <f t="shared" si="38"/>
        <v>7.3708923890469729</v>
      </c>
      <c r="AC273" s="41">
        <v>26.8000000000001</v>
      </c>
      <c r="AD273" s="41">
        <f t="shared" si="39"/>
        <v>8.963615486308715</v>
      </c>
      <c r="AE273" s="41">
        <v>26.8000000000001</v>
      </c>
      <c r="AF273" s="41">
        <f t="shared" si="40"/>
        <v>24.890846458926148</v>
      </c>
      <c r="AG273" s="41">
        <v>26.8000000000001</v>
      </c>
      <c r="AH273" s="41">
        <f t="shared" si="41"/>
        <v>29.868106137869095</v>
      </c>
      <c r="AI273" s="41">
        <v>26.8000000000001</v>
      </c>
      <c r="AJ273" s="41">
        <f t="shared" si="42"/>
        <v>94.572481964127405</v>
      </c>
    </row>
    <row r="274" spans="22:36">
      <c r="V274" s="54"/>
      <c r="W274" s="41">
        <v>26.900000000000102</v>
      </c>
      <c r="X274" s="41">
        <f t="shared" si="36"/>
        <v>11.651659394268863</v>
      </c>
      <c r="Y274" s="41">
        <v>26.900000000000102</v>
      </c>
      <c r="Z274" s="41">
        <f t="shared" si="37"/>
        <v>3.8868983405027762</v>
      </c>
      <c r="AA274" s="41">
        <v>26.900000000000102</v>
      </c>
      <c r="AB274" s="41">
        <f t="shared" si="38"/>
        <v>7.3710859928337138</v>
      </c>
      <c r="AC274" s="41">
        <v>26.900000000000102</v>
      </c>
      <c r="AD274" s="41">
        <f t="shared" si="39"/>
        <v>8.9638574910421411</v>
      </c>
      <c r="AE274" s="41">
        <v>26.900000000000102</v>
      </c>
      <c r="AF274" s="41">
        <f t="shared" si="40"/>
        <v>24.891572473126423</v>
      </c>
      <c r="AG274" s="41">
        <v>26.900000000000102</v>
      </c>
      <c r="AH274" s="41">
        <f t="shared" si="41"/>
        <v>29.868983405027763</v>
      </c>
      <c r="AI274" s="41">
        <v>26.900000000000102</v>
      </c>
      <c r="AJ274" s="41">
        <f t="shared" si="42"/>
        <v>94.575325519745164</v>
      </c>
    </row>
    <row r="275" spans="22:36">
      <c r="V275" s="54"/>
      <c r="W275" s="41">
        <v>27.000000000000099</v>
      </c>
      <c r="X275" s="41">
        <f t="shared" si="36"/>
        <v>11.651979743250385</v>
      </c>
      <c r="Y275" s="41">
        <v>27.000000000000099</v>
      </c>
      <c r="Z275" s="41">
        <f t="shared" si="37"/>
        <v>3.8869851640585158</v>
      </c>
      <c r="AA275" s="41">
        <v>27.000000000000099</v>
      </c>
      <c r="AB275" s="41">
        <f t="shared" si="38"/>
        <v>7.3712776034394834</v>
      </c>
      <c r="AC275" s="41">
        <v>27.000000000000099</v>
      </c>
      <c r="AD275" s="41">
        <f t="shared" si="39"/>
        <v>8.9640970042993544</v>
      </c>
      <c r="AE275" s="41">
        <v>27.000000000000099</v>
      </c>
      <c r="AF275" s="41">
        <f t="shared" si="40"/>
        <v>24.892291012898063</v>
      </c>
      <c r="AG275" s="41">
        <v>27.000000000000099</v>
      </c>
      <c r="AH275" s="41">
        <f t="shared" si="41"/>
        <v>29.869851640585157</v>
      </c>
      <c r="AI275" s="41">
        <v>27.000000000000099</v>
      </c>
      <c r="AJ275" s="41">
        <f t="shared" si="42"/>
        <v>94.578139800517405</v>
      </c>
    </row>
    <row r="276" spans="22:36">
      <c r="V276" s="54"/>
      <c r="W276" s="41">
        <v>27.100000000000101</v>
      </c>
      <c r="X276" s="41">
        <f t="shared" si="36"/>
        <v>11.652296806215194</v>
      </c>
      <c r="Y276" s="41">
        <v>27.100000000000101</v>
      </c>
      <c r="Z276" s="41">
        <f t="shared" si="37"/>
        <v>3.8870710970115945</v>
      </c>
      <c r="AA276" s="41">
        <v>27.100000000000101</v>
      </c>
      <c r="AB276" s="41">
        <f t="shared" si="38"/>
        <v>7.3714672485773134</v>
      </c>
      <c r="AC276" s="41">
        <v>27.100000000000101</v>
      </c>
      <c r="AD276" s="41">
        <f t="shared" si="39"/>
        <v>8.9643340607216402</v>
      </c>
      <c r="AE276" s="41">
        <v>27.100000000000101</v>
      </c>
      <c r="AF276" s="41">
        <f t="shared" si="40"/>
        <v>24.893002182164921</v>
      </c>
      <c r="AG276" s="41">
        <v>27.100000000000101</v>
      </c>
      <c r="AH276" s="41">
        <f t="shared" si="41"/>
        <v>29.870710970115947</v>
      </c>
      <c r="AI276" s="41">
        <v>27.100000000000101</v>
      </c>
      <c r="AJ276" s="41">
        <f t="shared" si="42"/>
        <v>94.580925213479276</v>
      </c>
    </row>
    <row r="277" spans="22:36">
      <c r="V277" s="54"/>
      <c r="W277" s="41">
        <v>27.200000000000099</v>
      </c>
      <c r="X277" s="41">
        <f t="shared" si="36"/>
        <v>11.652610628686189</v>
      </c>
      <c r="Y277" s="41">
        <v>27.200000000000099</v>
      </c>
      <c r="Z277" s="41">
        <f t="shared" si="37"/>
        <v>3.8871561516999953</v>
      </c>
      <c r="AA277" s="41">
        <v>27.200000000000099</v>
      </c>
      <c r="AB277" s="41">
        <f t="shared" si="38"/>
        <v>7.3716549554758517</v>
      </c>
      <c r="AC277" s="41">
        <v>27.200000000000099</v>
      </c>
      <c r="AD277" s="41">
        <f t="shared" si="39"/>
        <v>8.9645686943448144</v>
      </c>
      <c r="AE277" s="41">
        <v>27.200000000000099</v>
      </c>
      <c r="AF277" s="41">
        <f t="shared" si="40"/>
        <v>24.893706083034441</v>
      </c>
      <c r="AG277" s="41">
        <v>27.200000000000099</v>
      </c>
      <c r="AH277" s="41">
        <f t="shared" si="41"/>
        <v>29.87156151699995</v>
      </c>
      <c r="AI277" s="41">
        <v>27.200000000000099</v>
      </c>
      <c r="AJ277" s="41">
        <f t="shared" si="42"/>
        <v>94.583682158551568</v>
      </c>
    </row>
    <row r="278" spans="22:36">
      <c r="V278" s="54"/>
      <c r="W278" s="41">
        <v>27.3000000000001</v>
      </c>
      <c r="X278" s="41">
        <f t="shared" si="36"/>
        <v>11.65292125539346</v>
      </c>
      <c r="Y278" s="41">
        <v>27.3000000000001</v>
      </c>
      <c r="Z278" s="41">
        <f t="shared" si="37"/>
        <v>3.8872403402468256</v>
      </c>
      <c r="AA278" s="41">
        <v>27.3000000000001</v>
      </c>
      <c r="AB278" s="41">
        <f t="shared" si="38"/>
        <v>7.3718407508895476</v>
      </c>
      <c r="AC278" s="41">
        <v>27.3000000000001</v>
      </c>
      <c r="AD278" s="41">
        <f t="shared" si="39"/>
        <v>8.9648009386119334</v>
      </c>
      <c r="AE278" s="41">
        <v>27.3000000000001</v>
      </c>
      <c r="AF278" s="41">
        <f t="shared" si="40"/>
        <v>24.8944028158358</v>
      </c>
      <c r="AG278" s="41">
        <v>27.3000000000001</v>
      </c>
      <c r="AH278" s="41">
        <f t="shared" si="41"/>
        <v>29.872403402468258</v>
      </c>
      <c r="AI278" s="41">
        <v>27.3000000000001</v>
      </c>
      <c r="AJ278" s="41">
        <f t="shared" si="42"/>
        <v>94.586411028690222</v>
      </c>
    </row>
    <row r="279" spans="22:36">
      <c r="V279" s="54"/>
      <c r="W279" s="41">
        <v>27.400000000000102</v>
      </c>
      <c r="X279" s="41">
        <f t="shared" si="36"/>
        <v>11.653228730290902</v>
      </c>
      <c r="Y279" s="41">
        <v>27.400000000000102</v>
      </c>
      <c r="Z279" s="41">
        <f t="shared" si="37"/>
        <v>3.8873236745648239</v>
      </c>
      <c r="AA279" s="41">
        <v>27.400000000000102</v>
      </c>
      <c r="AB279" s="41">
        <f t="shared" si="38"/>
        <v>7.3720246611085773</v>
      </c>
      <c r="AC279" s="41">
        <v>27.400000000000102</v>
      </c>
      <c r="AD279" s="41">
        <f t="shared" si="39"/>
        <v>8.9650308263857212</v>
      </c>
      <c r="AE279" s="41">
        <v>27.400000000000102</v>
      </c>
      <c r="AF279" s="41">
        <f t="shared" si="40"/>
        <v>24.895092479157164</v>
      </c>
      <c r="AG279" s="41">
        <v>27.400000000000102</v>
      </c>
      <c r="AH279" s="41">
        <f t="shared" si="41"/>
        <v>29.873236745648239</v>
      </c>
      <c r="AI279" s="41">
        <v>27.400000000000102</v>
      </c>
      <c r="AJ279" s="41">
        <f t="shared" si="42"/>
        <v>94.589112210032226</v>
      </c>
    </row>
    <row r="280" spans="22:36">
      <c r="V280" s="54"/>
      <c r="W280" s="41">
        <v>27.500000000000099</v>
      </c>
      <c r="X280" s="41">
        <f t="shared" si="36"/>
        <v>11.653533096572408</v>
      </c>
      <c r="Y280" s="41">
        <v>27.500000000000099</v>
      </c>
      <c r="Z280" s="41">
        <f t="shared" si="37"/>
        <v>3.8874061663607464</v>
      </c>
      <c r="AA280" s="41">
        <v>27.500000000000099</v>
      </c>
      <c r="AB280" s="41">
        <f t="shared" si="38"/>
        <v>7.3722067119685448</v>
      </c>
      <c r="AC280" s="41">
        <v>27.500000000000099</v>
      </c>
      <c r="AD280" s="41">
        <f t="shared" si="39"/>
        <v>8.965258389960681</v>
      </c>
      <c r="AE280" s="41">
        <v>27.500000000000099</v>
      </c>
      <c r="AF280" s="41">
        <f t="shared" si="40"/>
        <v>24.89577516988204</v>
      </c>
      <c r="AG280" s="41">
        <v>27.500000000000099</v>
      </c>
      <c r="AH280" s="41">
        <f t="shared" si="41"/>
        <v>29.874061663607467</v>
      </c>
      <c r="AI280" s="41">
        <v>27.500000000000099</v>
      </c>
      <c r="AJ280" s="41">
        <f t="shared" si="42"/>
        <v>94.591786082037984</v>
      </c>
    </row>
    <row r="281" spans="22:36">
      <c r="V281" s="54"/>
      <c r="W281" s="41">
        <v>27.600000000000101</v>
      </c>
      <c r="X281" s="41">
        <f t="shared" si="36"/>
        <v>11.653834396687675</v>
      </c>
      <c r="Y281" s="41">
        <v>27.600000000000101</v>
      </c>
      <c r="Z281" s="41">
        <f t="shared" si="37"/>
        <v>3.8874878271396502</v>
      </c>
      <c r="AA281" s="41">
        <v>27.600000000000101</v>
      </c>
      <c r="AB281" s="41">
        <f t="shared" si="38"/>
        <v>7.3723869288599184</v>
      </c>
      <c r="AC281" s="41">
        <v>27.600000000000101</v>
      </c>
      <c r="AD281" s="41">
        <f t="shared" si="39"/>
        <v>8.9654836610748987</v>
      </c>
      <c r="AE281" s="41">
        <v>27.600000000000101</v>
      </c>
      <c r="AF281" s="41">
        <f t="shared" si="40"/>
        <v>24.896450983224693</v>
      </c>
      <c r="AG281" s="41">
        <v>27.600000000000101</v>
      </c>
      <c r="AH281" s="41">
        <f t="shared" si="41"/>
        <v>29.874878271396504</v>
      </c>
      <c r="AI281" s="41">
        <v>27.600000000000101</v>
      </c>
      <c r="AJ281" s="41">
        <f t="shared" si="42"/>
        <v>94.594433017630053</v>
      </c>
    </row>
    <row r="282" spans="22:36">
      <c r="V282" s="54"/>
      <c r="W282" s="41">
        <v>27.700000000000099</v>
      </c>
      <c r="X282" s="41">
        <f t="shared" si="36"/>
        <v>11.654132672357624</v>
      </c>
      <c r="Y282" s="41">
        <v>27.700000000000099</v>
      </c>
      <c r="Z282" s="41">
        <f t="shared" si="37"/>
        <v>3.8875686682090755</v>
      </c>
      <c r="AA282" s="41">
        <v>27.700000000000099</v>
      </c>
      <c r="AB282" s="41">
        <f t="shared" si="38"/>
        <v>7.3725653367372708</v>
      </c>
      <c r="AC282" s="41">
        <v>27.700000000000099</v>
      </c>
      <c r="AD282" s="41">
        <f t="shared" si="39"/>
        <v>8.9657066709215876</v>
      </c>
      <c r="AE282" s="41">
        <v>27.700000000000099</v>
      </c>
      <c r="AF282" s="41">
        <f t="shared" si="40"/>
        <v>24.897120012764766</v>
      </c>
      <c r="AG282" s="41">
        <v>27.700000000000099</v>
      </c>
      <c r="AH282" s="41">
        <f t="shared" si="41"/>
        <v>29.875686682090759</v>
      </c>
      <c r="AI282" s="41">
        <v>27.700000000000099</v>
      </c>
      <c r="AJ282" s="41">
        <f t="shared" si="42"/>
        <v>94.597053383328671</v>
      </c>
    </row>
    <row r="283" spans="22:36">
      <c r="V283" s="54"/>
      <c r="W283" s="41">
        <v>27.8000000000001</v>
      </c>
      <c r="X283" s="41">
        <f t="shared" si="36"/>
        <v>11.654427964589448</v>
      </c>
      <c r="Y283" s="41">
        <v>27.8000000000001</v>
      </c>
      <c r="Z283" s="41">
        <f t="shared" si="37"/>
        <v>3.8876487006831217</v>
      </c>
      <c r="AA283" s="41">
        <v>27.8000000000001</v>
      </c>
      <c r="AB283" s="41">
        <f t="shared" si="38"/>
        <v>7.3727419601282689</v>
      </c>
      <c r="AC283" s="41">
        <v>27.8000000000001</v>
      </c>
      <c r="AD283" s="41">
        <f t="shared" si="39"/>
        <v>8.9659274501603363</v>
      </c>
      <c r="AE283" s="41">
        <v>27.8000000000001</v>
      </c>
      <c r="AF283" s="41">
        <f t="shared" si="40"/>
        <v>24.897782350481009</v>
      </c>
      <c r="AG283" s="41">
        <v>27.8000000000001</v>
      </c>
      <c r="AH283" s="41">
        <f t="shared" si="41"/>
        <v>29.876487006831219</v>
      </c>
      <c r="AI283" s="41">
        <v>27.8000000000001</v>
      </c>
      <c r="AJ283" s="41">
        <f t="shared" si="42"/>
        <v>94.599647539383952</v>
      </c>
    </row>
    <row r="284" spans="22:36">
      <c r="V284" s="54"/>
      <c r="W284" s="41">
        <v>27.900000000000102</v>
      </c>
      <c r="X284" s="41">
        <f t="shared" si="36"/>
        <v>11.654720313691296</v>
      </c>
      <c r="Y284" s="41">
        <v>27.900000000000102</v>
      </c>
      <c r="Z284" s="41">
        <f t="shared" si="37"/>
        <v>3.8877279354864265</v>
      </c>
      <c r="AA284" s="41">
        <v>27.900000000000102</v>
      </c>
      <c r="AB284" s="41">
        <f t="shared" si="38"/>
        <v>7.3729168231424591</v>
      </c>
      <c r="AC284" s="41">
        <v>27.900000000000102</v>
      </c>
      <c r="AD284" s="41">
        <f t="shared" si="39"/>
        <v>8.9661460289280726</v>
      </c>
      <c r="AE284" s="41">
        <v>27.900000000000102</v>
      </c>
      <c r="AF284" s="41">
        <f t="shared" si="40"/>
        <v>24.898438086784218</v>
      </c>
      <c r="AG284" s="41">
        <v>27.900000000000102</v>
      </c>
      <c r="AH284" s="41">
        <f t="shared" si="41"/>
        <v>29.877279354864264</v>
      </c>
      <c r="AI284" s="41">
        <v>27.900000000000102</v>
      </c>
      <c r="AJ284" s="41">
        <f t="shared" si="42"/>
        <v>94.602215839904858</v>
      </c>
    </row>
    <row r="285" spans="22:36">
      <c r="V285" s="54"/>
      <c r="W285" s="41">
        <v>28.000000000000099</v>
      </c>
      <c r="X285" s="41">
        <f t="shared" si="36"/>
        <v>11.655009759286617</v>
      </c>
      <c r="Y285" s="41">
        <v>28.000000000000099</v>
      </c>
      <c r="Z285" s="41">
        <f t="shared" si="37"/>
        <v>3.887806383358055</v>
      </c>
      <c r="AA285" s="41">
        <v>28.000000000000099</v>
      </c>
      <c r="AB285" s="41">
        <f t="shared" si="38"/>
        <v>7.3730899494798461</v>
      </c>
      <c r="AC285" s="41">
        <v>28.000000000000099</v>
      </c>
      <c r="AD285" s="41">
        <f t="shared" si="39"/>
        <v>8.9663624368498063</v>
      </c>
      <c r="AE285" s="41">
        <v>28.000000000000099</v>
      </c>
      <c r="AF285" s="41">
        <f t="shared" si="40"/>
        <v>24.899087310549422</v>
      </c>
      <c r="AG285" s="41">
        <v>28.000000000000099</v>
      </c>
      <c r="AH285" s="41">
        <f t="shared" si="41"/>
        <v>29.878063833580551</v>
      </c>
      <c r="AI285" s="41">
        <v>28.000000000000099</v>
      </c>
      <c r="AJ285" s="41">
        <f t="shared" si="42"/>
        <v>94.604758632985238</v>
      </c>
    </row>
    <row r="286" spans="22:36">
      <c r="V286" s="54"/>
      <c r="W286" s="41">
        <v>28.100000000000101</v>
      </c>
      <c r="X286" s="41">
        <f t="shared" si="36"/>
        <v>11.655296340328126</v>
      </c>
      <c r="Y286" s="41">
        <v>28.100000000000101</v>
      </c>
      <c r="Z286" s="41">
        <f t="shared" si="37"/>
        <v>3.8878840548552867</v>
      </c>
      <c r="AA286" s="41">
        <v>28.100000000000101</v>
      </c>
      <c r="AB286" s="41">
        <f t="shared" si="38"/>
        <v>7.373261362439254</v>
      </c>
      <c r="AC286" s="41">
        <v>28.100000000000101</v>
      </c>
      <c r="AD286" s="41">
        <f t="shared" si="39"/>
        <v>8.9665767030490677</v>
      </c>
      <c r="AE286" s="41">
        <v>28.100000000000101</v>
      </c>
      <c r="AF286" s="41">
        <f t="shared" si="40"/>
        <v>24.899730109147203</v>
      </c>
      <c r="AG286" s="41">
        <v>28.100000000000101</v>
      </c>
      <c r="AH286" s="41">
        <f t="shared" si="41"/>
        <v>29.878840548552869</v>
      </c>
      <c r="AI286" s="41">
        <v>28.100000000000101</v>
      </c>
      <c r="AJ286" s="41">
        <f t="shared" si="42"/>
        <v>94.607276260826538</v>
      </c>
    </row>
    <row r="287" spans="22:36">
      <c r="V287" s="54"/>
      <c r="W287" s="41">
        <v>28.200000000000099</v>
      </c>
      <c r="X287" s="41">
        <f t="shared" si="36"/>
        <v>11.655580095111491</v>
      </c>
      <c r="Y287" s="41">
        <v>28.200000000000099</v>
      </c>
      <c r="Z287" s="41">
        <f t="shared" si="37"/>
        <v>3.88796096035732</v>
      </c>
      <c r="AA287" s="41">
        <v>28.200000000000099</v>
      </c>
      <c r="AB287" s="41">
        <f t="shared" si="38"/>
        <v>7.3734310849264997</v>
      </c>
      <c r="AC287" s="41">
        <v>28.200000000000099</v>
      </c>
      <c r="AD287" s="41">
        <f t="shared" si="39"/>
        <v>8.966788856158125</v>
      </c>
      <c r="AE287" s="41">
        <v>28.200000000000099</v>
      </c>
      <c r="AF287" s="41">
        <f t="shared" si="40"/>
        <v>24.900366568474372</v>
      </c>
      <c r="AG287" s="41">
        <v>28.200000000000099</v>
      </c>
      <c r="AH287" s="41">
        <f t="shared" si="41"/>
        <v>29.879609603573201</v>
      </c>
      <c r="AI287" s="41">
        <v>28.200000000000099</v>
      </c>
      <c r="AJ287" s="41">
        <f t="shared" si="42"/>
        <v>94.609769059857953</v>
      </c>
    </row>
    <row r="288" spans="22:36">
      <c r="V288" s="54"/>
      <c r="W288" s="41">
        <v>28.3000000000001</v>
      </c>
      <c r="X288" s="41">
        <f t="shared" si="36"/>
        <v>11.655861061288629</v>
      </c>
      <c r="Y288" s="41">
        <v>28.3000000000001</v>
      </c>
      <c r="Z288" s="41">
        <f t="shared" si="37"/>
        <v>3.8880371100688809</v>
      </c>
      <c r="AA288" s="41">
        <v>28.3000000000001</v>
      </c>
      <c r="AB288" s="41">
        <f t="shared" si="38"/>
        <v>7.3735991394623586</v>
      </c>
      <c r="AC288" s="41">
        <v>28.3000000000001</v>
      </c>
      <c r="AD288" s="41">
        <f t="shared" si="39"/>
        <v>8.966998924327946</v>
      </c>
      <c r="AE288" s="41">
        <v>28.3000000000001</v>
      </c>
      <c r="AF288" s="41">
        <f t="shared" si="40"/>
        <v>24.900996772983842</v>
      </c>
      <c r="AG288" s="41">
        <v>28.3000000000001</v>
      </c>
      <c r="AH288" s="41">
        <f t="shared" si="41"/>
        <v>29.880371100688809</v>
      </c>
      <c r="AI288" s="41">
        <v>28.3000000000001</v>
      </c>
      <c r="AJ288" s="41">
        <f t="shared" si="42"/>
        <v>94.612237360853385</v>
      </c>
    </row>
    <row r="289" spans="22:36">
      <c r="V289" s="54"/>
      <c r="W289" s="41">
        <v>28.400000000000102</v>
      </c>
      <c r="X289" s="41">
        <f t="shared" si="36"/>
        <v>11.65613927588076</v>
      </c>
      <c r="Y289" s="41">
        <v>28.400000000000102</v>
      </c>
      <c r="Z289" s="41">
        <f t="shared" si="37"/>
        <v>3.8881125140237573</v>
      </c>
      <c r="AA289" s="41">
        <v>28.400000000000102</v>
      </c>
      <c r="AB289" s="41">
        <f t="shared" si="38"/>
        <v>7.3737655481903612</v>
      </c>
      <c r="AC289" s="41">
        <v>28.400000000000102</v>
      </c>
      <c r="AD289" s="41">
        <f t="shared" si="39"/>
        <v>8.9672069352379502</v>
      </c>
      <c r="AE289" s="41">
        <v>28.400000000000102</v>
      </c>
      <c r="AF289" s="41">
        <f t="shared" si="40"/>
        <v>24.901620805713854</v>
      </c>
      <c r="AG289" s="41">
        <v>28.400000000000102</v>
      </c>
      <c r="AH289" s="41">
        <f t="shared" si="41"/>
        <v>29.881125140237575</v>
      </c>
      <c r="AI289" s="41">
        <v>28.400000000000102</v>
      </c>
      <c r="AJ289" s="41">
        <f t="shared" si="42"/>
        <v>94.614681489045935</v>
      </c>
    </row>
    <row r="290" spans="22:36">
      <c r="V290" s="54"/>
      <c r="W290" s="41">
        <v>28.500000000000099</v>
      </c>
      <c r="X290" s="41">
        <f t="shared" si="36"/>
        <v>11.656414775291084</v>
      </c>
      <c r="Y290" s="41">
        <v>28.500000000000099</v>
      </c>
      <c r="Z290" s="41">
        <f t="shared" si="37"/>
        <v>3.8881871820882377</v>
      </c>
      <c r="AA290" s="41">
        <v>28.500000000000099</v>
      </c>
      <c r="AB290" s="41">
        <f t="shared" si="38"/>
        <v>7.3739303328843873</v>
      </c>
      <c r="AC290" s="41">
        <v>28.500000000000099</v>
      </c>
      <c r="AD290" s="41">
        <f t="shared" si="39"/>
        <v>8.9674129161054843</v>
      </c>
      <c r="AE290" s="41">
        <v>28.500000000000099</v>
      </c>
      <c r="AF290" s="41">
        <f t="shared" si="40"/>
        <v>24.902238748316453</v>
      </c>
      <c r="AG290" s="41">
        <v>28.500000000000099</v>
      </c>
      <c r="AH290" s="41">
        <f t="shared" si="41"/>
        <v>29.881871820882377</v>
      </c>
      <c r="AI290" s="41">
        <v>28.500000000000099</v>
      </c>
      <c r="AJ290" s="41">
        <f t="shared" si="42"/>
        <v>94.617101764239436</v>
      </c>
    </row>
    <row r="291" spans="22:36">
      <c r="V291" s="54"/>
      <c r="W291" s="41">
        <v>28.600000000000101</v>
      </c>
      <c r="X291" s="41">
        <f t="shared" si="36"/>
        <v>11.656687595317212</v>
      </c>
      <c r="Y291" s="41">
        <v>28.600000000000101</v>
      </c>
      <c r="Z291" s="41">
        <f t="shared" si="37"/>
        <v>3.8882611239644782</v>
      </c>
      <c r="AA291" s="41">
        <v>28.600000000000101</v>
      </c>
      <c r="AB291" s="41">
        <f t="shared" si="38"/>
        <v>7.3740935149560904</v>
      </c>
      <c r="AC291" s="41">
        <v>28.600000000000101</v>
      </c>
      <c r="AD291" s="41">
        <f t="shared" si="39"/>
        <v>8.9676168936951122</v>
      </c>
      <c r="AE291" s="41">
        <v>28.600000000000101</v>
      </c>
      <c r="AF291" s="41">
        <f t="shared" si="40"/>
        <v>24.902850681085337</v>
      </c>
      <c r="AG291" s="41">
        <v>28.600000000000101</v>
      </c>
      <c r="AH291" s="41">
        <f t="shared" si="41"/>
        <v>29.882611239644781</v>
      </c>
      <c r="AI291" s="41">
        <v>28.600000000000101</v>
      </c>
      <c r="AJ291" s="41">
        <f t="shared" si="42"/>
        <v>94.619498500917572</v>
      </c>
    </row>
    <row r="292" spans="22:36">
      <c r="V292" s="54"/>
      <c r="W292" s="41">
        <v>28.700000000000099</v>
      </c>
      <c r="X292" s="41">
        <f t="shared" si="36"/>
        <v>11.656957771163269</v>
      </c>
      <c r="Y292" s="41">
        <v>28.700000000000099</v>
      </c>
      <c r="Z292" s="41">
        <f t="shared" si="37"/>
        <v>3.8883343491937832</v>
      </c>
      <c r="AA292" s="41">
        <v>28.700000000000099</v>
      </c>
      <c r="AB292" s="41">
        <f t="shared" si="38"/>
        <v>7.3742551154621427</v>
      </c>
      <c r="AC292" s="41">
        <v>28.700000000000099</v>
      </c>
      <c r="AD292" s="41">
        <f t="shared" si="39"/>
        <v>8.967818894327678</v>
      </c>
      <c r="AE292" s="41">
        <v>28.700000000000099</v>
      </c>
      <c r="AF292" s="41">
        <f t="shared" si="40"/>
        <v>24.903456682983034</v>
      </c>
      <c r="AG292" s="41">
        <v>28.700000000000099</v>
      </c>
      <c r="AH292" s="41">
        <f t="shared" si="41"/>
        <v>29.883343491937833</v>
      </c>
      <c r="AI292" s="41">
        <v>28.700000000000099</v>
      </c>
      <c r="AJ292" s="41">
        <f t="shared" si="42"/>
        <v>94.621872008350209</v>
      </c>
    </row>
    <row r="293" spans="22:36">
      <c r="V293" s="54"/>
      <c r="W293" s="41">
        <v>28.8000000000001</v>
      </c>
      <c r="X293" s="41">
        <f t="shared" si="36"/>
        <v>11.657225337451743</v>
      </c>
      <c r="Y293" s="41">
        <v>28.8000000000001</v>
      </c>
      <c r="Z293" s="41">
        <f t="shared" si="37"/>
        <v>3.8884068671598184</v>
      </c>
      <c r="AA293" s="41">
        <v>28.8000000000001</v>
      </c>
      <c r="AB293" s="41">
        <f t="shared" si="38"/>
        <v>7.3744151551113246</v>
      </c>
      <c r="AC293" s="41">
        <v>28.8000000000001</v>
      </c>
      <c r="AD293" s="41">
        <f t="shared" si="39"/>
        <v>8.968018943889156</v>
      </c>
      <c r="AE293" s="41">
        <v>28.8000000000001</v>
      </c>
      <c r="AF293" s="41">
        <f t="shared" si="40"/>
        <v>24.904056831667464</v>
      </c>
      <c r="AG293" s="41">
        <v>28.8000000000001</v>
      </c>
      <c r="AH293" s="41">
        <f t="shared" si="41"/>
        <v>29.884068671598186</v>
      </c>
      <c r="AI293" s="41">
        <v>28.8000000000001</v>
      </c>
      <c r="AJ293" s="41">
        <f t="shared" si="42"/>
        <v>94.62422259069757</v>
      </c>
    </row>
    <row r="294" spans="22:36">
      <c r="V294" s="54"/>
      <c r="W294" s="41">
        <v>28.900000000000102</v>
      </c>
      <c r="X294" s="41">
        <f t="shared" si="36"/>
        <v>11.657490328235044</v>
      </c>
      <c r="Y294" s="41">
        <v>28.900000000000102</v>
      </c>
      <c r="Z294" s="41">
        <f t="shared" si="37"/>
        <v>3.8884786870917409</v>
      </c>
      <c r="AA294" s="41">
        <v>28.900000000000102</v>
      </c>
      <c r="AB294" s="41">
        <f t="shared" si="38"/>
        <v>7.3745736542714289</v>
      </c>
      <c r="AC294" s="41">
        <v>28.900000000000102</v>
      </c>
      <c r="AD294" s="41">
        <f t="shared" si="39"/>
        <v>8.9682170678392854</v>
      </c>
      <c r="AE294" s="41">
        <v>28.900000000000102</v>
      </c>
      <c r="AF294" s="41">
        <f t="shared" si="40"/>
        <v>24.904651203517854</v>
      </c>
      <c r="AG294" s="41">
        <v>28.900000000000102</v>
      </c>
      <c r="AH294" s="41">
        <f t="shared" si="41"/>
        <v>29.884786870917409</v>
      </c>
      <c r="AI294" s="41">
        <v>28.900000000000102</v>
      </c>
      <c r="AJ294" s="41">
        <f t="shared" si="42"/>
        <v>94.626550547111606</v>
      </c>
    </row>
    <row r="295" spans="22:36">
      <c r="V295" s="54"/>
      <c r="W295" s="41">
        <v>29.000000000000099</v>
      </c>
      <c r="X295" s="41">
        <f t="shared" si="36"/>
        <v>11.657752777006779</v>
      </c>
      <c r="Y295" s="41">
        <v>29.000000000000099</v>
      </c>
      <c r="Z295" s="41">
        <f t="shared" si="37"/>
        <v>3.8885498180672582</v>
      </c>
      <c r="AA295" s="41">
        <v>29.000000000000099</v>
      </c>
      <c r="AB295" s="41">
        <f t="shared" si="38"/>
        <v>7.3747306329760187</v>
      </c>
      <c r="AC295" s="41">
        <v>29.000000000000099</v>
      </c>
      <c r="AD295" s="41">
        <f t="shared" si="39"/>
        <v>8.9684132912200241</v>
      </c>
      <c r="AE295" s="41">
        <v>29.000000000000099</v>
      </c>
      <c r="AF295" s="41">
        <f t="shared" si="40"/>
        <v>24.905239873660069</v>
      </c>
      <c r="AG295" s="41">
        <v>29.000000000000099</v>
      </c>
      <c r="AH295" s="41">
        <f t="shared" si="41"/>
        <v>29.885498180672585</v>
      </c>
      <c r="AI295" s="41">
        <v>29.000000000000099</v>
      </c>
      <c r="AJ295" s="41">
        <f t="shared" si="42"/>
        <v>94.628856171835267</v>
      </c>
    </row>
    <row r="296" spans="22:36">
      <c r="V296" s="54"/>
      <c r="W296" s="41">
        <v>29.100000000000101</v>
      </c>
      <c r="X296" s="41">
        <f t="shared" si="36"/>
        <v>11.658012716712813</v>
      </c>
      <c r="Y296" s="41">
        <v>29.100000000000101</v>
      </c>
      <c r="Z296" s="41">
        <f t="shared" si="37"/>
        <v>3.8886202690156226</v>
      </c>
      <c r="AA296" s="41">
        <v>29.100000000000101</v>
      </c>
      <c r="AB296" s="41">
        <f t="shared" si="38"/>
        <v>7.3748861109310297</v>
      </c>
      <c r="AC296" s="41">
        <v>29.100000000000101</v>
      </c>
      <c r="AD296" s="41">
        <f t="shared" si="39"/>
        <v>8.9686076386637872</v>
      </c>
      <c r="AE296" s="41">
        <v>29.100000000000101</v>
      </c>
      <c r="AF296" s="41">
        <f t="shared" si="40"/>
        <v>24.905822915991358</v>
      </c>
      <c r="AG296" s="41">
        <v>29.100000000000101</v>
      </c>
      <c r="AH296" s="41">
        <f t="shared" si="41"/>
        <v>29.886202690156225</v>
      </c>
      <c r="AI296" s="41">
        <v>29.100000000000101</v>
      </c>
      <c r="AJ296" s="41">
        <f t="shared" si="42"/>
        <v>94.631139754299497</v>
      </c>
    </row>
    <row r="297" spans="22:36">
      <c r="V297" s="54"/>
      <c r="W297" s="41">
        <v>29.200000000000099</v>
      </c>
      <c r="X297" s="41">
        <f t="shared" si="36"/>
        <v>11.658270179762019</v>
      </c>
      <c r="Y297" s="41">
        <v>29.200000000000099</v>
      </c>
      <c r="Z297" s="41">
        <f t="shared" si="37"/>
        <v>3.8886900487205471</v>
      </c>
      <c r="AA297" s="41">
        <v>29.200000000000099</v>
      </c>
      <c r="AB297" s="41">
        <f t="shared" si="38"/>
        <v>7.3750401075212082</v>
      </c>
      <c r="AC297" s="41">
        <v>29.200000000000099</v>
      </c>
      <c r="AD297" s="41">
        <f t="shared" si="39"/>
        <v>8.9688001344015085</v>
      </c>
      <c r="AE297" s="41">
        <v>29.200000000000099</v>
      </c>
      <c r="AF297" s="41">
        <f t="shared" si="40"/>
        <v>24.906400403204529</v>
      </c>
      <c r="AG297" s="41">
        <v>29.200000000000099</v>
      </c>
      <c r="AH297" s="41">
        <f t="shared" si="41"/>
        <v>29.886900487205473</v>
      </c>
      <c r="AI297" s="41">
        <v>29.200000000000099</v>
      </c>
      <c r="AJ297" s="41">
        <f t="shared" si="42"/>
        <v>94.633401579217733</v>
      </c>
    </row>
    <row r="298" spans="22:36">
      <c r="V298" s="54"/>
      <c r="W298" s="41">
        <v>29.3000000000001</v>
      </c>
      <c r="X298" s="41">
        <f t="shared" si="36"/>
        <v>11.658525198036818</v>
      </c>
      <c r="Y298" s="41">
        <v>29.3000000000001</v>
      </c>
      <c r="Z298" s="41">
        <f t="shared" si="37"/>
        <v>3.8887591658230627</v>
      </c>
      <c r="AA298" s="41">
        <v>29.3000000000001</v>
      </c>
      <c r="AB298" s="41">
        <f t="shared" si="38"/>
        <v>7.3751926418164153</v>
      </c>
      <c r="AC298" s="41">
        <v>29.3000000000001</v>
      </c>
      <c r="AD298" s="41">
        <f t="shared" si="39"/>
        <v>8.9689908022705183</v>
      </c>
      <c r="AE298" s="41">
        <v>29.3000000000001</v>
      </c>
      <c r="AF298" s="41">
        <f t="shared" si="40"/>
        <v>24.906972406811555</v>
      </c>
      <c r="AG298" s="41">
        <v>29.3000000000001</v>
      </c>
      <c r="AH298" s="41">
        <f t="shared" si="41"/>
        <v>29.88759165823063</v>
      </c>
      <c r="AI298" s="41">
        <v>29.3000000000001</v>
      </c>
      <c r="AJ298" s="41">
        <f t="shared" si="42"/>
        <v>94.635641926678588</v>
      </c>
    </row>
    <row r="299" spans="22:36">
      <c r="V299" s="54"/>
      <c r="W299" s="41">
        <v>29.400000000000102</v>
      </c>
      <c r="X299" s="41">
        <f t="shared" si="36"/>
        <v>11.658777802903472</v>
      </c>
      <c r="Y299" s="41">
        <v>29.400000000000102</v>
      </c>
      <c r="Z299" s="41">
        <f t="shared" si="37"/>
        <v>3.8888276288243055</v>
      </c>
      <c r="AA299" s="41">
        <v>29.400000000000102</v>
      </c>
      <c r="AB299" s="41">
        <f t="shared" si="38"/>
        <v>7.375343732577778</v>
      </c>
      <c r="AC299" s="41">
        <v>29.400000000000102</v>
      </c>
      <c r="AD299" s="41">
        <f t="shared" si="39"/>
        <v>8.9691796657222227</v>
      </c>
      <c r="AE299" s="41">
        <v>29.400000000000102</v>
      </c>
      <c r="AF299" s="41">
        <f t="shared" si="40"/>
        <v>24.907538997166668</v>
      </c>
      <c r="AG299" s="41">
        <v>29.400000000000102</v>
      </c>
      <c r="AH299" s="41">
        <f t="shared" si="41"/>
        <v>29.888276288243055</v>
      </c>
      <c r="AI299" s="41">
        <v>29.400000000000102</v>
      </c>
      <c r="AJ299" s="41">
        <f t="shared" si="42"/>
        <v>94.63786107223612</v>
      </c>
    </row>
    <row r="300" spans="22:36">
      <c r="V300" s="54"/>
      <c r="W300" s="41">
        <v>29.500000000000099</v>
      </c>
      <c r="X300" s="41">
        <f t="shared" si="36"/>
        <v>11.659028025222129</v>
      </c>
      <c r="Y300" s="41">
        <v>29.500000000000099</v>
      </c>
      <c r="Z300" s="41">
        <f t="shared" si="37"/>
        <v>3.8888954460882408</v>
      </c>
      <c r="AA300" s="41">
        <v>29.500000000000099</v>
      </c>
      <c r="AB300" s="41">
        <f t="shared" si="38"/>
        <v>7.3754933982637043</v>
      </c>
      <c r="AC300" s="41">
        <v>29.500000000000099</v>
      </c>
      <c r="AD300" s="41">
        <f t="shared" si="39"/>
        <v>8.9693667478296302</v>
      </c>
      <c r="AE300" s="41">
        <v>29.500000000000099</v>
      </c>
      <c r="AF300" s="41">
        <f t="shared" si="40"/>
        <v>24.908100243488889</v>
      </c>
      <c r="AG300" s="41">
        <v>29.500000000000099</v>
      </c>
      <c r="AH300" s="41">
        <f t="shared" si="41"/>
        <v>29.88895446088241</v>
      </c>
      <c r="AI300" s="41">
        <v>29.500000000000099</v>
      </c>
      <c r="AJ300" s="41">
        <f t="shared" si="42"/>
        <v>94.640059286998152</v>
      </c>
    </row>
    <row r="301" spans="22:36">
      <c r="V301" s="54"/>
      <c r="W301" s="41">
        <v>29.600000000000101</v>
      </c>
      <c r="X301" s="41">
        <f t="shared" si="36"/>
        <v>11.659275895356656</v>
      </c>
      <c r="Y301" s="41">
        <v>29.600000000000101</v>
      </c>
      <c r="Z301" s="41">
        <f t="shared" si="37"/>
        <v>3.8889626258443273</v>
      </c>
      <c r="AA301" s="41">
        <v>29.600000000000101</v>
      </c>
      <c r="AB301" s="41">
        <f t="shared" si="38"/>
        <v>7.3756416570357572</v>
      </c>
      <c r="AC301" s="41">
        <v>29.600000000000101</v>
      </c>
      <c r="AD301" s="41">
        <f t="shared" si="39"/>
        <v>8.9695520712946966</v>
      </c>
      <c r="AE301" s="41">
        <v>29.600000000000101</v>
      </c>
      <c r="AF301" s="41">
        <f t="shared" si="40"/>
        <v>24.90865621388409</v>
      </c>
      <c r="AG301" s="41">
        <v>29.600000000000101</v>
      </c>
      <c r="AH301" s="41">
        <f t="shared" si="41"/>
        <v>29.889626258443272</v>
      </c>
      <c r="AI301" s="41">
        <v>29.600000000000101</v>
      </c>
      <c r="AJ301" s="41">
        <f t="shared" si="42"/>
        <v>94.642236837712673</v>
      </c>
    </row>
    <row r="302" spans="22:36">
      <c r="V302" s="54"/>
      <c r="W302" s="41">
        <v>29.700000000000099</v>
      </c>
      <c r="X302" s="41">
        <f t="shared" si="36"/>
        <v>11.659521443184232</v>
      </c>
      <c r="Y302" s="41">
        <v>29.700000000000099</v>
      </c>
      <c r="Z302" s="41">
        <f t="shared" si="37"/>
        <v>3.8890291761901192</v>
      </c>
      <c r="AA302" s="41">
        <v>29.700000000000099</v>
      </c>
      <c r="AB302" s="41">
        <f t="shared" si="38"/>
        <v>7.3757885267644019</v>
      </c>
      <c r="AC302" s="41">
        <v>29.700000000000099</v>
      </c>
      <c r="AD302" s="41">
        <f t="shared" si="39"/>
        <v>8.9697356584555017</v>
      </c>
      <c r="AE302" s="41">
        <v>29.700000000000099</v>
      </c>
      <c r="AF302" s="41">
        <f t="shared" si="40"/>
        <v>24.909206975366505</v>
      </c>
      <c r="AG302" s="41">
        <v>29.700000000000099</v>
      </c>
      <c r="AH302" s="41">
        <f t="shared" si="41"/>
        <v>29.890291761901192</v>
      </c>
      <c r="AI302" s="41">
        <v>29.700000000000099</v>
      </c>
      <c r="AJ302" s="41">
        <f t="shared" si="42"/>
        <v>94.644393986852137</v>
      </c>
    </row>
    <row r="303" spans="22:36">
      <c r="V303" s="54"/>
      <c r="W303" s="41">
        <v>29.8000000000001</v>
      </c>
      <c r="X303" s="41">
        <f t="shared" si="36"/>
        <v>11.659764698104745</v>
      </c>
      <c r="Y303" s="41">
        <v>29.8000000000001</v>
      </c>
      <c r="Z303" s="41">
        <f t="shared" si="37"/>
        <v>3.8890951050938094</v>
      </c>
      <c r="AA303" s="41">
        <v>29.8000000000001</v>
      </c>
      <c r="AB303" s="41">
        <f t="shared" si="38"/>
        <v>7.3759340250346144</v>
      </c>
      <c r="AC303" s="41">
        <v>29.8000000000001</v>
      </c>
      <c r="AD303" s="41">
        <f t="shared" si="39"/>
        <v>8.9699175312932677</v>
      </c>
      <c r="AE303" s="41">
        <v>29.8000000000001</v>
      </c>
      <c r="AF303" s="41">
        <f t="shared" si="40"/>
        <v>24.909752593879805</v>
      </c>
      <c r="AG303" s="41">
        <v>29.8000000000001</v>
      </c>
      <c r="AH303" s="41">
        <f t="shared" si="41"/>
        <v>29.890951050938096</v>
      </c>
      <c r="AI303" s="41">
        <v>29.8000000000001</v>
      </c>
      <c r="AJ303" s="41">
        <f t="shared" si="42"/>
        <v>94.646530992695901</v>
      </c>
    </row>
    <row r="304" spans="22:36">
      <c r="V304" s="54"/>
      <c r="W304" s="41">
        <v>29.900000000000102</v>
      </c>
      <c r="X304" s="41">
        <f t="shared" si="36"/>
        <v>11.660005689049957</v>
      </c>
      <c r="Y304" s="41">
        <v>29.900000000000102</v>
      </c>
      <c r="Z304" s="41">
        <f t="shared" si="37"/>
        <v>3.8891604203967174</v>
      </c>
      <c r="AA304" s="41">
        <v>29.900000000000102</v>
      </c>
      <c r="AB304" s="41">
        <f t="shared" si="38"/>
        <v>7.376078169151377</v>
      </c>
      <c r="AC304" s="41">
        <v>29.900000000000102</v>
      </c>
      <c r="AD304" s="41">
        <f t="shared" si="39"/>
        <v>8.9700977114392213</v>
      </c>
      <c r="AE304" s="41">
        <v>29.900000000000102</v>
      </c>
      <c r="AF304" s="41">
        <f t="shared" si="40"/>
        <v>24.910293134317662</v>
      </c>
      <c r="AG304" s="41">
        <v>29.900000000000102</v>
      </c>
      <c r="AH304" s="41">
        <f t="shared" si="41"/>
        <v>29.891604203967177</v>
      </c>
      <c r="AI304" s="41">
        <v>29.900000000000102</v>
      </c>
      <c r="AJ304" s="41">
        <f t="shared" si="42"/>
        <v>94.648648109410843</v>
      </c>
    </row>
    <row r="305" spans="22:36">
      <c r="V305" s="54"/>
      <c r="W305" s="41">
        <v>30.000000000000099</v>
      </c>
      <c r="X305" s="41">
        <f t="shared" si="36"/>
        <v>11.660244444492474</v>
      </c>
      <c r="Y305" s="41">
        <v>30.000000000000099</v>
      </c>
      <c r="Z305" s="41">
        <f t="shared" si="37"/>
        <v>3.889225129815717</v>
      </c>
      <c r="AA305" s="41">
        <v>30.000000000000099</v>
      </c>
      <c r="AB305" s="41">
        <f t="shared" si="38"/>
        <v>7.3762209761450315</v>
      </c>
      <c r="AC305" s="41">
        <v>30.000000000000099</v>
      </c>
      <c r="AD305" s="41">
        <f t="shared" si="39"/>
        <v>8.9702762201812902</v>
      </c>
      <c r="AE305" s="41">
        <v>30.000000000000099</v>
      </c>
      <c r="AF305" s="41">
        <f t="shared" si="40"/>
        <v>24.910828660543867</v>
      </c>
      <c r="AG305" s="41">
        <v>30.000000000000099</v>
      </c>
      <c r="AH305" s="41">
        <f t="shared" si="41"/>
        <v>29.892251298157174</v>
      </c>
      <c r="AI305" s="41">
        <v>30.000000000000099</v>
      </c>
      <c r="AJ305" s="41">
        <f t="shared" si="42"/>
        <v>94.650745587130146</v>
      </c>
    </row>
    <row r="306" spans="22:36">
      <c r="V306" s="54"/>
      <c r="W306" s="41">
        <v>30.100000000000101</v>
      </c>
      <c r="X306" s="41">
        <f t="shared" si="36"/>
        <v>11.660480992454518</v>
      </c>
      <c r="Y306" s="41">
        <v>30.100000000000101</v>
      </c>
      <c r="Z306" s="41">
        <f t="shared" si="37"/>
        <v>3.8892892409456175</v>
      </c>
      <c r="AA306" s="41">
        <v>30.100000000000101</v>
      </c>
      <c r="AB306" s="41">
        <f t="shared" si="38"/>
        <v>7.3763624627765356</v>
      </c>
      <c r="AC306" s="41">
        <v>30.100000000000101</v>
      </c>
      <c r="AD306" s="41">
        <f t="shared" si="39"/>
        <v>8.9704530784706691</v>
      </c>
      <c r="AE306" s="41">
        <v>30.100000000000101</v>
      </c>
      <c r="AF306" s="41">
        <f t="shared" si="40"/>
        <v>24.911359235412007</v>
      </c>
      <c r="AG306" s="41">
        <v>30.100000000000101</v>
      </c>
      <c r="AH306" s="41">
        <f t="shared" si="41"/>
        <v>29.892892409456174</v>
      </c>
      <c r="AI306" s="41">
        <v>30.100000000000101</v>
      </c>
      <c r="AJ306" s="41">
        <f t="shared" si="42"/>
        <v>94.652823672030365</v>
      </c>
    </row>
    <row r="307" spans="22:36">
      <c r="V307" s="54"/>
      <c r="W307" s="41">
        <v>30.200000000000099</v>
      </c>
      <c r="X307" s="41">
        <f t="shared" si="36"/>
        <v>11.660715360516498</v>
      </c>
      <c r="Y307" s="41">
        <v>30.200000000000099</v>
      </c>
      <c r="Z307" s="41">
        <f t="shared" si="37"/>
        <v>3.8893527612614807</v>
      </c>
      <c r="AA307" s="41">
        <v>30.200000000000099</v>
      </c>
      <c r="AB307" s="41">
        <f t="shared" si="38"/>
        <v>7.3765026455425788</v>
      </c>
      <c r="AC307" s="41">
        <v>30.200000000000099</v>
      </c>
      <c r="AD307" s="41">
        <f t="shared" si="39"/>
        <v>8.9706283069282229</v>
      </c>
      <c r="AE307" s="41">
        <v>30.200000000000099</v>
      </c>
      <c r="AF307" s="41">
        <f t="shared" si="40"/>
        <v>24.911884920784669</v>
      </c>
      <c r="AG307" s="41">
        <v>30.200000000000099</v>
      </c>
      <c r="AH307" s="41">
        <f t="shared" si="41"/>
        <v>29.893527612614808</v>
      </c>
      <c r="AI307" s="41">
        <v>30.200000000000099</v>
      </c>
      <c r="AJ307" s="41">
        <f t="shared" si="42"/>
        <v>94.654882606406616</v>
      </c>
    </row>
    <row r="308" spans="22:36">
      <c r="V308" s="54"/>
      <c r="W308" s="41">
        <v>30.3000000000001</v>
      </c>
      <c r="X308" s="41">
        <f t="shared" si="36"/>
        <v>11.660947575825386</v>
      </c>
      <c r="Y308" s="41">
        <v>30.3000000000001</v>
      </c>
      <c r="Z308" s="41">
        <f t="shared" si="37"/>
        <v>3.8894156981208989</v>
      </c>
      <c r="AA308" s="41">
        <v>30.3000000000001</v>
      </c>
      <c r="AB308" s="41">
        <f t="shared" si="38"/>
        <v>7.3766415406806045</v>
      </c>
      <c r="AC308" s="41">
        <v>30.3000000000001</v>
      </c>
      <c r="AD308" s="41">
        <f t="shared" si="39"/>
        <v>8.9708019258507559</v>
      </c>
      <c r="AE308" s="41">
        <v>30.3000000000001</v>
      </c>
      <c r="AF308" s="41">
        <f t="shared" si="40"/>
        <v>24.912405777552266</v>
      </c>
      <c r="AG308" s="41">
        <v>30.3000000000001</v>
      </c>
      <c r="AH308" s="41">
        <f t="shared" si="41"/>
        <v>29.89415698120899</v>
      </c>
      <c r="AI308" s="41">
        <v>30.3000000000001</v>
      </c>
      <c r="AJ308" s="41">
        <f t="shared" si="42"/>
        <v>94.656922628746386</v>
      </c>
    </row>
    <row r="309" spans="22:36">
      <c r="V309" s="54"/>
      <c r="W309" s="41">
        <v>30.400000000000102</v>
      </c>
      <c r="X309" s="41">
        <f t="shared" si="36"/>
        <v>11.661177665102915</v>
      </c>
      <c r="Y309" s="41">
        <v>30.400000000000102</v>
      </c>
      <c r="Z309" s="41">
        <f t="shared" si="37"/>
        <v>3.8894780587662106</v>
      </c>
      <c r="AA309" s="41">
        <v>30.400000000000102</v>
      </c>
      <c r="AB309" s="41">
        <f t="shared" si="38"/>
        <v>7.3767791641737066</v>
      </c>
      <c r="AC309" s="41">
        <v>30.400000000000102</v>
      </c>
      <c r="AD309" s="41">
        <f t="shared" si="39"/>
        <v>8.9709739552171328</v>
      </c>
      <c r="AE309" s="41">
        <v>30.400000000000102</v>
      </c>
      <c r="AF309" s="41">
        <f t="shared" si="40"/>
        <v>24.912921865651398</v>
      </c>
      <c r="AG309" s="41">
        <v>30.400000000000102</v>
      </c>
      <c r="AH309" s="41">
        <f t="shared" si="41"/>
        <v>29.894780587662108</v>
      </c>
      <c r="AI309" s="41">
        <v>30.400000000000102</v>
      </c>
      <c r="AJ309" s="41">
        <f t="shared" si="42"/>
        <v>94.658943973801314</v>
      </c>
    </row>
    <row r="310" spans="22:36">
      <c r="V310" s="54"/>
      <c r="W310" s="41">
        <v>30.500000000000099</v>
      </c>
      <c r="X310" s="41">
        <f t="shared" si="36"/>
        <v>11.66140565465361</v>
      </c>
      <c r="Y310" s="41">
        <v>30.500000000000099</v>
      </c>
      <c r="Z310" s="41">
        <f t="shared" si="37"/>
        <v>3.8895398503266794</v>
      </c>
      <c r="AA310" s="41">
        <v>30.500000000000099</v>
      </c>
      <c r="AB310" s="41">
        <f t="shared" si="38"/>
        <v>7.3769155317554302</v>
      </c>
      <c r="AC310" s="41">
        <v>30.500000000000099</v>
      </c>
      <c r="AD310" s="41">
        <f t="shared" si="39"/>
        <v>8.9711444146942867</v>
      </c>
      <c r="AE310" s="41">
        <v>30.500000000000099</v>
      </c>
      <c r="AF310" s="41">
        <f t="shared" si="40"/>
        <v>24.913433244082864</v>
      </c>
      <c r="AG310" s="41">
        <v>30.500000000000099</v>
      </c>
      <c r="AH310" s="41">
        <f t="shared" si="41"/>
        <v>29.895398503266794</v>
      </c>
      <c r="AI310" s="41">
        <v>30.500000000000099</v>
      </c>
      <c r="AJ310" s="41">
        <f t="shared" si="42"/>
        <v>94.660946872657888</v>
      </c>
    </row>
    <row r="311" spans="22:36">
      <c r="V311" s="54"/>
      <c r="W311" s="41">
        <v>30.600000000000101</v>
      </c>
      <c r="X311" s="41">
        <f t="shared" si="36"/>
        <v>11.661631570372599</v>
      </c>
      <c r="Y311" s="41">
        <v>30.600000000000101</v>
      </c>
      <c r="Z311" s="41">
        <f t="shared" si="37"/>
        <v>3.8896010798206109</v>
      </c>
      <c r="AA311" s="41">
        <v>30.600000000000101</v>
      </c>
      <c r="AB311" s="41">
        <f t="shared" si="38"/>
        <v>7.3770506589144524</v>
      </c>
      <c r="AC311" s="41">
        <v>30.600000000000101</v>
      </c>
      <c r="AD311" s="41">
        <f t="shared" si="39"/>
        <v>8.9713133236430647</v>
      </c>
      <c r="AE311" s="41">
        <v>30.600000000000101</v>
      </c>
      <c r="AF311" s="41">
        <f t="shared" si="40"/>
        <v>24.913939970929196</v>
      </c>
      <c r="AG311" s="41">
        <v>30.600000000000101</v>
      </c>
      <c r="AH311" s="41">
        <f t="shared" si="41"/>
        <v>29.89601079820611</v>
      </c>
      <c r="AI311" s="41">
        <v>30.600000000000101</v>
      </c>
      <c r="AJ311" s="41">
        <f t="shared" si="42"/>
        <v>94.662931552806015</v>
      </c>
    </row>
    <row r="312" spans="22:36">
      <c r="V312" s="54"/>
      <c r="W312" s="41">
        <v>30.700000000000099</v>
      </c>
      <c r="X312" s="41">
        <f t="shared" si="36"/>
        <v>11.661855437753301</v>
      </c>
      <c r="Y312" s="41">
        <v>30.700000000000099</v>
      </c>
      <c r="Z312" s="41">
        <f t="shared" si="37"/>
        <v>3.8896617541574368</v>
      </c>
      <c r="AA312" s="41">
        <v>30.700000000000099</v>
      </c>
      <c r="AB312" s="41">
        <f t="shared" si="38"/>
        <v>7.3771845608991713</v>
      </c>
      <c r="AC312" s="41">
        <v>30.700000000000099</v>
      </c>
      <c r="AD312" s="41">
        <f t="shared" si="39"/>
        <v>8.9714807011239639</v>
      </c>
      <c r="AE312" s="41">
        <v>30.700000000000099</v>
      </c>
      <c r="AF312" s="41">
        <f t="shared" si="40"/>
        <v>24.91444210337189</v>
      </c>
      <c r="AG312" s="41">
        <v>30.700000000000099</v>
      </c>
      <c r="AH312" s="41">
        <f t="shared" si="41"/>
        <v>29.896617541574368</v>
      </c>
      <c r="AI312" s="41">
        <v>30.700000000000099</v>
      </c>
      <c r="AJ312" s="41">
        <f t="shared" si="42"/>
        <v>94.664898238206575</v>
      </c>
    </row>
    <row r="313" spans="22:36">
      <c r="V313" s="54"/>
      <c r="W313" s="41">
        <v>30.8000000000001</v>
      </c>
      <c r="X313" s="41">
        <f t="shared" si="36"/>
        <v>11.66207728189492</v>
      </c>
      <c r="Y313" s="41">
        <v>30.8000000000001</v>
      </c>
      <c r="Z313" s="41">
        <f t="shared" si="37"/>
        <v>3.8897218801397444</v>
      </c>
      <c r="AA313" s="41">
        <v>30.8000000000001</v>
      </c>
      <c r="AB313" s="41">
        <f t="shared" si="38"/>
        <v>7.3773172527221957</v>
      </c>
      <c r="AC313" s="41">
        <v>30.8000000000001</v>
      </c>
      <c r="AD313" s="41">
        <f t="shared" si="39"/>
        <v>8.9716465659027449</v>
      </c>
      <c r="AE313" s="41">
        <v>30.8000000000001</v>
      </c>
      <c r="AF313" s="41">
        <f t="shared" si="40"/>
        <v>24.914939697708231</v>
      </c>
      <c r="AG313" s="41">
        <v>30.8000000000001</v>
      </c>
      <c r="AH313" s="41">
        <f t="shared" si="41"/>
        <v>29.897218801397447</v>
      </c>
      <c r="AI313" s="41">
        <v>30.8000000000001</v>
      </c>
      <c r="AJ313" s="41">
        <f t="shared" si="42"/>
        <v>94.666847149357238</v>
      </c>
    </row>
    <row r="314" spans="22:36">
      <c r="V314" s="54"/>
      <c r="W314" s="41">
        <v>30.900000000000102</v>
      </c>
      <c r="X314" s="41">
        <f t="shared" si="36"/>
        <v>11.662297127509772</v>
      </c>
      <c r="Y314" s="41">
        <v>30.900000000000102</v>
      </c>
      <c r="Z314" s="41">
        <f t="shared" si="37"/>
        <v>3.8897814644652655</v>
      </c>
      <c r="AA314" s="41">
        <v>30.900000000000102</v>
      </c>
      <c r="AB314" s="41">
        <f t="shared" si="38"/>
        <v>7.3774487491647243</v>
      </c>
      <c r="AC314" s="41">
        <v>30.900000000000102</v>
      </c>
      <c r="AD314" s="41">
        <f t="shared" si="39"/>
        <v>8.9718109364559044</v>
      </c>
      <c r="AE314" s="41">
        <v>30.900000000000102</v>
      </c>
      <c r="AF314" s="41">
        <f t="shared" si="40"/>
        <v>24.915432809367715</v>
      </c>
      <c r="AG314" s="41">
        <v>30.900000000000102</v>
      </c>
      <c r="AH314" s="41">
        <f t="shared" si="41"/>
        <v>29.897814644652655</v>
      </c>
      <c r="AI314" s="41">
        <v>30.900000000000102</v>
      </c>
      <c r="AJ314" s="41">
        <f t="shared" si="42"/>
        <v>94.668778503356876</v>
      </c>
    </row>
    <row r="315" spans="22:36">
      <c r="V315" s="54"/>
      <c r="W315" s="41">
        <v>31.000000000000099</v>
      </c>
      <c r="X315" s="41">
        <f t="shared" si="36"/>
        <v>11.662514998930476</v>
      </c>
      <c r="Y315" s="41">
        <v>31.000000000000099</v>
      </c>
      <c r="Z315" s="41">
        <f t="shared" si="37"/>
        <v>3.8898405137288208</v>
      </c>
      <c r="AA315" s="41">
        <v>31.000000000000099</v>
      </c>
      <c r="AB315" s="41">
        <f t="shared" si="38"/>
        <v>7.3775790647808464</v>
      </c>
      <c r="AC315" s="41">
        <v>31.000000000000099</v>
      </c>
      <c r="AD315" s="41">
        <f t="shared" si="39"/>
        <v>8.9719738309760579</v>
      </c>
      <c r="AE315" s="41">
        <v>31.000000000000099</v>
      </c>
      <c r="AF315" s="41">
        <f t="shared" si="40"/>
        <v>24.915921492928174</v>
      </c>
      <c r="AG315" s="41">
        <v>31.000000000000099</v>
      </c>
      <c r="AH315" s="41">
        <f t="shared" si="41"/>
        <v>29.898405137288208</v>
      </c>
      <c r="AI315" s="41">
        <v>31.000000000000099</v>
      </c>
      <c r="AJ315" s="41">
        <f t="shared" si="42"/>
        <v>94.670692513968675</v>
      </c>
    </row>
    <row r="316" spans="22:36">
      <c r="V316" s="54"/>
      <c r="W316" s="41">
        <v>31.100000000000101</v>
      </c>
      <c r="X316" s="41">
        <f t="shared" si="36"/>
        <v>11.662730920116964</v>
      </c>
      <c r="Y316" s="41">
        <v>31.100000000000101</v>
      </c>
      <c r="Z316" s="41">
        <f t="shared" si="37"/>
        <v>3.8898990344242241</v>
      </c>
      <c r="AA316" s="41">
        <v>31.100000000000101</v>
      </c>
      <c r="AB316" s="41">
        <f t="shared" si="38"/>
        <v>7.3777082139017365</v>
      </c>
      <c r="AC316" s="41">
        <v>31.100000000000101</v>
      </c>
      <c r="AD316" s="41">
        <f t="shared" si="39"/>
        <v>8.972135267377169</v>
      </c>
      <c r="AE316" s="41">
        <v>31.100000000000101</v>
      </c>
      <c r="AF316" s="41">
        <f t="shared" si="40"/>
        <v>24.916405802131511</v>
      </c>
      <c r="AG316" s="41">
        <v>31.100000000000101</v>
      </c>
      <c r="AH316" s="41">
        <f t="shared" si="41"/>
        <v>29.898990344242243</v>
      </c>
      <c r="AI316" s="41">
        <v>31.100000000000101</v>
      </c>
      <c r="AJ316" s="41">
        <f t="shared" si="42"/>
        <v>94.672589391681754</v>
      </c>
    </row>
    <row r="317" spans="22:36">
      <c r="V317" s="54"/>
      <c r="W317" s="41">
        <v>31.200000000000099</v>
      </c>
      <c r="X317" s="41">
        <f t="shared" si="36"/>
        <v>11.662944914663356</v>
      </c>
      <c r="Y317" s="41">
        <v>31.200000000000099</v>
      </c>
      <c r="Z317" s="41">
        <f t="shared" si="37"/>
        <v>3.8899570329461435</v>
      </c>
      <c r="AA317" s="41">
        <v>31.200000000000099</v>
      </c>
      <c r="AB317" s="41">
        <f t="shared" si="38"/>
        <v>7.3778362106397655</v>
      </c>
      <c r="AC317" s="41">
        <v>31.200000000000099</v>
      </c>
      <c r="AD317" s="41">
        <f t="shared" si="39"/>
        <v>8.9722952632997064</v>
      </c>
      <c r="AE317" s="41">
        <v>31.200000000000099</v>
      </c>
      <c r="AF317" s="41">
        <f t="shared" si="40"/>
        <v>24.916885789899119</v>
      </c>
      <c r="AG317" s="41">
        <v>31.200000000000099</v>
      </c>
      <c r="AH317" s="41">
        <f t="shared" si="41"/>
        <v>29.899570329461437</v>
      </c>
      <c r="AI317" s="41">
        <v>31.200000000000099</v>
      </c>
      <c r="AJ317" s="41">
        <f t="shared" si="42"/>
        <v>94.674469343771548</v>
      </c>
    </row>
    <row r="318" spans="22:36">
      <c r="V318" s="54"/>
      <c r="W318" s="41">
        <v>31.3000000000002</v>
      </c>
      <c r="X318" s="41">
        <f t="shared" si="36"/>
        <v>11.663157005804676</v>
      </c>
      <c r="Y318" s="41">
        <v>31.3000000000002</v>
      </c>
      <c r="Z318" s="41">
        <f t="shared" si="37"/>
        <v>3.8900145155919219</v>
      </c>
      <c r="AA318" s="41">
        <v>31.3000000000002</v>
      </c>
      <c r="AB318" s="41">
        <f t="shared" si="38"/>
        <v>7.3779630688925177</v>
      </c>
      <c r="AC318" s="41">
        <v>31.3000000000002</v>
      </c>
      <c r="AD318" s="41">
        <f t="shared" si="39"/>
        <v>8.9724538361156476</v>
      </c>
      <c r="AE318" s="41">
        <v>31.3000000000002</v>
      </c>
      <c r="AF318" s="41">
        <f t="shared" si="40"/>
        <v>24.917361508346939</v>
      </c>
      <c r="AG318" s="41">
        <v>31.3000000000002</v>
      </c>
      <c r="AH318" s="41">
        <f t="shared" si="41"/>
        <v>29.900145155919219</v>
      </c>
      <c r="AI318" s="41">
        <v>31.3000000000002</v>
      </c>
      <c r="AJ318" s="41">
        <f t="shared" si="42"/>
        <v>94.676332574358852</v>
      </c>
    </row>
    <row r="319" spans="22:36">
      <c r="V319" s="54"/>
      <c r="W319" s="41">
        <v>31.400000000000201</v>
      </c>
      <c r="X319" s="41">
        <f t="shared" si="36"/>
        <v>11.663367216423437</v>
      </c>
      <c r="Y319" s="41">
        <v>31.400000000000201</v>
      </c>
      <c r="Z319" s="41">
        <f t="shared" si="37"/>
        <v>3.8900714885633612</v>
      </c>
      <c r="AA319" s="41">
        <v>31.400000000000201</v>
      </c>
      <c r="AB319" s="41">
        <f t="shared" si="38"/>
        <v>7.3780888023467295</v>
      </c>
      <c r="AC319" s="41">
        <v>31.400000000000201</v>
      </c>
      <c r="AD319" s="41">
        <f t="shared" si="39"/>
        <v>8.9726110029334105</v>
      </c>
      <c r="AE319" s="41">
        <v>31.400000000000201</v>
      </c>
      <c r="AF319" s="41">
        <f t="shared" si="40"/>
        <v>24.917833008800233</v>
      </c>
      <c r="AG319" s="41">
        <v>31.400000000000201</v>
      </c>
      <c r="AH319" s="41">
        <f t="shared" si="41"/>
        <v>29.900714885633615</v>
      </c>
      <c r="AI319" s="41">
        <v>31.400000000000201</v>
      </c>
      <c r="AJ319" s="41">
        <f t="shared" si="42"/>
        <v>94.678179284467575</v>
      </c>
    </row>
    <row r="320" spans="22:36">
      <c r="V320" s="54"/>
      <c r="W320" s="41">
        <v>31.500000000000199</v>
      </c>
      <c r="X320" s="41">
        <f t="shared" si="36"/>
        <v>11.663575569056064</v>
      </c>
      <c r="Y320" s="41">
        <v>31.500000000000199</v>
      </c>
      <c r="Z320" s="41">
        <f t="shared" si="37"/>
        <v>3.8901279579684664</v>
      </c>
      <c r="AA320" s="41">
        <v>31.500000000000199</v>
      </c>
      <c r="AB320" s="41">
        <f t="shared" si="38"/>
        <v>7.3782134244821327</v>
      </c>
      <c r="AC320" s="41">
        <v>31.500000000000199</v>
      </c>
      <c r="AD320" s="41">
        <f t="shared" si="39"/>
        <v>8.9727667806026652</v>
      </c>
      <c r="AE320" s="41">
        <v>31.500000000000199</v>
      </c>
      <c r="AF320" s="41">
        <f t="shared" si="40"/>
        <v>24.918300341807999</v>
      </c>
      <c r="AG320" s="41">
        <v>31.500000000000199</v>
      </c>
      <c r="AH320" s="41">
        <f t="shared" si="41"/>
        <v>29.901279579684662</v>
      </c>
      <c r="AI320" s="41">
        <v>31.500000000000199</v>
      </c>
      <c r="AJ320" s="41">
        <f t="shared" si="42"/>
        <v>94.680009672081326</v>
      </c>
    </row>
    <row r="321" spans="22:36">
      <c r="V321" s="54"/>
      <c r="W321" s="41">
        <v>31.6000000000002</v>
      </c>
      <c r="X321" s="41">
        <f t="shared" si="36"/>
        <v>11.663782085899214</v>
      </c>
      <c r="Y321" s="41">
        <v>31.6000000000002</v>
      </c>
      <c r="Z321" s="41">
        <f t="shared" si="37"/>
        <v>3.8901839298231518</v>
      </c>
      <c r="AA321" s="41">
        <v>31.6000000000002</v>
      </c>
      <c r="AB321" s="41">
        <f t="shared" si="38"/>
        <v>7.3783369485752317</v>
      </c>
      <c r="AC321" s="41">
        <v>31.6000000000002</v>
      </c>
      <c r="AD321" s="41">
        <f t="shared" si="39"/>
        <v>8.9729211857190379</v>
      </c>
      <c r="AE321" s="41">
        <v>31.6000000000002</v>
      </c>
      <c r="AF321" s="41">
        <f t="shared" si="40"/>
        <v>24.918763557157117</v>
      </c>
      <c r="AG321" s="41">
        <v>31.6000000000002</v>
      </c>
      <c r="AH321" s="41">
        <f t="shared" si="41"/>
        <v>29.901839298231518</v>
      </c>
      <c r="AI321" s="41">
        <v>31.6000000000002</v>
      </c>
      <c r="AJ321" s="41">
        <f t="shared" si="42"/>
        <v>94.681823932198711</v>
      </c>
    </row>
    <row r="322" spans="22:36">
      <c r="V322" s="54"/>
      <c r="W322" s="41">
        <v>31.700000000000198</v>
      </c>
      <c r="X322" s="41">
        <f t="shared" si="36"/>
        <v>11.663986788815921</v>
      </c>
      <c r="Y322" s="41">
        <v>31.700000000000198</v>
      </c>
      <c r="Z322" s="41">
        <f t="shared" si="37"/>
        <v>3.8902394100529132</v>
      </c>
      <c r="AA322" s="41">
        <v>31.700000000000198</v>
      </c>
      <c r="AB322" s="41">
        <f t="shared" si="38"/>
        <v>7.3784593877029812</v>
      </c>
      <c r="AC322" s="41">
        <v>31.700000000000198</v>
      </c>
      <c r="AD322" s="41">
        <f t="shared" si="39"/>
        <v>8.9730742346287258</v>
      </c>
      <c r="AE322" s="41">
        <v>31.700000000000198</v>
      </c>
      <c r="AF322" s="41">
        <f t="shared" si="40"/>
        <v>24.919222703886181</v>
      </c>
      <c r="AG322" s="41">
        <v>31.700000000000198</v>
      </c>
      <c r="AH322" s="41">
        <f t="shared" si="41"/>
        <v>29.902394100529133</v>
      </c>
      <c r="AI322" s="41">
        <v>31.700000000000198</v>
      </c>
      <c r="AJ322" s="41">
        <f t="shared" si="42"/>
        <v>94.683622256887531</v>
      </c>
    </row>
    <row r="323" spans="22:36">
      <c r="V323" s="54"/>
      <c r="W323" s="41">
        <v>31.8000000000002</v>
      </c>
      <c r="X323" s="41">
        <f t="shared" si="36"/>
        <v>11.664189699341645</v>
      </c>
      <c r="Y323" s="41">
        <v>31.8000000000002</v>
      </c>
      <c r="Z323" s="41">
        <f t="shared" si="37"/>
        <v>3.8902944044944645</v>
      </c>
      <c r="AA323" s="41">
        <v>31.8000000000002</v>
      </c>
      <c r="AB323" s="41">
        <f t="shared" si="38"/>
        <v>7.3785807547464044</v>
      </c>
      <c r="AC323" s="41">
        <v>31.8000000000002</v>
      </c>
      <c r="AD323" s="41">
        <f t="shared" si="39"/>
        <v>8.9732259434330039</v>
      </c>
      <c r="AE323" s="41">
        <v>31.8000000000002</v>
      </c>
      <c r="AF323" s="41">
        <f t="shared" si="40"/>
        <v>24.919677830299015</v>
      </c>
      <c r="AG323" s="41">
        <v>31.8000000000002</v>
      </c>
      <c r="AH323" s="41">
        <f t="shared" si="41"/>
        <v>29.902944044944643</v>
      </c>
      <c r="AI323" s="41">
        <v>31.8000000000002</v>
      </c>
      <c r="AJ323" s="41">
        <f t="shared" si="42"/>
        <v>94.685404835337806</v>
      </c>
    </row>
    <row r="324" spans="22:36">
      <c r="V324" s="54"/>
      <c r="W324" s="41">
        <v>31.900000000000201</v>
      </c>
      <c r="X324" s="41">
        <f t="shared" si="36"/>
        <v>11.664390838690169</v>
      </c>
      <c r="Y324" s="41">
        <v>31.900000000000201</v>
      </c>
      <c r="Z324" s="41">
        <f t="shared" si="37"/>
        <v>3.8903489188973355</v>
      </c>
      <c r="AA324" s="41">
        <v>31.900000000000201</v>
      </c>
      <c r="AB324" s="41">
        <f t="shared" si="38"/>
        <v>7.3787010623941205</v>
      </c>
      <c r="AC324" s="41">
        <v>31.900000000000201</v>
      </c>
      <c r="AD324" s="41">
        <f t="shared" si="39"/>
        <v>8.9733763279926499</v>
      </c>
      <c r="AE324" s="41">
        <v>31.900000000000201</v>
      </c>
      <c r="AF324" s="41">
        <f t="shared" si="40"/>
        <v>24.92012898397795</v>
      </c>
      <c r="AG324" s="41">
        <v>31.900000000000201</v>
      </c>
      <c r="AH324" s="41">
        <f t="shared" si="41"/>
        <v>29.903489188973357</v>
      </c>
      <c r="AI324" s="41">
        <v>31.900000000000201</v>
      </c>
      <c r="AJ324" s="41">
        <f t="shared" si="42"/>
        <v>94.68717185391364</v>
      </c>
    </row>
    <row r="325" spans="22:36">
      <c r="V325" s="54"/>
      <c r="W325" s="41">
        <v>32.000000000000199</v>
      </c>
      <c r="X325" s="41">
        <f t="shared" si="36"/>
        <v>11.664590227759394</v>
      </c>
      <c r="Y325" s="41">
        <v>32.000000000000199</v>
      </c>
      <c r="Z325" s="41">
        <f t="shared" si="37"/>
        <v>3.890402958925443</v>
      </c>
      <c r="AA325" s="41">
        <v>32.000000000000199</v>
      </c>
      <c r="AB325" s="41">
        <f t="shared" si="38"/>
        <v>7.3788203231458063</v>
      </c>
      <c r="AC325" s="41">
        <v>32.000000000000199</v>
      </c>
      <c r="AD325" s="41">
        <f t="shared" si="39"/>
        <v>8.9735254039322569</v>
      </c>
      <c r="AE325" s="41">
        <v>32.000000000000199</v>
      </c>
      <c r="AF325" s="41">
        <f t="shared" si="40"/>
        <v>24.920576211796771</v>
      </c>
      <c r="AG325" s="41">
        <v>32.000000000000199</v>
      </c>
      <c r="AH325" s="41">
        <f t="shared" si="41"/>
        <v>29.904029589254431</v>
      </c>
      <c r="AI325" s="41">
        <v>32.000000000000199</v>
      </c>
      <c r="AJ325" s="41">
        <f t="shared" si="42"/>
        <v>94.688923496204026</v>
      </c>
    </row>
    <row r="326" spans="22:36">
      <c r="V326" s="54"/>
      <c r="W326" s="41">
        <v>32.1000000000002</v>
      </c>
      <c r="X326" s="41">
        <f t="shared" ref="X326:X358" si="43">1+($N$3-1)/(1+1.7/(W326)^1.8)</f>
        <v>11.664787887136981</v>
      </c>
      <c r="Y326" s="41">
        <v>32.1000000000002</v>
      </c>
      <c r="Z326" s="41">
        <f t="shared" si="37"/>
        <v>3.8904565301586214</v>
      </c>
      <c r="AA326" s="41">
        <v>32.1000000000002</v>
      </c>
      <c r="AB326" s="41">
        <f t="shared" si="38"/>
        <v>7.3789385493155786</v>
      </c>
      <c r="AC326" s="41">
        <v>32.1000000000002</v>
      </c>
      <c r="AD326" s="41">
        <f t="shared" si="39"/>
        <v>8.9736731866444721</v>
      </c>
      <c r="AE326" s="41">
        <v>32.1000000000002</v>
      </c>
      <c r="AF326" s="41">
        <f t="shared" si="40"/>
        <v>24.921019559933416</v>
      </c>
      <c r="AG326" s="41">
        <v>32.1000000000002</v>
      </c>
      <c r="AH326" s="41">
        <f t="shared" si="41"/>
        <v>29.904565301586214</v>
      </c>
      <c r="AI326" s="41">
        <v>32.1000000000002</v>
      </c>
      <c r="AJ326" s="41">
        <f t="shared" si="42"/>
        <v>94.690659943072546</v>
      </c>
    </row>
    <row r="327" spans="22:36">
      <c r="V327" s="54"/>
      <c r="W327" s="41">
        <v>32.200000000000202</v>
      </c>
      <c r="X327" s="41">
        <f t="shared" si="43"/>
        <v>11.66498383710592</v>
      </c>
      <c r="Y327" s="41">
        <v>32.200000000000202</v>
      </c>
      <c r="Z327" s="41">
        <f t="shared" ref="Z327:Z358" si="44">1+($M$6-1)/(1+1.7/(Y327)^1.8)</f>
        <v>3.8905096380941284</v>
      </c>
      <c r="AA327" s="41">
        <v>32.200000000000202</v>
      </c>
      <c r="AB327" s="41">
        <f t="shared" ref="AB327:AB358" si="45">1+($M$7-1)/(1+1.7/(AA327)^1.8)</f>
        <v>7.3790557530353178</v>
      </c>
      <c r="AC327" s="41">
        <v>32.200000000000202</v>
      </c>
      <c r="AD327" s="41">
        <f t="shared" ref="AD327:AD358" si="46">1+($M$8-1)/(1+1.7/(AC327)^1.8)</f>
        <v>8.9738196912941461</v>
      </c>
      <c r="AE327" s="41">
        <v>32.200000000000202</v>
      </c>
      <c r="AF327" s="41">
        <f t="shared" ref="AF327:AF358" si="47">1+($M$9-1)/(1+1.7/(AE327)^1.8)</f>
        <v>24.921459073882442</v>
      </c>
      <c r="AG327" s="41">
        <v>32.200000000000202</v>
      </c>
      <c r="AH327" s="41">
        <f t="shared" ref="AH327:AH358" si="48">1+($M$10-1)/(1+1.7/(AG327)^1.8)</f>
        <v>29.905096380941284</v>
      </c>
      <c r="AI327" s="41">
        <v>32.200000000000202</v>
      </c>
      <c r="AJ327" s="41">
        <f t="shared" ref="AJ327:AJ358" si="49">1+($M$11-1)/(1+1.7/(AI327)^1.8)</f>
        <v>94.692381372706222</v>
      </c>
    </row>
    <row r="328" spans="22:36">
      <c r="V328" s="54"/>
      <c r="W328" s="41">
        <v>32.300000000000203</v>
      </c>
      <c r="X328" s="41">
        <f t="shared" si="43"/>
        <v>11.665178097649935</v>
      </c>
      <c r="Y328" s="41">
        <v>32.300000000000203</v>
      </c>
      <c r="Z328" s="41">
        <f t="shared" si="44"/>
        <v>3.8905622881481134</v>
      </c>
      <c r="AA328" s="41">
        <v>32.300000000000203</v>
      </c>
      <c r="AB328" s="41">
        <f t="shared" si="45"/>
        <v>7.3791719462579062</v>
      </c>
      <c r="AC328" s="41">
        <v>32.300000000000203</v>
      </c>
      <c r="AD328" s="41">
        <f t="shared" si="46"/>
        <v>8.9739649328223816</v>
      </c>
      <c r="AE328" s="41">
        <v>32.300000000000203</v>
      </c>
      <c r="AF328" s="41">
        <f t="shared" si="47"/>
        <v>24.921894798467147</v>
      </c>
      <c r="AG328" s="41">
        <v>32.300000000000203</v>
      </c>
      <c r="AH328" s="41">
        <f t="shared" si="48"/>
        <v>29.905622881481133</v>
      </c>
      <c r="AI328" s="41">
        <v>32.300000000000203</v>
      </c>
      <c r="AJ328" s="41">
        <f t="shared" si="49"/>
        <v>94.694087960662984</v>
      </c>
    </row>
    <row r="329" spans="22:36">
      <c r="V329" s="54"/>
      <c r="W329" s="41">
        <v>32.400000000000198</v>
      </c>
      <c r="X329" s="41">
        <f t="shared" si="43"/>
        <v>11.665370688458811</v>
      </c>
      <c r="Y329" s="41">
        <v>32.400000000000198</v>
      </c>
      <c r="Z329" s="41">
        <f t="shared" si="44"/>
        <v>3.890614485657061</v>
      </c>
      <c r="AA329" s="41">
        <v>32.400000000000198</v>
      </c>
      <c r="AB329" s="41">
        <f t="shared" si="45"/>
        <v>7.379287140760411</v>
      </c>
      <c r="AC329" s="41">
        <v>32.400000000000198</v>
      </c>
      <c r="AD329" s="41">
        <f t="shared" si="46"/>
        <v>8.9741089259505138</v>
      </c>
      <c r="AE329" s="41">
        <v>32.400000000000198</v>
      </c>
      <c r="AF329" s="41">
        <f t="shared" si="47"/>
        <v>24.922326777851541</v>
      </c>
      <c r="AG329" s="41">
        <v>32.400000000000198</v>
      </c>
      <c r="AH329" s="41">
        <f t="shared" si="48"/>
        <v>29.906144856570613</v>
      </c>
      <c r="AI329" s="41">
        <v>32.400000000000198</v>
      </c>
      <c r="AJ329" s="41">
        <f t="shared" si="49"/>
        <v>94.695779879918533</v>
      </c>
    </row>
    <row r="330" spans="22:36">
      <c r="V330" s="54"/>
      <c r="W330" s="41">
        <v>32.500000000000199</v>
      </c>
      <c r="X330" s="41">
        <f t="shared" si="43"/>
        <v>11.665561628933592</v>
      </c>
      <c r="Y330" s="41">
        <v>32.500000000000199</v>
      </c>
      <c r="Z330" s="41">
        <f t="shared" si="44"/>
        <v>3.8906662358791979</v>
      </c>
      <c r="AA330" s="41">
        <v>32.500000000000199</v>
      </c>
      <c r="AB330" s="41">
        <f t="shared" si="45"/>
        <v>7.3794013481471961</v>
      </c>
      <c r="AC330" s="41">
        <v>32.500000000000199</v>
      </c>
      <c r="AD330" s="41">
        <f t="shared" si="46"/>
        <v>8.9742516851839937</v>
      </c>
      <c r="AE330" s="41">
        <v>32.500000000000199</v>
      </c>
      <c r="AF330" s="41">
        <f t="shared" si="47"/>
        <v>24.922755055551985</v>
      </c>
      <c r="AG330" s="41">
        <v>32.500000000000199</v>
      </c>
      <c r="AH330" s="41">
        <f t="shared" si="48"/>
        <v>29.90666235879198</v>
      </c>
      <c r="AI330" s="41">
        <v>32.500000000000199</v>
      </c>
      <c r="AJ330" s="41">
        <f t="shared" si="49"/>
        <v>94.697457300911935</v>
      </c>
    </row>
    <row r="331" spans="22:36">
      <c r="V331" s="54"/>
      <c r="W331" s="41">
        <v>32.6000000000002</v>
      </c>
      <c r="X331" s="41">
        <f t="shared" si="43"/>
        <v>11.665750938191676</v>
      </c>
      <c r="Y331" s="41">
        <v>32.6000000000002</v>
      </c>
      <c r="Z331" s="41">
        <f t="shared" si="44"/>
        <v>3.890717543995875</v>
      </c>
      <c r="AA331" s="41">
        <v>32.6000000000002</v>
      </c>
      <c r="AB331" s="41">
        <f t="shared" si="45"/>
        <v>7.379514579852966</v>
      </c>
      <c r="AC331" s="41">
        <v>32.6000000000002</v>
      </c>
      <c r="AD331" s="41">
        <f t="shared" si="46"/>
        <v>8.9743932248162075</v>
      </c>
      <c r="AE331" s="41">
        <v>32.6000000000002</v>
      </c>
      <c r="AF331" s="41">
        <f t="shared" si="47"/>
        <v>24.923179674448622</v>
      </c>
      <c r="AG331" s="41">
        <v>32.6000000000002</v>
      </c>
      <c r="AH331" s="41">
        <f t="shared" si="48"/>
        <v>29.907175439958753</v>
      </c>
      <c r="AI331" s="41">
        <v>32.6000000000002</v>
      </c>
      <c r="AJ331" s="41">
        <f t="shared" si="49"/>
        <v>94.699120391590441</v>
      </c>
    </row>
    <row r="332" spans="22:36">
      <c r="V332" s="54"/>
      <c r="W332" s="41">
        <v>32.700000000000202</v>
      </c>
      <c r="X332" s="41">
        <f t="shared" si="43"/>
        <v>11.665938635071821</v>
      </c>
      <c r="Y332" s="41">
        <v>32.700000000000202</v>
      </c>
      <c r="Z332" s="41">
        <f t="shared" si="44"/>
        <v>3.8907684151129236</v>
      </c>
      <c r="AA332" s="41">
        <v>32.700000000000202</v>
      </c>
      <c r="AB332" s="41">
        <f t="shared" si="45"/>
        <v>7.3796268471457624</v>
      </c>
      <c r="AC332" s="41">
        <v>32.700000000000202</v>
      </c>
      <c r="AD332" s="41">
        <f t="shared" si="46"/>
        <v>8.9745335589322028</v>
      </c>
      <c r="AE332" s="41">
        <v>32.700000000000202</v>
      </c>
      <c r="AF332" s="41">
        <f t="shared" si="47"/>
        <v>24.92360067679661</v>
      </c>
      <c r="AG332" s="41">
        <v>32.700000000000202</v>
      </c>
      <c r="AH332" s="41">
        <f t="shared" si="48"/>
        <v>29.907684151129235</v>
      </c>
      <c r="AI332" s="41">
        <v>32.700000000000202</v>
      </c>
      <c r="AJ332" s="41">
        <f t="shared" si="49"/>
        <v>94.700769317453393</v>
      </c>
    </row>
    <row r="333" spans="22:36">
      <c r="V333" s="54"/>
      <c r="W333" s="41">
        <v>32.800000000000203</v>
      </c>
      <c r="X333" s="41">
        <f t="shared" si="43"/>
        <v>11.666124738139013</v>
      </c>
      <c r="Y333" s="41">
        <v>32.800000000000203</v>
      </c>
      <c r="Z333" s="41">
        <f t="shared" si="44"/>
        <v>3.8908188542619757</v>
      </c>
      <c r="AA333" s="41">
        <v>32.800000000000203</v>
      </c>
      <c r="AB333" s="41">
        <f t="shared" si="45"/>
        <v>7.379738161129878</v>
      </c>
      <c r="AC333" s="41">
        <v>32.800000000000203</v>
      </c>
      <c r="AD333" s="41">
        <f t="shared" si="46"/>
        <v>8.9746727014123469</v>
      </c>
      <c r="AE333" s="41">
        <v>32.800000000000203</v>
      </c>
      <c r="AF333" s="41">
        <f t="shared" si="47"/>
        <v>24.924018104237039</v>
      </c>
      <c r="AG333" s="41">
        <v>32.800000000000203</v>
      </c>
      <c r="AH333" s="41">
        <f t="shared" si="48"/>
        <v>29.908188542619758</v>
      </c>
      <c r="AI333" s="41">
        <v>32.800000000000203</v>
      </c>
      <c r="AJ333" s="41">
        <f t="shared" si="49"/>
        <v>94.702404241595076</v>
      </c>
    </row>
    <row r="334" spans="22:36">
      <c r="V334" s="54"/>
      <c r="W334" s="41">
        <v>32.900000000000198</v>
      </c>
      <c r="X334" s="41">
        <f t="shared" si="43"/>
        <v>11.666309265689268</v>
      </c>
      <c r="Y334" s="41">
        <v>32.900000000000198</v>
      </c>
      <c r="Z334" s="41">
        <f t="shared" si="44"/>
        <v>3.8908688664017643</v>
      </c>
      <c r="AA334" s="41">
        <v>32.900000000000198</v>
      </c>
      <c r="AB334" s="41">
        <f t="shared" si="45"/>
        <v>7.3798485327487215</v>
      </c>
      <c r="AC334" s="41">
        <v>32.900000000000198</v>
      </c>
      <c r="AD334" s="41">
        <f t="shared" si="46"/>
        <v>8.9748106659359017</v>
      </c>
      <c r="AE334" s="41">
        <v>32.900000000000198</v>
      </c>
      <c r="AF334" s="41">
        <f t="shared" si="47"/>
        <v>24.924431997807705</v>
      </c>
      <c r="AG334" s="41">
        <v>32.900000000000198</v>
      </c>
      <c r="AH334" s="41">
        <f t="shared" si="48"/>
        <v>29.908688664017646</v>
      </c>
      <c r="AI334" s="41">
        <v>32.900000000000198</v>
      </c>
      <c r="AJ334" s="41">
        <f t="shared" si="49"/>
        <v>94.704025324746851</v>
      </c>
    </row>
    <row r="335" spans="22:36">
      <c r="V335" s="54"/>
      <c r="W335" s="41">
        <v>33.000000000000199</v>
      </c>
      <c r="X335" s="41">
        <f t="shared" si="43"/>
        <v>11.666492235754323</v>
      </c>
      <c r="Y335" s="41">
        <v>33.000000000000199</v>
      </c>
      <c r="Z335" s="41">
        <f t="shared" si="44"/>
        <v>3.8909184564193962</v>
      </c>
      <c r="AA335" s="41">
        <v>33.000000000000199</v>
      </c>
      <c r="AB335" s="41">
        <f t="shared" si="45"/>
        <v>7.3799579727876337</v>
      </c>
      <c r="AC335" s="41">
        <v>33.000000000000199</v>
      </c>
      <c r="AD335" s="41">
        <f t="shared" si="46"/>
        <v>8.9749474659845419</v>
      </c>
      <c r="AE335" s="41">
        <v>33.000000000000199</v>
      </c>
      <c r="AF335" s="41">
        <f t="shared" si="47"/>
        <v>24.924842397953626</v>
      </c>
      <c r="AG335" s="41">
        <v>33.000000000000199</v>
      </c>
      <c r="AH335" s="41">
        <f t="shared" si="48"/>
        <v>29.909184564193961</v>
      </c>
      <c r="AI335" s="41">
        <v>33.000000000000199</v>
      </c>
      <c r="AJ335" s="41">
        <f t="shared" si="49"/>
        <v>94.705632725318367</v>
      </c>
    </row>
    <row r="336" spans="22:36">
      <c r="V336" s="54"/>
      <c r="W336" s="41">
        <v>33.1000000000002</v>
      </c>
      <c r="X336" s="41">
        <f t="shared" si="43"/>
        <v>11.666673666106222</v>
      </c>
      <c r="Y336" s="41">
        <v>33.1000000000002</v>
      </c>
      <c r="Z336" s="41">
        <f t="shared" si="44"/>
        <v>3.8909676291315929</v>
      </c>
      <c r="AA336" s="41">
        <v>33.1000000000002</v>
      </c>
      <c r="AB336" s="41">
        <f t="shared" si="45"/>
        <v>7.3800664918766197</v>
      </c>
      <c r="AC336" s="41">
        <v>33.1000000000002</v>
      </c>
      <c r="AD336" s="41">
        <f t="shared" si="46"/>
        <v>8.9750831148457735</v>
      </c>
      <c r="AE336" s="41">
        <v>33.1000000000002</v>
      </c>
      <c r="AF336" s="41">
        <f t="shared" si="47"/>
        <v>24.92524934453732</v>
      </c>
      <c r="AG336" s="41">
        <v>33.1000000000002</v>
      </c>
      <c r="AH336" s="41">
        <f t="shared" si="48"/>
        <v>29.909676291315929</v>
      </c>
      <c r="AI336" s="41">
        <v>33.1000000000002</v>
      </c>
      <c r="AJ336" s="41">
        <f t="shared" si="49"/>
        <v>94.707226599437845</v>
      </c>
    </row>
    <row r="337" spans="22:36">
      <c r="V337" s="54"/>
      <c r="W337" s="41">
        <v>33.200000000000202</v>
      </c>
      <c r="X337" s="41">
        <f t="shared" si="43"/>
        <v>11.666853574261832</v>
      </c>
      <c r="Y337" s="41">
        <v>33.200000000000202</v>
      </c>
      <c r="Z337" s="41">
        <f t="shared" si="44"/>
        <v>3.8910163892859173</v>
      </c>
      <c r="AA337" s="41">
        <v>33.200000000000202</v>
      </c>
      <c r="AB337" s="41">
        <f t="shared" si="45"/>
        <v>7.3801741004930594</v>
      </c>
      <c r="AC337" s="41">
        <v>33.200000000000202</v>
      </c>
      <c r="AD337" s="41">
        <f t="shared" si="46"/>
        <v>8.9752176256163239</v>
      </c>
      <c r="AE337" s="41">
        <v>33.200000000000202</v>
      </c>
      <c r="AF337" s="41">
        <f t="shared" si="47"/>
        <v>24.925652876848972</v>
      </c>
      <c r="AG337" s="41">
        <v>33.200000000000202</v>
      </c>
      <c r="AH337" s="41">
        <f t="shared" si="48"/>
        <v>29.910163892859174</v>
      </c>
      <c r="AI337" s="41">
        <v>33.200000000000202</v>
      </c>
      <c r="AJ337" s="41">
        <f t="shared" si="49"/>
        <v>94.708807100991805</v>
      </c>
    </row>
    <row r="338" spans="22:36">
      <c r="V338" s="54"/>
      <c r="W338" s="41">
        <v>33.300000000000203</v>
      </c>
      <c r="X338" s="41">
        <f t="shared" si="43"/>
        <v>11.667031977487238</v>
      </c>
      <c r="Y338" s="41">
        <v>33.300000000000203</v>
      </c>
      <c r="Z338" s="41">
        <f t="shared" si="44"/>
        <v>3.8910647415619612</v>
      </c>
      <c r="AA338" s="41">
        <v>33.300000000000203</v>
      </c>
      <c r="AB338" s="41">
        <f t="shared" si="45"/>
        <v>7.3802808089643293</v>
      </c>
      <c r="AC338" s="41">
        <v>33.300000000000203</v>
      </c>
      <c r="AD338" s="41">
        <f t="shared" si="46"/>
        <v>8.9753510112054116</v>
      </c>
      <c r="AE338" s="41">
        <v>33.300000000000203</v>
      </c>
      <c r="AF338" s="41">
        <f t="shared" si="47"/>
        <v>24.926053033616235</v>
      </c>
      <c r="AG338" s="41">
        <v>33.300000000000203</v>
      </c>
      <c r="AH338" s="41">
        <f t="shared" si="48"/>
        <v>29.910647415619614</v>
      </c>
      <c r="AI338" s="41">
        <v>33.300000000000203</v>
      </c>
      <c r="AJ338" s="41">
        <f t="shared" si="49"/>
        <v>94.710374381663584</v>
      </c>
    </row>
    <row r="339" spans="22:36">
      <c r="V339" s="54"/>
      <c r="W339" s="41">
        <v>33.400000000000198</v>
      </c>
      <c r="X339" s="41">
        <f t="shared" si="43"/>
        <v>11.667208892802076</v>
      </c>
      <c r="Y339" s="41">
        <v>33.400000000000198</v>
      </c>
      <c r="Z339" s="41">
        <f t="shared" si="44"/>
        <v>3.8911126905725251</v>
      </c>
      <c r="AA339" s="41">
        <v>33.400000000000198</v>
      </c>
      <c r="AB339" s="41">
        <f t="shared" si="45"/>
        <v>7.3803866274704015</v>
      </c>
      <c r="AC339" s="41">
        <v>33.400000000000198</v>
      </c>
      <c r="AD339" s="41">
        <f t="shared" si="46"/>
        <v>8.9754832843380008</v>
      </c>
      <c r="AE339" s="41">
        <v>33.400000000000198</v>
      </c>
      <c r="AF339" s="41">
        <f t="shared" si="47"/>
        <v>24.926449853014002</v>
      </c>
      <c r="AG339" s="41">
        <v>33.400000000000198</v>
      </c>
      <c r="AH339" s="41">
        <f t="shared" si="48"/>
        <v>29.911126905725254</v>
      </c>
      <c r="AI339" s="41">
        <v>33.400000000000198</v>
      </c>
      <c r="AJ339" s="41">
        <f t="shared" si="49"/>
        <v>94.71192859097151</v>
      </c>
    </row>
    <row r="340" spans="22:36">
      <c r="V340" s="54"/>
      <c r="W340" s="41">
        <v>33.500000000000199</v>
      </c>
      <c r="X340" s="41">
        <f t="shared" si="43"/>
        <v>11.667384336983769</v>
      </c>
      <c r="Y340" s="41">
        <v>33.500000000000199</v>
      </c>
      <c r="Z340" s="41">
        <f t="shared" si="44"/>
        <v>3.8911602408647599</v>
      </c>
      <c r="AA340" s="41">
        <v>33.500000000000199</v>
      </c>
      <c r="AB340" s="41">
        <f t="shared" si="45"/>
        <v>7.3804915660463672</v>
      </c>
      <c r="AC340" s="41">
        <v>33.500000000000199</v>
      </c>
      <c r="AD340" s="41">
        <f t="shared" si="46"/>
        <v>8.9756144575579597</v>
      </c>
      <c r="AE340" s="41">
        <v>33.500000000000199</v>
      </c>
      <c r="AF340" s="41">
        <f t="shared" si="47"/>
        <v>24.926843372673876</v>
      </c>
      <c r="AG340" s="41">
        <v>33.500000000000199</v>
      </c>
      <c r="AH340" s="41">
        <f t="shared" si="48"/>
        <v>29.9116024086476</v>
      </c>
      <c r="AI340" s="41">
        <v>33.500000000000199</v>
      </c>
      <c r="AJ340" s="41">
        <f t="shared" si="49"/>
        <v>94.713469876306007</v>
      </c>
    </row>
    <row r="341" spans="22:36">
      <c r="V341" s="54"/>
      <c r="W341" s="41">
        <v>33.6000000000002</v>
      </c>
      <c r="X341" s="41">
        <f t="shared" si="43"/>
        <v>11.667558326571664</v>
      </c>
      <c r="Y341" s="41">
        <v>33.6000000000002</v>
      </c>
      <c r="Z341" s="41">
        <f t="shared" si="44"/>
        <v>3.8912073969212924</v>
      </c>
      <c r="AA341" s="41">
        <v>33.6000000000002</v>
      </c>
      <c r="AB341" s="41">
        <f t="shared" si="45"/>
        <v>7.3805956345849211</v>
      </c>
      <c r="AC341" s="41">
        <v>33.6000000000002</v>
      </c>
      <c r="AD341" s="41">
        <f t="shared" si="46"/>
        <v>8.9757445432311513</v>
      </c>
      <c r="AE341" s="41">
        <v>33.6000000000002</v>
      </c>
      <c r="AF341" s="41">
        <f t="shared" si="47"/>
        <v>24.927233629693454</v>
      </c>
      <c r="AG341" s="41">
        <v>33.6000000000002</v>
      </c>
      <c r="AH341" s="41">
        <f t="shared" si="48"/>
        <v>29.912073969212923</v>
      </c>
      <c r="AI341" s="41">
        <v>33.6000000000002</v>
      </c>
      <c r="AJ341" s="41">
        <f t="shared" si="49"/>
        <v>94.71499838296603</v>
      </c>
    </row>
    <row r="342" spans="22:36">
      <c r="V342" s="54"/>
      <c r="W342" s="41">
        <v>33.700000000000202</v>
      </c>
      <c r="X342" s="41">
        <f t="shared" si="43"/>
        <v>11.667730877871115</v>
      </c>
      <c r="Y342" s="41">
        <v>33.700000000000202</v>
      </c>
      <c r="Z342" s="41">
        <f t="shared" si="44"/>
        <v>3.8912541631613302</v>
      </c>
      <c r="AA342" s="41">
        <v>33.700000000000202</v>
      </c>
      <c r="AB342" s="41">
        <f t="shared" si="45"/>
        <v>7.3806988428387985</v>
      </c>
      <c r="AC342" s="41">
        <v>33.700000000000202</v>
      </c>
      <c r="AD342" s="41">
        <f t="shared" si="46"/>
        <v>8.9758735535484977</v>
      </c>
      <c r="AE342" s="41">
        <v>33.700000000000202</v>
      </c>
      <c r="AF342" s="41">
        <f t="shared" si="47"/>
        <v>24.927620660645491</v>
      </c>
      <c r="AG342" s="41">
        <v>33.700000000000202</v>
      </c>
      <c r="AH342" s="41">
        <f t="shared" si="48"/>
        <v>29.912541631613305</v>
      </c>
      <c r="AI342" s="41">
        <v>33.700000000000202</v>
      </c>
      <c r="AJ342" s="41">
        <f t="shared" si="49"/>
        <v>94.716514254194848</v>
      </c>
    </row>
    <row r="343" spans="22:36">
      <c r="V343" s="54"/>
      <c r="W343" s="41">
        <v>33.800000000000203</v>
      </c>
      <c r="X343" s="41">
        <f t="shared" si="43"/>
        <v>11.667902006957458</v>
      </c>
      <c r="Y343" s="41">
        <v>33.800000000000203</v>
      </c>
      <c r="Z343" s="41">
        <f t="shared" si="44"/>
        <v>3.8913005439417412</v>
      </c>
      <c r="AA343" s="41">
        <v>33.800000000000203</v>
      </c>
      <c r="AB343" s="41">
        <f t="shared" si="45"/>
        <v>7.3808012004231536</v>
      </c>
      <c r="AC343" s="41">
        <v>33.800000000000203</v>
      </c>
      <c r="AD343" s="41">
        <f t="shared" si="46"/>
        <v>8.9760015005289411</v>
      </c>
      <c r="AE343" s="41">
        <v>33.800000000000203</v>
      </c>
      <c r="AF343" s="41">
        <f t="shared" si="47"/>
        <v>24.928004501586823</v>
      </c>
      <c r="AG343" s="41">
        <v>33.800000000000203</v>
      </c>
      <c r="AH343" s="41">
        <f t="shared" si="48"/>
        <v>29.913005439417411</v>
      </c>
      <c r="AI343" s="41">
        <v>33.800000000000203</v>
      </c>
      <c r="AJ343" s="41">
        <f t="shared" si="49"/>
        <v>94.718017631215062</v>
      </c>
    </row>
    <row r="344" spans="22:36">
      <c r="V344" s="54"/>
      <c r="W344" s="41">
        <v>33.900000000000198</v>
      </c>
      <c r="X344" s="41">
        <f t="shared" si="43"/>
        <v>11.668071729679916</v>
      </c>
      <c r="Y344" s="41">
        <v>33.900000000000198</v>
      </c>
      <c r="Z344" s="41">
        <f t="shared" si="44"/>
        <v>3.8913465435581083</v>
      </c>
      <c r="AA344" s="41">
        <v>33.900000000000198</v>
      </c>
      <c r="AB344" s="41">
        <f t="shared" si="45"/>
        <v>7.3809027168178947</v>
      </c>
      <c r="AC344" s="41">
        <v>33.900000000000198</v>
      </c>
      <c r="AD344" s="41">
        <f t="shared" si="46"/>
        <v>8.9761283960223679</v>
      </c>
      <c r="AE344" s="41">
        <v>33.900000000000198</v>
      </c>
      <c r="AF344" s="41">
        <f t="shared" si="47"/>
        <v>24.928385188067104</v>
      </c>
      <c r="AG344" s="41">
        <v>33.900000000000198</v>
      </c>
      <c r="AH344" s="41">
        <f t="shared" si="48"/>
        <v>29.913465435581085</v>
      </c>
      <c r="AI344" s="41">
        <v>33.900000000000198</v>
      </c>
      <c r="AJ344" s="41">
        <f t="shared" si="49"/>
        <v>94.719508653262821</v>
      </c>
    </row>
    <row r="345" spans="22:36">
      <c r="V345" s="54"/>
      <c r="W345" s="41">
        <v>34.000000000000199</v>
      </c>
      <c r="X345" s="41">
        <f t="shared" si="43"/>
        <v>11.668240061665436</v>
      </c>
      <c r="Y345" s="41">
        <v>34.000000000000199</v>
      </c>
      <c r="Z345" s="41">
        <f t="shared" si="44"/>
        <v>3.8913921662457724</v>
      </c>
      <c r="AA345" s="41">
        <v>34.000000000000199</v>
      </c>
      <c r="AB345" s="41">
        <f t="shared" si="45"/>
        <v>7.3810034013699815</v>
      </c>
      <c r="AC345" s="41">
        <v>34.000000000000199</v>
      </c>
      <c r="AD345" s="41">
        <f t="shared" si="46"/>
        <v>8.9762542517124757</v>
      </c>
      <c r="AE345" s="41">
        <v>34.000000000000199</v>
      </c>
      <c r="AF345" s="41">
        <f t="shared" si="47"/>
        <v>24.928762755137431</v>
      </c>
      <c r="AG345" s="41">
        <v>34.000000000000199</v>
      </c>
      <c r="AH345" s="41">
        <f t="shared" si="48"/>
        <v>29.913921662457728</v>
      </c>
      <c r="AI345" s="41">
        <v>34.000000000000199</v>
      </c>
      <c r="AJ345" s="41">
        <f t="shared" si="49"/>
        <v>94.720987457621604</v>
      </c>
    </row>
    <row r="346" spans="22:36">
      <c r="V346" s="54"/>
      <c r="W346" s="41">
        <v>34.1000000000002</v>
      </c>
      <c r="X346" s="41">
        <f t="shared" si="43"/>
        <v>11.668407018322442</v>
      </c>
      <c r="Y346" s="41">
        <v>34.1000000000002</v>
      </c>
      <c r="Z346" s="41">
        <f t="shared" si="44"/>
        <v>3.8914374161808492</v>
      </c>
      <c r="AA346" s="41">
        <v>34.1000000000002</v>
      </c>
      <c r="AB346" s="41">
        <f t="shared" si="45"/>
        <v>7.3811032632956675</v>
      </c>
      <c r="AC346" s="41">
        <v>34.1000000000002</v>
      </c>
      <c r="AD346" s="41">
        <f t="shared" si="46"/>
        <v>8.9763790791195852</v>
      </c>
      <c r="AE346" s="41">
        <v>34.1000000000002</v>
      </c>
      <c r="AF346" s="41">
        <f t="shared" si="47"/>
        <v>24.929137237358752</v>
      </c>
      <c r="AG346" s="41">
        <v>34.1000000000002</v>
      </c>
      <c r="AH346" s="41">
        <f t="shared" si="48"/>
        <v>29.914374161808492</v>
      </c>
      <c r="AI346" s="41">
        <v>34.1000000000002</v>
      </c>
      <c r="AJ346" s="41">
        <f t="shared" si="49"/>
        <v>94.722454179655116</v>
      </c>
    </row>
    <row r="347" spans="22:36">
      <c r="V347" s="54"/>
      <c r="W347" s="41">
        <v>34.200000000000202</v>
      </c>
      <c r="X347" s="41">
        <f t="shared" si="43"/>
        <v>11.668572614844502</v>
      </c>
      <c r="Y347" s="41">
        <v>34.200000000000202</v>
      </c>
      <c r="Z347" s="41">
        <f t="shared" si="44"/>
        <v>3.89148229748122</v>
      </c>
      <c r="AA347" s="41">
        <v>34.200000000000202</v>
      </c>
      <c r="AB347" s="41">
        <f t="shared" si="45"/>
        <v>7.381202311682693</v>
      </c>
      <c r="AC347" s="41">
        <v>34.200000000000202</v>
      </c>
      <c r="AD347" s="41">
        <f t="shared" si="46"/>
        <v>8.976502889603367</v>
      </c>
      <c r="AE347" s="41">
        <v>34.200000000000202</v>
      </c>
      <c r="AF347" s="41">
        <f t="shared" si="47"/>
        <v>24.929508668810097</v>
      </c>
      <c r="AG347" s="41">
        <v>34.200000000000202</v>
      </c>
      <c r="AH347" s="41">
        <f t="shared" si="48"/>
        <v>29.9148229748122</v>
      </c>
      <c r="AI347" s="41">
        <v>34.200000000000202</v>
      </c>
      <c r="AJ347" s="41">
        <f t="shared" si="49"/>
        <v>94.723908952839551</v>
      </c>
    </row>
    <row r="348" spans="22:36">
      <c r="V348" s="54"/>
      <c r="W348" s="41">
        <v>34.300000000000203</v>
      </c>
      <c r="X348" s="41">
        <f t="shared" si="43"/>
        <v>11.668736866213946</v>
      </c>
      <c r="Y348" s="41">
        <v>34.300000000000203</v>
      </c>
      <c r="Z348" s="41">
        <f t="shared" si="44"/>
        <v>3.8915268142075186</v>
      </c>
      <c r="AA348" s="41">
        <v>34.300000000000203</v>
      </c>
      <c r="AB348" s="41">
        <f t="shared" si="45"/>
        <v>7.3813005554924551</v>
      </c>
      <c r="AC348" s="41">
        <v>34.300000000000203</v>
      </c>
      <c r="AD348" s="41">
        <f t="shared" si="46"/>
        <v>8.976625694365568</v>
      </c>
      <c r="AE348" s="41">
        <v>34.300000000000203</v>
      </c>
      <c r="AF348" s="41">
        <f t="shared" si="47"/>
        <v>24.929877083096706</v>
      </c>
      <c r="AG348" s="41">
        <v>34.300000000000203</v>
      </c>
      <c r="AH348" s="41">
        <f t="shared" si="48"/>
        <v>29.915268142075185</v>
      </c>
      <c r="AI348" s="41">
        <v>34.300000000000203</v>
      </c>
      <c r="AJ348" s="41">
        <f t="shared" si="49"/>
        <v>94.725351908795432</v>
      </c>
    </row>
    <row r="349" spans="22:36">
      <c r="V349" s="54"/>
      <c r="W349" s="41">
        <v>34.400000000000198</v>
      </c>
      <c r="X349" s="41">
        <f t="shared" si="43"/>
        <v>11.668899787205401</v>
      </c>
      <c r="Y349" s="41">
        <v>34.400000000000198</v>
      </c>
      <c r="Z349" s="41">
        <f t="shared" si="44"/>
        <v>3.8915709703640804</v>
      </c>
      <c r="AA349" s="41">
        <v>34.400000000000198</v>
      </c>
      <c r="AB349" s="41">
        <f t="shared" si="45"/>
        <v>7.3813980035621096</v>
      </c>
      <c r="AC349" s="41">
        <v>34.400000000000198</v>
      </c>
      <c r="AD349" s="41">
        <f t="shared" si="46"/>
        <v>8.9767475044526357</v>
      </c>
      <c r="AE349" s="41">
        <v>34.400000000000198</v>
      </c>
      <c r="AF349" s="41">
        <f t="shared" si="47"/>
        <v>24.930242513357907</v>
      </c>
      <c r="AG349" s="41">
        <v>34.400000000000198</v>
      </c>
      <c r="AH349" s="41">
        <f t="shared" si="48"/>
        <v>29.915709703640808</v>
      </c>
      <c r="AI349" s="41">
        <v>34.400000000000198</v>
      </c>
      <c r="AJ349" s="41">
        <f t="shared" si="49"/>
        <v>94.726783177318481</v>
      </c>
    </row>
    <row r="350" spans="22:36">
      <c r="V350" s="54"/>
      <c r="W350" s="41">
        <v>34.500000000000199</v>
      </c>
      <c r="X350" s="41">
        <f t="shared" si="43"/>
        <v>11.669061392389249</v>
      </c>
      <c r="Y350" s="41">
        <v>34.500000000000199</v>
      </c>
      <c r="Z350" s="41">
        <f t="shared" si="44"/>
        <v>3.8916147698998902</v>
      </c>
      <c r="AA350" s="41">
        <v>34.500000000000199</v>
      </c>
      <c r="AB350" s="41">
        <f t="shared" si="45"/>
        <v>7.381494664606655</v>
      </c>
      <c r="AC350" s="41">
        <v>34.500000000000199</v>
      </c>
      <c r="AD350" s="41">
        <f t="shared" si="46"/>
        <v>8.9768683307583181</v>
      </c>
      <c r="AE350" s="41">
        <v>34.500000000000199</v>
      </c>
      <c r="AF350" s="41">
        <f t="shared" si="47"/>
        <v>24.930604992274954</v>
      </c>
      <c r="AG350" s="41">
        <v>34.500000000000199</v>
      </c>
      <c r="AH350" s="41">
        <f t="shared" si="48"/>
        <v>29.916147698998902</v>
      </c>
      <c r="AI350" s="41">
        <v>34.500000000000199</v>
      </c>
      <c r="AJ350" s="41">
        <f t="shared" si="49"/>
        <v>94.728202886410244</v>
      </c>
    </row>
    <row r="351" spans="22:36">
      <c r="V351" s="54"/>
      <c r="W351" s="41">
        <v>34.6000000000002</v>
      </c>
      <c r="X351" s="41">
        <f t="shared" si="43"/>
        <v>11.669221696135041</v>
      </c>
      <c r="Y351" s="41">
        <v>34.6000000000002</v>
      </c>
      <c r="Z351" s="41">
        <f t="shared" si="44"/>
        <v>3.8916582167094975</v>
      </c>
      <c r="AA351" s="41">
        <v>34.6000000000002</v>
      </c>
      <c r="AB351" s="41">
        <f t="shared" si="45"/>
        <v>7.3815905472209611</v>
      </c>
      <c r="AC351" s="41">
        <v>34.6000000000002</v>
      </c>
      <c r="AD351" s="41">
        <f t="shared" si="46"/>
        <v>8.9769881840262009</v>
      </c>
      <c r="AE351" s="41">
        <v>34.6000000000002</v>
      </c>
      <c r="AF351" s="41">
        <f t="shared" si="47"/>
        <v>24.930964552078603</v>
      </c>
      <c r="AG351" s="41">
        <v>34.6000000000002</v>
      </c>
      <c r="AH351" s="41">
        <f t="shared" si="48"/>
        <v>29.916582167094976</v>
      </c>
      <c r="AI351" s="41">
        <v>34.6000000000002</v>
      </c>
      <c r="AJ351" s="41">
        <f t="shared" si="49"/>
        <v>94.729611162307847</v>
      </c>
    </row>
    <row r="352" spans="22:36">
      <c r="V352" s="54"/>
      <c r="W352" s="41">
        <v>34.700000000000202</v>
      </c>
      <c r="X352" s="41">
        <f t="shared" si="43"/>
        <v>11.669380712614821</v>
      </c>
      <c r="Y352" s="41">
        <v>34.700000000000202</v>
      </c>
      <c r="Z352" s="41">
        <f t="shared" si="44"/>
        <v>3.8917013146339232</v>
      </c>
      <c r="AA352" s="41">
        <v>34.700000000000202</v>
      </c>
      <c r="AB352" s="41">
        <f t="shared" si="45"/>
        <v>7.3816856598817626</v>
      </c>
      <c r="AC352" s="41">
        <v>34.700000000000202</v>
      </c>
      <c r="AD352" s="41">
        <f t="shared" si="46"/>
        <v>8.9771070748522028</v>
      </c>
      <c r="AE352" s="41">
        <v>34.700000000000202</v>
      </c>
      <c r="AF352" s="41">
        <f t="shared" si="47"/>
        <v>24.931321224556608</v>
      </c>
      <c r="AG352" s="41">
        <v>34.700000000000202</v>
      </c>
      <c r="AH352" s="41">
        <f t="shared" si="48"/>
        <v>29.917013146339233</v>
      </c>
      <c r="AI352" s="41">
        <v>34.700000000000202</v>
      </c>
      <c r="AJ352" s="41">
        <f t="shared" si="49"/>
        <v>94.731008129513384</v>
      </c>
    </row>
    <row r="353" spans="22:36">
      <c r="V353" s="54"/>
      <c r="W353" s="41">
        <v>34.800000000000203</v>
      </c>
      <c r="X353" s="41">
        <f t="shared" si="43"/>
        <v>11.669538455806387</v>
      </c>
      <c r="Y353" s="41">
        <v>34.800000000000203</v>
      </c>
      <c r="Z353" s="41">
        <f t="shared" si="44"/>
        <v>3.8917440674615444</v>
      </c>
      <c r="AA353" s="41">
        <v>34.800000000000203</v>
      </c>
      <c r="AB353" s="41">
        <f t="shared" si="45"/>
        <v>7.3817800109496154</v>
      </c>
      <c r="AC353" s="41">
        <v>34.800000000000203</v>
      </c>
      <c r="AD353" s="41">
        <f t="shared" si="46"/>
        <v>8.9772250136870184</v>
      </c>
      <c r="AE353" s="41">
        <v>34.800000000000203</v>
      </c>
      <c r="AF353" s="41">
        <f t="shared" si="47"/>
        <v>24.931675041061059</v>
      </c>
      <c r="AG353" s="41">
        <v>34.800000000000203</v>
      </c>
      <c r="AH353" s="41">
        <f t="shared" si="48"/>
        <v>29.917440674615445</v>
      </c>
      <c r="AI353" s="41">
        <v>34.800000000000203</v>
      </c>
      <c r="AJ353" s="41">
        <f t="shared" si="49"/>
        <v>94.732393910822481</v>
      </c>
    </row>
    <row r="354" spans="22:36">
      <c r="V354" s="54"/>
      <c r="W354" s="41">
        <v>34.900000000000198</v>
      </c>
      <c r="X354" s="41">
        <f t="shared" si="43"/>
        <v>11.669694939496514</v>
      </c>
      <c r="Y354" s="41">
        <v>34.900000000000198</v>
      </c>
      <c r="Z354" s="41">
        <f t="shared" si="44"/>
        <v>3.891786478928962</v>
      </c>
      <c r="AA354" s="41">
        <v>34.900000000000198</v>
      </c>
      <c r="AB354" s="41">
        <f t="shared" si="45"/>
        <v>7.381873608670813</v>
      </c>
      <c r="AC354" s="41">
        <v>34.900000000000198</v>
      </c>
      <c r="AD354" s="41">
        <f t="shared" si="46"/>
        <v>8.977342010838516</v>
      </c>
      <c r="AE354" s="41">
        <v>34.900000000000198</v>
      </c>
      <c r="AF354" s="41">
        <f t="shared" si="47"/>
        <v>24.932026032515548</v>
      </c>
      <c r="AG354" s="41">
        <v>34.900000000000198</v>
      </c>
      <c r="AH354" s="41">
        <f t="shared" si="48"/>
        <v>29.91786478928962</v>
      </c>
      <c r="AI354" s="41">
        <v>34.900000000000198</v>
      </c>
      <c r="AJ354" s="41">
        <f t="shared" si="49"/>
        <v>94.733768627352561</v>
      </c>
    </row>
    <row r="355" spans="22:36">
      <c r="V355" s="54"/>
      <c r="W355" s="41">
        <v>35.000000000000199</v>
      </c>
      <c r="X355" s="41">
        <f t="shared" si="43"/>
        <v>11.669850177284083</v>
      </c>
      <c r="Y355" s="41">
        <v>35.000000000000199</v>
      </c>
      <c r="Z355" s="41">
        <f t="shared" si="44"/>
        <v>3.8918285527218544</v>
      </c>
      <c r="AA355" s="41">
        <v>35.000000000000199</v>
      </c>
      <c r="AB355" s="41">
        <f t="shared" si="45"/>
        <v>7.3819664611792657</v>
      </c>
      <c r="AC355" s="41">
        <v>35.000000000000199</v>
      </c>
      <c r="AD355" s="41">
        <f t="shared" si="46"/>
        <v>8.9774580764740826</v>
      </c>
      <c r="AE355" s="41">
        <v>35.000000000000199</v>
      </c>
      <c r="AF355" s="41">
        <f t="shared" si="47"/>
        <v>24.932374229422244</v>
      </c>
      <c r="AG355" s="41">
        <v>35.000000000000199</v>
      </c>
      <c r="AH355" s="41">
        <f t="shared" si="48"/>
        <v>29.918285527218547</v>
      </c>
      <c r="AI355" s="41">
        <v>35.000000000000199</v>
      </c>
      <c r="AJ355" s="41">
        <f t="shared" si="49"/>
        <v>94.735132398570457</v>
      </c>
    </row>
    <row r="356" spans="22:36">
      <c r="V356" s="54"/>
      <c r="W356" s="41">
        <v>35.1000000000002</v>
      </c>
      <c r="X356" s="41">
        <f t="shared" si="43"/>
        <v>11.67000418258317</v>
      </c>
      <c r="Y356" s="41">
        <v>35.1000000000002</v>
      </c>
      <c r="Z356" s="41">
        <f t="shared" si="44"/>
        <v>3.8918702924758128</v>
      </c>
      <c r="AA356" s="41">
        <v>35.1000000000002</v>
      </c>
      <c r="AB356" s="41">
        <f t="shared" si="45"/>
        <v>7.3820585764983457</v>
      </c>
      <c r="AC356" s="41">
        <v>35.1000000000002</v>
      </c>
      <c r="AD356" s="41">
        <f t="shared" si="46"/>
        <v>8.9775732206229328</v>
      </c>
      <c r="AE356" s="41">
        <v>35.1000000000002</v>
      </c>
      <c r="AF356" s="41">
        <f t="shared" si="47"/>
        <v>24.932719661868795</v>
      </c>
      <c r="AG356" s="41">
        <v>35.1000000000002</v>
      </c>
      <c r="AH356" s="41">
        <f t="shared" si="48"/>
        <v>29.918702924758129</v>
      </c>
      <c r="AI356" s="41">
        <v>35.1000000000002</v>
      </c>
      <c r="AJ356" s="41">
        <f t="shared" si="49"/>
        <v>94.736485342319455</v>
      </c>
    </row>
    <row r="357" spans="22:36">
      <c r="V357" s="54"/>
      <c r="W357" s="41">
        <v>35.200000000000202</v>
      </c>
      <c r="X357" s="41">
        <f t="shared" si="43"/>
        <v>11.670156968626074</v>
      </c>
      <c r="Y357" s="41">
        <v>35.200000000000202</v>
      </c>
      <c r="Z357" s="41">
        <f t="shared" si="44"/>
        <v>3.8919117017771603</v>
      </c>
      <c r="AA357" s="41">
        <v>35.200000000000202</v>
      </c>
      <c r="AB357" s="41">
        <f t="shared" si="45"/>
        <v>7.382149962542699</v>
      </c>
      <c r="AC357" s="41">
        <v>35.200000000000202</v>
      </c>
      <c r="AD357" s="41">
        <f t="shared" si="46"/>
        <v>8.9776874531783726</v>
      </c>
      <c r="AE357" s="41">
        <v>35.200000000000202</v>
      </c>
      <c r="AF357" s="41">
        <f t="shared" si="47"/>
        <v>24.933062359535121</v>
      </c>
      <c r="AG357" s="41">
        <v>35.200000000000202</v>
      </c>
      <c r="AH357" s="41">
        <f t="shared" si="48"/>
        <v>29.919117017771605</v>
      </c>
      <c r="AI357" s="41">
        <v>35.200000000000202</v>
      </c>
      <c r="AJ357" s="41">
        <f t="shared" si="49"/>
        <v>94.737827574845895</v>
      </c>
    </row>
    <row r="358" spans="22:36">
      <c r="V358" s="54"/>
      <c r="W358" s="41">
        <v>35.300000000000203</v>
      </c>
      <c r="X358" s="41">
        <f t="shared" si="43"/>
        <v>11.670308548466272</v>
      </c>
      <c r="Y358" s="41">
        <v>35.300000000000203</v>
      </c>
      <c r="Z358" s="41">
        <f t="shared" si="44"/>
        <v>3.891952784163756</v>
      </c>
      <c r="AA358" s="41">
        <v>35.300000000000203</v>
      </c>
      <c r="AB358" s="41">
        <f t="shared" si="45"/>
        <v>7.3822406271200141</v>
      </c>
      <c r="AC358" s="41">
        <v>35.300000000000203</v>
      </c>
      <c r="AD358" s="41">
        <f t="shared" si="46"/>
        <v>8.9778007839000171</v>
      </c>
      <c r="AE358" s="41">
        <v>35.300000000000203</v>
      </c>
      <c r="AF358" s="41">
        <f t="shared" si="47"/>
        <v>24.93340235170005</v>
      </c>
      <c r="AG358" s="41">
        <v>35.300000000000203</v>
      </c>
      <c r="AH358" s="41">
        <f t="shared" si="48"/>
        <v>29.91952784163756</v>
      </c>
      <c r="AI358" s="41">
        <v>35.300000000000203</v>
      </c>
      <c r="AJ358" s="41">
        <f t="shared" si="49"/>
        <v>94.739159210825207</v>
      </c>
    </row>
  </sheetData>
  <mergeCells count="13">
    <mergeCell ref="C6:C11"/>
    <mergeCell ref="C12:C26"/>
    <mergeCell ref="C27:C46"/>
    <mergeCell ref="AG4:AH4"/>
    <mergeCell ref="AI4:AJ4"/>
    <mergeCell ref="Y4:Z4"/>
    <mergeCell ref="AA4:AB4"/>
    <mergeCell ref="AC4:AD4"/>
    <mergeCell ref="AE4:AF4"/>
    <mergeCell ref="M4:N4"/>
    <mergeCell ref="F4:L4"/>
    <mergeCell ref="E4:E5"/>
    <mergeCell ref="W4:X4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2:AX49"/>
  <sheetViews>
    <sheetView topLeftCell="J9" zoomScaleNormal="100" workbookViewId="0">
      <selection activeCell="J35" sqref="J35"/>
    </sheetView>
  </sheetViews>
  <sheetFormatPr defaultRowHeight="15"/>
  <cols>
    <col min="1" max="1" width="9.140625" style="55"/>
    <col min="2" max="2" width="15.5703125" style="55" customWidth="1"/>
    <col min="3" max="3" width="13.42578125" style="4" bestFit="1" customWidth="1"/>
    <col min="4" max="4" width="13.42578125" style="2" bestFit="1" customWidth="1"/>
    <col min="5" max="6" width="13.42578125" style="3" bestFit="1" customWidth="1"/>
    <col min="7" max="9" width="13.42578125" style="2" bestFit="1" customWidth="1"/>
    <col min="10" max="10" width="13.42578125" style="3" bestFit="1" customWidth="1"/>
    <col min="11" max="12" width="13.42578125" style="2" bestFit="1" customWidth="1"/>
    <col min="13" max="13" width="13.42578125" style="4" bestFit="1" customWidth="1"/>
    <col min="14" max="15" width="13.42578125" style="2" bestFit="1" customWidth="1"/>
    <col min="16" max="16" width="13.42578125" style="3" bestFit="1" customWidth="1"/>
    <col min="17" max="17" width="13.42578125" style="2" bestFit="1" customWidth="1"/>
    <col min="18" max="18" width="13.42578125" style="3" bestFit="1" customWidth="1"/>
    <col min="19" max="19" width="13.42578125" style="2" bestFit="1" customWidth="1"/>
    <col min="20" max="22" width="13.42578125" style="3" bestFit="1" customWidth="1"/>
    <col min="23" max="23" width="13.42578125" style="2" bestFit="1" customWidth="1"/>
    <col min="24" max="24" width="13.42578125" style="3" bestFit="1" customWidth="1"/>
    <col min="25" max="29" width="13.42578125" style="2" bestFit="1" customWidth="1"/>
    <col min="30" max="30" width="13.42578125" style="3" bestFit="1" customWidth="1"/>
    <col min="31" max="32" width="13.42578125" style="2" bestFit="1" customWidth="1"/>
    <col min="33" max="33" width="13.42578125" style="3" bestFit="1" customWidth="1"/>
    <col min="34" max="34" width="13.42578125" style="2" bestFit="1" customWidth="1"/>
    <col min="35" max="35" width="13.42578125" style="5" bestFit="1" customWidth="1"/>
    <col min="36" max="41" width="13.42578125" style="3" bestFit="1" customWidth="1"/>
    <col min="42" max="42" width="13.42578125" style="4" bestFit="1" customWidth="1"/>
    <col min="43" max="43" width="13.42578125" style="3" bestFit="1" customWidth="1"/>
    <col min="44" max="44" width="11" style="3" customWidth="1"/>
    <col min="45" max="45" width="14.28515625" style="3" customWidth="1"/>
    <col min="46" max="46" width="8.85546875" style="3"/>
    <col min="47" max="47" width="11" style="5" customWidth="1"/>
    <col min="48" max="49" width="9.140625" style="55"/>
    <col min="50" max="50" width="16.28515625" style="55" bestFit="1" customWidth="1"/>
    <col min="51" max="16384" width="9.140625" style="55"/>
  </cols>
  <sheetData>
    <row r="2" spans="2:50">
      <c r="C2" s="4">
        <v>1</v>
      </c>
      <c r="D2" s="4">
        <v>22</v>
      </c>
      <c r="E2" s="3">
        <v>7</v>
      </c>
      <c r="F2" s="3">
        <v>8</v>
      </c>
      <c r="G2" s="4">
        <v>23</v>
      </c>
      <c r="H2" s="4">
        <v>24</v>
      </c>
      <c r="I2" s="4">
        <v>26</v>
      </c>
      <c r="J2" s="3">
        <v>12</v>
      </c>
      <c r="K2" s="4">
        <v>27</v>
      </c>
      <c r="L2" s="4">
        <v>32</v>
      </c>
      <c r="M2" s="4">
        <v>2</v>
      </c>
      <c r="N2" s="4">
        <v>33</v>
      </c>
      <c r="O2" s="4">
        <v>29</v>
      </c>
      <c r="P2" s="3">
        <v>9</v>
      </c>
      <c r="Q2" s="4">
        <v>35</v>
      </c>
      <c r="R2" s="3">
        <v>10</v>
      </c>
      <c r="S2" s="4">
        <v>38</v>
      </c>
      <c r="T2" s="3">
        <v>13</v>
      </c>
      <c r="U2" s="3">
        <v>14</v>
      </c>
      <c r="V2" s="3">
        <v>3</v>
      </c>
      <c r="W2" s="4">
        <v>25</v>
      </c>
      <c r="X2" s="3">
        <v>17</v>
      </c>
      <c r="Y2" s="4">
        <v>28</v>
      </c>
      <c r="Z2" s="4">
        <v>34</v>
      </c>
      <c r="AA2" s="4">
        <v>30</v>
      </c>
      <c r="AB2" s="4">
        <v>31</v>
      </c>
      <c r="AC2" s="4">
        <v>36</v>
      </c>
      <c r="AD2" s="3">
        <v>16</v>
      </c>
      <c r="AE2" s="4">
        <v>37</v>
      </c>
      <c r="AF2" s="4">
        <v>39</v>
      </c>
      <c r="AG2" s="3">
        <v>19</v>
      </c>
      <c r="AH2" s="4">
        <v>40</v>
      </c>
      <c r="AI2" s="4">
        <v>41</v>
      </c>
      <c r="AJ2" s="3">
        <v>4</v>
      </c>
      <c r="AK2" s="3">
        <v>11</v>
      </c>
      <c r="AL2" s="3">
        <v>15</v>
      </c>
      <c r="AM2" s="3">
        <v>5</v>
      </c>
      <c r="AN2" s="3">
        <v>18</v>
      </c>
      <c r="AO2" s="3">
        <v>20</v>
      </c>
      <c r="AP2" s="4">
        <v>21</v>
      </c>
      <c r="AQ2" s="3">
        <v>6</v>
      </c>
    </row>
    <row r="3" spans="2:50" s="62" customFormat="1">
      <c r="B3" s="61"/>
      <c r="C3" s="23" t="s">
        <v>21</v>
      </c>
      <c r="D3" s="61" t="s">
        <v>54</v>
      </c>
      <c r="E3" s="23" t="s">
        <v>24</v>
      </c>
      <c r="F3" s="23" t="s">
        <v>29</v>
      </c>
      <c r="G3" s="61" t="s">
        <v>58</v>
      </c>
      <c r="H3" s="61" t="s">
        <v>59</v>
      </c>
      <c r="I3" s="61" t="s">
        <v>112</v>
      </c>
      <c r="J3" s="23" t="s">
        <v>33</v>
      </c>
      <c r="K3" s="61" t="s">
        <v>79</v>
      </c>
      <c r="L3" s="61" t="s">
        <v>62</v>
      </c>
      <c r="M3" s="23" t="s">
        <v>20</v>
      </c>
      <c r="N3" s="61" t="s">
        <v>88</v>
      </c>
      <c r="O3" s="61" t="s">
        <v>81</v>
      </c>
      <c r="P3" s="23" t="s">
        <v>30</v>
      </c>
      <c r="Q3" s="61" t="s">
        <v>90</v>
      </c>
      <c r="R3" s="23" t="s">
        <v>31</v>
      </c>
      <c r="S3" s="61" t="s">
        <v>84</v>
      </c>
      <c r="T3" s="23" t="s">
        <v>34</v>
      </c>
      <c r="U3" s="23" t="s">
        <v>35</v>
      </c>
      <c r="V3" s="23" t="s">
        <v>8</v>
      </c>
      <c r="W3" s="61" t="s">
        <v>60</v>
      </c>
      <c r="X3" s="23" t="s">
        <v>45</v>
      </c>
      <c r="Y3" s="61" t="s">
        <v>80</v>
      </c>
      <c r="Z3" s="61" t="s">
        <v>89</v>
      </c>
      <c r="AA3" s="61" t="s">
        <v>82</v>
      </c>
      <c r="AB3" s="61" t="s">
        <v>83</v>
      </c>
      <c r="AC3" s="61" t="s">
        <v>91</v>
      </c>
      <c r="AD3" s="23" t="s">
        <v>44</v>
      </c>
      <c r="AE3" s="61" t="s">
        <v>92</v>
      </c>
      <c r="AF3" s="61" t="s">
        <v>85</v>
      </c>
      <c r="AG3" s="23" t="s">
        <v>48</v>
      </c>
      <c r="AH3" s="61" t="s">
        <v>86</v>
      </c>
      <c r="AI3" s="61" t="s">
        <v>87</v>
      </c>
      <c r="AJ3" s="23" t="s">
        <v>9</v>
      </c>
      <c r="AK3" s="23" t="s">
        <v>32</v>
      </c>
      <c r="AL3" s="23" t="s">
        <v>36</v>
      </c>
      <c r="AM3" s="23" t="s">
        <v>11</v>
      </c>
      <c r="AN3" s="23" t="s">
        <v>46</v>
      </c>
      <c r="AO3" s="23" t="s">
        <v>50</v>
      </c>
      <c r="AP3" s="23" t="s">
        <v>52</v>
      </c>
      <c r="AQ3" s="23" t="s">
        <v>22</v>
      </c>
      <c r="AR3" s="23"/>
      <c r="AS3" s="23"/>
      <c r="AT3" s="23"/>
      <c r="AU3" s="61"/>
      <c r="AX3" s="62" t="s">
        <v>132</v>
      </c>
    </row>
    <row r="4" spans="2:50">
      <c r="B4" s="56" t="s">
        <v>15</v>
      </c>
      <c r="C4" s="22">
        <f>VLOOKUP(SORTED_ATLAS_DATA!C3,KAPPA_CALCULATION!$E$6:$V$46,18,FALSE)</f>
        <v>3.3475988737344609</v>
      </c>
      <c r="D4" s="22">
        <f>VLOOKUP(SORTED_ATLAS_DATA!D3,KAPPA_CALCULATION!$E$6:$V$46,18,FALSE)</f>
        <v>3.0741822896000506</v>
      </c>
      <c r="E4" s="22">
        <f>VLOOKUP(SORTED_ATLAS_DATA!E3,KAPPA_CALCULATION!$E$6:$V$46,18,FALSE)</f>
        <v>3.4823385822434387</v>
      </c>
      <c r="F4" s="22">
        <f>VLOOKUP(SORTED_ATLAS_DATA!F3,KAPPA_CALCULATION!$E$6:$V$46,18,FALSE)</f>
        <v>3.8627050248246575</v>
      </c>
      <c r="G4" s="22">
        <f>VLOOKUP(SORTED_ATLAS_DATA!G3,KAPPA_CALCULATION!$E$6:$V$46,18,FALSE)</f>
        <v>4.6576650717439518</v>
      </c>
      <c r="H4" s="22">
        <f>VLOOKUP(SORTED_ATLAS_DATA!H3,KAPPA_CALCULATION!$E$6:$V$46,18,FALSE)</f>
        <v>5.1319725763388258</v>
      </c>
      <c r="I4" s="22">
        <f>VLOOKUP(SORTED_ATLAS_DATA!I3,KAPPA_CALCULATION!$E$6:$V$46,18,FALSE)</f>
        <v>4.8616242579039373</v>
      </c>
      <c r="J4" s="22">
        <f>VLOOKUP(SORTED_ATLAS_DATA!J3,KAPPA_CALCULATION!$E$6:$V$46,18,FALSE)</f>
        <v>4.94512032328086</v>
      </c>
      <c r="K4" s="22">
        <f>VLOOKUP(SORTED_ATLAS_DATA!K3,KAPPA_CALCULATION!$E$6:$V$46,18,FALSE)</f>
        <v>5.3381546308912418</v>
      </c>
      <c r="L4" s="22">
        <f>VLOOKUP(SORTED_ATLAS_DATA!L3,KAPPA_CALCULATION!$E$6:$V$46,18,FALSE)</f>
        <v>5.4230968582075318</v>
      </c>
      <c r="M4" s="22">
        <f>VLOOKUP(SORTED_ATLAS_DATA!M3,KAPPA_CALCULATION!$E$6:$V$46,18,FALSE)</f>
        <v>6.1809078592760525</v>
      </c>
      <c r="N4" s="22">
        <f>VLOOKUP(SORTED_ATLAS_DATA!N3,KAPPA_CALCULATION!$E$6:$V$46,18,FALSE)</f>
        <v>5.9067803038417495</v>
      </c>
      <c r="O4" s="22">
        <f>VLOOKUP(SORTED_ATLAS_DATA!O3,KAPPA_CALCULATION!$E$6:$V$46,18,FALSE)</f>
        <v>7.2352532555837588</v>
      </c>
      <c r="P4" s="22">
        <f>VLOOKUP(SORTED_ATLAS_DATA!P3,KAPPA_CALCULATION!$E$6:$V$46,18,FALSE)</f>
        <v>7.4783038254953134</v>
      </c>
      <c r="Q4" s="22">
        <f>VLOOKUP(SORTED_ATLAS_DATA!Q3,KAPPA_CALCULATION!$E$6:$V$46,18,FALSE)</f>
        <v>7.8628181938555981</v>
      </c>
      <c r="R4" s="22">
        <f>VLOOKUP(SORTED_ATLAS_DATA!R3,KAPPA_CALCULATION!$E$6:$V$46,18,FALSE)</f>
        <v>8.5879486864485806</v>
      </c>
      <c r="S4" s="22">
        <f>VLOOKUP(SORTED_ATLAS_DATA!S3,KAPPA_CALCULATION!$E$6:$V$46,18,FALSE)</f>
        <v>8.1362318241513378</v>
      </c>
      <c r="T4" s="22">
        <f>VLOOKUP(SORTED_ATLAS_DATA!T3,KAPPA_CALCULATION!$E$6:$V$46,18,FALSE)</f>
        <v>8.7345596639865448</v>
      </c>
      <c r="U4" s="22">
        <f>VLOOKUP(SORTED_ATLAS_DATA!U3,KAPPA_CALCULATION!$E$6:$V$46,18,FALSE)</f>
        <v>9.8638237552599026</v>
      </c>
      <c r="V4" s="22">
        <f>VLOOKUP(SORTED_ATLAS_DATA!V3,KAPPA_CALCULATION!$E$6:$V$46,18,FALSE)</f>
        <v>7.4761348240950651</v>
      </c>
      <c r="W4" s="22">
        <f>VLOOKUP(SORTED_ATLAS_DATA!W3,KAPPA_CALCULATION!$E$6:$V$46,18,FALSE)</f>
        <v>11.192200316020063</v>
      </c>
      <c r="X4" s="22">
        <f>VLOOKUP(SORTED_ATLAS_DATA!X3,KAPPA_CALCULATION!$E$6:$V$46,18,FALSE)</f>
        <v>10.42893378925517</v>
      </c>
      <c r="Y4" s="22">
        <f>VLOOKUP(SORTED_ATLAS_DATA!Y3,KAPPA_CALCULATION!$E$6:$V$46,18,FALSE)</f>
        <v>11.406668212989802</v>
      </c>
      <c r="Z4" s="22">
        <f>VLOOKUP(SORTED_ATLAS_DATA!Z3,KAPPA_CALCULATION!$E$6:$V$46,18,FALSE)</f>
        <v>12.002132805307063</v>
      </c>
      <c r="AA4" s="22">
        <f>VLOOKUP(SORTED_ATLAS_DATA!AA3,KAPPA_CALCULATION!$E$6:$V$46,18,FALSE)</f>
        <v>13.416541660490255</v>
      </c>
      <c r="AB4" s="22">
        <f>VLOOKUP(SORTED_ATLAS_DATA!AB3,KAPPA_CALCULATION!$E$6:$V$46,18,FALSE)</f>
        <v>14.024562218728503</v>
      </c>
      <c r="AC4" s="22">
        <f>VLOOKUP(SORTED_ATLAS_DATA!AC3,KAPPA_CALCULATION!$E$6:$V$46,18,FALSE)</f>
        <v>14.096271128478586</v>
      </c>
      <c r="AD4" s="22">
        <f>VLOOKUP(SORTED_ATLAS_DATA!AD3,KAPPA_CALCULATION!$E$6:$V$46,18,FALSE)</f>
        <v>14.191316560432467</v>
      </c>
      <c r="AE4" s="22">
        <f>VLOOKUP(SORTED_ATLAS_DATA!AE3,KAPPA_CALCULATION!$E$6:$V$46,18,FALSE)</f>
        <v>14.712026608058817</v>
      </c>
      <c r="AF4" s="22">
        <f>VLOOKUP(SORTED_ATLAS_DATA!AF3,KAPPA_CALCULATION!$E$6:$V$46,18,FALSE)</f>
        <v>14.394779000014674</v>
      </c>
      <c r="AG4" s="22">
        <f>VLOOKUP(SORTED_ATLAS_DATA!AG3,KAPPA_CALCULATION!$E$6:$V$46,18,FALSE)</f>
        <v>15.527224953799314</v>
      </c>
      <c r="AH4" s="22">
        <f>VLOOKUP(SORTED_ATLAS_DATA!AH3,KAPPA_CALCULATION!$E$6:$V$46,18,FALSE)</f>
        <v>15.015547186697777</v>
      </c>
      <c r="AI4" s="22">
        <f>VLOOKUP(SORTED_ATLAS_DATA!AI3,KAPPA_CALCULATION!$E$6:$V$46,18,FALSE)</f>
        <v>17.727215593371053</v>
      </c>
      <c r="AJ4" s="22">
        <f>VLOOKUP(SORTED_ATLAS_DATA!AJ3,KAPPA_CALCULATION!$E$6:$V$46,18,FALSE)</f>
        <v>20.428404472285195</v>
      </c>
      <c r="AK4" s="22">
        <f>VLOOKUP(SORTED_ATLAS_DATA!AK3,KAPPA_CALCULATION!$E$6:$V$46,18,FALSE)</f>
        <v>22.915822574378225</v>
      </c>
      <c r="AL4" s="22">
        <f>VLOOKUP(SORTED_ATLAS_DATA!AL3,KAPPA_CALCULATION!$E$6:$V$46,18,FALSE)</f>
        <v>24.264266114580195</v>
      </c>
      <c r="AM4" s="22">
        <f>VLOOKUP(SORTED_ATLAS_DATA!AM3,KAPPA_CALCULATION!$E$6:$V$46,18,FALSE)</f>
        <v>24.475988737344611</v>
      </c>
      <c r="AN4" s="22">
        <f>VLOOKUP(SORTED_ATLAS_DATA!AN3,KAPPA_CALCULATION!$E$6:$V$46,18,FALSE)</f>
        <v>24.874267307818368</v>
      </c>
      <c r="AO4" s="22">
        <f>VLOOKUP(SORTED_ATLAS_DATA!AO3,KAPPA_CALCULATION!$E$6:$V$46,18,FALSE)</f>
        <v>30.761649511357351</v>
      </c>
      <c r="AP4" s="22">
        <f>VLOOKUP(SORTED_ATLAS_DATA!AP3,KAPPA_CALCULATION!$E$6:$V$46,18,FALSE)</f>
        <v>32.525687254450148</v>
      </c>
      <c r="AQ4" s="22">
        <f>VLOOKUP(SORTED_ATLAS_DATA!AQ3,KAPPA_CALCULATION!$E$6:$V$46,18,FALSE)</f>
        <v>77.094584183117007</v>
      </c>
      <c r="AR4" s="57" t="s">
        <v>118</v>
      </c>
      <c r="AS4" s="57" t="s">
        <v>119</v>
      </c>
      <c r="AT4" s="57" t="s">
        <v>120</v>
      </c>
      <c r="AU4" s="63" t="s">
        <v>121</v>
      </c>
      <c r="AV4" s="64"/>
      <c r="AW4" s="64"/>
      <c r="AX4" s="64"/>
    </row>
    <row r="5" spans="2:50">
      <c r="B5" s="56" t="s">
        <v>110</v>
      </c>
      <c r="C5" s="58">
        <v>0.60429999999999995</v>
      </c>
      <c r="D5" s="20">
        <v>0.59109999999999996</v>
      </c>
      <c r="E5" s="20">
        <v>0.58420000000000005</v>
      </c>
      <c r="F5" s="20">
        <v>0.59089999999999998</v>
      </c>
      <c r="G5" s="20">
        <v>0.56830000000000003</v>
      </c>
      <c r="H5" s="20">
        <v>0.57730000000000004</v>
      </c>
      <c r="I5" s="20">
        <v>0.56410000000000005</v>
      </c>
      <c r="J5" s="20">
        <v>0.47310000000000002</v>
      </c>
      <c r="K5" s="20">
        <v>0.58079999999999998</v>
      </c>
      <c r="L5" s="20">
        <v>0.65069999999999995</v>
      </c>
      <c r="M5" s="58">
        <v>0.52859999999999996</v>
      </c>
      <c r="N5" s="20">
        <v>0.69099999999999995</v>
      </c>
      <c r="O5" s="20">
        <v>0.66369999999999996</v>
      </c>
      <c r="P5" s="20">
        <v>0.59530000000000005</v>
      </c>
      <c r="Q5" s="20">
        <v>0.77429999999999999</v>
      </c>
      <c r="R5" s="20">
        <v>0.59740000000000004</v>
      </c>
      <c r="S5" s="20">
        <v>0.78990000000000005</v>
      </c>
      <c r="T5" s="20">
        <v>0.71630000000000005</v>
      </c>
      <c r="U5" s="20">
        <v>0.75329999999999997</v>
      </c>
      <c r="V5" s="20">
        <v>0.49159999999999998</v>
      </c>
      <c r="W5" s="20">
        <v>0.66779999999999995</v>
      </c>
      <c r="X5" s="20">
        <v>0.77039999999999997</v>
      </c>
      <c r="Y5" s="20">
        <v>0.68789999999999996</v>
      </c>
      <c r="Z5" s="20">
        <v>0.78249999999999997</v>
      </c>
      <c r="AA5" s="20">
        <v>0.78190000000000004</v>
      </c>
      <c r="AB5" s="20">
        <v>0.78669999999999995</v>
      </c>
      <c r="AC5" s="20">
        <v>0.82899999999999996</v>
      </c>
      <c r="AD5" s="20">
        <v>0.75570000000000004</v>
      </c>
      <c r="AE5" s="20">
        <v>0.83479999999999999</v>
      </c>
      <c r="AF5" s="20">
        <v>0.83940000000000003</v>
      </c>
      <c r="AG5" s="20">
        <v>0.81230000000000002</v>
      </c>
      <c r="AH5" s="20">
        <v>0.83930000000000005</v>
      </c>
      <c r="AI5" s="58">
        <v>0.77769999999999995</v>
      </c>
      <c r="AJ5" s="20">
        <v>0.81530000000000002</v>
      </c>
      <c r="AK5" s="20">
        <v>0.71989999999999998</v>
      </c>
      <c r="AL5" s="20">
        <v>0.82850000000000001</v>
      </c>
      <c r="AM5" s="20">
        <v>0.78920000000000001</v>
      </c>
      <c r="AN5" s="20">
        <v>0.83689999999999998</v>
      </c>
      <c r="AO5" s="20">
        <v>0.75839999999999996</v>
      </c>
      <c r="AP5" s="20">
        <v>0.75109999999999999</v>
      </c>
      <c r="AQ5" s="20">
        <v>0.67300000000000004</v>
      </c>
      <c r="AR5" s="59">
        <f>MAX(C5:AQ5)</f>
        <v>0.83940000000000003</v>
      </c>
      <c r="AS5" s="59">
        <f>MIN(C5:AQ5)</f>
        <v>0.47310000000000002</v>
      </c>
      <c r="AT5" s="59">
        <f>AVERAGE(C5:AQ5)</f>
        <v>0.70058292682926848</v>
      </c>
      <c r="AU5" s="63" t="s">
        <v>33</v>
      </c>
      <c r="AV5" s="64" t="s">
        <v>122</v>
      </c>
      <c r="AW5" s="64"/>
      <c r="AX5" s="65">
        <f>AS5/AJ5-1</f>
        <v>-0.41972280142278917</v>
      </c>
    </row>
    <row r="6" spans="2:50">
      <c r="B6" s="56" t="s">
        <v>109</v>
      </c>
      <c r="C6" s="58">
        <v>38.299999999999997</v>
      </c>
      <c r="D6" s="20">
        <v>32.5</v>
      </c>
      <c r="E6" s="20">
        <v>33.4</v>
      </c>
      <c r="F6" s="20">
        <v>32.9</v>
      </c>
      <c r="G6" s="20">
        <v>30.8</v>
      </c>
      <c r="H6" s="20">
        <v>30.7</v>
      </c>
      <c r="I6" s="20">
        <v>30.6</v>
      </c>
      <c r="J6" s="20">
        <v>30.7</v>
      </c>
      <c r="K6" s="20">
        <v>30.4</v>
      </c>
      <c r="L6" s="20">
        <v>29.8</v>
      </c>
      <c r="M6" s="58">
        <v>30.2</v>
      </c>
      <c r="N6" s="20">
        <v>29.7</v>
      </c>
      <c r="O6" s="20">
        <v>30.9</v>
      </c>
      <c r="P6" s="20">
        <v>30.8</v>
      </c>
      <c r="Q6" s="20">
        <v>30</v>
      </c>
      <c r="R6" s="20">
        <v>31.1</v>
      </c>
      <c r="S6" s="20">
        <v>29.8</v>
      </c>
      <c r="T6" s="20">
        <v>30.1</v>
      </c>
      <c r="U6" s="20">
        <v>30.4</v>
      </c>
      <c r="V6" s="20">
        <v>30.3</v>
      </c>
      <c r="W6" s="20">
        <v>31.1</v>
      </c>
      <c r="X6" s="20">
        <v>30.1</v>
      </c>
      <c r="Y6" s="20">
        <v>30.9</v>
      </c>
      <c r="Z6" s="20">
        <v>30.3</v>
      </c>
      <c r="AA6" s="20">
        <v>30.7</v>
      </c>
      <c r="AB6" s="20">
        <v>30.8</v>
      </c>
      <c r="AC6" s="20">
        <v>30.3</v>
      </c>
      <c r="AD6" s="20">
        <v>29.7</v>
      </c>
      <c r="AE6" s="20">
        <v>30.4</v>
      </c>
      <c r="AF6" s="20">
        <v>30.4</v>
      </c>
      <c r="AG6" s="20">
        <v>29.3</v>
      </c>
      <c r="AH6" s="20">
        <v>30.6</v>
      </c>
      <c r="AI6" s="58">
        <v>40.4</v>
      </c>
      <c r="AJ6" s="20">
        <v>28.3</v>
      </c>
      <c r="AK6" s="20">
        <v>31.3</v>
      </c>
      <c r="AL6" s="20">
        <v>30.5</v>
      </c>
      <c r="AM6" s="20">
        <v>32.1</v>
      </c>
      <c r="AN6" s="20">
        <v>30.5</v>
      </c>
      <c r="AO6" s="20">
        <v>39.5</v>
      </c>
      <c r="AP6" s="20">
        <v>38.6</v>
      </c>
      <c r="AQ6" s="20">
        <v>34.9</v>
      </c>
      <c r="AR6" s="59">
        <f t="shared" ref="AR6:AR15" si="0">MAX(C6:AQ6)</f>
        <v>40.4</v>
      </c>
      <c r="AS6" s="59">
        <f t="shared" ref="AS6:AS15" si="1">MIN(C6:AQ6)</f>
        <v>28.3</v>
      </c>
      <c r="AT6" s="59">
        <f t="shared" ref="AT6:AT15" si="2">AVERAGE(C6:AQ6)</f>
        <v>31.563414634146334</v>
      </c>
      <c r="AU6" s="63"/>
      <c r="AV6" s="64"/>
      <c r="AW6" s="64"/>
      <c r="AX6" s="64"/>
    </row>
    <row r="7" spans="2:50">
      <c r="B7" s="56" t="s">
        <v>108</v>
      </c>
      <c r="C7" s="58">
        <v>270.18</v>
      </c>
      <c r="D7" s="20">
        <v>357.15</v>
      </c>
      <c r="E7" s="20">
        <v>354.26</v>
      </c>
      <c r="F7" s="20">
        <v>324.14</v>
      </c>
      <c r="G7" s="20">
        <v>327.2</v>
      </c>
      <c r="H7" s="20">
        <v>296.89999999999998</v>
      </c>
      <c r="I7" s="20">
        <v>313.17</v>
      </c>
      <c r="J7" s="20">
        <v>381.79</v>
      </c>
      <c r="K7" s="20">
        <v>299.45999999999998</v>
      </c>
      <c r="L7" s="20">
        <v>260.77999999999997</v>
      </c>
      <c r="M7" s="58">
        <v>345.47</v>
      </c>
      <c r="N7" s="20">
        <v>226.38</v>
      </c>
      <c r="O7" s="20">
        <v>266.76</v>
      </c>
      <c r="P7" s="20">
        <v>301.41000000000003</v>
      </c>
      <c r="Q7" s="20">
        <v>195.54</v>
      </c>
      <c r="R7" s="20">
        <v>294.83999999999997</v>
      </c>
      <c r="S7" s="20">
        <v>188.02</v>
      </c>
      <c r="T7" s="20">
        <v>165.36</v>
      </c>
      <c r="U7" s="20">
        <v>180.72</v>
      </c>
      <c r="V7" s="20">
        <v>324.77999999999997</v>
      </c>
      <c r="W7" s="20">
        <v>247.56</v>
      </c>
      <c r="X7" s="20">
        <v>170.82</v>
      </c>
      <c r="Y7" s="20">
        <v>240.49</v>
      </c>
      <c r="Z7" s="20">
        <v>203.46</v>
      </c>
      <c r="AA7" s="20">
        <v>152.41</v>
      </c>
      <c r="AB7" s="20">
        <v>193.76</v>
      </c>
      <c r="AC7" s="20">
        <v>156.93</v>
      </c>
      <c r="AD7" s="20">
        <v>179.9</v>
      </c>
      <c r="AE7" s="20">
        <v>160.51</v>
      </c>
      <c r="AF7" s="20">
        <v>152.01</v>
      </c>
      <c r="AG7" s="20">
        <v>171.25</v>
      </c>
      <c r="AH7" s="20">
        <v>157.01</v>
      </c>
      <c r="AI7" s="58">
        <v>158.57</v>
      </c>
      <c r="AJ7" s="20">
        <v>169.78</v>
      </c>
      <c r="AK7" s="20">
        <v>229.78</v>
      </c>
      <c r="AL7" s="20">
        <v>164.17</v>
      </c>
      <c r="AM7" s="20">
        <v>168.92</v>
      </c>
      <c r="AN7" s="20">
        <v>159.47999999999999</v>
      </c>
      <c r="AO7" s="20">
        <v>156.38999999999999</v>
      </c>
      <c r="AP7" s="20">
        <v>158.11000000000001</v>
      </c>
      <c r="AQ7" s="20">
        <v>188</v>
      </c>
      <c r="AR7" s="59">
        <f t="shared" si="0"/>
        <v>381.79</v>
      </c>
      <c r="AS7" s="59">
        <f t="shared" si="1"/>
        <v>152.01</v>
      </c>
      <c r="AT7" s="59">
        <f t="shared" si="2"/>
        <v>229.60048780487807</v>
      </c>
      <c r="AU7" s="63" t="s">
        <v>85</v>
      </c>
      <c r="AV7" s="64" t="s">
        <v>122</v>
      </c>
      <c r="AW7" s="64"/>
      <c r="AX7" s="65">
        <f>AS7/AJ7-1</f>
        <v>-0.10466486040758638</v>
      </c>
    </row>
    <row r="8" spans="2:50">
      <c r="B8" s="56" t="s">
        <v>1</v>
      </c>
      <c r="C8" s="58">
        <v>51.04</v>
      </c>
      <c r="D8" s="20">
        <v>107.48</v>
      </c>
      <c r="E8" s="20">
        <v>91.13</v>
      </c>
      <c r="F8" s="20">
        <v>93.48</v>
      </c>
      <c r="G8" s="20">
        <v>159.30000000000001</v>
      </c>
      <c r="H8" s="20">
        <v>157.91</v>
      </c>
      <c r="I8" s="20">
        <v>178.7</v>
      </c>
      <c r="J8" s="20">
        <v>286.87</v>
      </c>
      <c r="K8" s="20">
        <v>169.04</v>
      </c>
      <c r="L8" s="20">
        <v>160.69999999999999</v>
      </c>
      <c r="M8" s="58">
        <v>223.57</v>
      </c>
      <c r="N8" s="20">
        <v>134.69999999999999</v>
      </c>
      <c r="O8" s="20">
        <v>133.47999999999999</v>
      </c>
      <c r="P8" s="20">
        <v>128.26</v>
      </c>
      <c r="Q8" s="20">
        <v>79.739999999999995</v>
      </c>
      <c r="R8" s="20">
        <v>137.22</v>
      </c>
      <c r="S8" s="20">
        <v>72.09</v>
      </c>
      <c r="T8" s="20">
        <v>111.3</v>
      </c>
      <c r="U8" s="20">
        <v>85.91</v>
      </c>
      <c r="V8" s="20">
        <v>280.52</v>
      </c>
      <c r="W8" s="20">
        <v>106.43</v>
      </c>
      <c r="X8" s="20">
        <v>82.87</v>
      </c>
      <c r="Y8" s="20">
        <v>99.83</v>
      </c>
      <c r="Z8" s="20">
        <v>65.39</v>
      </c>
      <c r="AA8" s="20">
        <v>49.74</v>
      </c>
      <c r="AB8" s="20">
        <v>47.65</v>
      </c>
      <c r="AC8" s="20">
        <v>46.52</v>
      </c>
      <c r="AD8" s="20">
        <v>90.09</v>
      </c>
      <c r="AE8" s="20">
        <v>44.17</v>
      </c>
      <c r="AF8" s="20">
        <v>44.52</v>
      </c>
      <c r="AG8" s="20">
        <v>71.22</v>
      </c>
      <c r="AH8" s="20">
        <v>46.09</v>
      </c>
      <c r="AI8" s="58">
        <v>110.87</v>
      </c>
      <c r="AJ8" s="20">
        <v>66.959999999999994</v>
      </c>
      <c r="AK8" s="20">
        <v>66.09</v>
      </c>
      <c r="AL8" s="20">
        <v>41.91</v>
      </c>
      <c r="AM8" s="20">
        <v>90.43</v>
      </c>
      <c r="AN8" s="20">
        <v>44.7</v>
      </c>
      <c r="AO8" s="20">
        <v>118.7</v>
      </c>
      <c r="AP8" s="20">
        <v>125.04</v>
      </c>
      <c r="AQ8" s="20">
        <v>190.26</v>
      </c>
      <c r="AR8" s="59">
        <f t="shared" si="0"/>
        <v>286.87</v>
      </c>
      <c r="AS8" s="59">
        <f t="shared" si="1"/>
        <v>41.91</v>
      </c>
      <c r="AT8" s="59">
        <f t="shared" si="2"/>
        <v>109.55902439024388</v>
      </c>
      <c r="AU8" s="63" t="s">
        <v>36</v>
      </c>
      <c r="AV8" s="64" t="s">
        <v>122</v>
      </c>
      <c r="AW8" s="64"/>
      <c r="AX8" s="65">
        <f>AS8/AJ8-1</f>
        <v>-0.37410394265232971</v>
      </c>
    </row>
    <row r="9" spans="2:50">
      <c r="B9" s="56" t="s">
        <v>105</v>
      </c>
      <c r="C9" s="60">
        <v>1.0000000000000001E-9</v>
      </c>
      <c r="D9" s="21">
        <v>1E-8</v>
      </c>
      <c r="E9" s="21">
        <v>1E-8</v>
      </c>
      <c r="F9" s="21">
        <v>1E-8</v>
      </c>
      <c r="G9" s="21">
        <v>1E-8</v>
      </c>
      <c r="H9" s="21">
        <v>1E-8</v>
      </c>
      <c r="I9" s="21">
        <v>1E-8</v>
      </c>
      <c r="J9" s="21">
        <v>1E-8</v>
      </c>
      <c r="K9" s="21">
        <v>1E-8</v>
      </c>
      <c r="L9" s="21">
        <v>1.0000000000000001E-9</v>
      </c>
      <c r="M9" s="60">
        <v>1E-8</v>
      </c>
      <c r="N9" s="21">
        <v>1.0000000000000001E-9</v>
      </c>
      <c r="O9" s="21">
        <v>1.0000000000000001E-9</v>
      </c>
      <c r="P9" s="21">
        <v>1E-8</v>
      </c>
      <c r="Q9" s="21">
        <v>1E-10</v>
      </c>
      <c r="R9" s="21">
        <v>1E-8</v>
      </c>
      <c r="S9" s="21">
        <v>1E-10</v>
      </c>
      <c r="T9" s="21">
        <v>1E-10</v>
      </c>
      <c r="U9" s="21">
        <v>1E-10</v>
      </c>
      <c r="V9" s="21">
        <v>1E-8</v>
      </c>
      <c r="W9" s="21">
        <v>1.0000000000000001E-9</v>
      </c>
      <c r="X9" s="21">
        <v>1E-10</v>
      </c>
      <c r="Y9" s="21">
        <v>1.0000000000000001E-9</v>
      </c>
      <c r="Z9" s="21">
        <v>1E-10</v>
      </c>
      <c r="AA9" s="21">
        <v>1E-10</v>
      </c>
      <c r="AB9" s="21">
        <v>1E-10</v>
      </c>
      <c r="AC9" s="21">
        <v>9.9999999999999994E-12</v>
      </c>
      <c r="AD9" s="21">
        <v>1E-10</v>
      </c>
      <c r="AE9" s="21">
        <v>9.9999999999999994E-12</v>
      </c>
      <c r="AF9" s="21">
        <v>9.9999999999999994E-12</v>
      </c>
      <c r="AG9" s="21">
        <v>1E-10</v>
      </c>
      <c r="AH9" s="21">
        <v>9.9999999999999994E-12</v>
      </c>
      <c r="AI9" s="60">
        <v>1E-10</v>
      </c>
      <c r="AJ9" s="21">
        <v>1E-10</v>
      </c>
      <c r="AK9" s="21">
        <v>1.0000000000000001E-9</v>
      </c>
      <c r="AL9" s="21">
        <v>9.9999999999999994E-12</v>
      </c>
      <c r="AM9" s="21">
        <v>1E-10</v>
      </c>
      <c r="AN9" s="21">
        <v>9.9999999999999994E-12</v>
      </c>
      <c r="AO9" s="21">
        <v>1E-10</v>
      </c>
      <c r="AP9" s="21">
        <v>1E-10</v>
      </c>
      <c r="AQ9" s="21">
        <v>1.0000000000000001E-9</v>
      </c>
      <c r="AR9" s="59">
        <f t="shared" si="0"/>
        <v>1E-8</v>
      </c>
      <c r="AS9" s="59">
        <f t="shared" si="1"/>
        <v>9.9999999999999994E-12</v>
      </c>
      <c r="AT9" s="59">
        <f t="shared" si="2"/>
        <v>3.1600000000000019E-9</v>
      </c>
      <c r="AU9" s="63"/>
      <c r="AV9" s="64"/>
      <c r="AW9" s="64"/>
      <c r="AX9" s="64"/>
    </row>
    <row r="10" spans="2:50">
      <c r="B10" s="56" t="s">
        <v>7</v>
      </c>
      <c r="C10" s="60">
        <v>9.9999999999999995E-8</v>
      </c>
      <c r="D10" s="21">
        <v>9.9999999999999995E-8</v>
      </c>
      <c r="E10" s="21">
        <v>9.9999999999999995E-8</v>
      </c>
      <c r="F10" s="21">
        <v>9.9999999999999995E-8</v>
      </c>
      <c r="G10" s="21">
        <v>9.9999999999999995E-8</v>
      </c>
      <c r="H10" s="21">
        <v>9.9999999999999995E-8</v>
      </c>
      <c r="I10" s="21">
        <v>9.9999999999999995E-8</v>
      </c>
      <c r="J10" s="21">
        <v>9.9999999999999995E-8</v>
      </c>
      <c r="K10" s="21">
        <v>9.9999999999999995E-8</v>
      </c>
      <c r="L10" s="21">
        <v>9.9999999999999995E-8</v>
      </c>
      <c r="M10" s="60">
        <v>9.9999999999999995E-8</v>
      </c>
      <c r="N10" s="21">
        <v>9.9999999999999995E-8</v>
      </c>
      <c r="O10" s="21">
        <v>9.9999999999999995E-8</v>
      </c>
      <c r="P10" s="21">
        <v>9.9999999999999995E-8</v>
      </c>
      <c r="Q10" s="21">
        <v>9.9999999999999995E-8</v>
      </c>
      <c r="R10" s="21">
        <v>9.9999999999999995E-8</v>
      </c>
      <c r="S10" s="21">
        <v>9.9999999999999995E-8</v>
      </c>
      <c r="T10" s="21">
        <v>9.9999999999999995E-8</v>
      </c>
      <c r="U10" s="21">
        <v>9.9999999999999995E-8</v>
      </c>
      <c r="V10" s="21">
        <v>9.9999999999999995E-8</v>
      </c>
      <c r="W10" s="21">
        <v>9.9999999999999995E-8</v>
      </c>
      <c r="X10" s="21">
        <v>9.9999999999999995E-8</v>
      </c>
      <c r="Y10" s="21">
        <v>9.9999999999999995E-8</v>
      </c>
      <c r="Z10" s="21">
        <v>9.9999999999999995E-8</v>
      </c>
      <c r="AA10" s="21">
        <v>9.9999999999999995E-8</v>
      </c>
      <c r="AB10" s="21">
        <v>9.9999999999999995E-8</v>
      </c>
      <c r="AC10" s="21">
        <v>9.9999999999999995E-8</v>
      </c>
      <c r="AD10" s="21">
        <v>9.9999999999999995E-8</v>
      </c>
      <c r="AE10" s="21">
        <v>9.9999999999999995E-8</v>
      </c>
      <c r="AF10" s="21">
        <v>9.9999999999999995E-8</v>
      </c>
      <c r="AG10" s="21">
        <v>9.9999999999999995E-8</v>
      </c>
      <c r="AH10" s="21">
        <v>9.9999999999999995E-8</v>
      </c>
      <c r="AI10" s="60">
        <v>9.9999999999999995E-8</v>
      </c>
      <c r="AJ10" s="21">
        <v>9.9999999999999995E-8</v>
      </c>
      <c r="AK10" s="21">
        <v>9.9999999999999995E-8</v>
      </c>
      <c r="AL10" s="21">
        <v>9.9999999999999995E-8</v>
      </c>
      <c r="AM10" s="21">
        <v>9.9999999999999995E-8</v>
      </c>
      <c r="AN10" s="21">
        <v>9.9999999999999995E-8</v>
      </c>
      <c r="AO10" s="21">
        <v>9.9999999999999995E-8</v>
      </c>
      <c r="AP10" s="21">
        <v>9.9999999999999995E-8</v>
      </c>
      <c r="AQ10" s="21">
        <v>9.9999999999999995E-8</v>
      </c>
      <c r="AR10" s="59">
        <f t="shared" si="0"/>
        <v>9.9999999999999995E-8</v>
      </c>
      <c r="AS10" s="59">
        <f t="shared" si="1"/>
        <v>9.9999999999999995E-8</v>
      </c>
      <c r="AT10" s="59">
        <f t="shared" si="2"/>
        <v>9.9999999999999929E-8</v>
      </c>
      <c r="AU10" s="63"/>
      <c r="AV10" s="64"/>
      <c r="AW10" s="64"/>
      <c r="AX10" s="64"/>
    </row>
    <row r="11" spans="2:50">
      <c r="B11" s="56" t="s">
        <v>107</v>
      </c>
      <c r="C11" s="60">
        <v>8622119</v>
      </c>
      <c r="D11" s="21">
        <v>1255324</v>
      </c>
      <c r="E11" s="21">
        <v>1003953</v>
      </c>
      <c r="F11" s="21">
        <v>2007762</v>
      </c>
      <c r="G11" s="21">
        <v>3003952</v>
      </c>
      <c r="H11" s="21">
        <v>4862095</v>
      </c>
      <c r="I11" s="21">
        <v>3481831</v>
      </c>
      <c r="J11" s="21">
        <v>390685</v>
      </c>
      <c r="K11" s="21">
        <v>4544042</v>
      </c>
      <c r="L11" s="21">
        <v>6814205</v>
      </c>
      <c r="M11" s="60">
        <v>485417.6</v>
      </c>
      <c r="N11" s="21">
        <v>15788690</v>
      </c>
      <c r="O11" s="21">
        <v>19262720</v>
      </c>
      <c r="P11" s="21">
        <v>6202298</v>
      </c>
      <c r="Q11" s="21">
        <v>86460630</v>
      </c>
      <c r="R11" s="21">
        <v>7212002</v>
      </c>
      <c r="S11" s="21">
        <v>126925400</v>
      </c>
      <c r="T11" s="21">
        <v>27879730</v>
      </c>
      <c r="U11" s="21">
        <v>59057950</v>
      </c>
      <c r="V11" s="21">
        <v>535557.4</v>
      </c>
      <c r="W11" s="21">
        <v>38434610</v>
      </c>
      <c r="X11" s="21">
        <v>70474610</v>
      </c>
      <c r="Y11" s="21">
        <v>46043550</v>
      </c>
      <c r="Z11" s="21">
        <v>138826100</v>
      </c>
      <c r="AA11" s="21">
        <v>593604700</v>
      </c>
      <c r="AB11" s="21">
        <v>505804800</v>
      </c>
      <c r="AC11" s="21">
        <v>1665439000</v>
      </c>
      <c r="AD11" s="21">
        <v>49544150</v>
      </c>
      <c r="AE11" s="21">
        <v>1933916000</v>
      </c>
      <c r="AF11" s="21">
        <v>2015086000</v>
      </c>
      <c r="AG11" s="21">
        <v>230460700</v>
      </c>
      <c r="AH11" s="21">
        <v>1720511000</v>
      </c>
      <c r="AI11" s="60">
        <v>143315600</v>
      </c>
      <c r="AJ11" s="21">
        <v>188416500</v>
      </c>
      <c r="AK11" s="21">
        <v>128557900</v>
      </c>
      <c r="AL11" s="21">
        <v>2397759000</v>
      </c>
      <c r="AM11" s="21">
        <v>133744100</v>
      </c>
      <c r="AN11" s="21">
        <v>1861576000</v>
      </c>
      <c r="AO11" s="21">
        <v>127362400</v>
      </c>
      <c r="AP11" s="21">
        <v>70727450</v>
      </c>
      <c r="AQ11" s="21">
        <v>7055636</v>
      </c>
      <c r="AR11" s="66">
        <f t="shared" si="0"/>
        <v>2397759000</v>
      </c>
      <c r="AS11" s="66">
        <f t="shared" si="1"/>
        <v>390685</v>
      </c>
      <c r="AT11" s="59">
        <f t="shared" si="2"/>
        <v>352498930.9512195</v>
      </c>
      <c r="AU11" s="63"/>
      <c r="AV11" s="64"/>
      <c r="AW11" s="64"/>
      <c r="AX11" s="67">
        <f>AR11/AJ11-1</f>
        <v>11.725844074165479</v>
      </c>
    </row>
    <row r="12" spans="2:50">
      <c r="B12" s="56" t="s">
        <v>130</v>
      </c>
      <c r="C12" s="60">
        <v>2.1412744470000001E-12</v>
      </c>
      <c r="D12" s="21">
        <v>1.406638226E-11</v>
      </c>
      <c r="E12" s="21">
        <v>1.778145935E-11</v>
      </c>
      <c r="F12" s="21">
        <v>9.0906051840000003E-12</v>
      </c>
      <c r="G12" s="21">
        <v>6.418097858E-12</v>
      </c>
      <c r="H12" s="21">
        <v>4.1138403250000004E-12</v>
      </c>
      <c r="I12" s="21">
        <v>5.5355161539999999E-12</v>
      </c>
      <c r="J12" s="21">
        <v>4.7267549149999998E-11</v>
      </c>
      <c r="K12" s="21">
        <v>4.5798440519999999E-12</v>
      </c>
      <c r="L12" s="21">
        <v>2.594198624E-12</v>
      </c>
      <c r="M12" s="60">
        <v>3.6753132299999998E-11</v>
      </c>
      <c r="N12" s="21">
        <v>1.041641336E-12</v>
      </c>
      <c r="O12" s="21">
        <v>8.9343721390000004E-13</v>
      </c>
      <c r="P12" s="21">
        <v>3.108687218E-12</v>
      </c>
      <c r="Q12" s="21">
        <v>1.9146653E-13</v>
      </c>
      <c r="R12" s="21">
        <v>2.7697465080000001E-12</v>
      </c>
      <c r="S12" s="21">
        <v>1.2816537529999999E-13</v>
      </c>
      <c r="T12" s="21">
        <v>5.8597633859999996E-13</v>
      </c>
      <c r="U12" s="21">
        <v>2.8210814199999999E-13</v>
      </c>
      <c r="V12" s="21">
        <v>3.163270059E-11</v>
      </c>
      <c r="W12" s="21">
        <v>4.958482549E-13</v>
      </c>
      <c r="X12" s="21">
        <v>2.070851487E-13</v>
      </c>
      <c r="Y12" s="21">
        <v>3.9432765559999998E-13</v>
      </c>
      <c r="Z12" s="21">
        <v>1.063361929E-13</v>
      </c>
      <c r="AA12" s="21">
        <v>2.9370989679999997E-14</v>
      </c>
      <c r="AB12" s="21">
        <v>3.63855338E-14</v>
      </c>
      <c r="AC12" s="21">
        <v>9.8710880610000007E-15</v>
      </c>
      <c r="AD12" s="21">
        <v>3.241460574E-13</v>
      </c>
      <c r="AE12" s="21">
        <v>8.3387863060000002E-15</v>
      </c>
      <c r="AF12" s="21">
        <v>7.7488043210000003E-15</v>
      </c>
      <c r="AG12" s="21">
        <v>6.9670996509999994E-14</v>
      </c>
      <c r="AH12" s="21">
        <v>9.1507345669999993E-15</v>
      </c>
      <c r="AI12" s="60">
        <v>9.5364230759999999E-14</v>
      </c>
      <c r="AJ12" s="21">
        <v>8.1776143540000003E-14</v>
      </c>
      <c r="AK12" s="21">
        <v>1.404083407E-13</v>
      </c>
      <c r="AL12" s="21">
        <v>7.1300215729999997E-15</v>
      </c>
      <c r="AM12" s="21">
        <v>1.1535511299999999E-13</v>
      </c>
      <c r="AN12" s="21">
        <v>6.4530232229999997E-15</v>
      </c>
      <c r="AO12" s="21">
        <v>1.284366554E-13</v>
      </c>
      <c r="AP12" s="21">
        <v>2.175620479E-13</v>
      </c>
      <c r="AQ12" s="21">
        <v>2.1581282710000002E-12</v>
      </c>
      <c r="AR12" s="66">
        <f t="shared" si="0"/>
        <v>4.7267549149999998E-11</v>
      </c>
      <c r="AS12" s="66">
        <f t="shared" si="1"/>
        <v>6.4530232229999997E-15</v>
      </c>
      <c r="AT12" s="59">
        <f t="shared" si="2"/>
        <v>4.7713347084302677E-12</v>
      </c>
      <c r="AU12" s="63" t="s">
        <v>46</v>
      </c>
      <c r="AV12" s="64" t="s">
        <v>122</v>
      </c>
      <c r="AW12" s="64"/>
      <c r="AX12" s="65">
        <f>AS12/AJ12-1</f>
        <v>-0.9210891716868066</v>
      </c>
    </row>
    <row r="13" spans="2:50">
      <c r="B13" s="56" t="s">
        <v>111</v>
      </c>
      <c r="C13" s="60">
        <v>1.84623224601999E-5</v>
      </c>
      <c r="D13" s="21">
        <v>1.7657873231799899E-5</v>
      </c>
      <c r="E13" s="21">
        <v>1.78517521614E-5</v>
      </c>
      <c r="F13" s="21">
        <v>1.8251774038199901E-5</v>
      </c>
      <c r="G13" s="21">
        <v>1.9279658603799999E-5</v>
      </c>
      <c r="H13" s="21">
        <v>2.0001881320999999E-5</v>
      </c>
      <c r="I13" s="21">
        <v>1.9273732174199999E-5</v>
      </c>
      <c r="J13" s="21">
        <v>1.8466724387999901E-5</v>
      </c>
      <c r="K13" s="21">
        <v>2.0811005491799901E-5</v>
      </c>
      <c r="L13" s="21">
        <v>1.7677401843999899E-5</v>
      </c>
      <c r="M13" s="60">
        <v>1.78406173253999E-5</v>
      </c>
      <c r="N13" s="21">
        <v>1.64461501779999E-5</v>
      </c>
      <c r="O13" s="21">
        <v>1.7210031762199902E-5</v>
      </c>
      <c r="P13" s="21">
        <v>1.9281003586199999E-5</v>
      </c>
      <c r="Q13" s="21">
        <v>1.6554316051799899E-5</v>
      </c>
      <c r="R13" s="21">
        <v>1.9975416749399998E-5</v>
      </c>
      <c r="S13" s="21">
        <v>1.6267438094999898E-5</v>
      </c>
      <c r="T13" s="21">
        <v>1.6336862217999899E-5</v>
      </c>
      <c r="U13" s="21">
        <v>1.6660728221399899E-5</v>
      </c>
      <c r="V13" s="21">
        <v>1.6941127757999901E-5</v>
      </c>
      <c r="W13" s="21">
        <v>1.9057735151399998E-5</v>
      </c>
      <c r="X13" s="21">
        <v>1.4594244261199899E-5</v>
      </c>
      <c r="Y13" s="21">
        <v>1.8156243545999899E-5</v>
      </c>
      <c r="Z13" s="21">
        <v>1.4762235967799899E-5</v>
      </c>
      <c r="AA13" s="21">
        <v>1.74347564421999E-5</v>
      </c>
      <c r="AB13" s="21">
        <v>1.8403976294199899E-5</v>
      </c>
      <c r="AC13" s="21">
        <v>1.6439698910799999E-5</v>
      </c>
      <c r="AD13" s="21">
        <v>1.6059540391799901E-5</v>
      </c>
      <c r="AE13" s="21">
        <v>1.6126508518799898E-5</v>
      </c>
      <c r="AF13" s="21">
        <v>1.56145042763999E-5</v>
      </c>
      <c r="AG13" s="21">
        <v>1.6056428583999999E-5</v>
      </c>
      <c r="AH13" s="21">
        <v>1.5743940263199899E-5</v>
      </c>
      <c r="AI13" s="60">
        <v>1.36671858817999E-5</v>
      </c>
      <c r="AJ13" s="21">
        <v>1.5407971186799899E-5</v>
      </c>
      <c r="AK13" s="21">
        <v>1.80505950306E-5</v>
      </c>
      <c r="AL13" s="21">
        <v>1.7096074729599899E-5</v>
      </c>
      <c r="AM13" s="21">
        <v>1.54280617407999E-5</v>
      </c>
      <c r="AN13" s="21">
        <v>1.2012793173799901E-5</v>
      </c>
      <c r="AO13" s="21">
        <v>1.6357998883999901E-5</v>
      </c>
      <c r="AP13" s="21">
        <v>1.5387608248599999E-5</v>
      </c>
      <c r="AQ13" s="21">
        <v>1.52269685845999E-5</v>
      </c>
      <c r="AR13" s="66">
        <f t="shared" si="0"/>
        <v>2.0811005491799901E-5</v>
      </c>
      <c r="AS13" s="66">
        <f t="shared" si="1"/>
        <v>1.2012793173799901E-5</v>
      </c>
      <c r="AT13" s="59">
        <f t="shared" si="2"/>
        <v>1.7032509456785286E-5</v>
      </c>
      <c r="AU13" s="63" t="s">
        <v>79</v>
      </c>
      <c r="AV13" s="64" t="s">
        <v>122</v>
      </c>
      <c r="AW13" s="64"/>
      <c r="AX13" s="65">
        <f>AR13/AJ13-1</f>
        <v>0.35066487595906293</v>
      </c>
    </row>
    <row r="14" spans="2:50">
      <c r="B14" s="56" t="s">
        <v>107</v>
      </c>
      <c r="C14" s="60">
        <v>8622119</v>
      </c>
      <c r="D14" s="21">
        <v>1255324</v>
      </c>
      <c r="E14" s="21">
        <v>1003953</v>
      </c>
      <c r="F14" s="21">
        <v>2007762</v>
      </c>
      <c r="G14" s="21">
        <v>3003952</v>
      </c>
      <c r="H14" s="21">
        <v>4862095</v>
      </c>
      <c r="I14" s="21">
        <v>3481831</v>
      </c>
      <c r="J14" s="21">
        <v>390685</v>
      </c>
      <c r="K14" s="21">
        <v>4544042</v>
      </c>
      <c r="L14" s="21">
        <v>6814205</v>
      </c>
      <c r="M14" s="60">
        <v>485417.6</v>
      </c>
      <c r="N14" s="21">
        <v>15788690</v>
      </c>
      <c r="O14" s="21">
        <v>19262720</v>
      </c>
      <c r="P14" s="21">
        <v>6202298</v>
      </c>
      <c r="Q14" s="21">
        <v>86460630</v>
      </c>
      <c r="R14" s="21">
        <v>7212002</v>
      </c>
      <c r="S14" s="21">
        <v>126925400</v>
      </c>
      <c r="T14" s="21">
        <v>27879730</v>
      </c>
      <c r="U14" s="21">
        <v>59057950</v>
      </c>
      <c r="V14" s="21">
        <v>535557.4</v>
      </c>
      <c r="W14" s="21">
        <v>38434610</v>
      </c>
      <c r="X14" s="21">
        <v>70474610</v>
      </c>
      <c r="Y14" s="21">
        <v>46043550</v>
      </c>
      <c r="Z14" s="21">
        <v>138826100</v>
      </c>
      <c r="AA14" s="21">
        <v>593604700</v>
      </c>
      <c r="AB14" s="21">
        <v>505804800</v>
      </c>
      <c r="AC14" s="21">
        <v>1665439000</v>
      </c>
      <c r="AD14" s="21">
        <v>49544150</v>
      </c>
      <c r="AE14" s="21">
        <v>1933916000</v>
      </c>
      <c r="AF14" s="21">
        <v>2015086000</v>
      </c>
      <c r="AG14" s="21">
        <v>230460700</v>
      </c>
      <c r="AH14" s="21">
        <v>1720511000</v>
      </c>
      <c r="AI14" s="60">
        <v>143315600</v>
      </c>
      <c r="AJ14" s="21">
        <v>188416500</v>
      </c>
      <c r="AK14" s="21">
        <v>128557900</v>
      </c>
      <c r="AL14" s="21">
        <v>2397759000</v>
      </c>
      <c r="AM14" s="21">
        <v>133744100</v>
      </c>
      <c r="AN14" s="21">
        <v>1861576000</v>
      </c>
      <c r="AO14" s="21">
        <v>127362400</v>
      </c>
      <c r="AP14" s="21">
        <v>70727450</v>
      </c>
      <c r="AQ14" s="21">
        <v>7055636</v>
      </c>
      <c r="AR14" s="66">
        <f t="shared" si="0"/>
        <v>2397759000</v>
      </c>
      <c r="AS14" s="66">
        <f t="shared" si="1"/>
        <v>390685</v>
      </c>
      <c r="AT14" s="59">
        <f t="shared" si="2"/>
        <v>352498930.9512195</v>
      </c>
      <c r="AU14" s="63" t="s">
        <v>36</v>
      </c>
      <c r="AV14" s="64" t="s">
        <v>122</v>
      </c>
      <c r="AW14" s="64"/>
      <c r="AX14" s="67">
        <f>AR14/AJ14-1</f>
        <v>11.725844074165479</v>
      </c>
    </row>
    <row r="15" spans="2:50">
      <c r="B15" s="56" t="s">
        <v>106</v>
      </c>
      <c r="C15" s="60">
        <v>-2.2969869999999999E-11</v>
      </c>
      <c r="D15" s="21">
        <v>9.9207880000000003E-11</v>
      </c>
      <c r="E15" s="21">
        <v>1.1996280000000001E-10</v>
      </c>
      <c r="F15" s="21">
        <v>1.379976E-10</v>
      </c>
      <c r="G15" s="21">
        <v>-5.3973139999999999E-11</v>
      </c>
      <c r="H15" s="21">
        <v>-1.9138250000000001E-10</v>
      </c>
      <c r="I15" s="21">
        <v>-5.9613170000000001E-10</v>
      </c>
      <c r="J15" s="21">
        <v>-5.1178389999999999E-11</v>
      </c>
      <c r="K15" s="21">
        <v>-9.0252110000000004E-10</v>
      </c>
      <c r="L15" s="21">
        <v>-1.217462E-10</v>
      </c>
      <c r="M15" s="60">
        <v>9.2301639999999997E-11</v>
      </c>
      <c r="N15" s="21">
        <v>-1.9896259999999998E-9</v>
      </c>
      <c r="O15" s="21">
        <v>-8.208909E-9</v>
      </c>
      <c r="P15" s="21">
        <v>-3.4537169999999999E-10</v>
      </c>
      <c r="Q15" s="21">
        <v>-1.8338209999999999E-10</v>
      </c>
      <c r="R15" s="21">
        <v>-1.320846E-9</v>
      </c>
      <c r="S15" s="21">
        <v>2.0405199999999999E-11</v>
      </c>
      <c r="T15" s="21">
        <v>-5.0510420000000004E-10</v>
      </c>
      <c r="U15" s="21">
        <v>1.13833E-10</v>
      </c>
      <c r="V15" s="21">
        <v>-1.6470470000000001E-10</v>
      </c>
      <c r="W15" s="21">
        <v>-1.1450059999999999E-8</v>
      </c>
      <c r="X15" s="21">
        <v>1.0418039999999999E-10</v>
      </c>
      <c r="Y15" s="21">
        <v>-1.193275E-8</v>
      </c>
      <c r="Z15" s="21">
        <v>-1.1803939999999999E-9</v>
      </c>
      <c r="AA15" s="21">
        <v>-1.101709E-9</v>
      </c>
      <c r="AB15" s="21">
        <v>-4.506021E-9</v>
      </c>
      <c r="AC15" s="21">
        <v>3.7562529999999997E-11</v>
      </c>
      <c r="AD15" s="21">
        <v>1.2743540000000001E-10</v>
      </c>
      <c r="AE15" s="21">
        <v>2.6446650000000001E-11</v>
      </c>
      <c r="AF15" s="21">
        <v>3.586365E-11</v>
      </c>
      <c r="AG15" s="21">
        <v>1.199855E-10</v>
      </c>
      <c r="AH15" s="21">
        <v>-9.730219E-11</v>
      </c>
      <c r="AI15" s="60">
        <v>1.7864259999999999E-10</v>
      </c>
      <c r="AJ15" s="21">
        <v>8.5294949999999998E-11</v>
      </c>
      <c r="AK15" s="21">
        <v>-1.213414E-8</v>
      </c>
      <c r="AL15" s="21">
        <v>-3.1597480000000002E-9</v>
      </c>
      <c r="AM15" s="21">
        <v>1.620774E-10</v>
      </c>
      <c r="AN15" s="21">
        <v>-3.0506610000000001E-10</v>
      </c>
      <c r="AO15" s="21">
        <v>1.614201E-10</v>
      </c>
      <c r="AP15" s="21">
        <v>1.7301560000000001E-10</v>
      </c>
      <c r="AQ15" s="21">
        <v>1.413293E-10</v>
      </c>
      <c r="AR15" s="66">
        <f t="shared" si="0"/>
        <v>1.7864259999999999E-10</v>
      </c>
      <c r="AS15" s="66">
        <f t="shared" si="1"/>
        <v>-1.213414E-8</v>
      </c>
      <c r="AT15" s="59">
        <f t="shared" si="2"/>
        <v>-1.4289774314634145E-9</v>
      </c>
      <c r="AU15" s="63"/>
      <c r="AV15" s="64"/>
      <c r="AW15" s="64"/>
      <c r="AX15" s="67">
        <f>AS15/AJ15-1</f>
        <v>-143.26094276390336</v>
      </c>
    </row>
    <row r="16" spans="2:50">
      <c r="B16" s="56" t="s">
        <v>117</v>
      </c>
      <c r="C16" s="4">
        <f>ABS(C15)</f>
        <v>2.2969869999999999E-11</v>
      </c>
      <c r="D16" s="4">
        <f t="shared" ref="D16:AQ16" si="3">ABS(D15)</f>
        <v>9.9207880000000003E-11</v>
      </c>
      <c r="E16" s="4">
        <f t="shared" si="3"/>
        <v>1.1996280000000001E-10</v>
      </c>
      <c r="F16" s="4">
        <f t="shared" si="3"/>
        <v>1.379976E-10</v>
      </c>
      <c r="G16" s="4">
        <f t="shared" si="3"/>
        <v>5.3973139999999999E-11</v>
      </c>
      <c r="H16" s="4">
        <f t="shared" si="3"/>
        <v>1.9138250000000001E-10</v>
      </c>
      <c r="I16" s="4">
        <f t="shared" si="3"/>
        <v>5.9613170000000001E-10</v>
      </c>
      <c r="J16" s="4">
        <f t="shared" si="3"/>
        <v>5.1178389999999999E-11</v>
      </c>
      <c r="K16" s="4">
        <f t="shared" si="3"/>
        <v>9.0252110000000004E-10</v>
      </c>
      <c r="L16" s="4">
        <f t="shared" si="3"/>
        <v>1.217462E-10</v>
      </c>
      <c r="M16" s="4">
        <f t="shared" si="3"/>
        <v>9.2301639999999997E-11</v>
      </c>
      <c r="N16" s="4">
        <f t="shared" si="3"/>
        <v>1.9896259999999998E-9</v>
      </c>
      <c r="O16" s="4">
        <f t="shared" si="3"/>
        <v>8.208909E-9</v>
      </c>
      <c r="P16" s="4">
        <f t="shared" si="3"/>
        <v>3.4537169999999999E-10</v>
      </c>
      <c r="Q16" s="4">
        <f t="shared" si="3"/>
        <v>1.8338209999999999E-10</v>
      </c>
      <c r="R16" s="4">
        <f t="shared" si="3"/>
        <v>1.320846E-9</v>
      </c>
      <c r="S16" s="4">
        <f t="shared" si="3"/>
        <v>2.0405199999999999E-11</v>
      </c>
      <c r="T16" s="4">
        <f t="shared" si="3"/>
        <v>5.0510420000000004E-10</v>
      </c>
      <c r="U16" s="4">
        <f t="shared" si="3"/>
        <v>1.13833E-10</v>
      </c>
      <c r="V16" s="4">
        <f t="shared" si="3"/>
        <v>1.6470470000000001E-10</v>
      </c>
      <c r="W16" s="4">
        <f t="shared" si="3"/>
        <v>1.1450059999999999E-8</v>
      </c>
      <c r="X16" s="4">
        <f t="shared" si="3"/>
        <v>1.0418039999999999E-10</v>
      </c>
      <c r="Y16" s="4">
        <f t="shared" si="3"/>
        <v>1.193275E-8</v>
      </c>
      <c r="Z16" s="4">
        <f t="shared" si="3"/>
        <v>1.1803939999999999E-9</v>
      </c>
      <c r="AA16" s="4">
        <f t="shared" si="3"/>
        <v>1.101709E-9</v>
      </c>
      <c r="AB16" s="4">
        <f t="shared" si="3"/>
        <v>4.506021E-9</v>
      </c>
      <c r="AC16" s="4">
        <f t="shared" si="3"/>
        <v>3.7562529999999997E-11</v>
      </c>
      <c r="AD16" s="4">
        <f t="shared" si="3"/>
        <v>1.2743540000000001E-10</v>
      </c>
      <c r="AE16" s="4">
        <f t="shared" si="3"/>
        <v>2.6446650000000001E-11</v>
      </c>
      <c r="AF16" s="4">
        <f t="shared" si="3"/>
        <v>3.586365E-11</v>
      </c>
      <c r="AG16" s="4">
        <f t="shared" si="3"/>
        <v>1.199855E-10</v>
      </c>
      <c r="AH16" s="4">
        <f t="shared" si="3"/>
        <v>9.730219E-11</v>
      </c>
      <c r="AI16" s="4">
        <f t="shared" si="3"/>
        <v>1.7864259999999999E-10</v>
      </c>
      <c r="AJ16" s="4">
        <f t="shared" si="3"/>
        <v>8.5294949999999998E-11</v>
      </c>
      <c r="AK16" s="4">
        <f t="shared" si="3"/>
        <v>1.213414E-8</v>
      </c>
      <c r="AL16" s="4">
        <f t="shared" si="3"/>
        <v>3.1597480000000002E-9</v>
      </c>
      <c r="AM16" s="4">
        <f t="shared" si="3"/>
        <v>1.620774E-10</v>
      </c>
      <c r="AN16" s="4">
        <f t="shared" si="3"/>
        <v>3.0506610000000001E-10</v>
      </c>
      <c r="AO16" s="4">
        <f t="shared" si="3"/>
        <v>1.614201E-10</v>
      </c>
      <c r="AP16" s="4">
        <f t="shared" si="3"/>
        <v>1.7301560000000001E-10</v>
      </c>
      <c r="AQ16" s="4">
        <f t="shared" si="3"/>
        <v>1.413293E-10</v>
      </c>
      <c r="AR16" s="66">
        <f t="shared" ref="AR16" si="4">MAX(C16:AQ16)</f>
        <v>1.213414E-8</v>
      </c>
      <c r="AS16" s="66">
        <f t="shared" ref="AS16" si="5">MIN(C16:AQ16)</f>
        <v>2.0405199999999999E-11</v>
      </c>
      <c r="AT16" s="59">
        <f t="shared" ref="AT16" si="6">AVERAGE(C16:AQ16)</f>
        <v>1.5234633924390242E-9</v>
      </c>
      <c r="AU16" s="63" t="s">
        <v>84</v>
      </c>
      <c r="AV16" s="64" t="s">
        <v>122</v>
      </c>
      <c r="AW16" s="64"/>
      <c r="AX16" s="65">
        <f>AS16/AJ16-1</f>
        <v>-0.76076895525467803</v>
      </c>
    </row>
    <row r="19" spans="1:43">
      <c r="B19" s="55" t="s">
        <v>113</v>
      </c>
      <c r="C19" s="4" t="str">
        <f>C3</f>
        <v>S1</v>
      </c>
      <c r="D19" s="4" t="str">
        <f t="shared" ref="D19:AQ19" si="7">D3</f>
        <v>S1S2A</v>
      </c>
      <c r="E19" s="4" t="str">
        <f t="shared" si="7"/>
        <v>S1S2</v>
      </c>
      <c r="F19" s="4" t="str">
        <f t="shared" si="7"/>
        <v>S1A</v>
      </c>
      <c r="G19" s="4" t="str">
        <f t="shared" si="7"/>
        <v>S1S2H</v>
      </c>
      <c r="H19" s="4" t="str">
        <f t="shared" si="7"/>
        <v>S1S2L</v>
      </c>
      <c r="I19" s="4" t="str">
        <f t="shared" si="7"/>
        <v>S1AH</v>
      </c>
      <c r="J19" s="4" t="str">
        <f t="shared" si="7"/>
        <v>S2A</v>
      </c>
      <c r="K19" s="4" t="str">
        <f t="shared" si="7"/>
        <v>S1AL</v>
      </c>
      <c r="L19" s="4" t="str">
        <f t="shared" si="7"/>
        <v>S2AH</v>
      </c>
      <c r="M19" s="4" t="str">
        <f t="shared" si="7"/>
        <v>S2</v>
      </c>
      <c r="N19" s="4" t="str">
        <f t="shared" si="7"/>
        <v>S2AL</v>
      </c>
      <c r="O19" s="4" t="str">
        <f t="shared" si="7"/>
        <v>S1HL</v>
      </c>
      <c r="P19" s="4" t="str">
        <f t="shared" si="7"/>
        <v>S1H</v>
      </c>
      <c r="Q19" s="4" t="str">
        <f t="shared" si="7"/>
        <v>S2HL</v>
      </c>
      <c r="R19" s="4" t="str">
        <f t="shared" si="7"/>
        <v>S1L</v>
      </c>
      <c r="S19" s="4" t="str">
        <f t="shared" si="7"/>
        <v>AHL</v>
      </c>
      <c r="T19" s="4" t="str">
        <f t="shared" si="7"/>
        <v>S2H</v>
      </c>
      <c r="U19" s="4" t="str">
        <f t="shared" si="7"/>
        <v>S2L</v>
      </c>
      <c r="V19" s="4" t="str">
        <f t="shared" si="7"/>
        <v>A</v>
      </c>
      <c r="W19" s="4" t="str">
        <f t="shared" si="7"/>
        <v>S1S2T</v>
      </c>
      <c r="X19" s="4" t="str">
        <f t="shared" si="7"/>
        <v>AL</v>
      </c>
      <c r="Y19" s="4" t="str">
        <f t="shared" si="7"/>
        <v>S1AT</v>
      </c>
      <c r="Z19" s="4" t="str">
        <f t="shared" si="7"/>
        <v>S2AT</v>
      </c>
      <c r="AA19" s="4" t="str">
        <f t="shared" si="7"/>
        <v>S1HT</v>
      </c>
      <c r="AB19" s="4" t="str">
        <f t="shared" si="7"/>
        <v>S1LT</v>
      </c>
      <c r="AC19" s="4" t="str">
        <f t="shared" si="7"/>
        <v>S2HT</v>
      </c>
      <c r="AD19" s="4" t="str">
        <f t="shared" si="7"/>
        <v>AH</v>
      </c>
      <c r="AE19" s="4" t="str">
        <f t="shared" si="7"/>
        <v>S2LT</v>
      </c>
      <c r="AF19" s="4" t="str">
        <f t="shared" si="7"/>
        <v>AHT</v>
      </c>
      <c r="AG19" s="4" t="str">
        <f t="shared" si="7"/>
        <v>HL</v>
      </c>
      <c r="AH19" s="4" t="str">
        <f t="shared" si="7"/>
        <v>ALT</v>
      </c>
      <c r="AI19" s="4" t="str">
        <f t="shared" si="7"/>
        <v>HLT</v>
      </c>
      <c r="AJ19" s="4" t="str">
        <f t="shared" si="7"/>
        <v>H</v>
      </c>
      <c r="AK19" s="4" t="str">
        <f t="shared" si="7"/>
        <v>S1T</v>
      </c>
      <c r="AL19" s="4" t="str">
        <f t="shared" si="7"/>
        <v>S2T</v>
      </c>
      <c r="AM19" s="4" t="str">
        <f t="shared" si="7"/>
        <v>L</v>
      </c>
      <c r="AN19" s="4" t="str">
        <f t="shared" si="7"/>
        <v>AT</v>
      </c>
      <c r="AO19" s="4" t="str">
        <f t="shared" si="7"/>
        <v>HT</v>
      </c>
      <c r="AP19" s="4" t="str">
        <f t="shared" si="7"/>
        <v>LT</v>
      </c>
      <c r="AQ19" s="4" t="str">
        <f t="shared" si="7"/>
        <v>T</v>
      </c>
    </row>
    <row r="20" spans="1:43">
      <c r="A20" s="55" t="s">
        <v>114</v>
      </c>
      <c r="B20" s="55" t="s">
        <v>15</v>
      </c>
      <c r="C20" s="22">
        <f>C4</f>
        <v>3.3475988737344609</v>
      </c>
      <c r="D20" s="22">
        <f t="shared" ref="D20:AQ20" si="8">D4</f>
        <v>3.0741822896000506</v>
      </c>
      <c r="E20" s="22">
        <f t="shared" si="8"/>
        <v>3.4823385822434387</v>
      </c>
      <c r="F20" s="22">
        <f t="shared" si="8"/>
        <v>3.8627050248246575</v>
      </c>
      <c r="G20" s="22">
        <f t="shared" si="8"/>
        <v>4.6576650717439518</v>
      </c>
      <c r="H20" s="22">
        <f t="shared" si="8"/>
        <v>5.1319725763388258</v>
      </c>
      <c r="I20" s="22">
        <f t="shared" si="8"/>
        <v>4.8616242579039373</v>
      </c>
      <c r="J20" s="22">
        <f t="shared" si="8"/>
        <v>4.94512032328086</v>
      </c>
      <c r="K20" s="22">
        <f t="shared" si="8"/>
        <v>5.3381546308912418</v>
      </c>
      <c r="L20" s="22">
        <f t="shared" si="8"/>
        <v>5.4230968582075318</v>
      </c>
      <c r="M20" s="22">
        <f t="shared" si="8"/>
        <v>6.1809078592760525</v>
      </c>
      <c r="N20" s="22">
        <f t="shared" si="8"/>
        <v>5.9067803038417495</v>
      </c>
      <c r="O20" s="22">
        <f t="shared" si="8"/>
        <v>7.2352532555837588</v>
      </c>
      <c r="P20" s="22">
        <f t="shared" si="8"/>
        <v>7.4783038254953134</v>
      </c>
      <c r="Q20" s="22">
        <f t="shared" si="8"/>
        <v>7.8628181938555981</v>
      </c>
      <c r="R20" s="22">
        <f t="shared" si="8"/>
        <v>8.5879486864485806</v>
      </c>
      <c r="S20" s="22">
        <f t="shared" si="8"/>
        <v>8.1362318241513378</v>
      </c>
      <c r="T20" s="22">
        <f t="shared" si="8"/>
        <v>8.7345596639865448</v>
      </c>
      <c r="U20" s="22">
        <f t="shared" si="8"/>
        <v>9.8638237552599026</v>
      </c>
      <c r="V20" s="22">
        <f t="shared" si="8"/>
        <v>7.4761348240950651</v>
      </c>
      <c r="W20" s="22">
        <f t="shared" si="8"/>
        <v>11.192200316020063</v>
      </c>
      <c r="X20" s="22">
        <f t="shared" si="8"/>
        <v>10.42893378925517</v>
      </c>
      <c r="Y20" s="22">
        <f t="shared" si="8"/>
        <v>11.406668212989802</v>
      </c>
      <c r="Z20" s="22">
        <f t="shared" si="8"/>
        <v>12.002132805307063</v>
      </c>
      <c r="AA20" s="22">
        <f t="shared" si="8"/>
        <v>13.416541660490255</v>
      </c>
      <c r="AB20" s="22">
        <f t="shared" si="8"/>
        <v>14.024562218728503</v>
      </c>
      <c r="AC20" s="22">
        <f t="shared" si="8"/>
        <v>14.096271128478586</v>
      </c>
      <c r="AD20" s="22">
        <f t="shared" si="8"/>
        <v>14.191316560432467</v>
      </c>
      <c r="AE20" s="22">
        <f t="shared" si="8"/>
        <v>14.712026608058817</v>
      </c>
      <c r="AF20" s="22">
        <f t="shared" si="8"/>
        <v>14.394779000014674</v>
      </c>
      <c r="AG20" s="22">
        <f t="shared" si="8"/>
        <v>15.527224953799314</v>
      </c>
      <c r="AH20" s="22">
        <f t="shared" si="8"/>
        <v>15.015547186697777</v>
      </c>
      <c r="AI20" s="22">
        <f t="shared" si="8"/>
        <v>17.727215593371053</v>
      </c>
      <c r="AJ20" s="22">
        <f t="shared" si="8"/>
        <v>20.428404472285195</v>
      </c>
      <c r="AK20" s="22">
        <f t="shared" si="8"/>
        <v>22.915822574378225</v>
      </c>
      <c r="AL20" s="22">
        <f t="shared" si="8"/>
        <v>24.264266114580195</v>
      </c>
      <c r="AM20" s="22">
        <f t="shared" si="8"/>
        <v>24.475988737344611</v>
      </c>
      <c r="AN20" s="22">
        <f t="shared" si="8"/>
        <v>24.874267307818368</v>
      </c>
      <c r="AO20" s="22">
        <f t="shared" si="8"/>
        <v>30.761649511357351</v>
      </c>
      <c r="AP20" s="22">
        <f t="shared" si="8"/>
        <v>32.525687254450148</v>
      </c>
      <c r="AQ20" s="22">
        <f t="shared" si="8"/>
        <v>77.094584183117007</v>
      </c>
    </row>
    <row r="21" spans="1:43">
      <c r="A21" s="55" t="s">
        <v>115</v>
      </c>
      <c r="B21" s="55" t="s">
        <v>0</v>
      </c>
      <c r="C21" s="4">
        <f>C7</f>
        <v>270.18</v>
      </c>
      <c r="D21" s="4">
        <f t="shared" ref="D21:AQ21" si="9">D7</f>
        <v>357.15</v>
      </c>
      <c r="E21" s="4">
        <f t="shared" si="9"/>
        <v>354.26</v>
      </c>
      <c r="F21" s="4">
        <f t="shared" si="9"/>
        <v>324.14</v>
      </c>
      <c r="G21" s="4">
        <f t="shared" si="9"/>
        <v>327.2</v>
      </c>
      <c r="H21" s="4">
        <f t="shared" si="9"/>
        <v>296.89999999999998</v>
      </c>
      <c r="I21" s="4">
        <f t="shared" si="9"/>
        <v>313.17</v>
      </c>
      <c r="J21" s="4">
        <f t="shared" si="9"/>
        <v>381.79</v>
      </c>
      <c r="K21" s="4">
        <f t="shared" si="9"/>
        <v>299.45999999999998</v>
      </c>
      <c r="L21" s="4">
        <f t="shared" si="9"/>
        <v>260.77999999999997</v>
      </c>
      <c r="M21" s="4">
        <f t="shared" si="9"/>
        <v>345.47</v>
      </c>
      <c r="N21" s="4">
        <f t="shared" si="9"/>
        <v>226.38</v>
      </c>
      <c r="O21" s="4">
        <f t="shared" si="9"/>
        <v>266.76</v>
      </c>
      <c r="P21" s="4">
        <f t="shared" si="9"/>
        <v>301.41000000000003</v>
      </c>
      <c r="Q21" s="4">
        <f t="shared" si="9"/>
        <v>195.54</v>
      </c>
      <c r="R21" s="4">
        <f t="shared" si="9"/>
        <v>294.83999999999997</v>
      </c>
      <c r="S21" s="4">
        <f t="shared" si="9"/>
        <v>188.02</v>
      </c>
      <c r="T21" s="4">
        <f t="shared" si="9"/>
        <v>165.36</v>
      </c>
      <c r="U21" s="4">
        <f t="shared" si="9"/>
        <v>180.72</v>
      </c>
      <c r="V21" s="4">
        <f t="shared" si="9"/>
        <v>324.77999999999997</v>
      </c>
      <c r="W21" s="4">
        <f t="shared" si="9"/>
        <v>247.56</v>
      </c>
      <c r="X21" s="4">
        <f t="shared" si="9"/>
        <v>170.82</v>
      </c>
      <c r="Y21" s="4">
        <f t="shared" si="9"/>
        <v>240.49</v>
      </c>
      <c r="Z21" s="4">
        <f t="shared" si="9"/>
        <v>203.46</v>
      </c>
      <c r="AA21" s="4">
        <f t="shared" si="9"/>
        <v>152.41</v>
      </c>
      <c r="AB21" s="4">
        <f t="shared" si="9"/>
        <v>193.76</v>
      </c>
      <c r="AC21" s="4">
        <f t="shared" si="9"/>
        <v>156.93</v>
      </c>
      <c r="AD21" s="4">
        <f t="shared" si="9"/>
        <v>179.9</v>
      </c>
      <c r="AE21" s="4">
        <f t="shared" si="9"/>
        <v>160.51</v>
      </c>
      <c r="AF21" s="4">
        <f t="shared" si="9"/>
        <v>152.01</v>
      </c>
      <c r="AG21" s="4">
        <f t="shared" si="9"/>
        <v>171.25</v>
      </c>
      <c r="AH21" s="4">
        <f t="shared" si="9"/>
        <v>157.01</v>
      </c>
      <c r="AI21" s="4">
        <f t="shared" si="9"/>
        <v>158.57</v>
      </c>
      <c r="AJ21" s="4">
        <f t="shared" si="9"/>
        <v>169.78</v>
      </c>
      <c r="AK21" s="4">
        <f t="shared" si="9"/>
        <v>229.78</v>
      </c>
      <c r="AL21" s="4">
        <f t="shared" si="9"/>
        <v>164.17</v>
      </c>
      <c r="AM21" s="4">
        <f t="shared" si="9"/>
        <v>168.92</v>
      </c>
      <c r="AN21" s="4">
        <f t="shared" si="9"/>
        <v>159.47999999999999</v>
      </c>
      <c r="AO21" s="4">
        <f t="shared" si="9"/>
        <v>156.38999999999999</v>
      </c>
      <c r="AP21" s="4">
        <f t="shared" si="9"/>
        <v>158.11000000000001</v>
      </c>
      <c r="AQ21" s="4">
        <f t="shared" si="9"/>
        <v>188</v>
      </c>
    </row>
    <row r="24" spans="1:43">
      <c r="B24" s="55" t="s">
        <v>113</v>
      </c>
      <c r="C24" s="4" t="str">
        <f>C19</f>
        <v>S1</v>
      </c>
      <c r="D24" s="4" t="str">
        <f t="shared" ref="D24:AQ24" si="10">D19</f>
        <v>S1S2A</v>
      </c>
      <c r="E24" s="4" t="str">
        <f t="shared" si="10"/>
        <v>S1S2</v>
      </c>
      <c r="F24" s="4" t="str">
        <f t="shared" si="10"/>
        <v>S1A</v>
      </c>
      <c r="G24" s="4" t="str">
        <f t="shared" si="10"/>
        <v>S1S2H</v>
      </c>
      <c r="H24" s="4" t="str">
        <f t="shared" si="10"/>
        <v>S1S2L</v>
      </c>
      <c r="I24" s="4" t="str">
        <f t="shared" si="10"/>
        <v>S1AH</v>
      </c>
      <c r="J24" s="4" t="str">
        <f t="shared" si="10"/>
        <v>S2A</v>
      </c>
      <c r="K24" s="4" t="str">
        <f t="shared" si="10"/>
        <v>S1AL</v>
      </c>
      <c r="L24" s="4" t="str">
        <f t="shared" si="10"/>
        <v>S2AH</v>
      </c>
      <c r="M24" s="4" t="str">
        <f t="shared" si="10"/>
        <v>S2</v>
      </c>
      <c r="N24" s="4" t="str">
        <f t="shared" si="10"/>
        <v>S2AL</v>
      </c>
      <c r="O24" s="4" t="str">
        <f t="shared" si="10"/>
        <v>S1HL</v>
      </c>
      <c r="P24" s="4" t="str">
        <f t="shared" si="10"/>
        <v>S1H</v>
      </c>
      <c r="Q24" s="4" t="str">
        <f t="shared" si="10"/>
        <v>S2HL</v>
      </c>
      <c r="R24" s="4" t="str">
        <f t="shared" si="10"/>
        <v>S1L</v>
      </c>
      <c r="S24" s="4" t="str">
        <f t="shared" si="10"/>
        <v>AHL</v>
      </c>
      <c r="T24" s="4" t="str">
        <f t="shared" si="10"/>
        <v>S2H</v>
      </c>
      <c r="U24" s="4" t="str">
        <f t="shared" si="10"/>
        <v>S2L</v>
      </c>
      <c r="V24" s="4" t="str">
        <f t="shared" si="10"/>
        <v>A</v>
      </c>
      <c r="W24" s="4" t="str">
        <f t="shared" si="10"/>
        <v>S1S2T</v>
      </c>
      <c r="X24" s="4" t="str">
        <f t="shared" si="10"/>
        <v>AL</v>
      </c>
      <c r="Y24" s="4" t="str">
        <f t="shared" si="10"/>
        <v>S1AT</v>
      </c>
      <c r="Z24" s="4" t="str">
        <f t="shared" si="10"/>
        <v>S2AT</v>
      </c>
      <c r="AA24" s="4" t="str">
        <f t="shared" si="10"/>
        <v>S1HT</v>
      </c>
      <c r="AB24" s="4" t="str">
        <f t="shared" si="10"/>
        <v>S1LT</v>
      </c>
      <c r="AC24" s="4" t="str">
        <f t="shared" si="10"/>
        <v>S2HT</v>
      </c>
      <c r="AD24" s="4" t="str">
        <f t="shared" si="10"/>
        <v>AH</v>
      </c>
      <c r="AE24" s="4" t="str">
        <f t="shared" si="10"/>
        <v>S2LT</v>
      </c>
      <c r="AF24" s="4" t="str">
        <f t="shared" si="10"/>
        <v>AHT</v>
      </c>
      <c r="AG24" s="4" t="str">
        <f t="shared" si="10"/>
        <v>HL</v>
      </c>
      <c r="AH24" s="4" t="str">
        <f t="shared" si="10"/>
        <v>ALT</v>
      </c>
      <c r="AI24" s="4" t="str">
        <f t="shared" si="10"/>
        <v>HLT</v>
      </c>
      <c r="AJ24" s="4" t="str">
        <f t="shared" si="10"/>
        <v>H</v>
      </c>
      <c r="AK24" s="4" t="str">
        <f t="shared" si="10"/>
        <v>S1T</v>
      </c>
      <c r="AL24" s="4" t="str">
        <f t="shared" si="10"/>
        <v>S2T</v>
      </c>
      <c r="AM24" s="4" t="str">
        <f t="shared" si="10"/>
        <v>L</v>
      </c>
      <c r="AN24" s="4" t="str">
        <f t="shared" si="10"/>
        <v>AT</v>
      </c>
      <c r="AO24" s="4" t="str">
        <f t="shared" si="10"/>
        <v>HT</v>
      </c>
      <c r="AP24" s="4" t="str">
        <f t="shared" si="10"/>
        <v>LT</v>
      </c>
      <c r="AQ24" s="4" t="str">
        <f t="shared" si="10"/>
        <v>T</v>
      </c>
    </row>
    <row r="25" spans="1:43">
      <c r="A25" s="55" t="s">
        <v>114</v>
      </c>
      <c r="B25" s="55" t="s">
        <v>15</v>
      </c>
      <c r="C25" s="22">
        <f>C20</f>
        <v>3.3475988737344609</v>
      </c>
      <c r="D25" s="22">
        <f t="shared" ref="D25:AQ25" si="11">D20</f>
        <v>3.0741822896000506</v>
      </c>
      <c r="E25" s="22">
        <f t="shared" si="11"/>
        <v>3.4823385822434387</v>
      </c>
      <c r="F25" s="22">
        <f t="shared" si="11"/>
        <v>3.8627050248246575</v>
      </c>
      <c r="G25" s="22">
        <f t="shared" si="11"/>
        <v>4.6576650717439518</v>
      </c>
      <c r="H25" s="22">
        <f t="shared" si="11"/>
        <v>5.1319725763388258</v>
      </c>
      <c r="I25" s="22">
        <f t="shared" si="11"/>
        <v>4.8616242579039373</v>
      </c>
      <c r="J25" s="22">
        <f t="shared" si="11"/>
        <v>4.94512032328086</v>
      </c>
      <c r="K25" s="22">
        <f t="shared" si="11"/>
        <v>5.3381546308912418</v>
      </c>
      <c r="L25" s="22">
        <f t="shared" si="11"/>
        <v>5.4230968582075318</v>
      </c>
      <c r="M25" s="22">
        <f t="shared" si="11"/>
        <v>6.1809078592760525</v>
      </c>
      <c r="N25" s="22">
        <f t="shared" si="11"/>
        <v>5.9067803038417495</v>
      </c>
      <c r="O25" s="22">
        <f t="shared" si="11"/>
        <v>7.2352532555837588</v>
      </c>
      <c r="P25" s="22">
        <f t="shared" si="11"/>
        <v>7.4783038254953134</v>
      </c>
      <c r="Q25" s="22">
        <f t="shared" si="11"/>
        <v>7.8628181938555981</v>
      </c>
      <c r="R25" s="22">
        <f t="shared" si="11"/>
        <v>8.5879486864485806</v>
      </c>
      <c r="S25" s="22">
        <f t="shared" si="11"/>
        <v>8.1362318241513378</v>
      </c>
      <c r="T25" s="22">
        <f t="shared" si="11"/>
        <v>8.7345596639865448</v>
      </c>
      <c r="U25" s="22">
        <f t="shared" si="11"/>
        <v>9.8638237552599026</v>
      </c>
      <c r="V25" s="22">
        <f t="shared" si="11"/>
        <v>7.4761348240950651</v>
      </c>
      <c r="W25" s="22">
        <f t="shared" si="11"/>
        <v>11.192200316020063</v>
      </c>
      <c r="X25" s="22">
        <f t="shared" si="11"/>
        <v>10.42893378925517</v>
      </c>
      <c r="Y25" s="22">
        <f t="shared" si="11"/>
        <v>11.406668212989802</v>
      </c>
      <c r="Z25" s="22">
        <f t="shared" si="11"/>
        <v>12.002132805307063</v>
      </c>
      <c r="AA25" s="22">
        <f t="shared" si="11"/>
        <v>13.416541660490255</v>
      </c>
      <c r="AB25" s="22">
        <f t="shared" si="11"/>
        <v>14.024562218728503</v>
      </c>
      <c r="AC25" s="22">
        <f t="shared" si="11"/>
        <v>14.096271128478586</v>
      </c>
      <c r="AD25" s="22">
        <f t="shared" si="11"/>
        <v>14.191316560432467</v>
      </c>
      <c r="AE25" s="22">
        <f t="shared" si="11"/>
        <v>14.712026608058817</v>
      </c>
      <c r="AF25" s="22">
        <f t="shared" si="11"/>
        <v>14.394779000014674</v>
      </c>
      <c r="AG25" s="22">
        <f t="shared" si="11"/>
        <v>15.527224953799314</v>
      </c>
      <c r="AH25" s="22">
        <f t="shared" si="11"/>
        <v>15.015547186697777</v>
      </c>
      <c r="AI25" s="22">
        <f t="shared" si="11"/>
        <v>17.727215593371053</v>
      </c>
      <c r="AJ25" s="22">
        <f t="shared" si="11"/>
        <v>20.428404472285195</v>
      </c>
      <c r="AK25" s="22">
        <f t="shared" si="11"/>
        <v>22.915822574378225</v>
      </c>
      <c r="AL25" s="22">
        <f t="shared" si="11"/>
        <v>24.264266114580195</v>
      </c>
      <c r="AM25" s="22">
        <f t="shared" si="11"/>
        <v>24.475988737344611</v>
      </c>
      <c r="AN25" s="22">
        <f t="shared" si="11"/>
        <v>24.874267307818368</v>
      </c>
      <c r="AO25" s="22">
        <f t="shared" si="11"/>
        <v>30.761649511357351</v>
      </c>
      <c r="AP25" s="22">
        <f t="shared" si="11"/>
        <v>32.525687254450148</v>
      </c>
      <c r="AQ25" s="22">
        <f t="shared" si="11"/>
        <v>77.094584183117007</v>
      </c>
    </row>
    <row r="26" spans="1:43">
      <c r="A26" s="55" t="s">
        <v>115</v>
      </c>
      <c r="B26" s="55" t="s">
        <v>1</v>
      </c>
      <c r="C26" s="4">
        <f t="shared" ref="C26" si="12">C8:AQ8</f>
        <v>51.04</v>
      </c>
      <c r="D26" s="4">
        <f t="shared" ref="D26:AQ26" si="13">D8:AR8</f>
        <v>107.48</v>
      </c>
      <c r="E26" s="4">
        <f t="shared" si="13"/>
        <v>91.13</v>
      </c>
      <c r="F26" s="4">
        <f t="shared" si="13"/>
        <v>93.48</v>
      </c>
      <c r="G26" s="4">
        <f t="shared" si="13"/>
        <v>159.30000000000001</v>
      </c>
      <c r="H26" s="4">
        <f t="shared" si="13"/>
        <v>157.91</v>
      </c>
      <c r="I26" s="4">
        <f t="shared" si="13"/>
        <v>178.7</v>
      </c>
      <c r="J26" s="4">
        <f t="shared" si="13"/>
        <v>286.87</v>
      </c>
      <c r="K26" s="4">
        <f t="shared" si="13"/>
        <v>169.04</v>
      </c>
      <c r="L26" s="4">
        <f t="shared" si="13"/>
        <v>160.69999999999999</v>
      </c>
      <c r="M26" s="4">
        <f t="shared" si="13"/>
        <v>223.57</v>
      </c>
      <c r="N26" s="4">
        <f t="shared" si="13"/>
        <v>134.69999999999999</v>
      </c>
      <c r="O26" s="4">
        <f t="shared" si="13"/>
        <v>133.47999999999999</v>
      </c>
      <c r="P26" s="4">
        <f t="shared" si="13"/>
        <v>128.26</v>
      </c>
      <c r="Q26" s="4">
        <f t="shared" si="13"/>
        <v>79.739999999999995</v>
      </c>
      <c r="R26" s="4">
        <f t="shared" si="13"/>
        <v>137.22</v>
      </c>
      <c r="S26" s="4">
        <f t="shared" si="13"/>
        <v>72.09</v>
      </c>
      <c r="T26" s="4">
        <f t="shared" si="13"/>
        <v>111.3</v>
      </c>
      <c r="U26" s="4">
        <f t="shared" si="13"/>
        <v>85.91</v>
      </c>
      <c r="V26" s="4">
        <f t="shared" si="13"/>
        <v>280.52</v>
      </c>
      <c r="W26" s="4">
        <f t="shared" si="13"/>
        <v>106.43</v>
      </c>
      <c r="X26" s="4">
        <f t="shared" si="13"/>
        <v>82.87</v>
      </c>
      <c r="Y26" s="4">
        <f t="shared" si="13"/>
        <v>99.83</v>
      </c>
      <c r="Z26" s="4">
        <f t="shared" si="13"/>
        <v>65.39</v>
      </c>
      <c r="AA26" s="4">
        <f t="shared" si="13"/>
        <v>49.74</v>
      </c>
      <c r="AB26" s="4">
        <f t="shared" si="13"/>
        <v>47.65</v>
      </c>
      <c r="AC26" s="4">
        <f t="shared" si="13"/>
        <v>46.52</v>
      </c>
      <c r="AD26" s="4">
        <f t="shared" si="13"/>
        <v>90.09</v>
      </c>
      <c r="AE26" s="4">
        <f t="shared" si="13"/>
        <v>44.17</v>
      </c>
      <c r="AF26" s="4">
        <f t="shared" si="13"/>
        <v>44.52</v>
      </c>
      <c r="AG26" s="4">
        <f t="shared" si="13"/>
        <v>71.22</v>
      </c>
      <c r="AH26" s="4">
        <f t="shared" si="13"/>
        <v>46.09</v>
      </c>
      <c r="AI26" s="4">
        <f t="shared" si="13"/>
        <v>110.87</v>
      </c>
      <c r="AJ26" s="4">
        <f t="shared" si="13"/>
        <v>66.959999999999994</v>
      </c>
      <c r="AK26" s="4">
        <f t="shared" si="13"/>
        <v>66.09</v>
      </c>
      <c r="AL26" s="4">
        <f t="shared" si="13"/>
        <v>41.91</v>
      </c>
      <c r="AM26" s="4">
        <f t="shared" si="13"/>
        <v>90.43</v>
      </c>
      <c r="AN26" s="4">
        <f t="shared" si="13"/>
        <v>44.7</v>
      </c>
      <c r="AO26" s="4">
        <f t="shared" si="13"/>
        <v>118.7</v>
      </c>
      <c r="AP26" s="4">
        <f t="shared" si="13"/>
        <v>125.04</v>
      </c>
      <c r="AQ26" s="4">
        <f t="shared" si="13"/>
        <v>190.26</v>
      </c>
    </row>
    <row r="28" spans="1:43">
      <c r="B28" s="55" t="s">
        <v>113</v>
      </c>
      <c r="C28" s="4" t="str">
        <f t="shared" ref="C28" si="14">C19:AQ19</f>
        <v>S1</v>
      </c>
      <c r="D28" s="2" t="str">
        <f t="shared" ref="D28:AQ28" si="15">D19:AR19</f>
        <v>S1S2A</v>
      </c>
      <c r="E28" s="3" t="str">
        <f t="shared" si="15"/>
        <v>S1S2</v>
      </c>
      <c r="F28" s="3" t="str">
        <f t="shared" si="15"/>
        <v>S1A</v>
      </c>
      <c r="G28" s="2" t="str">
        <f t="shared" si="15"/>
        <v>S1S2H</v>
      </c>
      <c r="H28" s="2" t="str">
        <f t="shared" si="15"/>
        <v>S1S2L</v>
      </c>
      <c r="I28" s="2" t="str">
        <f t="shared" si="15"/>
        <v>S1AH</v>
      </c>
      <c r="J28" s="3" t="str">
        <f t="shared" si="15"/>
        <v>S2A</v>
      </c>
      <c r="K28" s="2" t="str">
        <f t="shared" si="15"/>
        <v>S1AL</v>
      </c>
      <c r="L28" s="2" t="str">
        <f t="shared" si="15"/>
        <v>S2AH</v>
      </c>
      <c r="M28" s="4" t="str">
        <f t="shared" si="15"/>
        <v>S2</v>
      </c>
      <c r="N28" s="2" t="str">
        <f t="shared" si="15"/>
        <v>S2AL</v>
      </c>
      <c r="O28" s="2" t="str">
        <f t="shared" si="15"/>
        <v>S1HL</v>
      </c>
      <c r="P28" s="3" t="str">
        <f t="shared" si="15"/>
        <v>S1H</v>
      </c>
      <c r="Q28" s="2" t="str">
        <f t="shared" si="15"/>
        <v>S2HL</v>
      </c>
      <c r="R28" s="3" t="str">
        <f t="shared" si="15"/>
        <v>S1L</v>
      </c>
      <c r="S28" s="2" t="str">
        <f t="shared" si="15"/>
        <v>AHL</v>
      </c>
      <c r="T28" s="3" t="str">
        <f t="shared" si="15"/>
        <v>S2H</v>
      </c>
      <c r="U28" s="3" t="str">
        <f t="shared" si="15"/>
        <v>S2L</v>
      </c>
      <c r="V28" s="3" t="str">
        <f t="shared" si="15"/>
        <v>A</v>
      </c>
      <c r="W28" s="2" t="str">
        <f t="shared" si="15"/>
        <v>S1S2T</v>
      </c>
      <c r="X28" s="3" t="str">
        <f t="shared" si="15"/>
        <v>AL</v>
      </c>
      <c r="Y28" s="2" t="str">
        <f t="shared" si="15"/>
        <v>S1AT</v>
      </c>
      <c r="Z28" s="2" t="str">
        <f t="shared" si="15"/>
        <v>S2AT</v>
      </c>
      <c r="AA28" s="2" t="str">
        <f t="shared" si="15"/>
        <v>S1HT</v>
      </c>
      <c r="AB28" s="2" t="str">
        <f t="shared" si="15"/>
        <v>S1LT</v>
      </c>
      <c r="AC28" s="2" t="str">
        <f t="shared" si="15"/>
        <v>S2HT</v>
      </c>
      <c r="AD28" s="3" t="str">
        <f t="shared" si="15"/>
        <v>AH</v>
      </c>
      <c r="AE28" s="2" t="str">
        <f t="shared" si="15"/>
        <v>S2LT</v>
      </c>
      <c r="AF28" s="2" t="str">
        <f t="shared" si="15"/>
        <v>AHT</v>
      </c>
      <c r="AG28" s="3" t="str">
        <f t="shared" si="15"/>
        <v>HL</v>
      </c>
      <c r="AH28" s="2" t="str">
        <f t="shared" si="15"/>
        <v>ALT</v>
      </c>
      <c r="AI28" s="5" t="str">
        <f t="shared" si="15"/>
        <v>HLT</v>
      </c>
      <c r="AJ28" s="3" t="str">
        <f t="shared" si="15"/>
        <v>H</v>
      </c>
      <c r="AK28" s="3" t="str">
        <f t="shared" si="15"/>
        <v>S1T</v>
      </c>
      <c r="AL28" s="3" t="str">
        <f t="shared" si="15"/>
        <v>S2T</v>
      </c>
      <c r="AM28" s="3" t="str">
        <f t="shared" si="15"/>
        <v>L</v>
      </c>
      <c r="AN28" s="3" t="str">
        <f t="shared" si="15"/>
        <v>AT</v>
      </c>
      <c r="AO28" s="3" t="str">
        <f t="shared" si="15"/>
        <v>HT</v>
      </c>
      <c r="AP28" s="4" t="str">
        <f t="shared" si="15"/>
        <v>LT</v>
      </c>
      <c r="AQ28" s="3" t="str">
        <f t="shared" si="15"/>
        <v>T</v>
      </c>
    </row>
    <row r="29" spans="1:43">
      <c r="A29" s="55" t="s">
        <v>114</v>
      </c>
      <c r="B29" s="55" t="s">
        <v>15</v>
      </c>
      <c r="C29" s="22">
        <f>C25</f>
        <v>3.3475988737344609</v>
      </c>
      <c r="D29" s="22">
        <f t="shared" ref="D29:AQ29" si="16">D25</f>
        <v>3.0741822896000506</v>
      </c>
      <c r="E29" s="22">
        <f t="shared" si="16"/>
        <v>3.4823385822434387</v>
      </c>
      <c r="F29" s="22">
        <f t="shared" si="16"/>
        <v>3.8627050248246575</v>
      </c>
      <c r="G29" s="22">
        <f t="shared" si="16"/>
        <v>4.6576650717439518</v>
      </c>
      <c r="H29" s="22">
        <f t="shared" si="16"/>
        <v>5.1319725763388258</v>
      </c>
      <c r="I29" s="22">
        <f t="shared" si="16"/>
        <v>4.8616242579039373</v>
      </c>
      <c r="J29" s="22">
        <f t="shared" si="16"/>
        <v>4.94512032328086</v>
      </c>
      <c r="K29" s="22">
        <f t="shared" si="16"/>
        <v>5.3381546308912418</v>
      </c>
      <c r="L29" s="22">
        <f t="shared" si="16"/>
        <v>5.4230968582075318</v>
      </c>
      <c r="M29" s="22">
        <f t="shared" si="16"/>
        <v>6.1809078592760525</v>
      </c>
      <c r="N29" s="22">
        <f t="shared" si="16"/>
        <v>5.9067803038417495</v>
      </c>
      <c r="O29" s="22">
        <f t="shared" si="16"/>
        <v>7.2352532555837588</v>
      </c>
      <c r="P29" s="22">
        <f t="shared" si="16"/>
        <v>7.4783038254953134</v>
      </c>
      <c r="Q29" s="22">
        <f t="shared" si="16"/>
        <v>7.8628181938555981</v>
      </c>
      <c r="R29" s="22">
        <f t="shared" si="16"/>
        <v>8.5879486864485806</v>
      </c>
      <c r="S29" s="22">
        <f t="shared" si="16"/>
        <v>8.1362318241513378</v>
      </c>
      <c r="T29" s="22">
        <f t="shared" si="16"/>
        <v>8.7345596639865448</v>
      </c>
      <c r="U29" s="22">
        <f t="shared" si="16"/>
        <v>9.8638237552599026</v>
      </c>
      <c r="V29" s="22">
        <f t="shared" si="16"/>
        <v>7.4761348240950651</v>
      </c>
      <c r="W29" s="22">
        <f t="shared" si="16"/>
        <v>11.192200316020063</v>
      </c>
      <c r="X29" s="22">
        <f t="shared" si="16"/>
        <v>10.42893378925517</v>
      </c>
      <c r="Y29" s="22">
        <f t="shared" si="16"/>
        <v>11.406668212989802</v>
      </c>
      <c r="Z29" s="22">
        <f t="shared" si="16"/>
        <v>12.002132805307063</v>
      </c>
      <c r="AA29" s="22">
        <f t="shared" si="16"/>
        <v>13.416541660490255</v>
      </c>
      <c r="AB29" s="22">
        <f t="shared" si="16"/>
        <v>14.024562218728503</v>
      </c>
      <c r="AC29" s="22">
        <f t="shared" si="16"/>
        <v>14.096271128478586</v>
      </c>
      <c r="AD29" s="22">
        <f t="shared" si="16"/>
        <v>14.191316560432467</v>
      </c>
      <c r="AE29" s="22">
        <f t="shared" si="16"/>
        <v>14.712026608058817</v>
      </c>
      <c r="AF29" s="22">
        <f t="shared" si="16"/>
        <v>14.394779000014674</v>
      </c>
      <c r="AG29" s="22">
        <f t="shared" si="16"/>
        <v>15.527224953799314</v>
      </c>
      <c r="AH29" s="22">
        <f t="shared" si="16"/>
        <v>15.015547186697777</v>
      </c>
      <c r="AI29" s="22">
        <f t="shared" si="16"/>
        <v>17.727215593371053</v>
      </c>
      <c r="AJ29" s="22">
        <f t="shared" si="16"/>
        <v>20.428404472285195</v>
      </c>
      <c r="AK29" s="22">
        <f t="shared" si="16"/>
        <v>22.915822574378225</v>
      </c>
      <c r="AL29" s="22">
        <f t="shared" si="16"/>
        <v>24.264266114580195</v>
      </c>
      <c r="AM29" s="22">
        <f t="shared" si="16"/>
        <v>24.475988737344611</v>
      </c>
      <c r="AN29" s="22">
        <f t="shared" si="16"/>
        <v>24.874267307818368</v>
      </c>
      <c r="AO29" s="22">
        <f t="shared" si="16"/>
        <v>30.761649511357351</v>
      </c>
      <c r="AP29" s="22">
        <f t="shared" si="16"/>
        <v>32.525687254450148</v>
      </c>
      <c r="AQ29" s="22">
        <f t="shared" si="16"/>
        <v>77.094584183117007</v>
      </c>
    </row>
    <row r="30" spans="1:43">
      <c r="A30" s="55" t="s">
        <v>115</v>
      </c>
      <c r="B30" s="55" t="s">
        <v>103</v>
      </c>
      <c r="C30" s="23">
        <f>C12</f>
        <v>2.1412744470000001E-12</v>
      </c>
      <c r="D30" s="23">
        <f t="shared" ref="D30:AQ30" si="17">D12</f>
        <v>1.406638226E-11</v>
      </c>
      <c r="E30" s="23">
        <f t="shared" si="17"/>
        <v>1.778145935E-11</v>
      </c>
      <c r="F30" s="23">
        <f t="shared" si="17"/>
        <v>9.0906051840000003E-12</v>
      </c>
      <c r="G30" s="23">
        <f t="shared" si="17"/>
        <v>6.418097858E-12</v>
      </c>
      <c r="H30" s="23">
        <f t="shared" si="17"/>
        <v>4.1138403250000004E-12</v>
      </c>
      <c r="I30" s="23">
        <f t="shared" si="17"/>
        <v>5.5355161539999999E-12</v>
      </c>
      <c r="J30" s="23">
        <f t="shared" si="17"/>
        <v>4.7267549149999998E-11</v>
      </c>
      <c r="K30" s="23">
        <f t="shared" si="17"/>
        <v>4.5798440519999999E-12</v>
      </c>
      <c r="L30" s="23">
        <f t="shared" si="17"/>
        <v>2.594198624E-12</v>
      </c>
      <c r="M30" s="23">
        <f t="shared" si="17"/>
        <v>3.6753132299999998E-11</v>
      </c>
      <c r="N30" s="23">
        <f t="shared" si="17"/>
        <v>1.041641336E-12</v>
      </c>
      <c r="O30" s="23">
        <f t="shared" si="17"/>
        <v>8.9343721390000004E-13</v>
      </c>
      <c r="P30" s="23">
        <f t="shared" si="17"/>
        <v>3.108687218E-12</v>
      </c>
      <c r="Q30" s="23">
        <f t="shared" si="17"/>
        <v>1.9146653E-13</v>
      </c>
      <c r="R30" s="23">
        <f t="shared" si="17"/>
        <v>2.7697465080000001E-12</v>
      </c>
      <c r="S30" s="23">
        <f t="shared" si="17"/>
        <v>1.2816537529999999E-13</v>
      </c>
      <c r="T30" s="23">
        <f t="shared" si="17"/>
        <v>5.8597633859999996E-13</v>
      </c>
      <c r="U30" s="23">
        <f t="shared" si="17"/>
        <v>2.8210814199999999E-13</v>
      </c>
      <c r="V30" s="23">
        <f t="shared" si="17"/>
        <v>3.163270059E-11</v>
      </c>
      <c r="W30" s="23">
        <f t="shared" si="17"/>
        <v>4.958482549E-13</v>
      </c>
      <c r="X30" s="23">
        <f t="shared" si="17"/>
        <v>2.070851487E-13</v>
      </c>
      <c r="Y30" s="23">
        <f t="shared" si="17"/>
        <v>3.9432765559999998E-13</v>
      </c>
      <c r="Z30" s="23">
        <f t="shared" si="17"/>
        <v>1.063361929E-13</v>
      </c>
      <c r="AA30" s="23">
        <f t="shared" si="17"/>
        <v>2.9370989679999997E-14</v>
      </c>
      <c r="AB30" s="23">
        <f t="shared" si="17"/>
        <v>3.63855338E-14</v>
      </c>
      <c r="AC30" s="23">
        <f t="shared" si="17"/>
        <v>9.8710880610000007E-15</v>
      </c>
      <c r="AD30" s="23">
        <f t="shared" si="17"/>
        <v>3.241460574E-13</v>
      </c>
      <c r="AE30" s="23">
        <f t="shared" si="17"/>
        <v>8.3387863060000002E-15</v>
      </c>
      <c r="AF30" s="23">
        <f t="shared" si="17"/>
        <v>7.7488043210000003E-15</v>
      </c>
      <c r="AG30" s="23">
        <f t="shared" si="17"/>
        <v>6.9670996509999994E-14</v>
      </c>
      <c r="AH30" s="23">
        <f t="shared" si="17"/>
        <v>9.1507345669999993E-15</v>
      </c>
      <c r="AI30" s="23">
        <f t="shared" si="17"/>
        <v>9.5364230759999999E-14</v>
      </c>
      <c r="AJ30" s="23">
        <f t="shared" si="17"/>
        <v>8.1776143540000003E-14</v>
      </c>
      <c r="AK30" s="23">
        <f t="shared" si="17"/>
        <v>1.404083407E-13</v>
      </c>
      <c r="AL30" s="23">
        <f t="shared" si="17"/>
        <v>7.1300215729999997E-15</v>
      </c>
      <c r="AM30" s="23">
        <f t="shared" si="17"/>
        <v>1.1535511299999999E-13</v>
      </c>
      <c r="AN30" s="23">
        <f t="shared" si="17"/>
        <v>6.4530232229999997E-15</v>
      </c>
      <c r="AO30" s="23">
        <f t="shared" si="17"/>
        <v>1.284366554E-13</v>
      </c>
      <c r="AP30" s="23">
        <f t="shared" si="17"/>
        <v>2.175620479E-13</v>
      </c>
      <c r="AQ30" s="23">
        <f t="shared" si="17"/>
        <v>2.1581282710000002E-12</v>
      </c>
    </row>
    <row r="32" spans="1:43">
      <c r="B32" s="55" t="s">
        <v>113</v>
      </c>
      <c r="C32" s="4" t="str">
        <f t="shared" ref="C32" si="18">C24:AQ24</f>
        <v>S1</v>
      </c>
      <c r="D32" s="4" t="str">
        <f t="shared" ref="D32:AQ32" si="19">D24:AR24</f>
        <v>S1S2A</v>
      </c>
      <c r="E32" s="4" t="str">
        <f t="shared" si="19"/>
        <v>S1S2</v>
      </c>
      <c r="F32" s="4" t="str">
        <f t="shared" si="19"/>
        <v>S1A</v>
      </c>
      <c r="G32" s="4" t="str">
        <f t="shared" si="19"/>
        <v>S1S2H</v>
      </c>
      <c r="H32" s="4" t="str">
        <f t="shared" si="19"/>
        <v>S1S2L</v>
      </c>
      <c r="I32" s="4" t="str">
        <f t="shared" si="19"/>
        <v>S1AH</v>
      </c>
      <c r="J32" s="4" t="str">
        <f t="shared" si="19"/>
        <v>S2A</v>
      </c>
      <c r="K32" s="4" t="str">
        <f t="shared" si="19"/>
        <v>S1AL</v>
      </c>
      <c r="L32" s="4" t="str">
        <f t="shared" si="19"/>
        <v>S2AH</v>
      </c>
      <c r="M32" s="4" t="str">
        <f t="shared" si="19"/>
        <v>S2</v>
      </c>
      <c r="N32" s="4" t="str">
        <f t="shared" si="19"/>
        <v>S2AL</v>
      </c>
      <c r="O32" s="4" t="str">
        <f t="shared" si="19"/>
        <v>S1HL</v>
      </c>
      <c r="P32" s="4" t="str">
        <f t="shared" si="19"/>
        <v>S1H</v>
      </c>
      <c r="Q32" s="4" t="str">
        <f t="shared" si="19"/>
        <v>S2HL</v>
      </c>
      <c r="R32" s="4" t="str">
        <f t="shared" si="19"/>
        <v>S1L</v>
      </c>
      <c r="S32" s="4" t="str">
        <f t="shared" si="19"/>
        <v>AHL</v>
      </c>
      <c r="T32" s="4" t="str">
        <f t="shared" si="19"/>
        <v>S2H</v>
      </c>
      <c r="U32" s="4" t="str">
        <f t="shared" si="19"/>
        <v>S2L</v>
      </c>
      <c r="V32" s="4" t="str">
        <f t="shared" si="19"/>
        <v>A</v>
      </c>
      <c r="W32" s="4" t="str">
        <f t="shared" si="19"/>
        <v>S1S2T</v>
      </c>
      <c r="X32" s="4" t="str">
        <f t="shared" si="19"/>
        <v>AL</v>
      </c>
      <c r="Y32" s="4" t="str">
        <f t="shared" si="19"/>
        <v>S1AT</v>
      </c>
      <c r="Z32" s="4" t="str">
        <f t="shared" si="19"/>
        <v>S2AT</v>
      </c>
      <c r="AA32" s="4" t="str">
        <f t="shared" si="19"/>
        <v>S1HT</v>
      </c>
      <c r="AB32" s="4" t="str">
        <f t="shared" si="19"/>
        <v>S1LT</v>
      </c>
      <c r="AC32" s="4" t="str">
        <f t="shared" si="19"/>
        <v>S2HT</v>
      </c>
      <c r="AD32" s="4" t="str">
        <f t="shared" si="19"/>
        <v>AH</v>
      </c>
      <c r="AE32" s="4" t="str">
        <f t="shared" si="19"/>
        <v>S2LT</v>
      </c>
      <c r="AF32" s="4" t="str">
        <f t="shared" si="19"/>
        <v>AHT</v>
      </c>
      <c r="AG32" s="4" t="str">
        <f t="shared" si="19"/>
        <v>HL</v>
      </c>
      <c r="AH32" s="4" t="str">
        <f t="shared" si="19"/>
        <v>ALT</v>
      </c>
      <c r="AI32" s="4" t="str">
        <f t="shared" si="19"/>
        <v>HLT</v>
      </c>
      <c r="AJ32" s="4" t="str">
        <f t="shared" si="19"/>
        <v>H</v>
      </c>
      <c r="AK32" s="4" t="str">
        <f t="shared" si="19"/>
        <v>S1T</v>
      </c>
      <c r="AL32" s="4" t="str">
        <f t="shared" si="19"/>
        <v>S2T</v>
      </c>
      <c r="AM32" s="4" t="str">
        <f t="shared" si="19"/>
        <v>L</v>
      </c>
      <c r="AN32" s="4" t="str">
        <f t="shared" si="19"/>
        <v>AT</v>
      </c>
      <c r="AO32" s="4" t="str">
        <f t="shared" si="19"/>
        <v>HT</v>
      </c>
      <c r="AP32" s="4" t="str">
        <f t="shared" si="19"/>
        <v>LT</v>
      </c>
      <c r="AQ32" s="4" t="str">
        <f t="shared" si="19"/>
        <v>T</v>
      </c>
    </row>
    <row r="33" spans="1:43">
      <c r="A33" s="55" t="s">
        <v>114</v>
      </c>
      <c r="B33" s="55" t="s">
        <v>15</v>
      </c>
      <c r="C33" s="22">
        <f>C29</f>
        <v>3.3475988737344609</v>
      </c>
      <c r="D33" s="22">
        <f t="shared" ref="D33:AQ33" si="20">D29</f>
        <v>3.0741822896000506</v>
      </c>
      <c r="E33" s="22">
        <f t="shared" si="20"/>
        <v>3.4823385822434387</v>
      </c>
      <c r="F33" s="22">
        <f t="shared" si="20"/>
        <v>3.8627050248246575</v>
      </c>
      <c r="G33" s="22">
        <f t="shared" si="20"/>
        <v>4.6576650717439518</v>
      </c>
      <c r="H33" s="22">
        <f t="shared" si="20"/>
        <v>5.1319725763388258</v>
      </c>
      <c r="I33" s="22">
        <f t="shared" si="20"/>
        <v>4.8616242579039373</v>
      </c>
      <c r="J33" s="22">
        <f t="shared" si="20"/>
        <v>4.94512032328086</v>
      </c>
      <c r="K33" s="22">
        <f t="shared" si="20"/>
        <v>5.3381546308912418</v>
      </c>
      <c r="L33" s="22">
        <f t="shared" si="20"/>
        <v>5.4230968582075318</v>
      </c>
      <c r="M33" s="22">
        <f t="shared" si="20"/>
        <v>6.1809078592760525</v>
      </c>
      <c r="N33" s="22">
        <f t="shared" si="20"/>
        <v>5.9067803038417495</v>
      </c>
      <c r="O33" s="22">
        <f t="shared" si="20"/>
        <v>7.2352532555837588</v>
      </c>
      <c r="P33" s="22">
        <f t="shared" si="20"/>
        <v>7.4783038254953134</v>
      </c>
      <c r="Q33" s="22">
        <f t="shared" si="20"/>
        <v>7.8628181938555981</v>
      </c>
      <c r="R33" s="22">
        <f t="shared" si="20"/>
        <v>8.5879486864485806</v>
      </c>
      <c r="S33" s="22">
        <f t="shared" si="20"/>
        <v>8.1362318241513378</v>
      </c>
      <c r="T33" s="22">
        <f t="shared" si="20"/>
        <v>8.7345596639865448</v>
      </c>
      <c r="U33" s="22">
        <f t="shared" si="20"/>
        <v>9.8638237552599026</v>
      </c>
      <c r="V33" s="22">
        <f t="shared" si="20"/>
        <v>7.4761348240950651</v>
      </c>
      <c r="W33" s="22">
        <f t="shared" si="20"/>
        <v>11.192200316020063</v>
      </c>
      <c r="X33" s="22">
        <f t="shared" si="20"/>
        <v>10.42893378925517</v>
      </c>
      <c r="Y33" s="22">
        <f t="shared" si="20"/>
        <v>11.406668212989802</v>
      </c>
      <c r="Z33" s="22">
        <f t="shared" si="20"/>
        <v>12.002132805307063</v>
      </c>
      <c r="AA33" s="22">
        <f t="shared" si="20"/>
        <v>13.416541660490255</v>
      </c>
      <c r="AB33" s="22">
        <f t="shared" si="20"/>
        <v>14.024562218728503</v>
      </c>
      <c r="AC33" s="22">
        <f t="shared" si="20"/>
        <v>14.096271128478586</v>
      </c>
      <c r="AD33" s="22">
        <f t="shared" si="20"/>
        <v>14.191316560432467</v>
      </c>
      <c r="AE33" s="22">
        <f t="shared" si="20"/>
        <v>14.712026608058817</v>
      </c>
      <c r="AF33" s="22">
        <f t="shared" si="20"/>
        <v>14.394779000014674</v>
      </c>
      <c r="AG33" s="22">
        <f t="shared" si="20"/>
        <v>15.527224953799314</v>
      </c>
      <c r="AH33" s="22">
        <f t="shared" si="20"/>
        <v>15.015547186697777</v>
      </c>
      <c r="AI33" s="22">
        <f t="shared" si="20"/>
        <v>17.727215593371053</v>
      </c>
      <c r="AJ33" s="22">
        <f t="shared" si="20"/>
        <v>20.428404472285195</v>
      </c>
      <c r="AK33" s="22">
        <f t="shared" si="20"/>
        <v>22.915822574378225</v>
      </c>
      <c r="AL33" s="22">
        <f t="shared" si="20"/>
        <v>24.264266114580195</v>
      </c>
      <c r="AM33" s="22">
        <f t="shared" si="20"/>
        <v>24.475988737344611</v>
      </c>
      <c r="AN33" s="22">
        <f t="shared" si="20"/>
        <v>24.874267307818368</v>
      </c>
      <c r="AO33" s="22">
        <f t="shared" si="20"/>
        <v>30.761649511357351</v>
      </c>
      <c r="AP33" s="22">
        <f t="shared" si="20"/>
        <v>32.525687254450148</v>
      </c>
      <c r="AQ33" s="22">
        <f t="shared" si="20"/>
        <v>77.094584183117007</v>
      </c>
    </row>
    <row r="34" spans="1:43">
      <c r="A34" s="55" t="s">
        <v>115</v>
      </c>
      <c r="B34" s="55" t="s">
        <v>102</v>
      </c>
      <c r="C34" s="23">
        <f>C13</f>
        <v>1.84623224601999E-5</v>
      </c>
      <c r="D34" s="23">
        <f t="shared" ref="D34:AQ34" si="21">D13</f>
        <v>1.7657873231799899E-5</v>
      </c>
      <c r="E34" s="23">
        <f t="shared" si="21"/>
        <v>1.78517521614E-5</v>
      </c>
      <c r="F34" s="23">
        <f t="shared" si="21"/>
        <v>1.8251774038199901E-5</v>
      </c>
      <c r="G34" s="23">
        <f t="shared" si="21"/>
        <v>1.9279658603799999E-5</v>
      </c>
      <c r="H34" s="23">
        <f t="shared" si="21"/>
        <v>2.0001881320999999E-5</v>
      </c>
      <c r="I34" s="23">
        <f t="shared" si="21"/>
        <v>1.9273732174199999E-5</v>
      </c>
      <c r="J34" s="23">
        <f t="shared" si="21"/>
        <v>1.8466724387999901E-5</v>
      </c>
      <c r="K34" s="23">
        <f t="shared" si="21"/>
        <v>2.0811005491799901E-5</v>
      </c>
      <c r="L34" s="23">
        <f t="shared" si="21"/>
        <v>1.7677401843999899E-5</v>
      </c>
      <c r="M34" s="23">
        <f t="shared" si="21"/>
        <v>1.78406173253999E-5</v>
      </c>
      <c r="N34" s="23">
        <f t="shared" si="21"/>
        <v>1.64461501779999E-5</v>
      </c>
      <c r="O34" s="23">
        <f t="shared" si="21"/>
        <v>1.7210031762199902E-5</v>
      </c>
      <c r="P34" s="23">
        <f t="shared" si="21"/>
        <v>1.9281003586199999E-5</v>
      </c>
      <c r="Q34" s="23">
        <f t="shared" si="21"/>
        <v>1.6554316051799899E-5</v>
      </c>
      <c r="R34" s="23">
        <f t="shared" si="21"/>
        <v>1.9975416749399998E-5</v>
      </c>
      <c r="S34" s="23">
        <f t="shared" si="21"/>
        <v>1.6267438094999898E-5</v>
      </c>
      <c r="T34" s="23">
        <f t="shared" si="21"/>
        <v>1.6336862217999899E-5</v>
      </c>
      <c r="U34" s="23">
        <f t="shared" si="21"/>
        <v>1.6660728221399899E-5</v>
      </c>
      <c r="V34" s="23">
        <f t="shared" si="21"/>
        <v>1.6941127757999901E-5</v>
      </c>
      <c r="W34" s="23">
        <f t="shared" si="21"/>
        <v>1.9057735151399998E-5</v>
      </c>
      <c r="X34" s="23">
        <f t="shared" si="21"/>
        <v>1.4594244261199899E-5</v>
      </c>
      <c r="Y34" s="23">
        <f t="shared" si="21"/>
        <v>1.8156243545999899E-5</v>
      </c>
      <c r="Z34" s="23">
        <f t="shared" si="21"/>
        <v>1.4762235967799899E-5</v>
      </c>
      <c r="AA34" s="23">
        <f t="shared" si="21"/>
        <v>1.74347564421999E-5</v>
      </c>
      <c r="AB34" s="23">
        <f t="shared" si="21"/>
        <v>1.8403976294199899E-5</v>
      </c>
      <c r="AC34" s="23">
        <f t="shared" si="21"/>
        <v>1.6439698910799999E-5</v>
      </c>
      <c r="AD34" s="23">
        <f t="shared" si="21"/>
        <v>1.6059540391799901E-5</v>
      </c>
      <c r="AE34" s="23">
        <f t="shared" si="21"/>
        <v>1.6126508518799898E-5</v>
      </c>
      <c r="AF34" s="23">
        <f t="shared" si="21"/>
        <v>1.56145042763999E-5</v>
      </c>
      <c r="AG34" s="23">
        <f t="shared" si="21"/>
        <v>1.6056428583999999E-5</v>
      </c>
      <c r="AH34" s="23">
        <f t="shared" si="21"/>
        <v>1.5743940263199899E-5</v>
      </c>
      <c r="AI34" s="23">
        <f t="shared" si="21"/>
        <v>1.36671858817999E-5</v>
      </c>
      <c r="AJ34" s="23">
        <f t="shared" si="21"/>
        <v>1.5407971186799899E-5</v>
      </c>
      <c r="AK34" s="23">
        <f t="shared" si="21"/>
        <v>1.80505950306E-5</v>
      </c>
      <c r="AL34" s="23">
        <f t="shared" si="21"/>
        <v>1.7096074729599899E-5</v>
      </c>
      <c r="AM34" s="23">
        <f t="shared" si="21"/>
        <v>1.54280617407999E-5</v>
      </c>
      <c r="AN34" s="23">
        <f t="shared" si="21"/>
        <v>1.2012793173799901E-5</v>
      </c>
      <c r="AO34" s="23">
        <f t="shared" si="21"/>
        <v>1.6357998883999901E-5</v>
      </c>
      <c r="AP34" s="23">
        <f t="shared" si="21"/>
        <v>1.5387608248599999E-5</v>
      </c>
      <c r="AQ34" s="23">
        <f t="shared" si="21"/>
        <v>1.52269685845999E-5</v>
      </c>
    </row>
    <row r="37" spans="1:43">
      <c r="B37" s="55" t="s">
        <v>113</v>
      </c>
      <c r="C37" s="4" t="str">
        <f t="shared" ref="C37" si="22">C32:AQ32</f>
        <v>S1</v>
      </c>
      <c r="D37" s="4" t="str">
        <f t="shared" ref="D37:M38" si="23">D32:AR32</f>
        <v>S1S2A</v>
      </c>
      <c r="E37" s="4" t="str">
        <f t="shared" si="23"/>
        <v>S1S2</v>
      </c>
      <c r="F37" s="4" t="str">
        <f t="shared" si="23"/>
        <v>S1A</v>
      </c>
      <c r="G37" s="4" t="str">
        <f t="shared" si="23"/>
        <v>S1S2H</v>
      </c>
      <c r="H37" s="4" t="str">
        <f t="shared" si="23"/>
        <v>S1S2L</v>
      </c>
      <c r="I37" s="4" t="str">
        <f t="shared" si="23"/>
        <v>S1AH</v>
      </c>
      <c r="J37" s="4" t="str">
        <f t="shared" si="23"/>
        <v>S2A</v>
      </c>
      <c r="K37" s="4" t="str">
        <f t="shared" si="23"/>
        <v>S1AL</v>
      </c>
      <c r="L37" s="4" t="str">
        <f t="shared" si="23"/>
        <v>S2AH</v>
      </c>
      <c r="M37" s="4" t="str">
        <f t="shared" si="23"/>
        <v>S2</v>
      </c>
      <c r="N37" s="4" t="str">
        <f t="shared" ref="N37:W38" si="24">N32:BB32</f>
        <v>S2AL</v>
      </c>
      <c r="O37" s="4" t="str">
        <f t="shared" si="24"/>
        <v>S1HL</v>
      </c>
      <c r="P37" s="4" t="str">
        <f t="shared" si="24"/>
        <v>S1H</v>
      </c>
      <c r="Q37" s="4" t="str">
        <f t="shared" si="24"/>
        <v>S2HL</v>
      </c>
      <c r="R37" s="4" t="str">
        <f t="shared" si="24"/>
        <v>S1L</v>
      </c>
      <c r="S37" s="4" t="str">
        <f t="shared" si="24"/>
        <v>AHL</v>
      </c>
      <c r="T37" s="4" t="str">
        <f t="shared" si="24"/>
        <v>S2H</v>
      </c>
      <c r="U37" s="4" t="str">
        <f t="shared" si="24"/>
        <v>S2L</v>
      </c>
      <c r="V37" s="4" t="str">
        <f t="shared" si="24"/>
        <v>A</v>
      </c>
      <c r="W37" s="4" t="str">
        <f t="shared" si="24"/>
        <v>S1S2T</v>
      </c>
      <c r="X37" s="4" t="str">
        <f t="shared" ref="X37:AG38" si="25">X32:BL32</f>
        <v>AL</v>
      </c>
      <c r="Y37" s="4" t="str">
        <f t="shared" si="25"/>
        <v>S1AT</v>
      </c>
      <c r="Z37" s="4" t="str">
        <f t="shared" si="25"/>
        <v>S2AT</v>
      </c>
      <c r="AA37" s="4" t="str">
        <f t="shared" si="25"/>
        <v>S1HT</v>
      </c>
      <c r="AB37" s="4" t="str">
        <f t="shared" si="25"/>
        <v>S1LT</v>
      </c>
      <c r="AC37" s="4" t="str">
        <f t="shared" si="25"/>
        <v>S2HT</v>
      </c>
      <c r="AD37" s="4" t="str">
        <f t="shared" si="25"/>
        <v>AH</v>
      </c>
      <c r="AE37" s="4" t="str">
        <f t="shared" si="25"/>
        <v>S2LT</v>
      </c>
      <c r="AF37" s="4" t="str">
        <f t="shared" si="25"/>
        <v>AHT</v>
      </c>
      <c r="AG37" s="4" t="str">
        <f t="shared" si="25"/>
        <v>HL</v>
      </c>
      <c r="AH37" s="4" t="str">
        <f t="shared" ref="AH37:AQ38" si="26">AH32:BV32</f>
        <v>ALT</v>
      </c>
      <c r="AI37" s="4" t="str">
        <f t="shared" si="26"/>
        <v>HLT</v>
      </c>
      <c r="AJ37" s="4" t="str">
        <f t="shared" si="26"/>
        <v>H</v>
      </c>
      <c r="AK37" s="4" t="str">
        <f t="shared" si="26"/>
        <v>S1T</v>
      </c>
      <c r="AL37" s="4" t="str">
        <f t="shared" si="26"/>
        <v>S2T</v>
      </c>
      <c r="AM37" s="4" t="str">
        <f t="shared" si="26"/>
        <v>L</v>
      </c>
      <c r="AN37" s="4" t="str">
        <f t="shared" si="26"/>
        <v>AT</v>
      </c>
      <c r="AO37" s="4" t="str">
        <f t="shared" si="26"/>
        <v>HT</v>
      </c>
      <c r="AP37" s="4" t="str">
        <f t="shared" si="26"/>
        <v>LT</v>
      </c>
      <c r="AQ37" s="4" t="str">
        <f t="shared" si="26"/>
        <v>T</v>
      </c>
    </row>
    <row r="38" spans="1:43">
      <c r="A38" s="55" t="s">
        <v>114</v>
      </c>
      <c r="B38" s="55" t="s">
        <v>15</v>
      </c>
      <c r="C38" s="22">
        <f t="shared" ref="C38" si="27">C33:AQ33</f>
        <v>3.3475988737344609</v>
      </c>
      <c r="D38" s="22">
        <f t="shared" si="23"/>
        <v>3.0741822896000506</v>
      </c>
      <c r="E38" s="22">
        <f t="shared" si="23"/>
        <v>3.4823385822434387</v>
      </c>
      <c r="F38" s="22">
        <f t="shared" si="23"/>
        <v>3.8627050248246575</v>
      </c>
      <c r="G38" s="22">
        <f t="shared" si="23"/>
        <v>4.6576650717439518</v>
      </c>
      <c r="H38" s="22">
        <f t="shared" si="23"/>
        <v>5.1319725763388258</v>
      </c>
      <c r="I38" s="22">
        <f t="shared" si="23"/>
        <v>4.8616242579039373</v>
      </c>
      <c r="J38" s="22">
        <f t="shared" si="23"/>
        <v>4.94512032328086</v>
      </c>
      <c r="K38" s="22">
        <f t="shared" si="23"/>
        <v>5.3381546308912418</v>
      </c>
      <c r="L38" s="22">
        <f t="shared" si="23"/>
        <v>5.4230968582075318</v>
      </c>
      <c r="M38" s="22">
        <f t="shared" si="23"/>
        <v>6.1809078592760525</v>
      </c>
      <c r="N38" s="22">
        <f t="shared" si="24"/>
        <v>5.9067803038417495</v>
      </c>
      <c r="O38" s="22">
        <f t="shared" si="24"/>
        <v>7.2352532555837588</v>
      </c>
      <c r="P38" s="22">
        <f t="shared" si="24"/>
        <v>7.4783038254953134</v>
      </c>
      <c r="Q38" s="22">
        <f t="shared" si="24"/>
        <v>7.8628181938555981</v>
      </c>
      <c r="R38" s="22">
        <f t="shared" si="24"/>
        <v>8.5879486864485806</v>
      </c>
      <c r="S38" s="22">
        <f t="shared" si="24"/>
        <v>8.1362318241513378</v>
      </c>
      <c r="T38" s="22">
        <f t="shared" si="24"/>
        <v>8.7345596639865448</v>
      </c>
      <c r="U38" s="22">
        <f t="shared" si="24"/>
        <v>9.8638237552599026</v>
      </c>
      <c r="V38" s="22">
        <f t="shared" si="24"/>
        <v>7.4761348240950651</v>
      </c>
      <c r="W38" s="22">
        <f t="shared" si="24"/>
        <v>11.192200316020063</v>
      </c>
      <c r="X38" s="22">
        <f t="shared" si="25"/>
        <v>10.42893378925517</v>
      </c>
      <c r="Y38" s="22">
        <f t="shared" si="25"/>
        <v>11.406668212989802</v>
      </c>
      <c r="Z38" s="22">
        <f t="shared" si="25"/>
        <v>12.002132805307063</v>
      </c>
      <c r="AA38" s="22">
        <f t="shared" si="25"/>
        <v>13.416541660490255</v>
      </c>
      <c r="AB38" s="22">
        <f t="shared" si="25"/>
        <v>14.024562218728503</v>
      </c>
      <c r="AC38" s="22">
        <f t="shared" si="25"/>
        <v>14.096271128478586</v>
      </c>
      <c r="AD38" s="22">
        <f t="shared" si="25"/>
        <v>14.191316560432467</v>
      </c>
      <c r="AE38" s="22">
        <f t="shared" si="25"/>
        <v>14.712026608058817</v>
      </c>
      <c r="AF38" s="22">
        <f t="shared" si="25"/>
        <v>14.394779000014674</v>
      </c>
      <c r="AG38" s="22">
        <f t="shared" si="25"/>
        <v>15.527224953799314</v>
      </c>
      <c r="AH38" s="22">
        <f t="shared" si="26"/>
        <v>15.015547186697777</v>
      </c>
      <c r="AI38" s="22">
        <f t="shared" si="26"/>
        <v>17.727215593371053</v>
      </c>
      <c r="AJ38" s="22">
        <f t="shared" si="26"/>
        <v>20.428404472285195</v>
      </c>
      <c r="AK38" s="22">
        <f t="shared" si="26"/>
        <v>22.915822574378225</v>
      </c>
      <c r="AL38" s="22">
        <f t="shared" si="26"/>
        <v>24.264266114580195</v>
      </c>
      <c r="AM38" s="22">
        <f t="shared" si="26"/>
        <v>24.475988737344611</v>
      </c>
      <c r="AN38" s="22">
        <f t="shared" si="26"/>
        <v>24.874267307818368</v>
      </c>
      <c r="AO38" s="22">
        <f t="shared" si="26"/>
        <v>30.761649511357351</v>
      </c>
      <c r="AP38" s="22">
        <f t="shared" si="26"/>
        <v>32.525687254450148</v>
      </c>
      <c r="AQ38" s="22">
        <f t="shared" si="26"/>
        <v>77.094584183117007</v>
      </c>
    </row>
    <row r="39" spans="1:43">
      <c r="A39" s="55" t="s">
        <v>115</v>
      </c>
      <c r="B39" s="55" t="s">
        <v>13</v>
      </c>
      <c r="C39" s="23">
        <f t="shared" ref="C39" si="28">C14:AQ14</f>
        <v>8622119</v>
      </c>
      <c r="D39" s="23">
        <f t="shared" ref="D39:AQ39" si="29">D14:AR14</f>
        <v>1255324</v>
      </c>
      <c r="E39" s="23">
        <f t="shared" si="29"/>
        <v>1003953</v>
      </c>
      <c r="F39" s="23">
        <f t="shared" si="29"/>
        <v>2007762</v>
      </c>
      <c r="G39" s="23">
        <f t="shared" si="29"/>
        <v>3003952</v>
      </c>
      <c r="H39" s="23">
        <f t="shared" si="29"/>
        <v>4862095</v>
      </c>
      <c r="I39" s="23">
        <f t="shared" si="29"/>
        <v>3481831</v>
      </c>
      <c r="J39" s="23">
        <f t="shared" si="29"/>
        <v>390685</v>
      </c>
      <c r="K39" s="23">
        <f t="shared" si="29"/>
        <v>4544042</v>
      </c>
      <c r="L39" s="23">
        <f t="shared" si="29"/>
        <v>6814205</v>
      </c>
      <c r="M39" s="23">
        <f t="shared" si="29"/>
        <v>485417.6</v>
      </c>
      <c r="N39" s="23">
        <f t="shared" si="29"/>
        <v>15788690</v>
      </c>
      <c r="O39" s="23">
        <f t="shared" si="29"/>
        <v>19262720</v>
      </c>
      <c r="P39" s="23">
        <f t="shared" si="29"/>
        <v>6202298</v>
      </c>
      <c r="Q39" s="23">
        <f t="shared" si="29"/>
        <v>86460630</v>
      </c>
      <c r="R39" s="23">
        <f t="shared" si="29"/>
        <v>7212002</v>
      </c>
      <c r="S39" s="23">
        <f t="shared" si="29"/>
        <v>126925400</v>
      </c>
      <c r="T39" s="23">
        <f t="shared" si="29"/>
        <v>27879730</v>
      </c>
      <c r="U39" s="23">
        <f t="shared" si="29"/>
        <v>59057950</v>
      </c>
      <c r="V39" s="23">
        <f t="shared" si="29"/>
        <v>535557.4</v>
      </c>
      <c r="W39" s="23">
        <f t="shared" si="29"/>
        <v>38434610</v>
      </c>
      <c r="X39" s="23">
        <f t="shared" si="29"/>
        <v>70474610</v>
      </c>
      <c r="Y39" s="23">
        <f t="shared" si="29"/>
        <v>46043550</v>
      </c>
      <c r="Z39" s="23">
        <f t="shared" si="29"/>
        <v>138826100</v>
      </c>
      <c r="AA39" s="23">
        <f t="shared" si="29"/>
        <v>593604700</v>
      </c>
      <c r="AB39" s="23">
        <f t="shared" si="29"/>
        <v>505804800</v>
      </c>
      <c r="AC39" s="23">
        <f t="shared" si="29"/>
        <v>1665439000</v>
      </c>
      <c r="AD39" s="23">
        <f t="shared" si="29"/>
        <v>49544150</v>
      </c>
      <c r="AE39" s="23">
        <f t="shared" si="29"/>
        <v>1933916000</v>
      </c>
      <c r="AF39" s="23">
        <f t="shared" si="29"/>
        <v>2015086000</v>
      </c>
      <c r="AG39" s="23">
        <f t="shared" si="29"/>
        <v>230460700</v>
      </c>
      <c r="AH39" s="23">
        <f t="shared" si="29"/>
        <v>1720511000</v>
      </c>
      <c r="AI39" s="23">
        <f t="shared" si="29"/>
        <v>143315600</v>
      </c>
      <c r="AJ39" s="23">
        <f t="shared" si="29"/>
        <v>188416500</v>
      </c>
      <c r="AK39" s="23">
        <f t="shared" si="29"/>
        <v>128557900</v>
      </c>
      <c r="AL39" s="23">
        <f t="shared" si="29"/>
        <v>2397759000</v>
      </c>
      <c r="AM39" s="23">
        <f t="shared" si="29"/>
        <v>133744100</v>
      </c>
      <c r="AN39" s="23">
        <f t="shared" si="29"/>
        <v>1861576000</v>
      </c>
      <c r="AO39" s="23">
        <f t="shared" si="29"/>
        <v>127362400</v>
      </c>
      <c r="AP39" s="23">
        <f t="shared" si="29"/>
        <v>70727450</v>
      </c>
      <c r="AQ39" s="23">
        <f t="shared" si="29"/>
        <v>7055636</v>
      </c>
    </row>
    <row r="42" spans="1:43">
      <c r="B42" s="55" t="s">
        <v>113</v>
      </c>
      <c r="C42" s="4" t="str">
        <f t="shared" ref="C42" si="30">C37:AQ37</f>
        <v>S1</v>
      </c>
      <c r="D42" s="4" t="str">
        <f t="shared" ref="D42:M43" si="31">D37:AR37</f>
        <v>S1S2A</v>
      </c>
      <c r="E42" s="4" t="str">
        <f t="shared" si="31"/>
        <v>S1S2</v>
      </c>
      <c r="F42" s="4" t="str">
        <f t="shared" si="31"/>
        <v>S1A</v>
      </c>
      <c r="G42" s="4" t="str">
        <f t="shared" si="31"/>
        <v>S1S2H</v>
      </c>
      <c r="H42" s="4" t="str">
        <f t="shared" si="31"/>
        <v>S1S2L</v>
      </c>
      <c r="I42" s="4" t="str">
        <f t="shared" si="31"/>
        <v>S1AH</v>
      </c>
      <c r="J42" s="4" t="str">
        <f t="shared" si="31"/>
        <v>S2A</v>
      </c>
      <c r="K42" s="4" t="str">
        <f t="shared" si="31"/>
        <v>S1AL</v>
      </c>
      <c r="L42" s="4" t="str">
        <f t="shared" si="31"/>
        <v>S2AH</v>
      </c>
      <c r="M42" s="4" t="str">
        <f t="shared" si="31"/>
        <v>S2</v>
      </c>
      <c r="N42" s="4" t="str">
        <f t="shared" ref="N42:W43" si="32">N37:BB37</f>
        <v>S2AL</v>
      </c>
      <c r="O42" s="4" t="str">
        <f t="shared" si="32"/>
        <v>S1HL</v>
      </c>
      <c r="P42" s="4" t="str">
        <f t="shared" si="32"/>
        <v>S1H</v>
      </c>
      <c r="Q42" s="4" t="str">
        <f t="shared" si="32"/>
        <v>S2HL</v>
      </c>
      <c r="R42" s="4" t="str">
        <f t="shared" si="32"/>
        <v>S1L</v>
      </c>
      <c r="S42" s="4" t="str">
        <f t="shared" si="32"/>
        <v>AHL</v>
      </c>
      <c r="T42" s="4" t="str">
        <f t="shared" si="32"/>
        <v>S2H</v>
      </c>
      <c r="U42" s="4" t="str">
        <f t="shared" si="32"/>
        <v>S2L</v>
      </c>
      <c r="V42" s="4" t="str">
        <f t="shared" si="32"/>
        <v>A</v>
      </c>
      <c r="W42" s="4" t="str">
        <f t="shared" si="32"/>
        <v>S1S2T</v>
      </c>
      <c r="X42" s="4" t="str">
        <f t="shared" ref="X42:AG43" si="33">X37:BL37</f>
        <v>AL</v>
      </c>
      <c r="Y42" s="4" t="str">
        <f t="shared" si="33"/>
        <v>S1AT</v>
      </c>
      <c r="Z42" s="4" t="str">
        <f t="shared" si="33"/>
        <v>S2AT</v>
      </c>
      <c r="AA42" s="4" t="str">
        <f t="shared" si="33"/>
        <v>S1HT</v>
      </c>
      <c r="AB42" s="4" t="str">
        <f t="shared" si="33"/>
        <v>S1LT</v>
      </c>
      <c r="AC42" s="4" t="str">
        <f t="shared" si="33"/>
        <v>S2HT</v>
      </c>
      <c r="AD42" s="4" t="str">
        <f t="shared" si="33"/>
        <v>AH</v>
      </c>
      <c r="AE42" s="4" t="str">
        <f t="shared" si="33"/>
        <v>S2LT</v>
      </c>
      <c r="AF42" s="4" t="str">
        <f t="shared" si="33"/>
        <v>AHT</v>
      </c>
      <c r="AG42" s="4" t="str">
        <f t="shared" si="33"/>
        <v>HL</v>
      </c>
      <c r="AH42" s="4" t="str">
        <f t="shared" ref="AH42:AQ43" si="34">AH37:BV37</f>
        <v>ALT</v>
      </c>
      <c r="AI42" s="4" t="str">
        <f t="shared" si="34"/>
        <v>HLT</v>
      </c>
      <c r="AJ42" s="4" t="str">
        <f t="shared" si="34"/>
        <v>H</v>
      </c>
      <c r="AK42" s="4" t="str">
        <f t="shared" si="34"/>
        <v>S1T</v>
      </c>
      <c r="AL42" s="4" t="str">
        <f t="shared" si="34"/>
        <v>S2T</v>
      </c>
      <c r="AM42" s="4" t="str">
        <f t="shared" si="34"/>
        <v>L</v>
      </c>
      <c r="AN42" s="4" t="str">
        <f t="shared" si="34"/>
        <v>AT</v>
      </c>
      <c r="AO42" s="4" t="str">
        <f t="shared" si="34"/>
        <v>HT</v>
      </c>
      <c r="AP42" s="4" t="str">
        <f t="shared" si="34"/>
        <v>LT</v>
      </c>
      <c r="AQ42" s="4" t="str">
        <f t="shared" si="34"/>
        <v>T</v>
      </c>
    </row>
    <row r="43" spans="1:43">
      <c r="A43" s="55" t="s">
        <v>114</v>
      </c>
      <c r="B43" s="55" t="s">
        <v>15</v>
      </c>
      <c r="C43" s="22">
        <f t="shared" ref="C43" si="35">C38:AQ38</f>
        <v>3.3475988737344609</v>
      </c>
      <c r="D43" s="22">
        <f t="shared" si="31"/>
        <v>3.0741822896000506</v>
      </c>
      <c r="E43" s="22">
        <f t="shared" si="31"/>
        <v>3.4823385822434387</v>
      </c>
      <c r="F43" s="22">
        <f t="shared" si="31"/>
        <v>3.8627050248246575</v>
      </c>
      <c r="G43" s="22">
        <f t="shared" si="31"/>
        <v>4.6576650717439518</v>
      </c>
      <c r="H43" s="22">
        <f t="shared" si="31"/>
        <v>5.1319725763388258</v>
      </c>
      <c r="I43" s="22">
        <f t="shared" si="31"/>
        <v>4.8616242579039373</v>
      </c>
      <c r="J43" s="22">
        <f t="shared" si="31"/>
        <v>4.94512032328086</v>
      </c>
      <c r="K43" s="22">
        <f t="shared" si="31"/>
        <v>5.3381546308912418</v>
      </c>
      <c r="L43" s="22">
        <f t="shared" si="31"/>
        <v>5.4230968582075318</v>
      </c>
      <c r="M43" s="22">
        <f t="shared" si="31"/>
        <v>6.1809078592760525</v>
      </c>
      <c r="N43" s="22">
        <f t="shared" si="32"/>
        <v>5.9067803038417495</v>
      </c>
      <c r="O43" s="22">
        <f t="shared" si="32"/>
        <v>7.2352532555837588</v>
      </c>
      <c r="P43" s="22">
        <f t="shared" si="32"/>
        <v>7.4783038254953134</v>
      </c>
      <c r="Q43" s="22">
        <f t="shared" si="32"/>
        <v>7.8628181938555981</v>
      </c>
      <c r="R43" s="22">
        <f t="shared" si="32"/>
        <v>8.5879486864485806</v>
      </c>
      <c r="S43" s="22">
        <f t="shared" si="32"/>
        <v>8.1362318241513378</v>
      </c>
      <c r="T43" s="22">
        <f t="shared" si="32"/>
        <v>8.7345596639865448</v>
      </c>
      <c r="U43" s="22">
        <f t="shared" si="32"/>
        <v>9.8638237552599026</v>
      </c>
      <c r="V43" s="22">
        <f t="shared" si="32"/>
        <v>7.4761348240950651</v>
      </c>
      <c r="W43" s="22">
        <f t="shared" si="32"/>
        <v>11.192200316020063</v>
      </c>
      <c r="X43" s="22">
        <f t="shared" si="33"/>
        <v>10.42893378925517</v>
      </c>
      <c r="Y43" s="22">
        <f t="shared" si="33"/>
        <v>11.406668212989802</v>
      </c>
      <c r="Z43" s="22">
        <f t="shared" si="33"/>
        <v>12.002132805307063</v>
      </c>
      <c r="AA43" s="22">
        <f t="shared" si="33"/>
        <v>13.416541660490255</v>
      </c>
      <c r="AB43" s="22">
        <f t="shared" si="33"/>
        <v>14.024562218728503</v>
      </c>
      <c r="AC43" s="22">
        <f t="shared" si="33"/>
        <v>14.096271128478586</v>
      </c>
      <c r="AD43" s="22">
        <f t="shared" si="33"/>
        <v>14.191316560432467</v>
      </c>
      <c r="AE43" s="22">
        <f t="shared" si="33"/>
        <v>14.712026608058817</v>
      </c>
      <c r="AF43" s="22">
        <f t="shared" si="33"/>
        <v>14.394779000014674</v>
      </c>
      <c r="AG43" s="22">
        <f t="shared" si="33"/>
        <v>15.527224953799314</v>
      </c>
      <c r="AH43" s="22">
        <f t="shared" si="34"/>
        <v>15.015547186697777</v>
      </c>
      <c r="AI43" s="22">
        <f t="shared" si="34"/>
        <v>17.727215593371053</v>
      </c>
      <c r="AJ43" s="22">
        <f t="shared" si="34"/>
        <v>20.428404472285195</v>
      </c>
      <c r="AK43" s="22">
        <f t="shared" si="34"/>
        <v>22.915822574378225</v>
      </c>
      <c r="AL43" s="22">
        <f t="shared" si="34"/>
        <v>24.264266114580195</v>
      </c>
      <c r="AM43" s="22">
        <f t="shared" si="34"/>
        <v>24.475988737344611</v>
      </c>
      <c r="AN43" s="22">
        <f t="shared" si="34"/>
        <v>24.874267307818368</v>
      </c>
      <c r="AO43" s="22">
        <f t="shared" si="34"/>
        <v>30.761649511357351</v>
      </c>
      <c r="AP43" s="22">
        <f t="shared" si="34"/>
        <v>32.525687254450148</v>
      </c>
      <c r="AQ43" s="22">
        <f t="shared" si="34"/>
        <v>77.094584183117007</v>
      </c>
    </row>
    <row r="44" spans="1:43">
      <c r="A44" s="55" t="s">
        <v>115</v>
      </c>
      <c r="B44" s="55" t="s">
        <v>116</v>
      </c>
      <c r="C44" s="23">
        <f t="shared" ref="C44" si="36">C15:AQ15</f>
        <v>-2.2969869999999999E-11</v>
      </c>
      <c r="D44" s="23">
        <f t="shared" ref="D44:AQ44" si="37">D15:AR15</f>
        <v>9.9207880000000003E-11</v>
      </c>
      <c r="E44" s="23">
        <f t="shared" si="37"/>
        <v>1.1996280000000001E-10</v>
      </c>
      <c r="F44" s="23">
        <f t="shared" si="37"/>
        <v>1.379976E-10</v>
      </c>
      <c r="G44" s="23">
        <f t="shared" si="37"/>
        <v>-5.3973139999999999E-11</v>
      </c>
      <c r="H44" s="23">
        <f t="shared" si="37"/>
        <v>-1.9138250000000001E-10</v>
      </c>
      <c r="I44" s="23">
        <f t="shared" si="37"/>
        <v>-5.9613170000000001E-10</v>
      </c>
      <c r="J44" s="23">
        <f t="shared" si="37"/>
        <v>-5.1178389999999999E-11</v>
      </c>
      <c r="K44" s="23">
        <f t="shared" si="37"/>
        <v>-9.0252110000000004E-10</v>
      </c>
      <c r="L44" s="23">
        <f t="shared" si="37"/>
        <v>-1.217462E-10</v>
      </c>
      <c r="M44" s="23">
        <f t="shared" si="37"/>
        <v>9.2301639999999997E-11</v>
      </c>
      <c r="N44" s="23">
        <f t="shared" si="37"/>
        <v>-1.9896259999999998E-9</v>
      </c>
      <c r="O44" s="23">
        <f t="shared" si="37"/>
        <v>-8.208909E-9</v>
      </c>
      <c r="P44" s="23">
        <f t="shared" si="37"/>
        <v>-3.4537169999999999E-10</v>
      </c>
      <c r="Q44" s="23">
        <f t="shared" si="37"/>
        <v>-1.8338209999999999E-10</v>
      </c>
      <c r="R44" s="23">
        <f t="shared" si="37"/>
        <v>-1.320846E-9</v>
      </c>
      <c r="S44" s="23">
        <f t="shared" si="37"/>
        <v>2.0405199999999999E-11</v>
      </c>
      <c r="T44" s="23">
        <f t="shared" si="37"/>
        <v>-5.0510420000000004E-10</v>
      </c>
      <c r="U44" s="23">
        <f t="shared" si="37"/>
        <v>1.13833E-10</v>
      </c>
      <c r="V44" s="23">
        <f t="shared" si="37"/>
        <v>-1.6470470000000001E-10</v>
      </c>
      <c r="W44" s="23">
        <f t="shared" si="37"/>
        <v>-1.1450059999999999E-8</v>
      </c>
      <c r="X44" s="23">
        <f t="shared" si="37"/>
        <v>1.0418039999999999E-10</v>
      </c>
      <c r="Y44" s="23">
        <f t="shared" si="37"/>
        <v>-1.193275E-8</v>
      </c>
      <c r="Z44" s="23">
        <f t="shared" si="37"/>
        <v>-1.1803939999999999E-9</v>
      </c>
      <c r="AA44" s="23">
        <f t="shared" si="37"/>
        <v>-1.101709E-9</v>
      </c>
      <c r="AB44" s="23">
        <f t="shared" si="37"/>
        <v>-4.506021E-9</v>
      </c>
      <c r="AC44" s="23">
        <f t="shared" si="37"/>
        <v>3.7562529999999997E-11</v>
      </c>
      <c r="AD44" s="23">
        <f t="shared" si="37"/>
        <v>1.2743540000000001E-10</v>
      </c>
      <c r="AE44" s="23">
        <f t="shared" si="37"/>
        <v>2.6446650000000001E-11</v>
      </c>
      <c r="AF44" s="23">
        <f t="shared" si="37"/>
        <v>3.586365E-11</v>
      </c>
      <c r="AG44" s="23">
        <f t="shared" si="37"/>
        <v>1.199855E-10</v>
      </c>
      <c r="AH44" s="23">
        <f t="shared" si="37"/>
        <v>-9.730219E-11</v>
      </c>
      <c r="AI44" s="23">
        <f t="shared" si="37"/>
        <v>1.7864259999999999E-10</v>
      </c>
      <c r="AJ44" s="23">
        <f t="shared" si="37"/>
        <v>8.5294949999999998E-11</v>
      </c>
      <c r="AK44" s="23">
        <f t="shared" si="37"/>
        <v>-1.213414E-8</v>
      </c>
      <c r="AL44" s="23">
        <f t="shared" si="37"/>
        <v>-3.1597480000000002E-9</v>
      </c>
      <c r="AM44" s="23">
        <f t="shared" si="37"/>
        <v>1.620774E-10</v>
      </c>
      <c r="AN44" s="23">
        <f t="shared" si="37"/>
        <v>-3.0506610000000001E-10</v>
      </c>
      <c r="AO44" s="23">
        <f t="shared" si="37"/>
        <v>1.614201E-10</v>
      </c>
      <c r="AP44" s="23">
        <f t="shared" si="37"/>
        <v>1.7301560000000001E-10</v>
      </c>
      <c r="AQ44" s="23">
        <f t="shared" si="37"/>
        <v>1.413293E-10</v>
      </c>
    </row>
    <row r="45" spans="1:43">
      <c r="C45" s="4">
        <f>ABS(C44)</f>
        <v>2.2969869999999999E-11</v>
      </c>
      <c r="D45" s="4">
        <f t="shared" ref="D45:AQ45" si="38">ABS(D44)</f>
        <v>9.9207880000000003E-11</v>
      </c>
      <c r="E45" s="4">
        <f t="shared" si="38"/>
        <v>1.1996280000000001E-10</v>
      </c>
      <c r="F45" s="4">
        <f t="shared" si="38"/>
        <v>1.379976E-10</v>
      </c>
      <c r="G45" s="4">
        <f t="shared" si="38"/>
        <v>5.3973139999999999E-11</v>
      </c>
      <c r="H45" s="4">
        <f t="shared" si="38"/>
        <v>1.9138250000000001E-10</v>
      </c>
      <c r="I45" s="4">
        <f t="shared" si="38"/>
        <v>5.9613170000000001E-10</v>
      </c>
      <c r="J45" s="4">
        <f t="shared" si="38"/>
        <v>5.1178389999999999E-11</v>
      </c>
      <c r="K45" s="4">
        <f t="shared" si="38"/>
        <v>9.0252110000000004E-10</v>
      </c>
      <c r="L45" s="4">
        <f t="shared" si="38"/>
        <v>1.217462E-10</v>
      </c>
      <c r="M45" s="4">
        <f t="shared" si="38"/>
        <v>9.2301639999999997E-11</v>
      </c>
      <c r="N45" s="4">
        <f t="shared" si="38"/>
        <v>1.9896259999999998E-9</v>
      </c>
      <c r="O45" s="4">
        <f t="shared" si="38"/>
        <v>8.208909E-9</v>
      </c>
      <c r="P45" s="4">
        <f t="shared" si="38"/>
        <v>3.4537169999999999E-10</v>
      </c>
      <c r="Q45" s="4">
        <f t="shared" si="38"/>
        <v>1.8338209999999999E-10</v>
      </c>
      <c r="R45" s="4">
        <f t="shared" si="38"/>
        <v>1.320846E-9</v>
      </c>
      <c r="S45" s="4">
        <f t="shared" si="38"/>
        <v>2.0405199999999999E-11</v>
      </c>
      <c r="T45" s="4">
        <f t="shared" si="38"/>
        <v>5.0510420000000004E-10</v>
      </c>
      <c r="U45" s="4">
        <f t="shared" si="38"/>
        <v>1.13833E-10</v>
      </c>
      <c r="V45" s="4">
        <f t="shared" si="38"/>
        <v>1.6470470000000001E-10</v>
      </c>
      <c r="W45" s="4">
        <f t="shared" si="38"/>
        <v>1.1450059999999999E-8</v>
      </c>
      <c r="X45" s="4">
        <f t="shared" si="38"/>
        <v>1.0418039999999999E-10</v>
      </c>
      <c r="Y45" s="4">
        <f t="shared" si="38"/>
        <v>1.193275E-8</v>
      </c>
      <c r="Z45" s="4">
        <f t="shared" si="38"/>
        <v>1.1803939999999999E-9</v>
      </c>
      <c r="AA45" s="4">
        <f t="shared" si="38"/>
        <v>1.101709E-9</v>
      </c>
      <c r="AB45" s="4">
        <f t="shared" si="38"/>
        <v>4.506021E-9</v>
      </c>
      <c r="AC45" s="4">
        <f t="shared" si="38"/>
        <v>3.7562529999999997E-11</v>
      </c>
      <c r="AD45" s="4">
        <f t="shared" si="38"/>
        <v>1.2743540000000001E-10</v>
      </c>
      <c r="AE45" s="4">
        <f t="shared" si="38"/>
        <v>2.6446650000000001E-11</v>
      </c>
      <c r="AF45" s="4">
        <f t="shared" si="38"/>
        <v>3.586365E-11</v>
      </c>
      <c r="AG45" s="4">
        <f t="shared" si="38"/>
        <v>1.199855E-10</v>
      </c>
      <c r="AH45" s="4">
        <f t="shared" si="38"/>
        <v>9.730219E-11</v>
      </c>
      <c r="AI45" s="4">
        <f t="shared" si="38"/>
        <v>1.7864259999999999E-10</v>
      </c>
      <c r="AJ45" s="4">
        <f t="shared" si="38"/>
        <v>8.5294949999999998E-11</v>
      </c>
      <c r="AK45" s="4">
        <f t="shared" si="38"/>
        <v>1.213414E-8</v>
      </c>
      <c r="AL45" s="4">
        <f t="shared" si="38"/>
        <v>3.1597480000000002E-9</v>
      </c>
      <c r="AM45" s="4">
        <f t="shared" si="38"/>
        <v>1.620774E-10</v>
      </c>
      <c r="AN45" s="4">
        <f t="shared" si="38"/>
        <v>3.0506610000000001E-10</v>
      </c>
      <c r="AO45" s="4">
        <f t="shared" si="38"/>
        <v>1.614201E-10</v>
      </c>
      <c r="AP45" s="4">
        <f t="shared" si="38"/>
        <v>1.7301560000000001E-10</v>
      </c>
      <c r="AQ45" s="4">
        <f t="shared" si="38"/>
        <v>1.413293E-10</v>
      </c>
    </row>
    <row r="47" spans="1:43">
      <c r="B47" s="55" t="s">
        <v>113</v>
      </c>
      <c r="C47" s="4" t="str">
        <f t="shared" ref="C47" si="39">C42:AQ42</f>
        <v>S1</v>
      </c>
      <c r="D47" s="4" t="str">
        <f t="shared" ref="D47:M48" si="40">D42:AR42</f>
        <v>S1S2A</v>
      </c>
      <c r="E47" s="4" t="str">
        <f t="shared" si="40"/>
        <v>S1S2</v>
      </c>
      <c r="F47" s="4" t="str">
        <f t="shared" si="40"/>
        <v>S1A</v>
      </c>
      <c r="G47" s="4" t="str">
        <f t="shared" si="40"/>
        <v>S1S2H</v>
      </c>
      <c r="H47" s="4" t="str">
        <f t="shared" si="40"/>
        <v>S1S2L</v>
      </c>
      <c r="I47" s="4" t="str">
        <f t="shared" si="40"/>
        <v>S1AH</v>
      </c>
      <c r="J47" s="4" t="str">
        <f t="shared" si="40"/>
        <v>S2A</v>
      </c>
      <c r="K47" s="4" t="str">
        <f t="shared" si="40"/>
        <v>S1AL</v>
      </c>
      <c r="L47" s="4" t="str">
        <f t="shared" si="40"/>
        <v>S2AH</v>
      </c>
      <c r="M47" s="4" t="str">
        <f t="shared" si="40"/>
        <v>S2</v>
      </c>
      <c r="N47" s="4" t="str">
        <f t="shared" ref="N47:W48" si="41">N42:BB42</f>
        <v>S2AL</v>
      </c>
      <c r="O47" s="4" t="str">
        <f t="shared" si="41"/>
        <v>S1HL</v>
      </c>
      <c r="P47" s="4" t="str">
        <f t="shared" si="41"/>
        <v>S1H</v>
      </c>
      <c r="Q47" s="4" t="str">
        <f t="shared" si="41"/>
        <v>S2HL</v>
      </c>
      <c r="R47" s="4" t="str">
        <f t="shared" si="41"/>
        <v>S1L</v>
      </c>
      <c r="S47" s="4" t="str">
        <f t="shared" si="41"/>
        <v>AHL</v>
      </c>
      <c r="T47" s="4" t="str">
        <f t="shared" si="41"/>
        <v>S2H</v>
      </c>
      <c r="U47" s="4" t="str">
        <f t="shared" si="41"/>
        <v>S2L</v>
      </c>
      <c r="V47" s="4" t="str">
        <f t="shared" si="41"/>
        <v>A</v>
      </c>
      <c r="W47" s="4" t="str">
        <f t="shared" si="41"/>
        <v>S1S2T</v>
      </c>
      <c r="X47" s="4" t="str">
        <f t="shared" ref="X47:AG48" si="42">X42:BL42</f>
        <v>AL</v>
      </c>
      <c r="Y47" s="4" t="str">
        <f t="shared" si="42"/>
        <v>S1AT</v>
      </c>
      <c r="Z47" s="4" t="str">
        <f t="shared" si="42"/>
        <v>S2AT</v>
      </c>
      <c r="AA47" s="4" t="str">
        <f t="shared" si="42"/>
        <v>S1HT</v>
      </c>
      <c r="AB47" s="4" t="str">
        <f t="shared" si="42"/>
        <v>S1LT</v>
      </c>
      <c r="AC47" s="4" t="str">
        <f t="shared" si="42"/>
        <v>S2HT</v>
      </c>
      <c r="AD47" s="4" t="str">
        <f t="shared" si="42"/>
        <v>AH</v>
      </c>
      <c r="AE47" s="4" t="str">
        <f t="shared" si="42"/>
        <v>S2LT</v>
      </c>
      <c r="AF47" s="4" t="str">
        <f t="shared" si="42"/>
        <v>AHT</v>
      </c>
      <c r="AG47" s="4" t="str">
        <f t="shared" si="42"/>
        <v>HL</v>
      </c>
      <c r="AH47" s="4" t="str">
        <f t="shared" ref="AH47:AQ48" si="43">AH42:BV42</f>
        <v>ALT</v>
      </c>
      <c r="AI47" s="4" t="str">
        <f t="shared" si="43"/>
        <v>HLT</v>
      </c>
      <c r="AJ47" s="4" t="str">
        <f t="shared" si="43"/>
        <v>H</v>
      </c>
      <c r="AK47" s="4" t="str">
        <f t="shared" si="43"/>
        <v>S1T</v>
      </c>
      <c r="AL47" s="4" t="str">
        <f t="shared" si="43"/>
        <v>S2T</v>
      </c>
      <c r="AM47" s="4" t="str">
        <f t="shared" si="43"/>
        <v>L</v>
      </c>
      <c r="AN47" s="4" t="str">
        <f t="shared" si="43"/>
        <v>AT</v>
      </c>
      <c r="AO47" s="4" t="str">
        <f t="shared" si="43"/>
        <v>HT</v>
      </c>
      <c r="AP47" s="4" t="str">
        <f t="shared" si="43"/>
        <v>LT</v>
      </c>
      <c r="AQ47" s="4" t="str">
        <f t="shared" si="43"/>
        <v>T</v>
      </c>
    </row>
    <row r="48" spans="1:43">
      <c r="A48" s="55" t="s">
        <v>114</v>
      </c>
      <c r="B48" s="55" t="s">
        <v>15</v>
      </c>
      <c r="C48" s="22">
        <f t="shared" ref="C48" si="44">C43:AQ43</f>
        <v>3.3475988737344609</v>
      </c>
      <c r="D48" s="22">
        <f t="shared" si="40"/>
        <v>3.0741822896000506</v>
      </c>
      <c r="E48" s="22">
        <f t="shared" si="40"/>
        <v>3.4823385822434387</v>
      </c>
      <c r="F48" s="22">
        <f t="shared" si="40"/>
        <v>3.8627050248246575</v>
      </c>
      <c r="G48" s="22">
        <f t="shared" si="40"/>
        <v>4.6576650717439518</v>
      </c>
      <c r="H48" s="22">
        <f t="shared" si="40"/>
        <v>5.1319725763388258</v>
      </c>
      <c r="I48" s="22">
        <f t="shared" si="40"/>
        <v>4.8616242579039373</v>
      </c>
      <c r="J48" s="22">
        <f t="shared" si="40"/>
        <v>4.94512032328086</v>
      </c>
      <c r="K48" s="22">
        <f t="shared" si="40"/>
        <v>5.3381546308912418</v>
      </c>
      <c r="L48" s="22">
        <f t="shared" si="40"/>
        <v>5.4230968582075318</v>
      </c>
      <c r="M48" s="22">
        <f t="shared" si="40"/>
        <v>6.1809078592760525</v>
      </c>
      <c r="N48" s="22">
        <f t="shared" si="41"/>
        <v>5.9067803038417495</v>
      </c>
      <c r="O48" s="22">
        <f t="shared" si="41"/>
        <v>7.2352532555837588</v>
      </c>
      <c r="P48" s="22">
        <f t="shared" si="41"/>
        <v>7.4783038254953134</v>
      </c>
      <c r="Q48" s="22">
        <f t="shared" si="41"/>
        <v>7.8628181938555981</v>
      </c>
      <c r="R48" s="22">
        <f t="shared" si="41"/>
        <v>8.5879486864485806</v>
      </c>
      <c r="S48" s="22">
        <f t="shared" si="41"/>
        <v>8.1362318241513378</v>
      </c>
      <c r="T48" s="22">
        <f t="shared" si="41"/>
        <v>8.7345596639865448</v>
      </c>
      <c r="U48" s="22">
        <f t="shared" si="41"/>
        <v>9.8638237552599026</v>
      </c>
      <c r="V48" s="22">
        <f t="shared" si="41"/>
        <v>7.4761348240950651</v>
      </c>
      <c r="W48" s="22">
        <f t="shared" si="41"/>
        <v>11.192200316020063</v>
      </c>
      <c r="X48" s="22">
        <f t="shared" si="42"/>
        <v>10.42893378925517</v>
      </c>
      <c r="Y48" s="22">
        <f t="shared" si="42"/>
        <v>11.406668212989802</v>
      </c>
      <c r="Z48" s="22">
        <f t="shared" si="42"/>
        <v>12.002132805307063</v>
      </c>
      <c r="AA48" s="22">
        <f t="shared" si="42"/>
        <v>13.416541660490255</v>
      </c>
      <c r="AB48" s="22">
        <f t="shared" si="42"/>
        <v>14.024562218728503</v>
      </c>
      <c r="AC48" s="22">
        <f t="shared" si="42"/>
        <v>14.096271128478586</v>
      </c>
      <c r="AD48" s="22">
        <f t="shared" si="42"/>
        <v>14.191316560432467</v>
      </c>
      <c r="AE48" s="22">
        <f t="shared" si="42"/>
        <v>14.712026608058817</v>
      </c>
      <c r="AF48" s="22">
        <f t="shared" si="42"/>
        <v>14.394779000014674</v>
      </c>
      <c r="AG48" s="22">
        <f t="shared" si="42"/>
        <v>15.527224953799314</v>
      </c>
      <c r="AH48" s="22">
        <f t="shared" si="43"/>
        <v>15.015547186697777</v>
      </c>
      <c r="AI48" s="22">
        <f t="shared" si="43"/>
        <v>17.727215593371053</v>
      </c>
      <c r="AJ48" s="22">
        <f t="shared" si="43"/>
        <v>20.428404472285195</v>
      </c>
      <c r="AK48" s="22">
        <f t="shared" si="43"/>
        <v>22.915822574378225</v>
      </c>
      <c r="AL48" s="22">
        <f t="shared" si="43"/>
        <v>24.264266114580195</v>
      </c>
      <c r="AM48" s="22">
        <f t="shared" si="43"/>
        <v>24.475988737344611</v>
      </c>
      <c r="AN48" s="22">
        <f t="shared" si="43"/>
        <v>24.874267307818368</v>
      </c>
      <c r="AO48" s="22">
        <f t="shared" si="43"/>
        <v>30.761649511357351</v>
      </c>
      <c r="AP48" s="22">
        <f t="shared" si="43"/>
        <v>32.525687254450148</v>
      </c>
      <c r="AQ48" s="22">
        <f t="shared" si="43"/>
        <v>77.094584183117007</v>
      </c>
    </row>
    <row r="49" spans="1:43">
      <c r="A49" s="55" t="s">
        <v>115</v>
      </c>
      <c r="B49" s="55" t="s">
        <v>104</v>
      </c>
      <c r="C49" s="4">
        <f t="shared" ref="C49" si="45">C5:AQ5</f>
        <v>0.60429999999999995</v>
      </c>
      <c r="D49" s="4">
        <f t="shared" ref="D49:AQ49" si="46">D5:AR5</f>
        <v>0.59109999999999996</v>
      </c>
      <c r="E49" s="4">
        <f t="shared" si="46"/>
        <v>0.58420000000000005</v>
      </c>
      <c r="F49" s="4">
        <f t="shared" si="46"/>
        <v>0.59089999999999998</v>
      </c>
      <c r="G49" s="4">
        <f t="shared" si="46"/>
        <v>0.56830000000000003</v>
      </c>
      <c r="H49" s="4">
        <f t="shared" si="46"/>
        <v>0.57730000000000004</v>
      </c>
      <c r="I49" s="4">
        <f t="shared" si="46"/>
        <v>0.56410000000000005</v>
      </c>
      <c r="J49" s="4">
        <f t="shared" si="46"/>
        <v>0.47310000000000002</v>
      </c>
      <c r="K49" s="4">
        <f t="shared" si="46"/>
        <v>0.58079999999999998</v>
      </c>
      <c r="L49" s="4">
        <f t="shared" si="46"/>
        <v>0.65069999999999995</v>
      </c>
      <c r="M49" s="4">
        <f t="shared" si="46"/>
        <v>0.52859999999999996</v>
      </c>
      <c r="N49" s="4">
        <f t="shared" si="46"/>
        <v>0.69099999999999995</v>
      </c>
      <c r="O49" s="4">
        <f t="shared" si="46"/>
        <v>0.66369999999999996</v>
      </c>
      <c r="P49" s="4">
        <f t="shared" si="46"/>
        <v>0.59530000000000005</v>
      </c>
      <c r="Q49" s="4">
        <f t="shared" si="46"/>
        <v>0.77429999999999999</v>
      </c>
      <c r="R49" s="4">
        <f t="shared" si="46"/>
        <v>0.59740000000000004</v>
      </c>
      <c r="S49" s="4">
        <f t="shared" si="46"/>
        <v>0.78990000000000005</v>
      </c>
      <c r="T49" s="4">
        <f t="shared" si="46"/>
        <v>0.71630000000000005</v>
      </c>
      <c r="U49" s="4">
        <f t="shared" si="46"/>
        <v>0.75329999999999997</v>
      </c>
      <c r="V49" s="4">
        <f t="shared" si="46"/>
        <v>0.49159999999999998</v>
      </c>
      <c r="W49" s="4">
        <f t="shared" si="46"/>
        <v>0.66779999999999995</v>
      </c>
      <c r="X49" s="4">
        <f t="shared" si="46"/>
        <v>0.77039999999999997</v>
      </c>
      <c r="Y49" s="4">
        <f t="shared" si="46"/>
        <v>0.68789999999999996</v>
      </c>
      <c r="Z49" s="4">
        <f t="shared" si="46"/>
        <v>0.78249999999999997</v>
      </c>
      <c r="AA49" s="4">
        <f t="shared" si="46"/>
        <v>0.78190000000000004</v>
      </c>
      <c r="AB49" s="4">
        <f t="shared" si="46"/>
        <v>0.78669999999999995</v>
      </c>
      <c r="AC49" s="4">
        <f t="shared" si="46"/>
        <v>0.82899999999999996</v>
      </c>
      <c r="AD49" s="4">
        <f t="shared" si="46"/>
        <v>0.75570000000000004</v>
      </c>
      <c r="AE49" s="4">
        <f t="shared" si="46"/>
        <v>0.83479999999999999</v>
      </c>
      <c r="AF49" s="4">
        <f t="shared" si="46"/>
        <v>0.83940000000000003</v>
      </c>
      <c r="AG49" s="4">
        <f t="shared" si="46"/>
        <v>0.81230000000000002</v>
      </c>
      <c r="AH49" s="4">
        <f t="shared" si="46"/>
        <v>0.83930000000000005</v>
      </c>
      <c r="AI49" s="4">
        <f t="shared" si="46"/>
        <v>0.77769999999999995</v>
      </c>
      <c r="AJ49" s="4">
        <f t="shared" si="46"/>
        <v>0.81530000000000002</v>
      </c>
      <c r="AK49" s="4">
        <f t="shared" si="46"/>
        <v>0.71989999999999998</v>
      </c>
      <c r="AL49" s="4">
        <f t="shared" si="46"/>
        <v>0.82850000000000001</v>
      </c>
      <c r="AM49" s="4">
        <f t="shared" si="46"/>
        <v>0.78920000000000001</v>
      </c>
      <c r="AN49" s="4">
        <f t="shared" si="46"/>
        <v>0.83689999999999998</v>
      </c>
      <c r="AO49" s="4">
        <f t="shared" si="46"/>
        <v>0.75839999999999996</v>
      </c>
      <c r="AP49" s="4">
        <f t="shared" si="46"/>
        <v>0.75109999999999999</v>
      </c>
      <c r="AQ49" s="4">
        <f t="shared" si="46"/>
        <v>0.67300000000000004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Readme</vt:lpstr>
      <vt:lpstr>KAPPA_CALCULATION</vt:lpstr>
      <vt:lpstr>SORTED_ATLAS_DATA</vt:lpstr>
    </vt:vector>
  </TitlesOfParts>
  <Company>Aselsan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aulku</dc:creator>
  <cp:keywords>ASELSAN ÖZEL</cp:keywords>
  <cp:lastModifiedBy>Ayperi Ülkü</cp:lastModifiedBy>
  <dcterms:created xsi:type="dcterms:W3CDTF">2023-09-15T07:02:27Z</dcterms:created>
  <dcterms:modified xsi:type="dcterms:W3CDTF">2024-05-15T22:34:12Z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35f73dad-5f28-4711-8417-b3e8a3efd4c9</vt:lpwstr>
  </property>
  <property fmtid="{D5CDD505-2E9C-101B-9397-08002B2CF9AE}" pid="3" name="LANGUAGE">
    <vt:lpwstr>TR</vt:lpwstr>
  </property>
  <property fmtid="{D5CDD505-2E9C-101B-9397-08002B2CF9AE}" pid="4" name="CATEGORY">
    <vt:lpwstr>CT1</vt:lpwstr>
  </property>
  <property fmtid="{D5CDD505-2E9C-101B-9397-08002B2CF9AE}" pid="5" name="MILLICLASSIFICATION">
    <vt:lpwstr>As02mt9Qy</vt:lpwstr>
  </property>
  <property fmtid="{D5CDD505-2E9C-101B-9397-08002B2CF9AE}" pid="6" name="KVKK">
    <vt:lpwstr>A65veE7AK</vt:lpwstr>
  </property>
  <property fmtid="{D5CDD505-2E9C-101B-9397-08002B2CF9AE}" pid="7" name="LABELING">
    <vt:lpwstr>Labeling2</vt:lpwstr>
  </property>
</Properties>
</file>