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F:\Manuscript\cancers-995122\proof\"/>
    </mc:Choice>
  </mc:AlternateContent>
  <xr:revisionPtr revIDLastSave="0" documentId="8_{835AA1B5-C3A5-48AD-9D9F-A9E768F65BE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ingle CpG methylation values " sheetId="2" r:id="rId1"/>
    <sheet name="Foglio1" sheetId="1" r:id="rId2"/>
  </sheets>
  <definedNames>
    <definedName name="_1__xlchart.0" hidden="1">#REF!</definedName>
    <definedName name="_2__xlchart.1" hidden="1">#REF!</definedName>
    <definedName name="_3__xlchart.2" hidden="1">#REF!</definedName>
    <definedName name="_4__xlchart.3" hidden="1">#REF!</definedName>
    <definedName name="_5__xlchart.4" hidden="1">#REF!</definedName>
    <definedName name="AIRC" hidden="1">#REF!</definedName>
    <definedName name="driver" hidden="1">#REF!</definedName>
    <definedName name="ok">#REF!</definedName>
    <definedName name="Tsbrlla" hidden="1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D51" i="2" l="1"/>
  <c r="BI17" i="2"/>
  <c r="BI7" i="2" l="1"/>
  <c r="BI6" i="2"/>
  <c r="BI5" i="2"/>
  <c r="AY18" i="2"/>
  <c r="AL36" i="2"/>
  <c r="AL37" i="2"/>
  <c r="BR78" i="2"/>
  <c r="BI55" i="2"/>
  <c r="H78" i="2"/>
  <c r="BK6" i="2"/>
  <c r="BK7" i="2"/>
  <c r="BK8" i="2"/>
  <c r="BK9" i="2"/>
  <c r="BK10" i="2"/>
  <c r="BK11" i="2"/>
  <c r="BK12" i="2"/>
  <c r="BK13" i="2"/>
  <c r="BK14" i="2"/>
  <c r="BK15" i="2"/>
  <c r="BK16" i="2"/>
  <c r="BK17" i="2"/>
  <c r="BK18" i="2"/>
  <c r="BK19" i="2"/>
  <c r="BK20" i="2"/>
  <c r="BK21" i="2"/>
  <c r="BK22" i="2"/>
  <c r="BK23" i="2"/>
  <c r="BK24" i="2"/>
  <c r="BK5" i="2"/>
  <c r="BI11" i="2"/>
  <c r="BK57" i="2"/>
  <c r="BK60" i="2"/>
  <c r="BK55" i="2"/>
  <c r="BI57" i="2"/>
  <c r="BI10" i="2"/>
  <c r="BI60" i="2"/>
  <c r="BK59" i="2" l="1"/>
  <c r="BK67" i="2"/>
  <c r="BK65" i="2"/>
  <c r="BK70" i="2"/>
  <c r="BK74" i="2"/>
  <c r="BK58" i="2"/>
  <c r="BK72" i="2"/>
  <c r="BK69" i="2"/>
  <c r="BK66" i="2"/>
  <c r="BK56" i="2"/>
  <c r="BK61" i="2"/>
  <c r="BK62" i="2"/>
  <c r="BK63" i="2"/>
  <c r="BK73" i="2"/>
  <c r="BK71" i="2"/>
  <c r="BK68" i="2"/>
  <c r="BK64" i="2"/>
  <c r="BA5" i="2"/>
  <c r="BI68" i="2"/>
  <c r="BI71" i="2"/>
  <c r="BI73" i="2"/>
  <c r="BI63" i="2"/>
  <c r="BI62" i="2"/>
  <c r="BI61" i="2"/>
  <c r="BI56" i="2"/>
  <c r="BI66" i="2"/>
  <c r="BI69" i="2"/>
  <c r="BI72" i="2"/>
  <c r="BI58" i="2"/>
  <c r="BI74" i="2"/>
  <c r="BI70" i="2"/>
  <c r="BI65" i="2"/>
  <c r="BI67" i="2"/>
  <c r="BI59" i="2"/>
  <c r="BI64" i="2"/>
  <c r="BI24" i="2"/>
  <c r="BI23" i="2"/>
  <c r="BI22" i="2"/>
  <c r="BI21" i="2"/>
  <c r="BI20" i="2"/>
  <c r="BI19" i="2"/>
  <c r="BI18" i="2"/>
  <c r="BI16" i="2"/>
  <c r="BI15" i="2"/>
  <c r="BI14" i="2"/>
  <c r="BI13" i="2"/>
  <c r="BI12" i="2"/>
  <c r="BI9" i="2"/>
  <c r="BI8" i="2"/>
  <c r="BI75" i="2" l="1"/>
  <c r="BJ17" i="2" s="1"/>
  <c r="BI76" i="2"/>
  <c r="BJ13" i="2"/>
  <c r="DD67" i="2"/>
  <c r="CQ55" i="2"/>
  <c r="DD62" i="2"/>
  <c r="DD70" i="2"/>
  <c r="DD68" i="2"/>
  <c r="DD73" i="2"/>
  <c r="DD77" i="2"/>
  <c r="DD76" i="2"/>
  <c r="DD61" i="2"/>
  <c r="DD74" i="2"/>
  <c r="DD75" i="2"/>
  <c r="DD55" i="2"/>
  <c r="DD56" i="2"/>
  <c r="DD57" i="2"/>
  <c r="DD72" i="2"/>
  <c r="DD69" i="2"/>
  <c r="DD59" i="2"/>
  <c r="DD60" i="2"/>
  <c r="DD63" i="2"/>
  <c r="DD64" i="2"/>
  <c r="DD65" i="2"/>
  <c r="DD66" i="2"/>
  <c r="DD71" i="2"/>
  <c r="DD58" i="2"/>
  <c r="CQ56" i="2"/>
  <c r="CQ57" i="2"/>
  <c r="CQ67" i="2"/>
  <c r="CQ62" i="2"/>
  <c r="CQ70" i="2"/>
  <c r="CQ68" i="2"/>
  <c r="CQ73" i="2"/>
  <c r="CQ76" i="2"/>
  <c r="CQ75" i="2"/>
  <c r="CQ61" i="2"/>
  <c r="CQ74" i="2"/>
  <c r="CQ72" i="2"/>
  <c r="CQ69" i="2"/>
  <c r="CQ63" i="2"/>
  <c r="CQ64" i="2"/>
  <c r="CQ65" i="2"/>
  <c r="CQ66" i="2"/>
  <c r="CQ71" i="2"/>
  <c r="CQ58" i="2"/>
  <c r="CQ59" i="2"/>
  <c r="CQ60" i="2"/>
  <c r="BX55" i="2"/>
  <c r="BX56" i="2"/>
  <c r="BX57" i="2"/>
  <c r="BX67" i="2"/>
  <c r="BX62" i="2"/>
  <c r="BX70" i="2"/>
  <c r="BX68" i="2"/>
  <c r="BX73" i="2"/>
  <c r="BX77" i="2"/>
  <c r="BX76" i="2"/>
  <c r="BX61" i="2"/>
  <c r="BX74" i="2"/>
  <c r="BX75" i="2"/>
  <c r="BX72" i="2"/>
  <c r="BX69" i="2"/>
  <c r="BX59" i="2"/>
  <c r="BX60" i="2"/>
  <c r="BX63" i="2"/>
  <c r="BX64" i="2"/>
  <c r="BX65" i="2"/>
  <c r="BX66" i="2"/>
  <c r="BX71" i="2"/>
  <c r="BX58" i="2"/>
  <c r="BA62" i="2"/>
  <c r="BA69" i="2"/>
  <c r="BA67" i="2"/>
  <c r="BA72" i="2"/>
  <c r="BA76" i="2"/>
  <c r="BA75" i="2"/>
  <c r="BA61" i="2"/>
  <c r="BA73" i="2"/>
  <c r="BA55" i="2"/>
  <c r="BA56" i="2"/>
  <c r="BA57" i="2"/>
  <c r="BA71" i="2"/>
  <c r="BA68" i="2"/>
  <c r="BA59" i="2"/>
  <c r="BA63" i="2"/>
  <c r="BA64" i="2"/>
  <c r="BA65" i="2"/>
  <c r="BA66" i="2"/>
  <c r="BA70" i="2"/>
  <c r="BA58" i="2"/>
  <c r="BA60" i="2"/>
  <c r="BA74" i="2"/>
  <c r="AN56" i="2"/>
  <c r="AN57" i="2"/>
  <c r="AN66" i="2"/>
  <c r="AN61" i="2"/>
  <c r="AN69" i="2"/>
  <c r="AN67" i="2"/>
  <c r="AN72" i="2"/>
  <c r="AN76" i="2"/>
  <c r="AN75" i="2"/>
  <c r="AN60" i="2"/>
  <c r="AN74" i="2"/>
  <c r="AN71" i="2"/>
  <c r="AN68" i="2"/>
  <c r="AN58" i="2"/>
  <c r="AN59" i="2"/>
  <c r="AN62" i="2"/>
  <c r="AN63" i="2"/>
  <c r="AN64" i="2"/>
  <c r="AN65" i="2"/>
  <c r="AN70" i="2"/>
  <c r="AN73" i="2"/>
  <c r="AN55" i="2"/>
  <c r="X56" i="2"/>
  <c r="X57" i="2"/>
  <c r="X67" i="2"/>
  <c r="X62" i="2"/>
  <c r="X70" i="2"/>
  <c r="X68" i="2"/>
  <c r="X73" i="2"/>
  <c r="X77" i="2"/>
  <c r="X61" i="2"/>
  <c r="X75" i="2"/>
  <c r="X72" i="2"/>
  <c r="X69" i="2"/>
  <c r="X59" i="2"/>
  <c r="X60" i="2"/>
  <c r="X63" i="2"/>
  <c r="X64" i="2"/>
  <c r="X65" i="2"/>
  <c r="X66" i="2"/>
  <c r="X71" i="2"/>
  <c r="X58" i="2"/>
  <c r="X74" i="2"/>
  <c r="X55" i="2"/>
  <c r="X5" i="2"/>
  <c r="J55" i="2"/>
  <c r="J56" i="2"/>
  <c r="J57" i="2"/>
  <c r="J67" i="2"/>
  <c r="J62" i="2"/>
  <c r="J70" i="2"/>
  <c r="J68" i="2"/>
  <c r="J73" i="2"/>
  <c r="J77" i="2"/>
  <c r="J76" i="2"/>
  <c r="J61" i="2"/>
  <c r="J75" i="2"/>
  <c r="J72" i="2"/>
  <c r="J69" i="2"/>
  <c r="J59" i="2"/>
  <c r="J60" i="2"/>
  <c r="J63" i="2"/>
  <c r="J64" i="2"/>
  <c r="J65" i="2"/>
  <c r="J66" i="2"/>
  <c r="J71" i="2"/>
  <c r="J58" i="2"/>
  <c r="J74" i="2"/>
  <c r="BJ12" i="2" l="1"/>
  <c r="BJ24" i="2"/>
  <c r="DD78" i="2"/>
  <c r="AN77" i="2"/>
  <c r="BX78" i="2"/>
  <c r="BA77" i="2"/>
  <c r="BJ9" i="2"/>
  <c r="BJ63" i="2"/>
  <c r="BJ19" i="2"/>
  <c r="BJ5" i="2"/>
  <c r="BJ20" i="2"/>
  <c r="BJ6" i="2"/>
  <c r="BJ10" i="2"/>
  <c r="BJ11" i="2"/>
  <c r="BJ21" i="2"/>
  <c r="BJ14" i="2"/>
  <c r="BJ18" i="2"/>
  <c r="BJ8" i="2"/>
  <c r="BJ7" i="2"/>
  <c r="BJ68" i="2"/>
  <c r="BJ55" i="2"/>
  <c r="BJ16" i="2"/>
  <c r="BJ15" i="2"/>
  <c r="BJ22" i="2"/>
  <c r="BJ23" i="2"/>
  <c r="BJ57" i="2"/>
  <c r="BJ60" i="2"/>
  <c r="J78" i="2"/>
  <c r="BJ61" i="2"/>
  <c r="BJ69" i="2"/>
  <c r="BJ66" i="2"/>
  <c r="BJ62" i="2"/>
  <c r="BJ70" i="2"/>
  <c r="BJ58" i="2"/>
  <c r="BJ64" i="2"/>
  <c r="BJ59" i="2"/>
  <c r="BJ72" i="2"/>
  <c r="BJ71" i="2"/>
  <c r="BJ73" i="2"/>
  <c r="BJ56" i="2"/>
  <c r="BJ67" i="2"/>
  <c r="BJ65" i="2"/>
  <c r="BJ74" i="2"/>
  <c r="CQ77" i="2"/>
  <c r="DD6" i="2"/>
  <c r="DD24" i="2"/>
  <c r="DD49" i="2"/>
  <c r="DD38" i="2"/>
  <c r="DD48" i="2"/>
  <c r="DD50" i="2"/>
  <c r="DD25" i="2"/>
  <c r="DD7" i="2"/>
  <c r="DD26" i="2"/>
  <c r="DD8" i="2"/>
  <c r="DD9" i="2"/>
  <c r="DD39" i="2"/>
  <c r="DD40" i="2"/>
  <c r="DD41" i="2"/>
  <c r="DD42" i="2"/>
  <c r="DD27" i="2"/>
  <c r="DD43" i="2"/>
  <c r="DD10" i="2"/>
  <c r="DD47" i="2"/>
  <c r="DD11" i="2"/>
  <c r="DD12" i="2"/>
  <c r="DD44" i="2"/>
  <c r="DD13" i="2"/>
  <c r="DD14" i="2"/>
  <c r="DD15" i="2"/>
  <c r="DD28" i="2"/>
  <c r="DD29" i="2"/>
  <c r="DD30" i="2"/>
  <c r="DD16" i="2"/>
  <c r="DD17" i="2"/>
  <c r="DD18" i="2"/>
  <c r="DD31" i="2"/>
  <c r="DD19" i="2"/>
  <c r="DD52" i="2"/>
  <c r="DD32" i="2"/>
  <c r="DD36" i="2"/>
  <c r="DD45" i="2"/>
  <c r="DD20" i="2"/>
  <c r="DD33" i="2"/>
  <c r="DD37" i="2"/>
  <c r="DD34" i="2"/>
  <c r="DD21" i="2"/>
  <c r="DD46" i="2"/>
  <c r="DD22" i="2"/>
  <c r="DD35" i="2"/>
  <c r="DD23" i="2"/>
  <c r="DD5" i="2"/>
  <c r="CQ6" i="2"/>
  <c r="CQ24" i="2"/>
  <c r="CQ49" i="2"/>
  <c r="CQ38" i="2"/>
  <c r="CQ48" i="2"/>
  <c r="CQ50" i="2"/>
  <c r="CQ25" i="2"/>
  <c r="CQ51" i="2"/>
  <c r="CQ7" i="2"/>
  <c r="CQ26" i="2"/>
  <c r="CQ8" i="2"/>
  <c r="CQ9" i="2"/>
  <c r="CQ39" i="2"/>
  <c r="CQ40" i="2"/>
  <c r="CQ41" i="2"/>
  <c r="CQ42" i="2"/>
  <c r="CQ27" i="2"/>
  <c r="CQ43" i="2"/>
  <c r="CQ10" i="2"/>
  <c r="CQ47" i="2"/>
  <c r="CQ11" i="2"/>
  <c r="CQ12" i="2"/>
  <c r="CQ44" i="2"/>
  <c r="CQ13" i="2"/>
  <c r="CQ14" i="2"/>
  <c r="CQ15" i="2"/>
  <c r="CQ28" i="2"/>
  <c r="CQ29" i="2"/>
  <c r="CQ30" i="2"/>
  <c r="CQ16" i="2"/>
  <c r="CQ17" i="2"/>
  <c r="CQ18" i="2"/>
  <c r="CQ31" i="2"/>
  <c r="CQ19" i="2"/>
  <c r="CQ52" i="2"/>
  <c r="CQ32" i="2"/>
  <c r="CQ36" i="2"/>
  <c r="CQ45" i="2"/>
  <c r="CQ20" i="2"/>
  <c r="CQ33" i="2"/>
  <c r="CQ37" i="2"/>
  <c r="CQ34" i="2"/>
  <c r="CQ21" i="2"/>
  <c r="CQ46" i="2"/>
  <c r="CQ22" i="2"/>
  <c r="CQ35" i="2"/>
  <c r="CQ23" i="2"/>
  <c r="CQ5" i="2"/>
  <c r="AN5" i="2"/>
  <c r="J5" i="2"/>
  <c r="BX6" i="2"/>
  <c r="BX24" i="2"/>
  <c r="BX49" i="2"/>
  <c r="BX38" i="2"/>
  <c r="BX48" i="2"/>
  <c r="BX50" i="2"/>
  <c r="BX25" i="2"/>
  <c r="BX51" i="2"/>
  <c r="BX7" i="2"/>
  <c r="BX26" i="2"/>
  <c r="BX8" i="2"/>
  <c r="BX9" i="2"/>
  <c r="BX39" i="2"/>
  <c r="BX40" i="2"/>
  <c r="BX41" i="2"/>
  <c r="BX42" i="2"/>
  <c r="BX27" i="2"/>
  <c r="BX43" i="2"/>
  <c r="BX10" i="2"/>
  <c r="BX47" i="2"/>
  <c r="BX11" i="2"/>
  <c r="BX12" i="2"/>
  <c r="BX44" i="2"/>
  <c r="BX13" i="2"/>
  <c r="BX14" i="2"/>
  <c r="BX15" i="2"/>
  <c r="BX28" i="2"/>
  <c r="BX29" i="2"/>
  <c r="BX30" i="2"/>
  <c r="BX16" i="2"/>
  <c r="BX17" i="2"/>
  <c r="BX18" i="2"/>
  <c r="BX31" i="2"/>
  <c r="BX19" i="2"/>
  <c r="BX52" i="2"/>
  <c r="BX32" i="2"/>
  <c r="BX36" i="2"/>
  <c r="BX45" i="2"/>
  <c r="BX20" i="2"/>
  <c r="BX33" i="2"/>
  <c r="BX37" i="2"/>
  <c r="BX34" i="2"/>
  <c r="BX21" i="2"/>
  <c r="BX46" i="2"/>
  <c r="BX22" i="2"/>
  <c r="BX35" i="2"/>
  <c r="BX23" i="2"/>
  <c r="BX5" i="2"/>
  <c r="BA6" i="2"/>
  <c r="BA24" i="2"/>
  <c r="BA49" i="2"/>
  <c r="BA38" i="2"/>
  <c r="BA48" i="2"/>
  <c r="BA50" i="2"/>
  <c r="BA25" i="2"/>
  <c r="BA51" i="2"/>
  <c r="BA7" i="2"/>
  <c r="BA26" i="2"/>
  <c r="BA8" i="2"/>
  <c r="BA9" i="2"/>
  <c r="BA39" i="2"/>
  <c r="BA40" i="2"/>
  <c r="BA41" i="2"/>
  <c r="BA42" i="2"/>
  <c r="BA27" i="2"/>
  <c r="BA43" i="2"/>
  <c r="BA10" i="2"/>
  <c r="BA47" i="2"/>
  <c r="BA11" i="2"/>
  <c r="BA12" i="2"/>
  <c r="BA44" i="2"/>
  <c r="BA13" i="2"/>
  <c r="BA14" i="2"/>
  <c r="BA15" i="2"/>
  <c r="BA28" i="2"/>
  <c r="BA29" i="2"/>
  <c r="BA30" i="2"/>
  <c r="BA16" i="2"/>
  <c r="BA17" i="2"/>
  <c r="BA18" i="2"/>
  <c r="BA31" i="2"/>
  <c r="BA19" i="2"/>
  <c r="BA52" i="2"/>
  <c r="BA32" i="2"/>
  <c r="BA36" i="2"/>
  <c r="BA45" i="2"/>
  <c r="BA20" i="2"/>
  <c r="BA33" i="2"/>
  <c r="BA37" i="2"/>
  <c r="BA34" i="2"/>
  <c r="BA21" i="2"/>
  <c r="BA46" i="2"/>
  <c r="BA22" i="2"/>
  <c r="BA35" i="2"/>
  <c r="BA23" i="2"/>
  <c r="AN31" i="2"/>
  <c r="AN6" i="2"/>
  <c r="AN24" i="2"/>
  <c r="AN49" i="2"/>
  <c r="AN38" i="2"/>
  <c r="AN48" i="2"/>
  <c r="AN50" i="2"/>
  <c r="AN25" i="2"/>
  <c r="AN51" i="2"/>
  <c r="AN7" i="2"/>
  <c r="AN26" i="2"/>
  <c r="AN8" i="2"/>
  <c r="AN9" i="2"/>
  <c r="AN39" i="2"/>
  <c r="AN40" i="2"/>
  <c r="AN41" i="2"/>
  <c r="AN42" i="2"/>
  <c r="AN27" i="2"/>
  <c r="AN43" i="2"/>
  <c r="AN10" i="2"/>
  <c r="AN47" i="2"/>
  <c r="AN11" i="2"/>
  <c r="AN12" i="2"/>
  <c r="AN44" i="2"/>
  <c r="AN13" i="2"/>
  <c r="AN14" i="2"/>
  <c r="AN15" i="2"/>
  <c r="AN28" i="2"/>
  <c r="AN29" i="2"/>
  <c r="AN30" i="2"/>
  <c r="AN16" i="2"/>
  <c r="AN17" i="2"/>
  <c r="AN18" i="2"/>
  <c r="AN19" i="2"/>
  <c r="AN52" i="2"/>
  <c r="AN32" i="2"/>
  <c r="AN36" i="2"/>
  <c r="AN45" i="2"/>
  <c r="AN20" i="2"/>
  <c r="AN33" i="2"/>
  <c r="AN37" i="2"/>
  <c r="AN34" i="2"/>
  <c r="AN21" i="2"/>
  <c r="AN46" i="2"/>
  <c r="AN22" i="2"/>
  <c r="AN35" i="2"/>
  <c r="AN23" i="2"/>
  <c r="X6" i="2"/>
  <c r="X24" i="2"/>
  <c r="X49" i="2"/>
  <c r="X38" i="2"/>
  <c r="X48" i="2"/>
  <c r="X50" i="2"/>
  <c r="X25" i="2"/>
  <c r="X51" i="2"/>
  <c r="X7" i="2"/>
  <c r="X26" i="2"/>
  <c r="X8" i="2"/>
  <c r="X9" i="2"/>
  <c r="X39" i="2"/>
  <c r="X40" i="2"/>
  <c r="X41" i="2"/>
  <c r="X42" i="2"/>
  <c r="X27" i="2"/>
  <c r="X43" i="2"/>
  <c r="X10" i="2"/>
  <c r="X47" i="2"/>
  <c r="X11" i="2"/>
  <c r="X12" i="2"/>
  <c r="X44" i="2"/>
  <c r="X13" i="2"/>
  <c r="X14" i="2"/>
  <c r="X15" i="2"/>
  <c r="X28" i="2"/>
  <c r="X29" i="2"/>
  <c r="X30" i="2"/>
  <c r="X16" i="2"/>
  <c r="X17" i="2"/>
  <c r="X18" i="2"/>
  <c r="X31" i="2"/>
  <c r="X19" i="2"/>
  <c r="X52" i="2"/>
  <c r="X32" i="2"/>
  <c r="X36" i="2"/>
  <c r="X45" i="2"/>
  <c r="X20" i="2"/>
  <c r="X33" i="2"/>
  <c r="X37" i="2"/>
  <c r="X34" i="2"/>
  <c r="X21" i="2"/>
  <c r="X46" i="2"/>
  <c r="X22" i="2"/>
  <c r="X35" i="2"/>
  <c r="X23" i="2"/>
  <c r="DD53" i="2" l="1"/>
  <c r="X53" i="2"/>
  <c r="BA53" i="2"/>
  <c r="BX53" i="2"/>
  <c r="AN53" i="2"/>
  <c r="CQ53" i="2"/>
  <c r="J20" i="2"/>
  <c r="J6" i="2"/>
  <c r="J24" i="2"/>
  <c r="J49" i="2"/>
  <c r="J38" i="2"/>
  <c r="J48" i="2"/>
  <c r="J50" i="2"/>
  <c r="J25" i="2"/>
  <c r="J51" i="2"/>
  <c r="J7" i="2"/>
  <c r="J26" i="2"/>
  <c r="J8" i="2"/>
  <c r="J9" i="2"/>
  <c r="J39" i="2"/>
  <c r="J40" i="2"/>
  <c r="J41" i="2"/>
  <c r="J42" i="2"/>
  <c r="J27" i="2"/>
  <c r="J43" i="2"/>
  <c r="J10" i="2"/>
  <c r="J47" i="2"/>
  <c r="J11" i="2"/>
  <c r="J12" i="2"/>
  <c r="J44" i="2"/>
  <c r="J13" i="2"/>
  <c r="J14" i="2"/>
  <c r="J15" i="2"/>
  <c r="J28" i="2"/>
  <c r="J29" i="2"/>
  <c r="J30" i="2"/>
  <c r="J16" i="2"/>
  <c r="J17" i="2"/>
  <c r="J18" i="2"/>
  <c r="J31" i="2"/>
  <c r="J19" i="2"/>
  <c r="J52" i="2"/>
  <c r="J32" i="2"/>
  <c r="J36" i="2"/>
  <c r="J45" i="2"/>
  <c r="J33" i="2"/>
  <c r="J37" i="2"/>
  <c r="J34" i="2"/>
  <c r="J21" i="2"/>
  <c r="J46" i="2"/>
  <c r="J22" i="2"/>
  <c r="J35" i="2"/>
  <c r="J23" i="2"/>
  <c r="J53" i="2" l="1"/>
  <c r="CU78" i="2"/>
  <c r="CV78" i="2"/>
  <c r="CW78" i="2"/>
  <c r="CX78" i="2"/>
  <c r="CY78" i="2"/>
  <c r="CZ78" i="2"/>
  <c r="DA78" i="2"/>
  <c r="CU79" i="2"/>
  <c r="CV79" i="2"/>
  <c r="CW79" i="2"/>
  <c r="CX79" i="2"/>
  <c r="CY79" i="2"/>
  <c r="CZ79" i="2"/>
  <c r="DA79" i="2"/>
  <c r="CT79" i="2"/>
  <c r="CT78" i="2"/>
  <c r="CB77" i="2"/>
  <c r="CC77" i="2"/>
  <c r="CD77" i="2"/>
  <c r="CE77" i="2"/>
  <c r="CF77" i="2"/>
  <c r="CG77" i="2"/>
  <c r="CH77" i="2"/>
  <c r="CI77" i="2"/>
  <c r="CJ77" i="2"/>
  <c r="CK77" i="2"/>
  <c r="CL77" i="2"/>
  <c r="CM77" i="2"/>
  <c r="CN77" i="2"/>
  <c r="CB78" i="2"/>
  <c r="CC78" i="2"/>
  <c r="CD78" i="2"/>
  <c r="CE78" i="2"/>
  <c r="CF78" i="2"/>
  <c r="CG78" i="2"/>
  <c r="CH78" i="2"/>
  <c r="CI78" i="2"/>
  <c r="CJ78" i="2"/>
  <c r="CK78" i="2"/>
  <c r="CL78" i="2"/>
  <c r="CM78" i="2"/>
  <c r="CN78" i="2"/>
  <c r="CA78" i="2"/>
  <c r="CA77" i="2"/>
  <c r="BO78" i="2"/>
  <c r="BP78" i="2"/>
  <c r="BQ78" i="2"/>
  <c r="BS78" i="2"/>
  <c r="BT78" i="2"/>
  <c r="BU78" i="2"/>
  <c r="BO79" i="2"/>
  <c r="BP79" i="2"/>
  <c r="BQ79" i="2"/>
  <c r="BR79" i="2"/>
  <c r="BS79" i="2"/>
  <c r="BT79" i="2"/>
  <c r="BU79" i="2"/>
  <c r="BN79" i="2"/>
  <c r="BN78" i="2"/>
  <c r="AX77" i="2"/>
  <c r="AX78" i="2"/>
  <c r="AW78" i="2"/>
  <c r="AW77" i="2"/>
  <c r="AV78" i="2"/>
  <c r="AU78" i="2"/>
  <c r="AT78" i="2"/>
  <c r="AS78" i="2"/>
  <c r="AR78" i="2"/>
  <c r="AQ78" i="2"/>
  <c r="AV77" i="2"/>
  <c r="AU77" i="2"/>
  <c r="AT77" i="2"/>
  <c r="AS77" i="2"/>
  <c r="AR77" i="2"/>
  <c r="AQ77" i="2"/>
  <c r="AK77" i="2"/>
  <c r="V74" i="2"/>
  <c r="H79" i="2"/>
  <c r="I5" i="2"/>
  <c r="G78" i="2"/>
  <c r="F78" i="2"/>
  <c r="E78" i="2"/>
  <c r="D78" i="2"/>
  <c r="C78" i="2"/>
  <c r="AA77" i="2"/>
  <c r="AA78" i="2"/>
  <c r="U79" i="2"/>
  <c r="T79" i="2"/>
  <c r="S79" i="2"/>
  <c r="R79" i="2"/>
  <c r="Q79" i="2"/>
  <c r="P79" i="2"/>
  <c r="O79" i="2"/>
  <c r="N79" i="2"/>
  <c r="M79" i="2"/>
  <c r="G79" i="2"/>
  <c r="F79" i="2"/>
  <c r="E79" i="2"/>
  <c r="D79" i="2"/>
  <c r="C79" i="2"/>
  <c r="AK78" i="2"/>
  <c r="AJ78" i="2"/>
  <c r="AI78" i="2"/>
  <c r="AH78" i="2"/>
  <c r="AG78" i="2"/>
  <c r="AF78" i="2"/>
  <c r="AE78" i="2"/>
  <c r="AD78" i="2"/>
  <c r="AC78" i="2"/>
  <c r="AB78" i="2"/>
  <c r="U78" i="2"/>
  <c r="T78" i="2"/>
  <c r="S78" i="2"/>
  <c r="R78" i="2"/>
  <c r="Q78" i="2"/>
  <c r="P78" i="2"/>
  <c r="O78" i="2"/>
  <c r="N78" i="2"/>
  <c r="M78" i="2"/>
  <c r="X76" i="2" s="1"/>
  <c r="X78" i="2" s="1"/>
  <c r="AJ77" i="2"/>
  <c r="AI77" i="2"/>
  <c r="AH77" i="2"/>
  <c r="AG77" i="2"/>
  <c r="AF77" i="2"/>
  <c r="AE77" i="2"/>
  <c r="AD77" i="2"/>
  <c r="AC77" i="2"/>
  <c r="AB77" i="2"/>
  <c r="DB58" i="2"/>
  <c r="BV58" i="2"/>
  <c r="AY74" i="2"/>
  <c r="AL73" i="2"/>
  <c r="DB71" i="2"/>
  <c r="BV71" i="2"/>
  <c r="V58" i="2"/>
  <c r="DB66" i="2"/>
  <c r="BV66" i="2"/>
  <c r="AL70" i="2"/>
  <c r="V71" i="2"/>
  <c r="DB65" i="2"/>
  <c r="CO58" i="2"/>
  <c r="BV65" i="2"/>
  <c r="AY58" i="2"/>
  <c r="AL65" i="2"/>
  <c r="V66" i="2"/>
  <c r="DB64" i="2"/>
  <c r="CO71" i="2"/>
  <c r="BV64" i="2"/>
  <c r="AY70" i="2"/>
  <c r="AL64" i="2"/>
  <c r="V65" i="2"/>
  <c r="DB63" i="2"/>
  <c r="CO66" i="2"/>
  <c r="BV63" i="2"/>
  <c r="AY66" i="2"/>
  <c r="AL63" i="2"/>
  <c r="V64" i="2"/>
  <c r="DB60" i="2"/>
  <c r="CO65" i="2"/>
  <c r="BV60" i="2"/>
  <c r="AY65" i="2"/>
  <c r="AL62" i="2"/>
  <c r="V63" i="2"/>
  <c r="DB59" i="2"/>
  <c r="CO64" i="2"/>
  <c r="BV59" i="2"/>
  <c r="AY64" i="2"/>
  <c r="AL59" i="2"/>
  <c r="V60" i="2"/>
  <c r="DB69" i="2"/>
  <c r="CO63" i="2"/>
  <c r="BV69" i="2"/>
  <c r="AY63" i="2"/>
  <c r="AL58" i="2"/>
  <c r="V59" i="2"/>
  <c r="DB72" i="2"/>
  <c r="CO69" i="2"/>
  <c r="BV72" i="2"/>
  <c r="AY59" i="2"/>
  <c r="AL68" i="2"/>
  <c r="V69" i="2"/>
  <c r="DB57" i="2"/>
  <c r="CO72" i="2"/>
  <c r="BV75" i="2"/>
  <c r="AY68" i="2"/>
  <c r="AL71" i="2"/>
  <c r="V72" i="2"/>
  <c r="DB56" i="2"/>
  <c r="CO74" i="2"/>
  <c r="BV74" i="2"/>
  <c r="AY71" i="2"/>
  <c r="AL74" i="2"/>
  <c r="V75" i="2"/>
  <c r="DB55" i="2"/>
  <c r="CO61" i="2"/>
  <c r="BV61" i="2"/>
  <c r="AY57" i="2"/>
  <c r="AL60" i="2"/>
  <c r="V61" i="2"/>
  <c r="DB75" i="2"/>
  <c r="CO75" i="2"/>
  <c r="BV76" i="2"/>
  <c r="AY56" i="2"/>
  <c r="AL75" i="2"/>
  <c r="V76" i="2"/>
  <c r="DB74" i="2"/>
  <c r="CO76" i="2"/>
  <c r="BV77" i="2"/>
  <c r="AY55" i="2"/>
  <c r="AL76" i="2"/>
  <c r="V77" i="2"/>
  <c r="DB61" i="2"/>
  <c r="CO73" i="2"/>
  <c r="BV73" i="2"/>
  <c r="AY73" i="2"/>
  <c r="AL72" i="2"/>
  <c r="V73" i="2"/>
  <c r="DB76" i="2"/>
  <c r="CO68" i="2"/>
  <c r="BV68" i="2"/>
  <c r="AY61" i="2"/>
  <c r="AL67" i="2"/>
  <c r="V68" i="2"/>
  <c r="DB77" i="2"/>
  <c r="CO70" i="2"/>
  <c r="BV70" i="2"/>
  <c r="AY75" i="2"/>
  <c r="AL69" i="2"/>
  <c r="V70" i="2"/>
  <c r="DB73" i="2"/>
  <c r="CO62" i="2"/>
  <c r="BV62" i="2"/>
  <c r="AY76" i="2"/>
  <c r="AL61" i="2"/>
  <c r="V62" i="2"/>
  <c r="DB68" i="2"/>
  <c r="CO67" i="2"/>
  <c r="BV67" i="2"/>
  <c r="AY72" i="2"/>
  <c r="AL66" i="2"/>
  <c r="V67" i="2"/>
  <c r="DB70" i="2"/>
  <c r="CO57" i="2"/>
  <c r="BV57" i="2"/>
  <c r="AY67" i="2"/>
  <c r="AL57" i="2"/>
  <c r="V57" i="2"/>
  <c r="DB62" i="2"/>
  <c r="CO56" i="2"/>
  <c r="BV56" i="2"/>
  <c r="AY69" i="2"/>
  <c r="AL56" i="2"/>
  <c r="V56" i="2"/>
  <c r="DB67" i="2"/>
  <c r="CO55" i="2"/>
  <c r="BV55" i="2"/>
  <c r="AY62" i="2"/>
  <c r="AL55" i="2"/>
  <c r="V55" i="2"/>
  <c r="DB23" i="2"/>
  <c r="CO23" i="2"/>
  <c r="BV23" i="2"/>
  <c r="AY23" i="2"/>
  <c r="AL23" i="2"/>
  <c r="V23" i="2"/>
  <c r="DB35" i="2"/>
  <c r="CO35" i="2"/>
  <c r="BV35" i="2"/>
  <c r="AY35" i="2"/>
  <c r="AL35" i="2"/>
  <c r="V35" i="2"/>
  <c r="DB22" i="2"/>
  <c r="CO22" i="2"/>
  <c r="BV22" i="2"/>
  <c r="AY22" i="2"/>
  <c r="AL22" i="2"/>
  <c r="V22" i="2"/>
  <c r="DB46" i="2"/>
  <c r="CO46" i="2"/>
  <c r="BV46" i="2"/>
  <c r="AY46" i="2"/>
  <c r="AL46" i="2"/>
  <c r="V46" i="2"/>
  <c r="DB21" i="2"/>
  <c r="CO21" i="2"/>
  <c r="BV21" i="2"/>
  <c r="AY21" i="2"/>
  <c r="AL21" i="2"/>
  <c r="V21" i="2"/>
  <c r="DB34" i="2"/>
  <c r="CO34" i="2"/>
  <c r="BV34" i="2"/>
  <c r="AY34" i="2"/>
  <c r="AL34" i="2"/>
  <c r="V34" i="2"/>
  <c r="DB37" i="2"/>
  <c r="CO37" i="2"/>
  <c r="BV37" i="2"/>
  <c r="AY37" i="2"/>
  <c r="V37" i="2"/>
  <c r="DB33" i="2"/>
  <c r="CO33" i="2"/>
  <c r="BV33" i="2"/>
  <c r="AY33" i="2"/>
  <c r="AL33" i="2"/>
  <c r="V33" i="2"/>
  <c r="DB20" i="2"/>
  <c r="CO20" i="2"/>
  <c r="BV20" i="2"/>
  <c r="AY20" i="2"/>
  <c r="AL20" i="2"/>
  <c r="V20" i="2"/>
  <c r="DB45" i="2"/>
  <c r="CO45" i="2"/>
  <c r="BV45" i="2"/>
  <c r="AY45" i="2"/>
  <c r="AL45" i="2"/>
  <c r="V45" i="2"/>
  <c r="DB36" i="2"/>
  <c r="CO36" i="2"/>
  <c r="BV36" i="2"/>
  <c r="AY36" i="2"/>
  <c r="V36" i="2"/>
  <c r="DB32" i="2"/>
  <c r="CO32" i="2"/>
  <c r="BV32" i="2"/>
  <c r="AY32" i="2"/>
  <c r="AL32" i="2"/>
  <c r="V32" i="2"/>
  <c r="DB52" i="2"/>
  <c r="CO52" i="2"/>
  <c r="BV52" i="2"/>
  <c r="AY52" i="2"/>
  <c r="AL52" i="2"/>
  <c r="V52" i="2"/>
  <c r="DB19" i="2"/>
  <c r="CO19" i="2"/>
  <c r="BV19" i="2"/>
  <c r="AY19" i="2"/>
  <c r="AL19" i="2"/>
  <c r="V19" i="2"/>
  <c r="DB31" i="2"/>
  <c r="CO31" i="2"/>
  <c r="BV31" i="2"/>
  <c r="AY31" i="2"/>
  <c r="AL31" i="2"/>
  <c r="V31" i="2"/>
  <c r="DB18" i="2"/>
  <c r="CO18" i="2"/>
  <c r="BV18" i="2"/>
  <c r="AL18" i="2"/>
  <c r="V18" i="2"/>
  <c r="DB17" i="2"/>
  <c r="CO17" i="2"/>
  <c r="BV17" i="2"/>
  <c r="AY17" i="2"/>
  <c r="AL17" i="2"/>
  <c r="V17" i="2"/>
  <c r="DB16" i="2"/>
  <c r="CO16" i="2"/>
  <c r="BV16" i="2"/>
  <c r="AY16" i="2"/>
  <c r="AL16" i="2"/>
  <c r="V16" i="2"/>
  <c r="DB30" i="2"/>
  <c r="CO30" i="2"/>
  <c r="BV30" i="2"/>
  <c r="AY30" i="2"/>
  <c r="AL30" i="2"/>
  <c r="V30" i="2"/>
  <c r="DB29" i="2"/>
  <c r="CO29" i="2"/>
  <c r="BV29" i="2"/>
  <c r="AY29" i="2"/>
  <c r="AL29" i="2"/>
  <c r="V29" i="2"/>
  <c r="DB28" i="2"/>
  <c r="CO28" i="2"/>
  <c r="BV28" i="2"/>
  <c r="AY28" i="2"/>
  <c r="AL28" i="2"/>
  <c r="V28" i="2"/>
  <c r="DB15" i="2"/>
  <c r="CO15" i="2"/>
  <c r="BV15" i="2"/>
  <c r="AY15" i="2"/>
  <c r="AL15" i="2"/>
  <c r="V15" i="2"/>
  <c r="DB14" i="2"/>
  <c r="CO14" i="2"/>
  <c r="BV14" i="2"/>
  <c r="AY14" i="2"/>
  <c r="AL14" i="2"/>
  <c r="V14" i="2"/>
  <c r="DB13" i="2"/>
  <c r="CO13" i="2"/>
  <c r="BV13" i="2"/>
  <c r="AY13" i="2"/>
  <c r="AL13" i="2"/>
  <c r="V13" i="2"/>
  <c r="DB44" i="2"/>
  <c r="CO44" i="2"/>
  <c r="BV44" i="2"/>
  <c r="AY44" i="2"/>
  <c r="AL44" i="2"/>
  <c r="V44" i="2"/>
  <c r="DB12" i="2"/>
  <c r="CO12" i="2"/>
  <c r="BV12" i="2"/>
  <c r="AY12" i="2"/>
  <c r="AL12" i="2"/>
  <c r="V12" i="2"/>
  <c r="DB11" i="2"/>
  <c r="CO11" i="2"/>
  <c r="BV11" i="2"/>
  <c r="AY11" i="2"/>
  <c r="AL11" i="2"/>
  <c r="V11" i="2"/>
  <c r="DB47" i="2"/>
  <c r="CO47" i="2"/>
  <c r="BV47" i="2"/>
  <c r="AY47" i="2"/>
  <c r="AL47" i="2"/>
  <c r="V47" i="2"/>
  <c r="DB10" i="2"/>
  <c r="CO10" i="2"/>
  <c r="BV10" i="2"/>
  <c r="AY10" i="2"/>
  <c r="AL10" i="2"/>
  <c r="V10" i="2"/>
  <c r="DB43" i="2"/>
  <c r="CO43" i="2"/>
  <c r="BV43" i="2"/>
  <c r="AY43" i="2"/>
  <c r="AL43" i="2"/>
  <c r="V43" i="2"/>
  <c r="DB27" i="2"/>
  <c r="CO27" i="2"/>
  <c r="BV27" i="2"/>
  <c r="AY27" i="2"/>
  <c r="AL27" i="2"/>
  <c r="V27" i="2"/>
  <c r="DB42" i="2"/>
  <c r="CO42" i="2"/>
  <c r="BV42" i="2"/>
  <c r="AY42" i="2"/>
  <c r="AL42" i="2"/>
  <c r="V42" i="2"/>
  <c r="H42" i="2"/>
  <c r="DB41" i="2"/>
  <c r="CO41" i="2"/>
  <c r="BV41" i="2"/>
  <c r="AY41" i="2"/>
  <c r="AL41" i="2"/>
  <c r="V41" i="2"/>
  <c r="H41" i="2"/>
  <c r="DB40" i="2"/>
  <c r="CO40" i="2"/>
  <c r="BV40" i="2"/>
  <c r="AY40" i="2"/>
  <c r="AL40" i="2"/>
  <c r="V40" i="2"/>
  <c r="H40" i="2"/>
  <c r="DB39" i="2"/>
  <c r="CO39" i="2"/>
  <c r="BV39" i="2"/>
  <c r="AY39" i="2"/>
  <c r="AL39" i="2"/>
  <c r="V39" i="2"/>
  <c r="H39" i="2"/>
  <c r="DB9" i="2"/>
  <c r="CO9" i="2"/>
  <c r="BV9" i="2"/>
  <c r="AY9" i="2"/>
  <c r="AL9" i="2"/>
  <c r="V9" i="2"/>
  <c r="H9" i="2"/>
  <c r="DB8" i="2"/>
  <c r="CO8" i="2"/>
  <c r="BV8" i="2"/>
  <c r="AY8" i="2"/>
  <c r="AL8" i="2"/>
  <c r="V8" i="2"/>
  <c r="DB26" i="2"/>
  <c r="CO26" i="2"/>
  <c r="BV26" i="2"/>
  <c r="AY26" i="2"/>
  <c r="AL26" i="2"/>
  <c r="V26" i="2"/>
  <c r="DB7" i="2"/>
  <c r="CO7" i="2"/>
  <c r="BV7" i="2"/>
  <c r="AY7" i="2"/>
  <c r="AL7" i="2"/>
  <c r="V7" i="2"/>
  <c r="DB51" i="2"/>
  <c r="CO51" i="2"/>
  <c r="BV51" i="2"/>
  <c r="AY51" i="2"/>
  <c r="AL51" i="2"/>
  <c r="V51" i="2"/>
  <c r="DB25" i="2"/>
  <c r="CO25" i="2"/>
  <c r="BV25" i="2"/>
  <c r="AY25" i="2"/>
  <c r="AL25" i="2"/>
  <c r="V25" i="2"/>
  <c r="DB50" i="2"/>
  <c r="CO50" i="2"/>
  <c r="BV50" i="2"/>
  <c r="AY50" i="2"/>
  <c r="AL50" i="2"/>
  <c r="V50" i="2"/>
  <c r="DB48" i="2"/>
  <c r="CO48" i="2"/>
  <c r="BV48" i="2"/>
  <c r="AY48" i="2"/>
  <c r="AL48" i="2"/>
  <c r="V48" i="2"/>
  <c r="DB38" i="2"/>
  <c r="CO38" i="2"/>
  <c r="BV38" i="2"/>
  <c r="AY38" i="2"/>
  <c r="AL38" i="2"/>
  <c r="V38" i="2"/>
  <c r="DB49" i="2"/>
  <c r="CO49" i="2"/>
  <c r="BV49" i="2"/>
  <c r="AY49" i="2"/>
  <c r="AL49" i="2"/>
  <c r="V49" i="2"/>
  <c r="DB24" i="2"/>
  <c r="CO24" i="2"/>
  <c r="BV24" i="2"/>
  <c r="AY24" i="2"/>
  <c r="AL24" i="2"/>
  <c r="V24" i="2"/>
  <c r="DB6" i="2"/>
  <c r="CO6" i="2"/>
  <c r="BV6" i="2"/>
  <c r="AY6" i="2"/>
  <c r="AL6" i="2"/>
  <c r="V6" i="2"/>
  <c r="DB5" i="2"/>
  <c r="CO5" i="2"/>
  <c r="BV5" i="2"/>
  <c r="AY5" i="2"/>
  <c r="AL5" i="2"/>
  <c r="V5" i="2"/>
  <c r="CO77" i="2" l="1"/>
  <c r="CP7" i="2" s="1"/>
  <c r="CO78" i="2"/>
  <c r="V78" i="2"/>
  <c r="AL77" i="2"/>
  <c r="AM37" i="2" s="1"/>
  <c r="AL78" i="2"/>
  <c r="DB79" i="2"/>
  <c r="DB78" i="2"/>
  <c r="DC55" i="2" s="1"/>
  <c r="AY77" i="2"/>
  <c r="AZ18" i="2" s="1"/>
  <c r="AY78" i="2"/>
  <c r="BV78" i="2"/>
  <c r="BW15" i="2" s="1"/>
  <c r="BV79" i="2"/>
  <c r="W61" i="2"/>
  <c r="V79" i="2"/>
  <c r="I42" i="2"/>
  <c r="I29" i="2"/>
  <c r="I32" i="2"/>
  <c r="I15" i="2"/>
  <c r="I23" i="2"/>
  <c r="I35" i="2"/>
  <c r="AM70" i="2"/>
  <c r="I34" i="2"/>
  <c r="I28" i="2"/>
  <c r="I18" i="2"/>
  <c r="I41" i="2"/>
  <c r="I49" i="2"/>
  <c r="I51" i="2"/>
  <c r="I24" i="2"/>
  <c r="I25" i="2"/>
  <c r="I13" i="2"/>
  <c r="I20" i="2"/>
  <c r="I46" i="2"/>
  <c r="I9" i="2"/>
  <c r="I10" i="2"/>
  <c r="I8" i="2"/>
  <c r="I43" i="2"/>
  <c r="I47" i="2"/>
  <c r="I17" i="2"/>
  <c r="I21" i="2"/>
  <c r="I26" i="2"/>
  <c r="I44" i="2"/>
  <c r="I52" i="2"/>
  <c r="I38" i="2"/>
  <c r="I19" i="2"/>
  <c r="I33" i="2"/>
  <c r="I6" i="2"/>
  <c r="I7" i="2"/>
  <c r="I27" i="2"/>
  <c r="I14" i="2"/>
  <c r="I31" i="2"/>
  <c r="I37" i="2"/>
  <c r="I50" i="2"/>
  <c r="I40" i="2"/>
  <c r="I12" i="2"/>
  <c r="I16" i="2"/>
  <c r="I45" i="2"/>
  <c r="I48" i="2"/>
  <c r="I39" i="2"/>
  <c r="I11" i="2"/>
  <c r="I30" i="2"/>
  <c r="I36" i="2"/>
  <c r="I22" i="2"/>
  <c r="BW62" i="2" l="1"/>
  <c r="AZ15" i="2"/>
  <c r="DC66" i="2"/>
  <c r="AZ28" i="2"/>
  <c r="W76" i="2"/>
  <c r="W23" i="2"/>
  <c r="DC60" i="2"/>
  <c r="DC65" i="2"/>
  <c r="DC68" i="2"/>
  <c r="DC76" i="2"/>
  <c r="BW55" i="2"/>
  <c r="BW66" i="2"/>
  <c r="DC59" i="2"/>
  <c r="BW23" i="2"/>
  <c r="DC70" i="2"/>
  <c r="BW60" i="2"/>
  <c r="BW63" i="2"/>
  <c r="BW56" i="2"/>
  <c r="DC56" i="2"/>
  <c r="DC58" i="2"/>
  <c r="BW73" i="2"/>
  <c r="DC72" i="2"/>
  <c r="BW64" i="2"/>
  <c r="DC74" i="2"/>
  <c r="BW69" i="2"/>
  <c r="DC69" i="2"/>
  <c r="BW61" i="2"/>
  <c r="BW74" i="2"/>
  <c r="DC73" i="2"/>
  <c r="BW75" i="2"/>
  <c r="BW65" i="2"/>
  <c r="DC71" i="2"/>
  <c r="BW59" i="2"/>
  <c r="DC64" i="2"/>
  <c r="DC57" i="2"/>
  <c r="BW72" i="2"/>
  <c r="BW71" i="2"/>
  <c r="DC61" i="2"/>
  <c r="BW58" i="2"/>
  <c r="BW67" i="2"/>
  <c r="DC75" i="2"/>
  <c r="BW76" i="2"/>
  <c r="BW57" i="2"/>
  <c r="BW70" i="2"/>
  <c r="DC63" i="2"/>
  <c r="DC67" i="2"/>
  <c r="DC62" i="2"/>
  <c r="DC38" i="2"/>
  <c r="DC77" i="2"/>
  <c r="BW68" i="2"/>
  <c r="BW77" i="2"/>
  <c r="W13" i="2"/>
  <c r="DC36" i="2"/>
  <c r="DC8" i="2"/>
  <c r="DC40" i="2"/>
  <c r="DC24" i="2"/>
  <c r="DC6" i="2"/>
  <c r="DC47" i="2"/>
  <c r="DC29" i="2"/>
  <c r="W5" i="2"/>
  <c r="DC37" i="2"/>
  <c r="DC10" i="2"/>
  <c r="DC41" i="2"/>
  <c r="DC17" i="2"/>
  <c r="AM9" i="2"/>
  <c r="AM8" i="2"/>
  <c r="BW51" i="2"/>
  <c r="DC42" i="2"/>
  <c r="AM43" i="2"/>
  <c r="AM75" i="2"/>
  <c r="DC15" i="2"/>
  <c r="AM41" i="2"/>
  <c r="AM21" i="2"/>
  <c r="W66" i="2"/>
  <c r="W64" i="2"/>
  <c r="W69" i="2"/>
  <c r="AM44" i="2"/>
  <c r="AZ36" i="2"/>
  <c r="W30" i="2"/>
  <c r="DC19" i="2"/>
  <c r="W11" i="2"/>
  <c r="AM71" i="2"/>
  <c r="AM30" i="2"/>
  <c r="DC34" i="2"/>
  <c r="DC28" i="2"/>
  <c r="DC20" i="2"/>
  <c r="AZ30" i="2"/>
  <c r="AM28" i="2"/>
  <c r="W7" i="2"/>
  <c r="W37" i="2"/>
  <c r="DC13" i="2"/>
  <c r="DC45" i="2"/>
  <c r="DC32" i="2"/>
  <c r="AZ27" i="2"/>
  <c r="BW41" i="2"/>
  <c r="W75" i="2"/>
  <c r="AM66" i="2"/>
  <c r="W60" i="2"/>
  <c r="DC22" i="2"/>
  <c r="DC30" i="2"/>
  <c r="DC25" i="2"/>
  <c r="AZ42" i="2"/>
  <c r="DC43" i="2"/>
  <c r="AM74" i="2"/>
  <c r="DC7" i="2"/>
  <c r="AM61" i="2"/>
  <c r="DC44" i="2"/>
  <c r="AZ61" i="2"/>
  <c r="AZ52" i="2"/>
  <c r="DC18" i="2"/>
  <c r="DC46" i="2"/>
  <c r="W48" i="2"/>
  <c r="AZ76" i="2"/>
  <c r="AM23" i="2"/>
  <c r="W67" i="2"/>
  <c r="AM25" i="2"/>
  <c r="DC9" i="2"/>
  <c r="AM49" i="2"/>
  <c r="AZ47" i="2"/>
  <c r="W6" i="2"/>
  <c r="DC5" i="2"/>
  <c r="AZ40" i="2"/>
  <c r="AM55" i="2"/>
  <c r="AM10" i="2"/>
  <c r="W70" i="2"/>
  <c r="AM60" i="2"/>
  <c r="AM64" i="2"/>
  <c r="DC33" i="2"/>
  <c r="DC51" i="2"/>
  <c r="DC26" i="2"/>
  <c r="AZ21" i="2"/>
  <c r="AM39" i="2"/>
  <c r="DC21" i="2"/>
  <c r="W40" i="2"/>
  <c r="W50" i="2"/>
  <c r="DC49" i="2"/>
  <c r="DC11" i="2"/>
  <c r="AZ63" i="2"/>
  <c r="AZ29" i="2"/>
  <c r="AM63" i="2"/>
  <c r="AM7" i="2"/>
  <c r="AZ67" i="2"/>
  <c r="AM22" i="2"/>
  <c r="AM67" i="2"/>
  <c r="DC50" i="2"/>
  <c r="DC35" i="2"/>
  <c r="DC14" i="2"/>
  <c r="AM73" i="2"/>
  <c r="W9" i="2"/>
  <c r="AZ37" i="2"/>
  <c r="DC52" i="2"/>
  <c r="W73" i="2"/>
  <c r="W74" i="2"/>
  <c r="DC39" i="2"/>
  <c r="DC12" i="2"/>
  <c r="AZ62" i="2"/>
  <c r="AM68" i="2"/>
  <c r="AZ24" i="2"/>
  <c r="AZ22" i="2"/>
  <c r="AM36" i="2"/>
  <c r="DC16" i="2"/>
  <c r="DC27" i="2"/>
  <c r="DC48" i="2"/>
  <c r="DC31" i="2"/>
  <c r="W36" i="2"/>
  <c r="AM38" i="2"/>
  <c r="BW14" i="2"/>
  <c r="W44" i="2"/>
  <c r="DC23" i="2"/>
  <c r="CP6" i="2"/>
  <c r="CP75" i="2"/>
  <c r="CP22" i="2"/>
  <c r="CP17" i="2"/>
  <c r="BW17" i="2"/>
  <c r="BW27" i="2"/>
  <c r="CP31" i="2"/>
  <c r="BW25" i="2"/>
  <c r="CP36" i="2"/>
  <c r="BW21" i="2"/>
  <c r="CP8" i="2"/>
  <c r="BW44" i="2"/>
  <c r="BW52" i="2"/>
  <c r="AZ74" i="2"/>
  <c r="AZ58" i="2"/>
  <c r="AZ66" i="2"/>
  <c r="AZ64" i="2"/>
  <c r="AZ59" i="2"/>
  <c r="AZ71" i="2"/>
  <c r="AZ56" i="2"/>
  <c r="AZ73" i="2"/>
  <c r="AZ75" i="2"/>
  <c r="AZ72" i="2"/>
  <c r="AZ69" i="2"/>
  <c r="AZ23" i="2"/>
  <c r="AZ20" i="2"/>
  <c r="AZ17" i="2"/>
  <c r="AZ44" i="2"/>
  <c r="AZ5" i="2"/>
  <c r="AZ34" i="2"/>
  <c r="AZ19" i="2"/>
  <c r="AZ43" i="2"/>
  <c r="AZ41" i="2"/>
  <c r="AZ8" i="2"/>
  <c r="AZ49" i="2"/>
  <c r="AZ60" i="2"/>
  <c r="AZ11" i="2"/>
  <c r="AZ50" i="2"/>
  <c r="AZ46" i="2"/>
  <c r="AZ33" i="2"/>
  <c r="AZ13" i="2"/>
  <c r="AZ38" i="2"/>
  <c r="AZ32" i="2"/>
  <c r="AZ51" i="2"/>
  <c r="AZ35" i="2"/>
  <c r="AZ45" i="2"/>
  <c r="AZ16" i="2"/>
  <c r="AZ12" i="2"/>
  <c r="AZ25" i="2"/>
  <c r="AM69" i="2"/>
  <c r="BW8" i="2"/>
  <c r="AZ6" i="2"/>
  <c r="CP74" i="2"/>
  <c r="W56" i="2"/>
  <c r="AM57" i="2"/>
  <c r="AM11" i="2"/>
  <c r="AZ10" i="2"/>
  <c r="W47" i="2"/>
  <c r="W31" i="2"/>
  <c r="CP14" i="2"/>
  <c r="W8" i="2"/>
  <c r="AZ65" i="2"/>
  <c r="AZ31" i="2"/>
  <c r="AM65" i="2"/>
  <c r="AM20" i="2"/>
  <c r="BW28" i="2"/>
  <c r="CP71" i="2"/>
  <c r="CP65" i="2"/>
  <c r="CP63" i="2"/>
  <c r="CP72" i="2"/>
  <c r="CP61" i="2"/>
  <c r="CP76" i="2"/>
  <c r="CP68" i="2"/>
  <c r="CP62" i="2"/>
  <c r="CP57" i="2"/>
  <c r="CP55" i="2"/>
  <c r="CP21" i="2"/>
  <c r="CP52" i="2"/>
  <c r="CP28" i="2"/>
  <c r="CP38" i="2"/>
  <c r="CP35" i="2"/>
  <c r="CP45" i="2"/>
  <c r="CP16" i="2"/>
  <c r="CP12" i="2"/>
  <c r="CP39" i="2"/>
  <c r="CP25" i="2"/>
  <c r="CP10" i="2"/>
  <c r="CP27" i="2"/>
  <c r="CP26" i="2"/>
  <c r="CP24" i="2"/>
  <c r="CP46" i="2"/>
  <c r="CP32" i="2"/>
  <c r="CP29" i="2"/>
  <c r="CP51" i="2"/>
  <c r="CP5" i="2"/>
  <c r="CP59" i="2"/>
  <c r="CP33" i="2"/>
  <c r="CP18" i="2"/>
  <c r="CP60" i="2"/>
  <c r="CP34" i="2"/>
  <c r="CP19" i="2"/>
  <c r="CP15" i="2"/>
  <c r="CP43" i="2"/>
  <c r="CP41" i="2"/>
  <c r="CP49" i="2"/>
  <c r="CP37" i="2"/>
  <c r="CP64" i="2"/>
  <c r="CP48" i="2"/>
  <c r="BW5" i="2"/>
  <c r="CP56" i="2"/>
  <c r="CP70" i="2"/>
  <c r="CP30" i="2"/>
  <c r="CP67" i="2"/>
  <c r="CP44" i="2"/>
  <c r="CP13" i="2"/>
  <c r="BW37" i="2"/>
  <c r="CP11" i="2"/>
  <c r="AM31" i="2"/>
  <c r="AM14" i="2"/>
  <c r="AM46" i="2"/>
  <c r="AM32" i="2"/>
  <c r="AM29" i="2"/>
  <c r="AM47" i="2"/>
  <c r="AM40" i="2"/>
  <c r="AM48" i="2"/>
  <c r="AM51" i="2"/>
  <c r="AM5" i="2"/>
  <c r="AM27" i="2"/>
  <c r="AM24" i="2"/>
  <c r="AM34" i="2"/>
  <c r="AM19" i="2"/>
  <c r="AM15" i="2"/>
  <c r="AM16" i="2"/>
  <c r="AM50" i="2"/>
  <c r="AM45" i="2"/>
  <c r="AM33" i="2"/>
  <c r="AM18" i="2"/>
  <c r="AM13" i="2"/>
  <c r="AM42" i="2"/>
  <c r="AM6" i="2"/>
  <c r="AM35" i="2"/>
  <c r="AM26" i="2"/>
  <c r="AM56" i="2"/>
  <c r="AZ26" i="2"/>
  <c r="W58" i="2"/>
  <c r="AZ57" i="2"/>
  <c r="CP23" i="2"/>
  <c r="CP40" i="2"/>
  <c r="CP42" i="2"/>
  <c r="CP9" i="2"/>
  <c r="AZ39" i="2"/>
  <c r="AZ7" i="2"/>
  <c r="AM12" i="2"/>
  <c r="AZ48" i="2"/>
  <c r="CP69" i="2"/>
  <c r="W17" i="2"/>
  <c r="AM59" i="2"/>
  <c r="CP66" i="2"/>
  <c r="W14" i="2"/>
  <c r="AM62" i="2"/>
  <c r="BW22" i="2"/>
  <c r="BW36" i="2"/>
  <c r="BW30" i="2"/>
  <c r="BW11" i="2"/>
  <c r="BW33" i="2"/>
  <c r="BW18" i="2"/>
  <c r="BW13" i="2"/>
  <c r="BW42" i="2"/>
  <c r="BW9" i="2"/>
  <c r="BW7" i="2"/>
  <c r="BW6" i="2"/>
  <c r="BW10" i="2"/>
  <c r="BW38" i="2"/>
  <c r="BW35" i="2"/>
  <c r="BW45" i="2"/>
  <c r="BW16" i="2"/>
  <c r="BW12" i="2"/>
  <c r="BW50" i="2"/>
  <c r="BW26" i="2"/>
  <c r="BW24" i="2"/>
  <c r="BW19" i="2"/>
  <c r="BW46" i="2"/>
  <c r="BW32" i="2"/>
  <c r="BW29" i="2"/>
  <c r="BW47" i="2"/>
  <c r="BW40" i="2"/>
  <c r="BW48" i="2"/>
  <c r="BW34" i="2"/>
  <c r="CP58" i="2"/>
  <c r="BW39" i="2"/>
  <c r="BW31" i="2"/>
  <c r="CP47" i="2"/>
  <c r="W71" i="2"/>
  <c r="W65" i="2"/>
  <c r="W63" i="2"/>
  <c r="W59" i="2"/>
  <c r="W72" i="2"/>
  <c r="W77" i="2"/>
  <c r="W68" i="2"/>
  <c r="W62" i="2"/>
  <c r="W57" i="2"/>
  <c r="W55" i="2"/>
  <c r="W21" i="2"/>
  <c r="W52" i="2"/>
  <c r="W28" i="2"/>
  <c r="W10" i="2"/>
  <c r="W35" i="2"/>
  <c r="W45" i="2"/>
  <c r="W16" i="2"/>
  <c r="W12" i="2"/>
  <c r="W39" i="2"/>
  <c r="W25" i="2"/>
  <c r="W18" i="2"/>
  <c r="W38" i="2"/>
  <c r="W27" i="2"/>
  <c r="W26" i="2"/>
  <c r="W24" i="2"/>
  <c r="W46" i="2"/>
  <c r="W32" i="2"/>
  <c r="W29" i="2"/>
  <c r="W33" i="2"/>
  <c r="W51" i="2"/>
  <c r="W34" i="2"/>
  <c r="W19" i="2"/>
  <c r="W15" i="2"/>
  <c r="W43" i="2"/>
  <c r="W41" i="2"/>
  <c r="W49" i="2"/>
  <c r="AM52" i="2"/>
  <c r="BW49" i="2"/>
  <c r="AZ70" i="2"/>
  <c r="CP73" i="2"/>
  <c r="CP20" i="2"/>
  <c r="AZ9" i="2"/>
  <c r="BW20" i="2"/>
  <c r="AZ14" i="2"/>
  <c r="AM58" i="2"/>
  <c r="CP50" i="2"/>
  <c r="W22" i="2"/>
  <c r="AZ55" i="2"/>
  <c r="BW43" i="2"/>
  <c r="AM72" i="2"/>
  <c r="AM17" i="2"/>
  <c r="AZ68" i="2"/>
  <c r="W20" i="2"/>
  <c r="AM76" i="2"/>
  <c r="W42" i="2"/>
  <c r="BG75" i="2"/>
  <c r="BG76" i="2"/>
  <c r="BH75" i="2"/>
  <c r="BH76" i="2"/>
  <c r="BF75" i="2"/>
  <c r="BF76" i="2"/>
  <c r="BE75" i="2"/>
  <c r="BE76" i="2"/>
  <c r="BD76" i="2"/>
  <c r="BD75" i="2"/>
</calcChain>
</file>

<file path=xl/sharedStrings.xml><?xml version="1.0" encoding="utf-8"?>
<sst xmlns="http://schemas.openxmlformats.org/spreadsheetml/2006/main" count="692" uniqueCount="107">
  <si>
    <t>Sample Code</t>
  </si>
  <si>
    <t>WT2</t>
  </si>
  <si>
    <t>WT20</t>
  </si>
  <si>
    <t>WT45</t>
  </si>
  <si>
    <t>WT34</t>
  </si>
  <si>
    <t>WT44</t>
  </si>
  <si>
    <t>WT46</t>
  </si>
  <si>
    <t>WT21</t>
  </si>
  <si>
    <t>WT47</t>
  </si>
  <si>
    <t>WT22</t>
  </si>
  <si>
    <t>WT35</t>
  </si>
  <si>
    <t>WT36</t>
  </si>
  <si>
    <t>WT37</t>
  </si>
  <si>
    <t>WT38</t>
  </si>
  <si>
    <t>WT23</t>
  </si>
  <si>
    <t>WT39</t>
  </si>
  <si>
    <t>WT43</t>
  </si>
  <si>
    <t>WT40</t>
  </si>
  <si>
    <t>WT9</t>
  </si>
  <si>
    <t>WT10</t>
  </si>
  <si>
    <t>WT11</t>
  </si>
  <si>
    <t>WT24</t>
  </si>
  <si>
    <t>WT25</t>
  </si>
  <si>
    <t>WT26</t>
  </si>
  <si>
    <t>WT12</t>
  </si>
  <si>
    <t>WT13</t>
  </si>
  <si>
    <t>WT14</t>
  </si>
  <si>
    <t>WT27</t>
  </si>
  <si>
    <t>WT15</t>
  </si>
  <si>
    <t>WT48</t>
  </si>
  <si>
    <t>WT28</t>
  </si>
  <si>
    <t>WT32</t>
  </si>
  <si>
    <t>WT41</t>
  </si>
  <si>
    <t>WT16</t>
  </si>
  <si>
    <t>WT29</t>
  </si>
  <si>
    <t>WT33</t>
  </si>
  <si>
    <t>WT30</t>
  </si>
  <si>
    <t>WT17</t>
  </si>
  <si>
    <t>WT42</t>
  </si>
  <si>
    <t>WT18</t>
  </si>
  <si>
    <t>WT31</t>
  </si>
  <si>
    <t>WT19</t>
  </si>
  <si>
    <t>NK19</t>
  </si>
  <si>
    <t>NK11</t>
  </si>
  <si>
    <t>NK27</t>
  </si>
  <si>
    <t>NK23</t>
  </si>
  <si>
    <t>NK39</t>
  </si>
  <si>
    <t>NK48</t>
  </si>
  <si>
    <t>NK43</t>
  </si>
  <si>
    <t>NK41</t>
  </si>
  <si>
    <t>NK33</t>
  </si>
  <si>
    <t>NK24</t>
  </si>
  <si>
    <t>NK12</t>
  </si>
  <si>
    <t>NK13</t>
  </si>
  <si>
    <t>NK16</t>
  </si>
  <si>
    <t>NK18</t>
  </si>
  <si>
    <t>NK30</t>
  </si>
  <si>
    <t>NK40</t>
  </si>
  <si>
    <t>Average single CpG</t>
  </si>
  <si>
    <t>Deviation standard</t>
  </si>
  <si>
    <t>NK A</t>
  </si>
  <si>
    <t>NK B</t>
  </si>
  <si>
    <t>NK C</t>
  </si>
  <si>
    <t>NK D</t>
  </si>
  <si>
    <t>NKD</t>
  </si>
  <si>
    <t>NKA</t>
  </si>
  <si>
    <t>NKB</t>
  </si>
  <si>
    <t>NKC</t>
  </si>
  <si>
    <t>Mean</t>
  </si>
  <si>
    <t>Sample's mean - Mean of the average of all controls</t>
  </si>
  <si>
    <t>Normal Kidney</t>
  </si>
  <si>
    <r>
      <rPr>
        <b/>
        <i/>
        <sz val="12"/>
        <color theme="1"/>
        <rFont val="Calibri"/>
        <family val="2"/>
        <scheme val="minor"/>
      </rPr>
      <t>KCNQ10T1</t>
    </r>
    <r>
      <rPr>
        <b/>
        <sz val="12"/>
        <color theme="1"/>
        <rFont val="Calibri"/>
        <family val="2"/>
        <scheme val="minor"/>
      </rPr>
      <t>:TSS-DMR</t>
    </r>
  </si>
  <si>
    <r>
      <rPr>
        <b/>
        <i/>
        <sz val="12"/>
        <color theme="1"/>
        <rFont val="Calibri"/>
        <family val="2"/>
        <scheme val="minor"/>
      </rPr>
      <t>PLAGL1</t>
    </r>
    <r>
      <rPr>
        <b/>
        <sz val="12"/>
        <color theme="1"/>
        <rFont val="Calibri"/>
        <family val="2"/>
        <scheme val="minor"/>
      </rPr>
      <t>:alt-TSS-DMR</t>
    </r>
  </si>
  <si>
    <r>
      <t>GNAS-AS1</t>
    </r>
    <r>
      <rPr>
        <b/>
        <sz val="12"/>
        <color theme="1"/>
        <rFont val="Calibri"/>
        <family val="2"/>
        <scheme val="minor"/>
      </rPr>
      <t>: TSS-DMR</t>
    </r>
  </si>
  <si>
    <r>
      <rPr>
        <b/>
        <i/>
        <sz val="12"/>
        <color theme="1"/>
        <rFont val="Calibri"/>
        <family val="2"/>
        <scheme val="minor"/>
      </rPr>
      <t>MEST:</t>
    </r>
    <r>
      <rPr>
        <b/>
        <sz val="12"/>
        <color theme="1"/>
        <rFont val="Calibri"/>
        <family val="2"/>
        <scheme val="minor"/>
      </rPr>
      <t xml:space="preserve"> alt-TSS-DMR</t>
    </r>
  </si>
  <si>
    <r>
      <rPr>
        <b/>
        <i/>
        <sz val="11"/>
        <color theme="1"/>
        <rFont val="Calibri"/>
        <family val="2"/>
      </rPr>
      <t>MEG3</t>
    </r>
    <r>
      <rPr>
        <b/>
        <sz val="11"/>
        <color theme="1"/>
        <rFont val="Calibri"/>
        <family val="2"/>
      </rPr>
      <t>:TSS-DMR</t>
    </r>
  </si>
  <si>
    <r>
      <rPr>
        <b/>
        <i/>
        <sz val="11"/>
        <color theme="1"/>
        <rFont val="Calibri"/>
        <family val="2"/>
      </rPr>
      <t>GRB10</t>
    </r>
    <r>
      <rPr>
        <b/>
        <sz val="11"/>
        <color theme="1"/>
        <rFont val="Calibri"/>
        <family val="2"/>
      </rPr>
      <t>:alt-TSS-DMR</t>
    </r>
  </si>
  <si>
    <t>2° CG</t>
  </si>
  <si>
    <t>1° CG</t>
  </si>
  <si>
    <t>3° CG</t>
  </si>
  <si>
    <t>4° CG</t>
  </si>
  <si>
    <t>5° CG</t>
  </si>
  <si>
    <t>6° CG</t>
  </si>
  <si>
    <t>7° CG</t>
  </si>
  <si>
    <t>8° CG</t>
  </si>
  <si>
    <t>9° CG</t>
  </si>
  <si>
    <t>10° CG</t>
  </si>
  <si>
    <t>11° CG</t>
  </si>
  <si>
    <t>12° CG</t>
  </si>
  <si>
    <t>13° CG</t>
  </si>
  <si>
    <t>14° CG</t>
  </si>
  <si>
    <t>SD</t>
  </si>
  <si>
    <r>
      <rPr>
        <b/>
        <i/>
        <sz val="12"/>
        <color rgb="FF000000"/>
        <rFont val="Calibri"/>
        <family val="2"/>
        <scheme val="minor"/>
      </rPr>
      <t>H19/IGF2</t>
    </r>
    <r>
      <rPr>
        <b/>
        <sz val="12"/>
        <color rgb="FF000000"/>
        <rFont val="Calibri"/>
        <family val="2"/>
        <scheme val="minor"/>
      </rPr>
      <t>: IG-DMR</t>
    </r>
  </si>
  <si>
    <r>
      <t>GNAS-XL:</t>
    </r>
    <r>
      <rPr>
        <b/>
        <sz val="12"/>
        <color theme="1"/>
        <rFont val="Calibri"/>
        <family val="2"/>
        <scheme val="minor"/>
      </rPr>
      <t>TSS-DMR</t>
    </r>
  </si>
  <si>
    <t>WT01</t>
  </si>
  <si>
    <t>WT05</t>
  </si>
  <si>
    <t>WT06</t>
  </si>
  <si>
    <t>WT07</t>
  </si>
  <si>
    <t>WT08</t>
  </si>
  <si>
    <t>WT09</t>
  </si>
  <si>
    <t>NK07</t>
  </si>
  <si>
    <t>NK06</t>
  </si>
  <si>
    <t>NK09</t>
  </si>
  <si>
    <t>WT03</t>
  </si>
  <si>
    <t>WT04</t>
  </si>
  <si>
    <t>WT02</t>
  </si>
  <si>
    <r>
      <t xml:space="preserve">Table S2. </t>
    </r>
    <r>
      <rPr>
        <sz val="12"/>
        <color theme="1"/>
        <rFont val="Calibri"/>
        <family val="2"/>
        <scheme val="minor"/>
      </rPr>
      <t>Methylation values of single CpGs obtained by pyrosequencing at eight imprinting DMRs</t>
    </r>
    <r>
      <rPr>
        <b/>
        <sz val="12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</si>
</sst>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1"/>
      <color rgb="FFFFFFFF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rgb="FFFF0000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/>
    <xf numFmtId="0" fontId="3" fillId="0" borderId="0"/>
  </cellStyleXfs>
  <cellXfs count="60">
    <xf numFmtId="0" fontId="0" fillId="0" borderId="0" xfId="0"/>
    <xf numFmtId="0" fontId="5" fillId="0" borderId="0" xfId="1"/>
    <xf numFmtId="0" fontId="6" fillId="0" borderId="0" xfId="1" applyFont="1"/>
    <xf numFmtId="0" fontId="7" fillId="0" borderId="0" xfId="1" applyFont="1" applyFill="1" applyAlignment="1">
      <alignment horizontal="center"/>
    </xf>
    <xf numFmtId="0" fontId="5" fillId="0" borderId="0" xfId="1" applyFill="1" applyAlignment="1">
      <alignment horizontal="center"/>
    </xf>
    <xf numFmtId="0" fontId="8" fillId="0" borderId="0" xfId="1" applyFont="1" applyFill="1" applyAlignment="1">
      <alignment horizontal="center"/>
    </xf>
    <xf numFmtId="0" fontId="7" fillId="0" borderId="0" xfId="1" applyFont="1"/>
    <xf numFmtId="0" fontId="9" fillId="0" borderId="0" xfId="1" applyFont="1"/>
    <xf numFmtId="0" fontId="9" fillId="0" borderId="0" xfId="1" applyFont="1" applyFill="1"/>
    <xf numFmtId="0" fontId="5" fillId="0" borderId="0" xfId="1" applyFill="1"/>
    <xf numFmtId="0" fontId="10" fillId="0" borderId="0" xfId="1" applyFont="1" applyFill="1"/>
    <xf numFmtId="0" fontId="8" fillId="0" borderId="0" xfId="1" applyFont="1" applyFill="1" applyBorder="1"/>
    <xf numFmtId="0" fontId="10" fillId="0" borderId="0" xfId="1" applyFont="1" applyFill="1" applyBorder="1"/>
    <xf numFmtId="0" fontId="11" fillId="0" borderId="0" xfId="1" applyFont="1" applyFill="1" applyBorder="1"/>
    <xf numFmtId="0" fontId="7" fillId="0" borderId="0" xfId="1" applyFont="1" applyFill="1"/>
    <xf numFmtId="164" fontId="8" fillId="0" borderId="0" xfId="1" applyNumberFormat="1" applyFont="1" applyFill="1"/>
    <xf numFmtId="0" fontId="8" fillId="0" borderId="0" xfId="1" applyFont="1" applyFill="1"/>
    <xf numFmtId="0" fontId="12" fillId="0" borderId="0" xfId="1" applyFont="1" applyFill="1" applyBorder="1"/>
    <xf numFmtId="0" fontId="12" fillId="4" borderId="0" xfId="1" applyFont="1" applyFill="1" applyBorder="1"/>
    <xf numFmtId="0" fontId="7" fillId="0" borderId="0" xfId="1" applyFont="1" applyFill="1" applyAlignment="1">
      <alignment horizontal="left"/>
    </xf>
    <xf numFmtId="0" fontId="15" fillId="0" borderId="0" xfId="1" applyFont="1" applyFill="1" applyBorder="1" applyAlignment="1">
      <alignment horizontal="center"/>
    </xf>
    <xf numFmtId="0" fontId="6" fillId="0" borderId="0" xfId="1" applyFont="1" applyFill="1"/>
    <xf numFmtId="0" fontId="6" fillId="0" borderId="0" xfId="2" applyFont="1" applyFill="1"/>
    <xf numFmtId="0" fontId="9" fillId="0" borderId="0" xfId="2" applyFont="1"/>
    <xf numFmtId="0" fontId="16" fillId="0" borderId="0" xfId="1" applyFont="1" applyFill="1"/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5" fillId="0" borderId="0" xfId="1" applyFont="1" applyFill="1"/>
    <xf numFmtId="0" fontId="6" fillId="0" borderId="0" xfId="1" applyFont="1" applyFill="1" applyAlignment="1">
      <alignment horizontal="center"/>
    </xf>
    <xf numFmtId="0" fontId="9" fillId="0" borderId="0" xfId="2" applyFont="1" applyFill="1"/>
    <xf numFmtId="0" fontId="4" fillId="0" borderId="0" xfId="1" applyFont="1" applyFill="1"/>
    <xf numFmtId="0" fontId="13" fillId="0" borderId="0" xfId="1" applyFont="1" applyFill="1" applyAlignment="1">
      <alignment horizontal="center"/>
    </xf>
    <xf numFmtId="0" fontId="14" fillId="0" borderId="0" xfId="1" applyFont="1" applyFill="1"/>
    <xf numFmtId="164" fontId="8" fillId="0" borderId="0" xfId="1" applyNumberFormat="1" applyFont="1" applyFill="1" applyBorder="1"/>
    <xf numFmtId="0" fontId="8" fillId="2" borderId="0" xfId="1" applyFont="1" applyFill="1" applyAlignment="1">
      <alignment horizontal="center"/>
    </xf>
    <xf numFmtId="0" fontId="5" fillId="3" borderId="0" xfId="1" applyFill="1" applyAlignment="1">
      <alignment horizontal="center"/>
    </xf>
    <xf numFmtId="0" fontId="9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2" fillId="0" borderId="0" xfId="1" applyFont="1"/>
    <xf numFmtId="0" fontId="2" fillId="0" borderId="0" xfId="1" applyFont="1" applyFill="1"/>
    <xf numFmtId="0" fontId="4" fillId="0" borderId="0" xfId="0" applyFont="1"/>
    <xf numFmtId="0" fontId="7" fillId="5" borderId="0" xfId="0" applyFont="1" applyFill="1"/>
    <xf numFmtId="0" fontId="9" fillId="4" borderId="0" xfId="0" applyFont="1" applyFill="1"/>
    <xf numFmtId="164" fontId="8" fillId="5" borderId="0" xfId="0" applyNumberFormat="1" applyFont="1" applyFill="1"/>
    <xf numFmtId="0" fontId="10" fillId="4" borderId="0" xfId="0" applyFont="1" applyFill="1"/>
    <xf numFmtId="164" fontId="8" fillId="6" borderId="0" xfId="0" applyNumberFormat="1" applyFont="1" applyFill="1"/>
    <xf numFmtId="164" fontId="8" fillId="0" borderId="0" xfId="0" applyNumberFormat="1" applyFont="1"/>
    <xf numFmtId="164" fontId="8" fillId="4" borderId="0" xfId="0" applyNumberFormat="1" applyFont="1" applyFill="1"/>
    <xf numFmtId="164" fontId="11" fillId="4" borderId="0" xfId="0" applyNumberFormat="1" applyFont="1" applyFill="1" applyBorder="1"/>
    <xf numFmtId="164" fontId="11" fillId="5" borderId="0" xfId="0" applyNumberFormat="1" applyFont="1" applyFill="1" applyBorder="1"/>
    <xf numFmtId="164" fontId="11" fillId="6" borderId="0" xfId="0" applyNumberFormat="1" applyFont="1" applyFill="1" applyBorder="1"/>
    <xf numFmtId="0" fontId="19" fillId="0" borderId="0" xfId="2" applyFont="1" applyFill="1"/>
    <xf numFmtId="164" fontId="0" fillId="0" borderId="0" xfId="0" applyNumberFormat="1"/>
    <xf numFmtId="0" fontId="11" fillId="2" borderId="0" xfId="1" applyFont="1" applyFill="1" applyAlignment="1">
      <alignment horizontal="center"/>
    </xf>
    <xf numFmtId="0" fontId="19" fillId="2" borderId="0" xfId="1" applyFont="1" applyFill="1" applyAlignment="1">
      <alignment horizontal="center"/>
    </xf>
    <xf numFmtId="0" fontId="6" fillId="3" borderId="0" xfId="1" applyFont="1" applyFill="1" applyAlignment="1">
      <alignment horizontal="center"/>
    </xf>
    <xf numFmtId="0" fontId="5" fillId="3" borderId="0" xfId="1" applyFill="1" applyAlignment="1">
      <alignment horizontal="center"/>
    </xf>
    <xf numFmtId="0" fontId="8" fillId="2" borderId="0" xfId="1" applyFont="1" applyFill="1" applyAlignment="1">
      <alignment horizontal="center"/>
    </xf>
    <xf numFmtId="0" fontId="17" fillId="3" borderId="0" xfId="1" applyFont="1" applyFill="1" applyAlignment="1">
      <alignment horizontal="center"/>
    </xf>
  </cellXfs>
  <cellStyles count="3">
    <cellStyle name="Normal" xfId="0" builtinId="0"/>
    <cellStyle name="Normale 2" xfId="1" xr:uid="{00000000-0005-0000-0000-000001000000}"/>
    <cellStyle name="Normale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E104"/>
  <sheetViews>
    <sheetView tabSelected="1" zoomScaleNormal="100" workbookViewId="0">
      <selection activeCell="B2" sqref="B2"/>
    </sheetView>
  </sheetViews>
  <sheetFormatPr defaultColWidth="9.109375" defaultRowHeight="15.6" x14ac:dyDescent="0.3"/>
  <cols>
    <col min="1" max="1" width="9.109375" style="1"/>
    <col min="2" max="2" width="13.33203125" style="2" customWidth="1"/>
    <col min="3" max="3" width="9.77734375" style="1" customWidth="1"/>
    <col min="4" max="10" width="9.109375" style="1"/>
    <col min="11" max="11" width="9.109375" style="9"/>
    <col min="12" max="12" width="16.44140625" style="1" customWidth="1"/>
    <col min="13" max="24" width="9.109375" style="1"/>
    <col min="25" max="25" width="9.109375" style="9"/>
    <col min="26" max="26" width="18" style="1" customWidth="1"/>
    <col min="27" max="40" width="9.109375" style="1"/>
    <col min="41" max="41" width="9.109375" style="21"/>
    <col min="42" max="42" width="16.44140625" style="1" customWidth="1"/>
    <col min="43" max="52" width="9.109375" style="1"/>
    <col min="53" max="53" width="9.109375" style="9"/>
    <col min="55" max="55" width="13.33203125" customWidth="1"/>
    <col min="65" max="65" width="13.44140625" style="1" customWidth="1"/>
    <col min="66" max="76" width="9.109375" style="1"/>
    <col min="77" max="77" width="9.109375" style="9"/>
    <col min="78" max="78" width="15.33203125" style="1" customWidth="1"/>
    <col min="79" max="95" width="9.109375" style="1"/>
    <col min="96" max="96" width="9.109375" style="9"/>
    <col min="97" max="97" width="16" style="1" customWidth="1"/>
    <col min="98" max="109" width="9.109375" style="1"/>
    <col min="110" max="110" width="13.44140625" style="1" customWidth="1"/>
    <col min="111" max="16384" width="9.109375" style="1"/>
  </cols>
  <sheetData>
    <row r="2" spans="1:109" x14ac:dyDescent="0.3">
      <c r="B2" s="2" t="s">
        <v>106</v>
      </c>
    </row>
    <row r="3" spans="1:109" x14ac:dyDescent="0.3">
      <c r="B3" s="55" t="s">
        <v>92</v>
      </c>
      <c r="C3" s="55"/>
      <c r="D3" s="55"/>
      <c r="E3" s="55"/>
      <c r="F3" s="55"/>
      <c r="G3" s="55"/>
      <c r="H3" s="55"/>
      <c r="I3" s="55"/>
      <c r="J3" s="55"/>
      <c r="K3" s="3"/>
      <c r="L3" s="56" t="s">
        <v>71</v>
      </c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4"/>
      <c r="Z3" s="56" t="s">
        <v>72</v>
      </c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36"/>
      <c r="AO3" s="29"/>
      <c r="AP3" s="59" t="s">
        <v>73</v>
      </c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C3" s="59" t="s">
        <v>93</v>
      </c>
      <c r="BD3" s="59"/>
      <c r="BE3" s="59"/>
      <c r="BF3" s="59"/>
      <c r="BG3" s="59"/>
      <c r="BH3" s="59"/>
      <c r="BI3" s="59"/>
      <c r="BJ3" s="59"/>
      <c r="BK3" s="59"/>
      <c r="BM3" s="56" t="s">
        <v>74</v>
      </c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36"/>
      <c r="BY3" s="4"/>
      <c r="BZ3" s="54" t="s">
        <v>76</v>
      </c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35"/>
      <c r="CR3" s="5"/>
      <c r="CS3" s="54" t="s">
        <v>75</v>
      </c>
      <c r="CT3" s="54"/>
      <c r="CU3" s="54"/>
      <c r="CV3" s="54"/>
      <c r="CW3" s="54"/>
      <c r="CX3" s="54"/>
      <c r="CY3" s="54"/>
      <c r="CZ3" s="54"/>
      <c r="DA3" s="54"/>
      <c r="DB3" s="54"/>
      <c r="DC3" s="54"/>
      <c r="DD3" s="54"/>
      <c r="DE3" s="5"/>
    </row>
    <row r="4" spans="1:109" x14ac:dyDescent="0.3">
      <c r="B4" s="2" t="s">
        <v>0</v>
      </c>
      <c r="C4" s="6" t="s">
        <v>78</v>
      </c>
      <c r="D4" s="6" t="s">
        <v>77</v>
      </c>
      <c r="E4" s="6" t="s">
        <v>79</v>
      </c>
      <c r="F4" s="6" t="s">
        <v>80</v>
      </c>
      <c r="G4" s="6" t="s">
        <v>81</v>
      </c>
      <c r="H4" s="7" t="s">
        <v>68</v>
      </c>
      <c r="I4" s="7" t="s">
        <v>69</v>
      </c>
      <c r="J4" s="38" t="s">
        <v>91</v>
      </c>
      <c r="L4" s="21" t="s">
        <v>0</v>
      </c>
      <c r="M4" s="6" t="s">
        <v>78</v>
      </c>
      <c r="N4" s="6" t="s">
        <v>77</v>
      </c>
      <c r="O4" s="6" t="s">
        <v>79</v>
      </c>
      <c r="P4" s="6" t="s">
        <v>80</v>
      </c>
      <c r="Q4" s="6" t="s">
        <v>81</v>
      </c>
      <c r="R4" s="6" t="s">
        <v>82</v>
      </c>
      <c r="S4" s="6" t="s">
        <v>83</v>
      </c>
      <c r="T4" s="6" t="s">
        <v>84</v>
      </c>
      <c r="U4" s="6" t="s">
        <v>85</v>
      </c>
      <c r="V4" s="8" t="s">
        <v>68</v>
      </c>
      <c r="W4" s="8" t="s">
        <v>69</v>
      </c>
      <c r="X4" s="37" t="s">
        <v>91</v>
      </c>
      <c r="Z4" s="21" t="s">
        <v>0</v>
      </c>
      <c r="AA4" s="6" t="s">
        <v>78</v>
      </c>
      <c r="AB4" s="6" t="s">
        <v>77</v>
      </c>
      <c r="AC4" s="6" t="s">
        <v>79</v>
      </c>
      <c r="AD4" s="6" t="s">
        <v>80</v>
      </c>
      <c r="AE4" s="6" t="s">
        <v>81</v>
      </c>
      <c r="AF4" s="6" t="s">
        <v>82</v>
      </c>
      <c r="AG4" s="6" t="s">
        <v>83</v>
      </c>
      <c r="AH4" s="6" t="s">
        <v>84</v>
      </c>
      <c r="AI4" s="6" t="s">
        <v>85</v>
      </c>
      <c r="AJ4" s="6" t="s">
        <v>86</v>
      </c>
      <c r="AK4" s="6" t="s">
        <v>87</v>
      </c>
      <c r="AL4" s="8" t="s">
        <v>68</v>
      </c>
      <c r="AM4" s="8" t="s">
        <v>69</v>
      </c>
      <c r="AN4" s="37" t="s">
        <v>91</v>
      </c>
      <c r="AP4" s="21" t="s">
        <v>0</v>
      </c>
      <c r="AQ4" s="6" t="s">
        <v>78</v>
      </c>
      <c r="AR4" s="6" t="s">
        <v>77</v>
      </c>
      <c r="AS4" s="6" t="s">
        <v>79</v>
      </c>
      <c r="AT4" s="6" t="s">
        <v>80</v>
      </c>
      <c r="AU4" s="6" t="s">
        <v>81</v>
      </c>
      <c r="AV4" s="6" t="s">
        <v>82</v>
      </c>
      <c r="AW4" s="6" t="s">
        <v>83</v>
      </c>
      <c r="AX4" s="6" t="s">
        <v>84</v>
      </c>
      <c r="AY4" s="8" t="s">
        <v>68</v>
      </c>
      <c r="AZ4" s="8" t="s">
        <v>69</v>
      </c>
      <c r="BA4" s="37" t="s">
        <v>91</v>
      </c>
      <c r="BC4" s="21" t="s">
        <v>0</v>
      </c>
      <c r="BD4" s="6" t="s">
        <v>78</v>
      </c>
      <c r="BE4" s="6" t="s">
        <v>77</v>
      </c>
      <c r="BF4" s="6" t="s">
        <v>79</v>
      </c>
      <c r="BG4" s="6" t="s">
        <v>80</v>
      </c>
      <c r="BH4" s="6" t="s">
        <v>81</v>
      </c>
      <c r="BI4" s="8" t="s">
        <v>68</v>
      </c>
      <c r="BJ4" s="8" t="s">
        <v>69</v>
      </c>
      <c r="BK4" s="37" t="s">
        <v>91</v>
      </c>
      <c r="BM4" s="21" t="s">
        <v>0</v>
      </c>
      <c r="BN4" s="6" t="s">
        <v>78</v>
      </c>
      <c r="BO4" s="6" t="s">
        <v>77</v>
      </c>
      <c r="BP4" s="6" t="s">
        <v>79</v>
      </c>
      <c r="BQ4" s="6" t="s">
        <v>80</v>
      </c>
      <c r="BR4" s="6" t="s">
        <v>81</v>
      </c>
      <c r="BS4" s="6" t="s">
        <v>82</v>
      </c>
      <c r="BT4" s="6" t="s">
        <v>83</v>
      </c>
      <c r="BU4" s="6" t="s">
        <v>84</v>
      </c>
      <c r="BV4" s="37" t="s">
        <v>68</v>
      </c>
      <c r="BW4" s="37" t="s">
        <v>69</v>
      </c>
      <c r="BX4" s="37" t="s">
        <v>91</v>
      </c>
      <c r="BZ4" s="21" t="s">
        <v>0</v>
      </c>
      <c r="CA4" s="6" t="s">
        <v>78</v>
      </c>
      <c r="CB4" s="6" t="s">
        <v>77</v>
      </c>
      <c r="CC4" s="6" t="s">
        <v>79</v>
      </c>
      <c r="CD4" s="6" t="s">
        <v>80</v>
      </c>
      <c r="CE4" s="6" t="s">
        <v>81</v>
      </c>
      <c r="CF4" s="6" t="s">
        <v>82</v>
      </c>
      <c r="CG4" s="6" t="s">
        <v>83</v>
      </c>
      <c r="CH4" s="6" t="s">
        <v>84</v>
      </c>
      <c r="CI4" s="6" t="s">
        <v>85</v>
      </c>
      <c r="CJ4" s="6" t="s">
        <v>86</v>
      </c>
      <c r="CK4" s="6" t="s">
        <v>87</v>
      </c>
      <c r="CL4" s="6" t="s">
        <v>88</v>
      </c>
      <c r="CM4" s="6" t="s">
        <v>89</v>
      </c>
      <c r="CN4" s="6" t="s">
        <v>90</v>
      </c>
      <c r="CO4" s="8" t="s">
        <v>68</v>
      </c>
      <c r="CP4" s="8" t="s">
        <v>69</v>
      </c>
      <c r="CQ4" s="37" t="s">
        <v>91</v>
      </c>
      <c r="CS4" s="21" t="s">
        <v>0</v>
      </c>
      <c r="CT4" s="6" t="s">
        <v>78</v>
      </c>
      <c r="CU4" s="6" t="s">
        <v>77</v>
      </c>
      <c r="CV4" s="6" t="s">
        <v>79</v>
      </c>
      <c r="CW4" s="6" t="s">
        <v>80</v>
      </c>
      <c r="CX4" s="6" t="s">
        <v>81</v>
      </c>
      <c r="CY4" s="6" t="s">
        <v>82</v>
      </c>
      <c r="CZ4" s="6" t="s">
        <v>83</v>
      </c>
      <c r="DA4" s="6" t="s">
        <v>84</v>
      </c>
      <c r="DB4" s="8" t="s">
        <v>68</v>
      </c>
      <c r="DC4" s="8" t="s">
        <v>69</v>
      </c>
      <c r="DD4" s="37" t="s">
        <v>91</v>
      </c>
      <c r="DE4" s="9"/>
    </row>
    <row r="5" spans="1:109" x14ac:dyDescent="0.3">
      <c r="B5" s="13" t="s">
        <v>94</v>
      </c>
      <c r="C5" s="14">
        <v>93</v>
      </c>
      <c r="D5" s="14">
        <v>83</v>
      </c>
      <c r="E5" s="14">
        <v>80</v>
      </c>
      <c r="F5" s="14">
        <v>91</v>
      </c>
      <c r="G5" s="14">
        <v>89</v>
      </c>
      <c r="H5" s="42">
        <v>87.2</v>
      </c>
      <c r="I5" s="14">
        <f t="shared" ref="I5:I52" si="0">H5-$H$78</f>
        <v>37.139130434782601</v>
      </c>
      <c r="J5" s="14">
        <f t="shared" ref="J5:J52" si="1">STDEV(C5:G5)</f>
        <v>5.4954526656136347</v>
      </c>
      <c r="L5" s="13" t="s">
        <v>94</v>
      </c>
      <c r="M5" s="9">
        <v>7</v>
      </c>
      <c r="N5" s="9">
        <v>6</v>
      </c>
      <c r="O5" s="9">
        <v>11</v>
      </c>
      <c r="P5" s="9">
        <v>6</v>
      </c>
      <c r="Q5" s="9">
        <v>7</v>
      </c>
      <c r="R5" s="9">
        <v>10</v>
      </c>
      <c r="S5" s="9">
        <v>9</v>
      </c>
      <c r="T5" s="9">
        <v>4</v>
      </c>
      <c r="U5" s="9">
        <v>8</v>
      </c>
      <c r="V5" s="46">
        <f t="shared" ref="V5:V43" si="2">AVERAGE(M5:U5)</f>
        <v>7.5555555555555554</v>
      </c>
      <c r="W5" s="15">
        <f t="shared" ref="W5:W52" si="3">V5-$V$78</f>
        <v>-47.816425120772948</v>
      </c>
      <c r="X5" s="14">
        <f t="shared" ref="X5:X52" si="4">STDEV(M5:U5)</f>
        <v>2.1858128414339988</v>
      </c>
      <c r="Z5" s="13" t="s">
        <v>94</v>
      </c>
      <c r="AA5" s="9">
        <v>45</v>
      </c>
      <c r="AB5" s="9">
        <v>49</v>
      </c>
      <c r="AC5" s="9">
        <v>46</v>
      </c>
      <c r="AD5" s="9">
        <v>40</v>
      </c>
      <c r="AE5" s="9">
        <v>48</v>
      </c>
      <c r="AF5" s="9">
        <v>45</v>
      </c>
      <c r="AG5" s="9">
        <v>42</v>
      </c>
      <c r="AH5" s="9">
        <v>25</v>
      </c>
      <c r="AI5" s="9">
        <v>36</v>
      </c>
      <c r="AJ5" s="9">
        <v>43</v>
      </c>
      <c r="AK5" s="9">
        <v>47</v>
      </c>
      <c r="AL5" s="48">
        <f t="shared" ref="AL5:AL23" si="5">AVERAGE(AA5:AK5)</f>
        <v>42.363636363636367</v>
      </c>
      <c r="AM5" s="15">
        <f t="shared" ref="AM5:AM52" si="6">AL5-$AL$77</f>
        <v>-0.38842975206611641</v>
      </c>
      <c r="AN5" s="14">
        <f t="shared" ref="AN5:AN52" si="7">STDEV(AA5:AK5)</f>
        <v>6.8741941676494402</v>
      </c>
      <c r="AP5" s="13" t="s">
        <v>94</v>
      </c>
      <c r="AQ5" s="9">
        <v>44</v>
      </c>
      <c r="AR5" s="9">
        <v>40</v>
      </c>
      <c r="AS5" s="9">
        <v>47</v>
      </c>
      <c r="AT5" s="9">
        <v>52</v>
      </c>
      <c r="AU5" s="9">
        <v>41</v>
      </c>
      <c r="AV5" s="9">
        <v>43</v>
      </c>
      <c r="AW5" s="9">
        <v>48</v>
      </c>
      <c r="AX5" s="9">
        <v>48</v>
      </c>
      <c r="AY5" s="48">
        <f>AVERAGE(AQ5:AX5)</f>
        <v>45.375</v>
      </c>
      <c r="AZ5" s="15">
        <f t="shared" ref="AZ5:AZ52" si="8">AY5-$AY$77</f>
        <v>0.38636363636363313</v>
      </c>
      <c r="BA5" s="14">
        <f t="shared" ref="BA5:BA52" si="9">STDEV(AQ5:AX5)</f>
        <v>4.0686080455816125</v>
      </c>
      <c r="BC5" s="41" t="s">
        <v>1</v>
      </c>
      <c r="BD5">
        <v>62</v>
      </c>
      <c r="BE5">
        <v>57</v>
      </c>
      <c r="BF5">
        <v>50</v>
      </c>
      <c r="BG5">
        <v>62</v>
      </c>
      <c r="BH5">
        <v>58</v>
      </c>
      <c r="BI5">
        <f t="shared" ref="BI5:BI24" si="10">AVERAGE(BD5:BH5)</f>
        <v>57.8</v>
      </c>
      <c r="BJ5">
        <f>BI5-$BI$75</f>
        <v>7.509999999999998</v>
      </c>
      <c r="BK5" s="14">
        <f>STDEV(BD5:BH5)</f>
        <v>4.9193495504995379</v>
      </c>
      <c r="BM5" s="13" t="s">
        <v>94</v>
      </c>
      <c r="BN5" s="9">
        <v>46</v>
      </c>
      <c r="BO5" s="9">
        <v>46</v>
      </c>
      <c r="BP5" s="9">
        <v>46</v>
      </c>
      <c r="BQ5" s="9">
        <v>36</v>
      </c>
      <c r="BR5" s="9">
        <v>39</v>
      </c>
      <c r="BS5" s="9">
        <v>44</v>
      </c>
      <c r="BT5" s="9">
        <v>47</v>
      </c>
      <c r="BU5" s="9">
        <v>43</v>
      </c>
      <c r="BV5" s="48">
        <f t="shared" ref="BV5:BV52" si="11">AVERAGE(BN5:BU5)</f>
        <v>43.375</v>
      </c>
      <c r="BW5" s="15">
        <f t="shared" ref="BW5:BW52" si="12">BV5-$BV$78</f>
        <v>3.5489130434782581</v>
      </c>
      <c r="BX5" s="14">
        <f t="shared" ref="BX5:BX52" si="13">STDEV(BN5:BU5)</f>
        <v>3.9256482631170977</v>
      </c>
      <c r="BZ5" s="13" t="s">
        <v>94</v>
      </c>
      <c r="CA5" s="16">
        <v>35</v>
      </c>
      <c r="CB5" s="16">
        <v>34</v>
      </c>
      <c r="CC5" s="16">
        <v>41</v>
      </c>
      <c r="CD5" s="16">
        <v>36</v>
      </c>
      <c r="CE5" s="16">
        <v>45</v>
      </c>
      <c r="CF5" s="16">
        <v>43</v>
      </c>
      <c r="CG5" s="16">
        <v>44</v>
      </c>
      <c r="CH5" s="16">
        <v>33</v>
      </c>
      <c r="CI5" s="16">
        <v>29</v>
      </c>
      <c r="CJ5" s="16">
        <v>36</v>
      </c>
      <c r="CK5" s="16">
        <v>38</v>
      </c>
      <c r="CL5" s="16">
        <v>38</v>
      </c>
      <c r="CM5" s="16">
        <v>38</v>
      </c>
      <c r="CN5" s="16">
        <v>40</v>
      </c>
      <c r="CO5" s="48">
        <f t="shared" ref="CO5:CO52" si="14">AVERAGE(CA5:CN5)</f>
        <v>37.857142857142854</v>
      </c>
      <c r="CP5" s="15">
        <f t="shared" ref="CP5:CP52" si="15">CO5-$CO$77</f>
        <v>-3.8441558441558428</v>
      </c>
      <c r="CQ5" s="14">
        <f t="shared" ref="CQ5:CQ52" si="16">STDEV(CA5:CN5)</f>
        <v>4.4868550379824139</v>
      </c>
      <c r="CS5" s="13" t="s">
        <v>94</v>
      </c>
      <c r="CT5" s="11">
        <v>43</v>
      </c>
      <c r="CU5" s="11">
        <v>52</v>
      </c>
      <c r="CV5" s="11">
        <v>48</v>
      </c>
      <c r="CW5" s="11">
        <v>45</v>
      </c>
      <c r="CX5" s="11">
        <v>33</v>
      </c>
      <c r="CY5" s="11">
        <v>50</v>
      </c>
      <c r="CZ5" s="11">
        <v>42</v>
      </c>
      <c r="DA5" s="11">
        <v>48</v>
      </c>
      <c r="DB5" s="49">
        <f t="shared" ref="DB5:DB52" si="17">AVERAGE(CT5:DA5)</f>
        <v>45.125</v>
      </c>
      <c r="DC5" s="34">
        <f t="shared" ref="DC5:DC52" si="18">DB5-$DB$78</f>
        <v>-3.3967391304347814</v>
      </c>
      <c r="DD5" s="14">
        <f t="shared" ref="DD5:DD52" si="19">STDEV(CT5:DA5)</f>
        <v>5.962681563572839</v>
      </c>
      <c r="DE5" s="9"/>
    </row>
    <row r="6" spans="1:109" x14ac:dyDescent="0.3">
      <c r="B6" s="13" t="s">
        <v>105</v>
      </c>
      <c r="C6" s="14">
        <v>86</v>
      </c>
      <c r="D6" s="14">
        <v>77</v>
      </c>
      <c r="E6" s="14">
        <v>72</v>
      </c>
      <c r="F6" s="14">
        <v>84</v>
      </c>
      <c r="G6" s="14">
        <v>83</v>
      </c>
      <c r="H6" s="42">
        <v>80.400000000000006</v>
      </c>
      <c r="I6" s="14">
        <f t="shared" si="0"/>
        <v>30.339130434782604</v>
      </c>
      <c r="J6" s="14">
        <f t="shared" si="1"/>
        <v>5.770615218501403</v>
      </c>
      <c r="L6" s="13" t="s">
        <v>105</v>
      </c>
      <c r="M6" s="9">
        <v>14</v>
      </c>
      <c r="N6" s="9">
        <v>12</v>
      </c>
      <c r="O6" s="9">
        <v>16</v>
      </c>
      <c r="P6" s="9">
        <v>11</v>
      </c>
      <c r="Q6" s="9">
        <v>12</v>
      </c>
      <c r="R6" s="9">
        <v>17</v>
      </c>
      <c r="S6" s="9">
        <v>16</v>
      </c>
      <c r="T6" s="9">
        <v>8</v>
      </c>
      <c r="U6" s="9">
        <v>14</v>
      </c>
      <c r="V6" s="46">
        <f t="shared" si="2"/>
        <v>13.333333333333334</v>
      </c>
      <c r="W6" s="15">
        <f t="shared" si="3"/>
        <v>-42.038647342995169</v>
      </c>
      <c r="X6" s="14">
        <f t="shared" si="4"/>
        <v>2.8722813232690143</v>
      </c>
      <c r="Z6" s="13" t="s">
        <v>105</v>
      </c>
      <c r="AA6" s="9">
        <v>14</v>
      </c>
      <c r="AB6" s="9">
        <v>18</v>
      </c>
      <c r="AC6" s="9">
        <v>15</v>
      </c>
      <c r="AD6" s="9">
        <v>12</v>
      </c>
      <c r="AE6" s="9">
        <v>18</v>
      </c>
      <c r="AF6" s="9">
        <v>16</v>
      </c>
      <c r="AG6" s="9">
        <v>12</v>
      </c>
      <c r="AH6" s="9">
        <v>12</v>
      </c>
      <c r="AI6" s="9">
        <v>12</v>
      </c>
      <c r="AJ6" s="9">
        <v>16</v>
      </c>
      <c r="AK6" s="9">
        <v>19</v>
      </c>
      <c r="AL6" s="46">
        <f t="shared" si="5"/>
        <v>14.909090909090908</v>
      </c>
      <c r="AM6" s="15">
        <f t="shared" si="6"/>
        <v>-27.842975206611577</v>
      </c>
      <c r="AN6" s="14">
        <f t="shared" si="7"/>
        <v>2.7001683449202014</v>
      </c>
      <c r="AP6" s="13" t="s">
        <v>105</v>
      </c>
      <c r="AQ6" s="9">
        <v>43</v>
      </c>
      <c r="AR6" s="9">
        <v>40</v>
      </c>
      <c r="AS6" s="9">
        <v>48</v>
      </c>
      <c r="AT6" s="9">
        <v>52</v>
      </c>
      <c r="AU6" s="9">
        <v>40</v>
      </c>
      <c r="AV6" s="9">
        <v>41</v>
      </c>
      <c r="AW6" s="9">
        <v>49</v>
      </c>
      <c r="AX6" s="9">
        <v>47</v>
      </c>
      <c r="AY6" s="48">
        <f>AVERAGE(AQ6:AX6)</f>
        <v>45</v>
      </c>
      <c r="AZ6" s="15">
        <f t="shared" si="8"/>
        <v>1.1363636363633134E-2</v>
      </c>
      <c r="BA6" s="14">
        <f t="shared" si="9"/>
        <v>4.5981362684088802</v>
      </c>
      <c r="BC6" s="41" t="s">
        <v>103</v>
      </c>
      <c r="BD6">
        <v>54</v>
      </c>
      <c r="BE6">
        <v>45</v>
      </c>
      <c r="BF6">
        <v>50</v>
      </c>
      <c r="BG6">
        <v>54</v>
      </c>
      <c r="BH6">
        <v>60</v>
      </c>
      <c r="BI6">
        <f t="shared" si="10"/>
        <v>52.6</v>
      </c>
      <c r="BJ6">
        <f t="shared" ref="BJ6:BJ23" si="20">BI6-$BI$75</f>
        <v>2.3100000000000023</v>
      </c>
      <c r="BK6" s="14">
        <f t="shared" ref="BK6:BK24" si="21">STDEV(BD6:BH6)</f>
        <v>5.5497747702046425</v>
      </c>
      <c r="BM6" s="13" t="s">
        <v>105</v>
      </c>
      <c r="BN6" s="9">
        <v>16</v>
      </c>
      <c r="BO6" s="9">
        <v>13</v>
      </c>
      <c r="BP6" s="9">
        <v>14</v>
      </c>
      <c r="BQ6" s="9">
        <v>10</v>
      </c>
      <c r="BR6" s="9">
        <v>14</v>
      </c>
      <c r="BS6" s="9">
        <v>14</v>
      </c>
      <c r="BT6" s="9">
        <v>21</v>
      </c>
      <c r="BU6" s="9">
        <v>14</v>
      </c>
      <c r="BV6" s="46">
        <f t="shared" si="11"/>
        <v>14.5</v>
      </c>
      <c r="BW6" s="15">
        <f t="shared" si="12"/>
        <v>-25.326086956521742</v>
      </c>
      <c r="BX6" s="14">
        <f t="shared" si="13"/>
        <v>3.1167748898959182</v>
      </c>
      <c r="BZ6" s="13" t="s">
        <v>105</v>
      </c>
      <c r="CA6" s="16">
        <v>7</v>
      </c>
      <c r="CB6" s="16">
        <v>8</v>
      </c>
      <c r="CC6" s="16">
        <v>11</v>
      </c>
      <c r="CD6" s="16">
        <v>7</v>
      </c>
      <c r="CE6" s="16">
        <v>17</v>
      </c>
      <c r="CF6" s="16">
        <v>17</v>
      </c>
      <c r="CG6" s="16">
        <v>17</v>
      </c>
      <c r="CH6" s="16">
        <v>11</v>
      </c>
      <c r="CI6" s="16">
        <v>9</v>
      </c>
      <c r="CJ6" s="16">
        <v>9</v>
      </c>
      <c r="CK6" s="16">
        <v>10</v>
      </c>
      <c r="CL6" s="16">
        <v>10</v>
      </c>
      <c r="CM6" s="16">
        <v>9</v>
      </c>
      <c r="CN6" s="16">
        <v>11</v>
      </c>
      <c r="CO6" s="46">
        <f t="shared" si="14"/>
        <v>10.928571428571429</v>
      </c>
      <c r="CP6" s="15">
        <f t="shared" si="15"/>
        <v>-30.772727272727266</v>
      </c>
      <c r="CQ6" s="14">
        <f t="shared" si="16"/>
        <v>3.5401930784869666</v>
      </c>
      <c r="CS6" s="13" t="s">
        <v>105</v>
      </c>
      <c r="CT6" s="11">
        <v>80</v>
      </c>
      <c r="CU6" s="11">
        <v>87</v>
      </c>
      <c r="CV6" s="11">
        <v>83</v>
      </c>
      <c r="CW6" s="11">
        <v>77</v>
      </c>
      <c r="CX6" s="11">
        <v>62</v>
      </c>
      <c r="CY6" s="11">
        <v>83</v>
      </c>
      <c r="CZ6" s="11">
        <v>74</v>
      </c>
      <c r="DA6" s="11">
        <v>84</v>
      </c>
      <c r="DB6" s="50">
        <f t="shared" si="17"/>
        <v>78.75</v>
      </c>
      <c r="DC6" s="34">
        <f t="shared" si="18"/>
        <v>30.228260869565219</v>
      </c>
      <c r="DD6" s="14">
        <f t="shared" si="19"/>
        <v>7.9237437039390848</v>
      </c>
      <c r="DE6" s="9"/>
    </row>
    <row r="7" spans="1:109" x14ac:dyDescent="0.3">
      <c r="B7" s="13" t="s">
        <v>103</v>
      </c>
      <c r="C7" s="14">
        <v>64</v>
      </c>
      <c r="D7" s="14">
        <v>57</v>
      </c>
      <c r="E7" s="14">
        <v>47</v>
      </c>
      <c r="F7" s="14">
        <v>61</v>
      </c>
      <c r="G7" s="14">
        <v>63</v>
      </c>
      <c r="H7" s="43">
        <v>58.4</v>
      </c>
      <c r="I7" s="14">
        <f t="shared" si="0"/>
        <v>8.3391304347825965</v>
      </c>
      <c r="J7" s="14">
        <f t="shared" si="1"/>
        <v>6.9137544069774552</v>
      </c>
      <c r="L7" s="13" t="s">
        <v>103</v>
      </c>
      <c r="M7" s="9">
        <v>27</v>
      </c>
      <c r="N7" s="9">
        <v>24</v>
      </c>
      <c r="O7" s="9">
        <v>27</v>
      </c>
      <c r="P7" s="9">
        <v>24</v>
      </c>
      <c r="Q7" s="9">
        <v>24</v>
      </c>
      <c r="R7" s="9">
        <v>29</v>
      </c>
      <c r="S7" s="9">
        <v>27</v>
      </c>
      <c r="T7" s="9">
        <v>18</v>
      </c>
      <c r="U7" s="9">
        <v>25</v>
      </c>
      <c r="V7" s="46">
        <f t="shared" si="2"/>
        <v>25</v>
      </c>
      <c r="W7" s="15">
        <f t="shared" si="3"/>
        <v>-30.371980676328505</v>
      </c>
      <c r="X7" s="14">
        <f t="shared" si="4"/>
        <v>3.1622776601683795</v>
      </c>
      <c r="Z7" s="13" t="s">
        <v>103</v>
      </c>
      <c r="AA7" s="9">
        <v>46</v>
      </c>
      <c r="AB7" s="9">
        <v>47</v>
      </c>
      <c r="AC7" s="9">
        <v>47</v>
      </c>
      <c r="AD7" s="9">
        <v>40</v>
      </c>
      <c r="AE7" s="9">
        <v>46</v>
      </c>
      <c r="AF7" s="9">
        <v>45</v>
      </c>
      <c r="AG7" s="9">
        <v>43</v>
      </c>
      <c r="AH7" s="9">
        <v>3</v>
      </c>
      <c r="AI7" s="9">
        <v>35</v>
      </c>
      <c r="AJ7" s="9">
        <v>42</v>
      </c>
      <c r="AK7" s="9">
        <v>43</v>
      </c>
      <c r="AL7" s="48">
        <f t="shared" si="5"/>
        <v>39.727272727272727</v>
      </c>
      <c r="AM7" s="15">
        <f t="shared" si="6"/>
        <v>-3.0247933884297566</v>
      </c>
      <c r="AN7" s="14">
        <f t="shared" si="7"/>
        <v>12.689293984228673</v>
      </c>
      <c r="AP7" s="13" t="s">
        <v>103</v>
      </c>
      <c r="AQ7" s="9">
        <v>43</v>
      </c>
      <c r="AR7" s="9">
        <v>42</v>
      </c>
      <c r="AS7" s="9">
        <v>46</v>
      </c>
      <c r="AT7" s="9">
        <v>50</v>
      </c>
      <c r="AU7" s="9">
        <v>42</v>
      </c>
      <c r="AV7" s="9">
        <v>45</v>
      </c>
      <c r="AW7" s="9">
        <v>49</v>
      </c>
      <c r="AX7" s="9">
        <v>46</v>
      </c>
      <c r="AY7" s="48">
        <f>AVERAGE(AQ7:AX7)</f>
        <v>45.375</v>
      </c>
      <c r="AZ7" s="15">
        <f t="shared" si="8"/>
        <v>0.38636363636363313</v>
      </c>
      <c r="BA7" s="14">
        <f t="shared" si="9"/>
        <v>3.0207614933986431</v>
      </c>
      <c r="BC7" s="41" t="s">
        <v>18</v>
      </c>
      <c r="BD7">
        <v>12</v>
      </c>
      <c r="BE7">
        <v>9</v>
      </c>
      <c r="BF7">
        <v>9</v>
      </c>
      <c r="BG7">
        <v>10</v>
      </c>
      <c r="BH7">
        <v>10</v>
      </c>
      <c r="BI7" s="46">
        <f t="shared" si="10"/>
        <v>10</v>
      </c>
      <c r="BJ7">
        <f t="shared" si="20"/>
        <v>-40.29</v>
      </c>
      <c r="BK7" s="14">
        <f t="shared" si="21"/>
        <v>1.2247448713915889</v>
      </c>
      <c r="BM7" s="13" t="s">
        <v>103</v>
      </c>
      <c r="BN7" s="9">
        <v>43</v>
      </c>
      <c r="BO7" s="9">
        <v>42</v>
      </c>
      <c r="BP7" s="9">
        <v>42</v>
      </c>
      <c r="BQ7" s="9">
        <v>32</v>
      </c>
      <c r="BR7" s="9">
        <v>35</v>
      </c>
      <c r="BS7" s="9">
        <v>40</v>
      </c>
      <c r="BT7" s="9">
        <v>42</v>
      </c>
      <c r="BU7" s="9">
        <v>42</v>
      </c>
      <c r="BV7" s="48">
        <f t="shared" si="11"/>
        <v>39.75</v>
      </c>
      <c r="BW7" s="15">
        <f t="shared" si="12"/>
        <v>-7.6086956521741911E-2</v>
      </c>
      <c r="BX7" s="14">
        <f t="shared" si="13"/>
        <v>4.0266966255586869</v>
      </c>
      <c r="BZ7" s="13" t="s">
        <v>103</v>
      </c>
      <c r="CA7" s="16">
        <v>32</v>
      </c>
      <c r="CB7" s="16">
        <v>32</v>
      </c>
      <c r="CC7" s="16">
        <v>37</v>
      </c>
      <c r="CD7" s="16">
        <v>33</v>
      </c>
      <c r="CE7" s="16">
        <v>40</v>
      </c>
      <c r="CF7" s="16">
        <v>38</v>
      </c>
      <c r="CG7" s="16">
        <v>39</v>
      </c>
      <c r="CH7" s="16">
        <v>33</v>
      </c>
      <c r="CI7" s="16">
        <v>32</v>
      </c>
      <c r="CJ7" s="16">
        <v>36</v>
      </c>
      <c r="CK7" s="16">
        <v>35</v>
      </c>
      <c r="CL7" s="16">
        <v>35</v>
      </c>
      <c r="CM7" s="16">
        <v>35</v>
      </c>
      <c r="CN7" s="16">
        <v>36</v>
      </c>
      <c r="CO7" s="48">
        <f t="shared" si="14"/>
        <v>35.214285714285715</v>
      </c>
      <c r="CP7" s="15">
        <f t="shared" si="15"/>
        <v>-6.4870129870129816</v>
      </c>
      <c r="CQ7" s="14">
        <f t="shared" si="16"/>
        <v>2.6363894724697738</v>
      </c>
      <c r="CS7" s="13" t="s">
        <v>103</v>
      </c>
      <c r="CT7" s="11">
        <v>57</v>
      </c>
      <c r="CU7" s="11">
        <v>66</v>
      </c>
      <c r="CV7" s="11">
        <v>62</v>
      </c>
      <c r="CW7" s="11">
        <v>58</v>
      </c>
      <c r="CX7" s="11">
        <v>48</v>
      </c>
      <c r="CY7" s="11">
        <v>60</v>
      </c>
      <c r="CZ7" s="11">
        <v>55</v>
      </c>
      <c r="DA7" s="11">
        <v>62</v>
      </c>
      <c r="DB7" s="50">
        <f t="shared" si="17"/>
        <v>58.5</v>
      </c>
      <c r="DC7" s="34">
        <f t="shared" si="18"/>
        <v>9.9782608695652186</v>
      </c>
      <c r="DD7" s="14">
        <f t="shared" si="19"/>
        <v>5.4510811509539749</v>
      </c>
      <c r="DE7" s="9"/>
    </row>
    <row r="8" spans="1:109" x14ac:dyDescent="0.3">
      <c r="B8" s="13" t="s">
        <v>104</v>
      </c>
      <c r="C8" s="14">
        <v>89</v>
      </c>
      <c r="D8" s="14">
        <v>81</v>
      </c>
      <c r="E8" s="14">
        <v>78</v>
      </c>
      <c r="F8" s="14">
        <v>87</v>
      </c>
      <c r="G8" s="14">
        <v>87</v>
      </c>
      <c r="H8" s="42">
        <v>84.4</v>
      </c>
      <c r="I8" s="14">
        <f t="shared" si="0"/>
        <v>34.339130434782604</v>
      </c>
      <c r="J8" s="14">
        <f t="shared" si="1"/>
        <v>4.6690470119715011</v>
      </c>
      <c r="L8" s="13" t="s">
        <v>104</v>
      </c>
      <c r="M8" s="9">
        <v>6</v>
      </c>
      <c r="N8" s="9">
        <v>5</v>
      </c>
      <c r="O8" s="9">
        <v>7</v>
      </c>
      <c r="P8" s="9">
        <v>5</v>
      </c>
      <c r="Q8" s="9">
        <v>5</v>
      </c>
      <c r="R8" s="9">
        <v>6</v>
      </c>
      <c r="S8" s="9">
        <v>7</v>
      </c>
      <c r="T8" s="9">
        <v>3</v>
      </c>
      <c r="U8" s="9">
        <v>5</v>
      </c>
      <c r="V8" s="46">
        <f t="shared" si="2"/>
        <v>5.4444444444444446</v>
      </c>
      <c r="W8" s="15">
        <f t="shared" si="3"/>
        <v>-49.927536231884062</v>
      </c>
      <c r="X8" s="14">
        <f t="shared" si="4"/>
        <v>1.2360330811826108</v>
      </c>
      <c r="Z8" s="13" t="s">
        <v>104</v>
      </c>
      <c r="AA8" s="9">
        <v>43</v>
      </c>
      <c r="AB8" s="9">
        <v>44</v>
      </c>
      <c r="AC8" s="9">
        <v>44</v>
      </c>
      <c r="AD8" s="9">
        <v>37</v>
      </c>
      <c r="AE8" s="9">
        <v>43</v>
      </c>
      <c r="AF8" s="9">
        <v>43</v>
      </c>
      <c r="AG8" s="9">
        <v>40</v>
      </c>
      <c r="AH8" s="9">
        <v>38</v>
      </c>
      <c r="AI8" s="9">
        <v>36</v>
      </c>
      <c r="AJ8" s="9">
        <v>42</v>
      </c>
      <c r="AK8" s="9">
        <v>45</v>
      </c>
      <c r="AL8" s="48">
        <f t="shared" si="5"/>
        <v>41.363636363636367</v>
      </c>
      <c r="AM8" s="15">
        <f t="shared" si="6"/>
        <v>-1.3884297520661164</v>
      </c>
      <c r="AN8" s="14">
        <f t="shared" si="7"/>
        <v>3.1071764440638798</v>
      </c>
      <c r="AP8" s="13" t="s">
        <v>104</v>
      </c>
      <c r="AQ8" s="9">
        <v>44</v>
      </c>
      <c r="AR8" s="9">
        <v>44</v>
      </c>
      <c r="AS8" s="9">
        <v>8</v>
      </c>
      <c r="AT8" s="9">
        <v>50</v>
      </c>
      <c r="AU8" s="9">
        <v>44</v>
      </c>
      <c r="AV8" s="9">
        <v>44</v>
      </c>
      <c r="AW8" s="9">
        <v>48</v>
      </c>
      <c r="AX8" s="9">
        <v>46</v>
      </c>
      <c r="AY8" s="48">
        <f>AVERAGE(AQ8,AR8,AT8,AU8,AV8,AW8,AX8)</f>
        <v>45.714285714285715</v>
      </c>
      <c r="AZ8" s="15">
        <f t="shared" si="8"/>
        <v>0.72564935064934843</v>
      </c>
      <c r="BA8" s="14">
        <f t="shared" si="9"/>
        <v>13.522468075656265</v>
      </c>
      <c r="BC8" s="41" t="s">
        <v>19</v>
      </c>
      <c r="BD8">
        <v>46</v>
      </c>
      <c r="BE8">
        <v>41</v>
      </c>
      <c r="BF8">
        <v>43</v>
      </c>
      <c r="BG8">
        <v>50</v>
      </c>
      <c r="BH8">
        <v>50</v>
      </c>
      <c r="BI8">
        <f t="shared" si="10"/>
        <v>46</v>
      </c>
      <c r="BJ8">
        <f t="shared" si="20"/>
        <v>-4.2899999999999991</v>
      </c>
      <c r="BK8" s="14">
        <f t="shared" si="21"/>
        <v>4.0620192023179804</v>
      </c>
      <c r="BM8" s="13" t="s">
        <v>104</v>
      </c>
      <c r="BN8" s="9">
        <v>44</v>
      </c>
      <c r="BO8" s="9">
        <v>43</v>
      </c>
      <c r="BP8" s="9">
        <v>43</v>
      </c>
      <c r="BQ8" s="9">
        <v>33</v>
      </c>
      <c r="BR8" s="9">
        <v>37</v>
      </c>
      <c r="BS8" s="9">
        <v>43</v>
      </c>
      <c r="BT8" s="9">
        <v>43</v>
      </c>
      <c r="BU8" s="9">
        <v>43</v>
      </c>
      <c r="BV8" s="48">
        <f t="shared" si="11"/>
        <v>41.125</v>
      </c>
      <c r="BW8" s="15">
        <f t="shared" si="12"/>
        <v>1.2989130434782581</v>
      </c>
      <c r="BX8" s="14">
        <f t="shared" si="13"/>
        <v>3.9438016467073278</v>
      </c>
      <c r="BZ8" s="13" t="s">
        <v>104</v>
      </c>
      <c r="CA8" s="16">
        <v>31</v>
      </c>
      <c r="CB8" s="16">
        <v>31</v>
      </c>
      <c r="CC8" s="16">
        <v>36</v>
      </c>
      <c r="CD8" s="16">
        <v>33</v>
      </c>
      <c r="CE8" s="16">
        <v>38</v>
      </c>
      <c r="CF8" s="16">
        <v>37</v>
      </c>
      <c r="CG8" s="16">
        <v>37</v>
      </c>
      <c r="CH8" s="16">
        <v>31</v>
      </c>
      <c r="CI8" s="16">
        <v>29</v>
      </c>
      <c r="CJ8" s="16">
        <v>34</v>
      </c>
      <c r="CK8" s="16">
        <v>33</v>
      </c>
      <c r="CL8" s="16">
        <v>34</v>
      </c>
      <c r="CM8" s="16">
        <v>33</v>
      </c>
      <c r="CN8" s="16">
        <v>34</v>
      </c>
      <c r="CO8" s="48">
        <f t="shared" si="14"/>
        <v>33.642857142857146</v>
      </c>
      <c r="CP8" s="15">
        <f t="shared" si="15"/>
        <v>-8.058441558441551</v>
      </c>
      <c r="CQ8" s="14">
        <f t="shared" si="16"/>
        <v>2.6488645711858347</v>
      </c>
      <c r="CS8" s="13" t="s">
        <v>104</v>
      </c>
      <c r="CT8" s="11">
        <v>42</v>
      </c>
      <c r="CU8" s="11">
        <v>48</v>
      </c>
      <c r="CV8" s="11">
        <v>46</v>
      </c>
      <c r="CW8" s="11">
        <v>42</v>
      </c>
      <c r="CX8" s="11">
        <v>33</v>
      </c>
      <c r="CY8" s="11">
        <v>44</v>
      </c>
      <c r="CZ8" s="11">
        <v>41</v>
      </c>
      <c r="DA8" s="11">
        <v>46</v>
      </c>
      <c r="DB8" s="49">
        <f t="shared" si="17"/>
        <v>42.75</v>
      </c>
      <c r="DC8" s="34">
        <f t="shared" si="18"/>
        <v>-5.7717391304347814</v>
      </c>
      <c r="DD8" s="14">
        <f t="shared" si="19"/>
        <v>4.6213788913205178</v>
      </c>
      <c r="DE8" s="9"/>
    </row>
    <row r="9" spans="1:109" x14ac:dyDescent="0.3">
      <c r="B9" s="13" t="s">
        <v>95</v>
      </c>
      <c r="C9" s="16">
        <v>87</v>
      </c>
      <c r="D9" s="16">
        <v>79</v>
      </c>
      <c r="E9" s="16">
        <v>68</v>
      </c>
      <c r="F9" s="16">
        <v>81</v>
      </c>
      <c r="G9" s="16">
        <v>60</v>
      </c>
      <c r="H9" s="44">
        <f>AVERAGE(C9:G9)</f>
        <v>75</v>
      </c>
      <c r="I9" s="15">
        <f t="shared" si="0"/>
        <v>24.939130434782598</v>
      </c>
      <c r="J9" s="14">
        <f t="shared" si="1"/>
        <v>10.8397416943394</v>
      </c>
      <c r="L9" s="13" t="s">
        <v>95</v>
      </c>
      <c r="M9" s="16">
        <v>19</v>
      </c>
      <c r="N9" s="16">
        <v>17</v>
      </c>
      <c r="O9" s="16">
        <v>21</v>
      </c>
      <c r="P9" s="16">
        <v>17</v>
      </c>
      <c r="Q9" s="16">
        <v>17</v>
      </c>
      <c r="R9" s="16">
        <v>23</v>
      </c>
      <c r="S9" s="16">
        <v>12</v>
      </c>
      <c r="T9" s="16">
        <v>18</v>
      </c>
      <c r="U9" s="16">
        <v>21</v>
      </c>
      <c r="V9" s="46">
        <f t="shared" si="2"/>
        <v>18.333333333333332</v>
      </c>
      <c r="W9" s="15">
        <f t="shared" si="3"/>
        <v>-37.038647342995176</v>
      </c>
      <c r="X9" s="14">
        <f t="shared" si="4"/>
        <v>3.2015621187164243</v>
      </c>
      <c r="Z9" s="13" t="s">
        <v>95</v>
      </c>
      <c r="AA9" s="16">
        <v>42</v>
      </c>
      <c r="AB9" s="16">
        <v>38</v>
      </c>
      <c r="AC9" s="16">
        <v>45</v>
      </c>
      <c r="AD9" s="16">
        <v>33</v>
      </c>
      <c r="AE9" s="16">
        <v>47</v>
      </c>
      <c r="AF9" s="16">
        <v>43</v>
      </c>
      <c r="AG9" s="16">
        <v>39</v>
      </c>
      <c r="AH9" s="16">
        <v>30</v>
      </c>
      <c r="AI9" s="16">
        <v>31</v>
      </c>
      <c r="AJ9" s="16">
        <v>38</v>
      </c>
      <c r="AK9" s="16">
        <v>45</v>
      </c>
      <c r="AL9" s="48">
        <f t="shared" si="5"/>
        <v>39.18181818181818</v>
      </c>
      <c r="AM9" s="15">
        <f t="shared" si="6"/>
        <v>-3.5702479338843034</v>
      </c>
      <c r="AN9" s="14">
        <f t="shared" si="7"/>
        <v>5.8620505255103694</v>
      </c>
      <c r="AP9" s="13" t="s">
        <v>95</v>
      </c>
      <c r="AQ9" s="16">
        <v>53</v>
      </c>
      <c r="AR9" s="16">
        <v>48</v>
      </c>
      <c r="AS9" s="16">
        <v>57</v>
      </c>
      <c r="AT9" s="16">
        <v>57</v>
      </c>
      <c r="AU9" s="16">
        <v>50</v>
      </c>
      <c r="AV9" s="16">
        <v>53</v>
      </c>
      <c r="AW9" s="16">
        <v>58</v>
      </c>
      <c r="AX9" s="16">
        <v>58</v>
      </c>
      <c r="AY9" s="48">
        <f t="shared" ref="AY9:AY40" si="22">AVERAGE(AQ9:AX9)</f>
        <v>54.25</v>
      </c>
      <c r="AZ9" s="15">
        <f t="shared" si="8"/>
        <v>9.2613636363636331</v>
      </c>
      <c r="BA9" s="14">
        <f t="shared" si="9"/>
        <v>3.8452196667699345</v>
      </c>
      <c r="BC9" s="41" t="s">
        <v>20</v>
      </c>
      <c r="BD9">
        <v>93</v>
      </c>
      <c r="BE9">
        <v>82</v>
      </c>
      <c r="BF9">
        <v>85</v>
      </c>
      <c r="BG9">
        <v>95</v>
      </c>
      <c r="BH9">
        <v>96</v>
      </c>
      <c r="BI9" s="44">
        <f t="shared" si="10"/>
        <v>90.2</v>
      </c>
      <c r="BJ9">
        <f t="shared" si="20"/>
        <v>39.910000000000004</v>
      </c>
      <c r="BK9" s="14">
        <f t="shared" si="21"/>
        <v>6.3007936008093459</v>
      </c>
      <c r="BM9" s="13" t="s">
        <v>95</v>
      </c>
      <c r="BN9" s="9">
        <v>42</v>
      </c>
      <c r="BO9" s="9">
        <v>44</v>
      </c>
      <c r="BP9" s="9">
        <v>41</v>
      </c>
      <c r="BQ9" s="9">
        <v>36</v>
      </c>
      <c r="BR9" s="9">
        <v>39</v>
      </c>
      <c r="BS9" s="9">
        <v>39</v>
      </c>
      <c r="BT9" s="9">
        <v>42</v>
      </c>
      <c r="BU9" s="9">
        <v>36</v>
      </c>
      <c r="BV9" s="48">
        <f t="shared" si="11"/>
        <v>39.875</v>
      </c>
      <c r="BW9" s="15">
        <f t="shared" si="12"/>
        <v>4.8913043478258089E-2</v>
      </c>
      <c r="BX9" s="14">
        <f t="shared" si="13"/>
        <v>2.9001231500945415</v>
      </c>
      <c r="BZ9" s="13" t="s">
        <v>95</v>
      </c>
      <c r="CA9" s="16">
        <v>47</v>
      </c>
      <c r="CB9" s="16">
        <v>43</v>
      </c>
      <c r="CC9" s="16">
        <v>48</v>
      </c>
      <c r="CD9" s="16">
        <v>47</v>
      </c>
      <c r="CE9" s="16">
        <v>52</v>
      </c>
      <c r="CF9" s="16">
        <v>50</v>
      </c>
      <c r="CG9" s="16">
        <v>51</v>
      </c>
      <c r="CH9" s="16">
        <v>44</v>
      </c>
      <c r="CI9" s="16">
        <v>40</v>
      </c>
      <c r="CJ9" s="16">
        <v>47</v>
      </c>
      <c r="CK9" s="16">
        <v>46</v>
      </c>
      <c r="CL9" s="16">
        <v>47</v>
      </c>
      <c r="CM9" s="16">
        <v>45</v>
      </c>
      <c r="CN9" s="16">
        <v>47</v>
      </c>
      <c r="CO9" s="48">
        <f t="shared" si="14"/>
        <v>46.714285714285715</v>
      </c>
      <c r="CP9" s="15">
        <f t="shared" si="15"/>
        <v>5.0129870129870184</v>
      </c>
      <c r="CQ9" s="14">
        <f t="shared" si="16"/>
        <v>3.1483468538405854</v>
      </c>
      <c r="CS9" s="13" t="s">
        <v>95</v>
      </c>
      <c r="CT9" s="11">
        <v>51</v>
      </c>
      <c r="CU9" s="11">
        <v>57</v>
      </c>
      <c r="CV9" s="11">
        <v>52</v>
      </c>
      <c r="CW9" s="11">
        <v>49</v>
      </c>
      <c r="CX9" s="11">
        <v>40</v>
      </c>
      <c r="CY9" s="11">
        <v>52</v>
      </c>
      <c r="CZ9" s="11">
        <v>48</v>
      </c>
      <c r="DA9" s="11">
        <v>52</v>
      </c>
      <c r="DB9" s="49">
        <f t="shared" si="17"/>
        <v>50.125</v>
      </c>
      <c r="DC9" s="34">
        <f t="shared" si="18"/>
        <v>1.6032608695652186</v>
      </c>
      <c r="DD9" s="14">
        <f t="shared" si="19"/>
        <v>4.8825491000383927</v>
      </c>
      <c r="DE9" s="9"/>
    </row>
    <row r="10" spans="1:109" x14ac:dyDescent="0.3">
      <c r="A10" s="17"/>
      <c r="B10" s="13" t="s">
        <v>96</v>
      </c>
      <c r="C10" s="14">
        <v>64</v>
      </c>
      <c r="D10" s="14">
        <v>58</v>
      </c>
      <c r="E10" s="14">
        <v>53</v>
      </c>
      <c r="F10" s="14">
        <v>63</v>
      </c>
      <c r="G10" s="14">
        <v>63</v>
      </c>
      <c r="H10" s="43">
        <v>60.2</v>
      </c>
      <c r="I10" s="14">
        <f t="shared" si="0"/>
        <v>10.139130434782601</v>
      </c>
      <c r="J10" s="14">
        <f t="shared" si="1"/>
        <v>4.6583258795408469</v>
      </c>
      <c r="L10" s="13" t="s">
        <v>96</v>
      </c>
      <c r="M10" s="9">
        <v>41</v>
      </c>
      <c r="N10" s="9">
        <v>38</v>
      </c>
      <c r="O10" s="9">
        <v>42</v>
      </c>
      <c r="P10" s="9">
        <v>37</v>
      </c>
      <c r="Q10" s="9">
        <v>35</v>
      </c>
      <c r="R10" s="9">
        <v>45</v>
      </c>
      <c r="S10" s="9">
        <v>43</v>
      </c>
      <c r="T10" s="9">
        <v>30</v>
      </c>
      <c r="U10" s="9">
        <v>41</v>
      </c>
      <c r="V10" s="46">
        <f t="shared" si="2"/>
        <v>39.111111111111114</v>
      </c>
      <c r="W10" s="15">
        <f t="shared" si="3"/>
        <v>-16.260869565217391</v>
      </c>
      <c r="X10" s="14">
        <f t="shared" si="4"/>
        <v>4.6218082079540128</v>
      </c>
      <c r="Z10" s="13" t="s">
        <v>96</v>
      </c>
      <c r="AA10" s="9">
        <v>46</v>
      </c>
      <c r="AB10" s="9">
        <v>46</v>
      </c>
      <c r="AC10" s="9">
        <v>47</v>
      </c>
      <c r="AD10" s="9">
        <v>40</v>
      </c>
      <c r="AE10" s="9">
        <v>48</v>
      </c>
      <c r="AF10" s="9">
        <v>46</v>
      </c>
      <c r="AG10" s="9">
        <v>42</v>
      </c>
      <c r="AH10" s="9">
        <v>40</v>
      </c>
      <c r="AI10" s="9">
        <v>37</v>
      </c>
      <c r="AJ10" s="9">
        <v>43</v>
      </c>
      <c r="AK10" s="9">
        <v>46</v>
      </c>
      <c r="AL10" s="48">
        <f t="shared" si="5"/>
        <v>43.727272727272727</v>
      </c>
      <c r="AM10" s="15">
        <f t="shared" si="6"/>
        <v>0.97520661157024335</v>
      </c>
      <c r="AN10" s="14">
        <f t="shared" si="7"/>
        <v>3.5522080201167578</v>
      </c>
      <c r="AP10" s="13" t="s">
        <v>96</v>
      </c>
      <c r="AQ10" s="9">
        <v>47</v>
      </c>
      <c r="AR10" s="9">
        <v>42</v>
      </c>
      <c r="AS10" s="9">
        <v>50</v>
      </c>
      <c r="AT10" s="9">
        <v>54</v>
      </c>
      <c r="AU10" s="9">
        <v>46</v>
      </c>
      <c r="AV10" s="9">
        <v>49</v>
      </c>
      <c r="AW10" s="9">
        <v>58</v>
      </c>
      <c r="AX10" s="9">
        <v>53</v>
      </c>
      <c r="AY10" s="48">
        <f t="shared" si="22"/>
        <v>49.875</v>
      </c>
      <c r="AZ10" s="15">
        <f t="shared" si="8"/>
        <v>4.8863636363636331</v>
      </c>
      <c r="BA10" s="14">
        <f t="shared" si="9"/>
        <v>5.0550540480366211</v>
      </c>
      <c r="BC10" s="41" t="s">
        <v>24</v>
      </c>
      <c r="BD10">
        <v>56</v>
      </c>
      <c r="BE10">
        <v>46</v>
      </c>
      <c r="BF10">
        <v>52</v>
      </c>
      <c r="BG10">
        <v>55</v>
      </c>
      <c r="BH10">
        <v>59</v>
      </c>
      <c r="BI10">
        <f t="shared" si="10"/>
        <v>53.6</v>
      </c>
      <c r="BJ10">
        <f t="shared" si="20"/>
        <v>3.3100000000000023</v>
      </c>
      <c r="BK10" s="14">
        <f t="shared" si="21"/>
        <v>4.9295030175464944</v>
      </c>
      <c r="BM10" s="13" t="s">
        <v>96</v>
      </c>
      <c r="BN10" s="9">
        <v>45</v>
      </c>
      <c r="BO10" s="9">
        <v>44</v>
      </c>
      <c r="BP10" s="9">
        <v>44</v>
      </c>
      <c r="BQ10" s="9">
        <v>37</v>
      </c>
      <c r="BR10" s="9">
        <v>40</v>
      </c>
      <c r="BS10" s="9">
        <v>43</v>
      </c>
      <c r="BT10" s="9">
        <v>48</v>
      </c>
      <c r="BU10" s="9">
        <v>46</v>
      </c>
      <c r="BV10" s="48">
        <f t="shared" si="11"/>
        <v>43.375</v>
      </c>
      <c r="BW10" s="15">
        <f t="shared" si="12"/>
        <v>3.5489130434782581</v>
      </c>
      <c r="BX10" s="14">
        <f t="shared" si="13"/>
        <v>3.4615231989895516</v>
      </c>
      <c r="BZ10" s="13" t="s">
        <v>96</v>
      </c>
      <c r="CA10" s="16">
        <v>40</v>
      </c>
      <c r="CB10" s="16">
        <v>37</v>
      </c>
      <c r="CC10" s="16">
        <v>45</v>
      </c>
      <c r="CD10" s="16">
        <v>39</v>
      </c>
      <c r="CE10" s="16">
        <v>48</v>
      </c>
      <c r="CF10" s="16">
        <v>47</v>
      </c>
      <c r="CG10" s="16">
        <v>47</v>
      </c>
      <c r="CH10" s="16">
        <v>37</v>
      </c>
      <c r="CI10" s="16">
        <v>37</v>
      </c>
      <c r="CJ10" s="16">
        <v>43</v>
      </c>
      <c r="CK10" s="16">
        <v>43</v>
      </c>
      <c r="CL10" s="16">
        <v>43</v>
      </c>
      <c r="CM10" s="16">
        <v>42</v>
      </c>
      <c r="CN10" s="16">
        <v>44</v>
      </c>
      <c r="CO10" s="48">
        <f t="shared" si="14"/>
        <v>42.285714285714285</v>
      </c>
      <c r="CP10" s="15">
        <f t="shared" si="15"/>
        <v>0.58441558441558783</v>
      </c>
      <c r="CQ10" s="14">
        <f t="shared" si="16"/>
        <v>3.8114921654743732</v>
      </c>
      <c r="CS10" s="13" t="s">
        <v>96</v>
      </c>
      <c r="CT10" s="11">
        <v>46</v>
      </c>
      <c r="CU10" s="11">
        <v>55</v>
      </c>
      <c r="CV10" s="11">
        <v>52</v>
      </c>
      <c r="CW10" s="11">
        <v>50</v>
      </c>
      <c r="CX10" s="11">
        <v>39</v>
      </c>
      <c r="CY10" s="11">
        <v>51</v>
      </c>
      <c r="CZ10" s="11">
        <v>46</v>
      </c>
      <c r="DA10" s="11">
        <v>53</v>
      </c>
      <c r="DB10" s="49">
        <f t="shared" si="17"/>
        <v>49</v>
      </c>
      <c r="DC10" s="34">
        <f t="shared" si="18"/>
        <v>0.47826086956521863</v>
      </c>
      <c r="DD10" s="14">
        <f t="shared" si="19"/>
        <v>5.1269595556932455</v>
      </c>
      <c r="DE10" s="9"/>
    </row>
    <row r="11" spans="1:109" x14ac:dyDescent="0.3">
      <c r="A11" s="18"/>
      <c r="B11" s="13" t="s">
        <v>97</v>
      </c>
      <c r="C11" s="14">
        <v>65</v>
      </c>
      <c r="D11" s="14">
        <v>58</v>
      </c>
      <c r="E11" s="14">
        <v>53</v>
      </c>
      <c r="F11" s="14">
        <v>64</v>
      </c>
      <c r="G11" s="14">
        <v>51</v>
      </c>
      <c r="H11" s="43">
        <v>58.2</v>
      </c>
      <c r="I11" s="14">
        <f t="shared" si="0"/>
        <v>8.1391304347826008</v>
      </c>
      <c r="J11" s="14">
        <f t="shared" si="1"/>
        <v>6.300793600809345</v>
      </c>
      <c r="L11" s="13" t="s">
        <v>97</v>
      </c>
      <c r="M11" s="9">
        <v>37</v>
      </c>
      <c r="N11" s="9">
        <v>32</v>
      </c>
      <c r="O11" s="9">
        <v>37</v>
      </c>
      <c r="P11" s="9">
        <v>31</v>
      </c>
      <c r="Q11" s="9">
        <v>28</v>
      </c>
      <c r="R11" s="9">
        <v>39</v>
      </c>
      <c r="S11" s="9">
        <v>39</v>
      </c>
      <c r="T11" s="9">
        <v>25</v>
      </c>
      <c r="U11" s="9">
        <v>35</v>
      </c>
      <c r="V11" s="46">
        <f t="shared" si="2"/>
        <v>33.666666666666664</v>
      </c>
      <c r="W11" s="15">
        <f t="shared" si="3"/>
        <v>-21.705314009661841</v>
      </c>
      <c r="X11" s="14">
        <f t="shared" si="4"/>
        <v>4.9749371855330997</v>
      </c>
      <c r="Z11" s="13" t="s">
        <v>97</v>
      </c>
      <c r="AA11" s="9">
        <v>47</v>
      </c>
      <c r="AB11" s="9">
        <v>47</v>
      </c>
      <c r="AC11" s="9">
        <v>49</v>
      </c>
      <c r="AD11" s="9">
        <v>40</v>
      </c>
      <c r="AE11" s="9">
        <v>49</v>
      </c>
      <c r="AF11" s="9">
        <v>45</v>
      </c>
      <c r="AG11" s="9">
        <v>43</v>
      </c>
      <c r="AH11" s="9">
        <v>35</v>
      </c>
      <c r="AI11" s="9">
        <v>37</v>
      </c>
      <c r="AJ11" s="9">
        <v>43</v>
      </c>
      <c r="AK11" s="9">
        <v>49</v>
      </c>
      <c r="AL11" s="48">
        <f t="shared" si="5"/>
        <v>44</v>
      </c>
      <c r="AM11" s="15">
        <f t="shared" si="6"/>
        <v>1.2479338842975167</v>
      </c>
      <c r="AN11" s="14">
        <f t="shared" si="7"/>
        <v>4.919349550499537</v>
      </c>
      <c r="AP11" s="13" t="s">
        <v>97</v>
      </c>
      <c r="AQ11" s="9">
        <v>39</v>
      </c>
      <c r="AR11" s="9">
        <v>37</v>
      </c>
      <c r="AS11" s="9">
        <v>46</v>
      </c>
      <c r="AT11" s="9">
        <v>50</v>
      </c>
      <c r="AU11" s="9">
        <v>42</v>
      </c>
      <c r="AV11" s="9">
        <v>43</v>
      </c>
      <c r="AW11" s="9">
        <v>51</v>
      </c>
      <c r="AX11" s="9">
        <v>46</v>
      </c>
      <c r="AY11" s="48">
        <f t="shared" si="22"/>
        <v>44.25</v>
      </c>
      <c r="AZ11" s="15">
        <f t="shared" si="8"/>
        <v>-0.73863636363636687</v>
      </c>
      <c r="BA11" s="14">
        <f t="shared" si="9"/>
        <v>4.9497474683058327</v>
      </c>
      <c r="BC11" s="41" t="s">
        <v>25</v>
      </c>
      <c r="BD11">
        <v>56</v>
      </c>
      <c r="BE11">
        <v>45</v>
      </c>
      <c r="BF11">
        <v>50</v>
      </c>
      <c r="BG11">
        <v>54</v>
      </c>
      <c r="BH11">
        <v>53</v>
      </c>
      <c r="BI11">
        <f t="shared" si="10"/>
        <v>51.6</v>
      </c>
      <c r="BJ11">
        <f t="shared" si="20"/>
        <v>1.3100000000000023</v>
      </c>
      <c r="BK11" s="14">
        <f t="shared" si="21"/>
        <v>4.2778499272414869</v>
      </c>
      <c r="BM11" s="13" t="s">
        <v>97</v>
      </c>
      <c r="BN11" s="9">
        <v>45</v>
      </c>
      <c r="BO11" s="9">
        <v>43</v>
      </c>
      <c r="BP11" s="9">
        <v>44</v>
      </c>
      <c r="BQ11" s="9">
        <v>36</v>
      </c>
      <c r="BR11" s="9">
        <v>37</v>
      </c>
      <c r="BS11" s="9">
        <v>42</v>
      </c>
      <c r="BT11" s="9">
        <v>46</v>
      </c>
      <c r="BU11" s="9">
        <v>44</v>
      </c>
      <c r="BV11" s="48">
        <f t="shared" si="11"/>
        <v>42.125</v>
      </c>
      <c r="BW11" s="15">
        <f t="shared" si="12"/>
        <v>2.2989130434782581</v>
      </c>
      <c r="BX11" s="14">
        <f t="shared" si="13"/>
        <v>3.6815175442433286</v>
      </c>
      <c r="BZ11" s="13" t="s">
        <v>97</v>
      </c>
      <c r="CA11" s="16">
        <v>35</v>
      </c>
      <c r="CB11" s="16">
        <v>33</v>
      </c>
      <c r="CC11" s="16">
        <v>40</v>
      </c>
      <c r="CD11" s="16">
        <v>34</v>
      </c>
      <c r="CE11" s="16">
        <v>44</v>
      </c>
      <c r="CF11" s="16">
        <v>41</v>
      </c>
      <c r="CG11" s="16">
        <v>42</v>
      </c>
      <c r="CH11" s="16">
        <v>34</v>
      </c>
      <c r="CI11" s="16">
        <v>32</v>
      </c>
      <c r="CJ11" s="16">
        <v>38</v>
      </c>
      <c r="CK11" s="16">
        <v>38</v>
      </c>
      <c r="CL11" s="16">
        <v>39</v>
      </c>
      <c r="CM11" s="16">
        <v>38</v>
      </c>
      <c r="CN11" s="16">
        <v>38</v>
      </c>
      <c r="CO11" s="48">
        <f t="shared" si="14"/>
        <v>37.571428571428569</v>
      </c>
      <c r="CP11" s="15">
        <f t="shared" si="15"/>
        <v>-4.1298701298701275</v>
      </c>
      <c r="CQ11" s="14">
        <f t="shared" si="16"/>
        <v>3.5672503031431266</v>
      </c>
      <c r="CS11" s="13" t="s">
        <v>97</v>
      </c>
      <c r="CT11" s="11">
        <v>40</v>
      </c>
      <c r="CU11" s="11">
        <v>52</v>
      </c>
      <c r="CV11" s="11">
        <v>44</v>
      </c>
      <c r="CW11" s="11">
        <v>45</v>
      </c>
      <c r="CX11" s="11">
        <v>37</v>
      </c>
      <c r="CY11" s="11">
        <v>45</v>
      </c>
      <c r="CZ11" s="11">
        <v>40</v>
      </c>
      <c r="DA11" s="11">
        <v>49</v>
      </c>
      <c r="DB11" s="49">
        <f t="shared" si="17"/>
        <v>44</v>
      </c>
      <c r="DC11" s="34">
        <f t="shared" si="18"/>
        <v>-4.5217391304347814</v>
      </c>
      <c r="DD11" s="14">
        <f t="shared" si="19"/>
        <v>4.9569575922564209</v>
      </c>
      <c r="DE11" s="9"/>
    </row>
    <row r="12" spans="1:109" x14ac:dyDescent="0.3">
      <c r="A12" s="17"/>
      <c r="B12" s="13" t="s">
        <v>98</v>
      </c>
      <c r="C12" s="14">
        <v>81</v>
      </c>
      <c r="D12" s="14">
        <v>72</v>
      </c>
      <c r="E12" s="14">
        <v>66</v>
      </c>
      <c r="F12" s="14">
        <v>79</v>
      </c>
      <c r="G12" s="14">
        <v>76</v>
      </c>
      <c r="H12" s="42">
        <v>74.8</v>
      </c>
      <c r="I12" s="14">
        <f t="shared" si="0"/>
        <v>24.739130434782595</v>
      </c>
      <c r="J12" s="14">
        <f t="shared" si="1"/>
        <v>5.9749476985158623</v>
      </c>
      <c r="L12" s="13" t="s">
        <v>98</v>
      </c>
      <c r="M12" s="9">
        <v>24</v>
      </c>
      <c r="N12" s="9">
        <v>22</v>
      </c>
      <c r="O12" s="9">
        <v>26</v>
      </c>
      <c r="P12" s="9">
        <v>22</v>
      </c>
      <c r="Q12" s="9">
        <v>21</v>
      </c>
      <c r="R12" s="9">
        <v>29</v>
      </c>
      <c r="S12" s="9">
        <v>29</v>
      </c>
      <c r="T12" s="9">
        <v>18</v>
      </c>
      <c r="U12" s="9">
        <v>26</v>
      </c>
      <c r="V12" s="46">
        <f t="shared" si="2"/>
        <v>24.111111111111111</v>
      </c>
      <c r="W12" s="15">
        <f t="shared" si="3"/>
        <v>-31.260869565217394</v>
      </c>
      <c r="X12" s="14">
        <f t="shared" si="4"/>
        <v>3.7230513172814428</v>
      </c>
      <c r="Z12" s="13" t="s">
        <v>98</v>
      </c>
      <c r="AA12" s="9">
        <v>43</v>
      </c>
      <c r="AB12" s="9">
        <v>45</v>
      </c>
      <c r="AC12" s="9">
        <v>46</v>
      </c>
      <c r="AD12" s="9">
        <v>37</v>
      </c>
      <c r="AE12" s="9">
        <v>46</v>
      </c>
      <c r="AF12" s="9">
        <v>43</v>
      </c>
      <c r="AG12" s="9">
        <v>39</v>
      </c>
      <c r="AH12" s="9">
        <v>37</v>
      </c>
      <c r="AI12" s="9">
        <v>37</v>
      </c>
      <c r="AJ12" s="9">
        <v>43</v>
      </c>
      <c r="AK12" s="9">
        <v>46</v>
      </c>
      <c r="AL12" s="48">
        <f t="shared" si="5"/>
        <v>42</v>
      </c>
      <c r="AM12" s="15">
        <f t="shared" si="6"/>
        <v>-0.75206611570248327</v>
      </c>
      <c r="AN12" s="14">
        <f t="shared" si="7"/>
        <v>3.7947331922020551</v>
      </c>
      <c r="AP12" s="13" t="s">
        <v>98</v>
      </c>
      <c r="AQ12" s="9">
        <v>47</v>
      </c>
      <c r="AR12" s="9">
        <v>44</v>
      </c>
      <c r="AS12" s="9">
        <v>50</v>
      </c>
      <c r="AT12" s="9">
        <v>55</v>
      </c>
      <c r="AU12" s="9">
        <v>47</v>
      </c>
      <c r="AV12" s="9">
        <v>52</v>
      </c>
      <c r="AW12" s="9">
        <v>58</v>
      </c>
      <c r="AX12" s="9">
        <v>56</v>
      </c>
      <c r="AY12" s="48">
        <f t="shared" si="22"/>
        <v>51.125</v>
      </c>
      <c r="AZ12" s="15">
        <f t="shared" si="8"/>
        <v>6.1363636363636331</v>
      </c>
      <c r="BA12" s="14">
        <f t="shared" si="9"/>
        <v>4.9695501377316411</v>
      </c>
      <c r="BC12" s="41" t="s">
        <v>28</v>
      </c>
      <c r="BD12">
        <v>75</v>
      </c>
      <c r="BE12">
        <v>67</v>
      </c>
      <c r="BF12">
        <v>71</v>
      </c>
      <c r="BG12">
        <v>82</v>
      </c>
      <c r="BH12">
        <v>79</v>
      </c>
      <c r="BI12" s="44">
        <f t="shared" si="10"/>
        <v>74.8</v>
      </c>
      <c r="BJ12" s="53">
        <f>BI12-$BI$75</f>
        <v>24.509999999999998</v>
      </c>
      <c r="BK12" s="14">
        <f t="shared" si="21"/>
        <v>6.0166435825965294</v>
      </c>
      <c r="BM12" s="13" t="s">
        <v>98</v>
      </c>
      <c r="BN12" s="9">
        <v>47</v>
      </c>
      <c r="BO12" s="9">
        <v>44</v>
      </c>
      <c r="BP12" s="9">
        <v>43</v>
      </c>
      <c r="BQ12" s="9">
        <v>35</v>
      </c>
      <c r="BR12" s="9">
        <v>37</v>
      </c>
      <c r="BS12" s="9">
        <v>43</v>
      </c>
      <c r="BT12" s="9">
        <v>48</v>
      </c>
      <c r="BU12" s="9">
        <v>45</v>
      </c>
      <c r="BV12" s="48">
        <f t="shared" si="11"/>
        <v>42.75</v>
      </c>
      <c r="BW12" s="15">
        <f t="shared" si="12"/>
        <v>2.9239130434782581</v>
      </c>
      <c r="BX12" s="14">
        <f t="shared" si="13"/>
        <v>4.5591352563522705</v>
      </c>
      <c r="BZ12" s="13" t="s">
        <v>98</v>
      </c>
      <c r="CA12" s="16">
        <v>39</v>
      </c>
      <c r="CB12" s="16">
        <v>34</v>
      </c>
      <c r="CC12" s="16">
        <v>43</v>
      </c>
      <c r="CD12" s="16">
        <v>36</v>
      </c>
      <c r="CE12" s="16">
        <v>47</v>
      </c>
      <c r="CF12" s="16">
        <v>46</v>
      </c>
      <c r="CG12" s="16">
        <v>45</v>
      </c>
      <c r="CH12" s="16">
        <v>36</v>
      </c>
      <c r="CI12" s="16">
        <v>35</v>
      </c>
      <c r="CJ12" s="16">
        <v>42</v>
      </c>
      <c r="CK12" s="16">
        <v>42</v>
      </c>
      <c r="CL12" s="16">
        <v>42</v>
      </c>
      <c r="CM12" s="16">
        <v>41</v>
      </c>
      <c r="CN12" s="16">
        <v>42</v>
      </c>
      <c r="CO12" s="48">
        <f t="shared" si="14"/>
        <v>40.714285714285715</v>
      </c>
      <c r="CP12" s="15">
        <f t="shared" si="15"/>
        <v>-0.98701298701298157</v>
      </c>
      <c r="CQ12" s="14">
        <f t="shared" si="16"/>
        <v>4.1403933560541253</v>
      </c>
      <c r="CS12" s="13" t="s">
        <v>98</v>
      </c>
      <c r="CT12" s="11">
        <v>41</v>
      </c>
      <c r="CU12" s="11">
        <v>51</v>
      </c>
      <c r="CV12" s="11">
        <v>46</v>
      </c>
      <c r="CW12" s="11">
        <v>43</v>
      </c>
      <c r="CX12" s="11">
        <v>33</v>
      </c>
      <c r="CY12" s="11">
        <v>46</v>
      </c>
      <c r="CZ12" s="11">
        <v>39</v>
      </c>
      <c r="DA12" s="11">
        <v>46</v>
      </c>
      <c r="DB12" s="49">
        <f t="shared" si="17"/>
        <v>43.125</v>
      </c>
      <c r="DC12" s="34">
        <f t="shared" si="18"/>
        <v>-5.3967391304347814</v>
      </c>
      <c r="DD12" s="14">
        <f t="shared" si="19"/>
        <v>5.4886246000250374</v>
      </c>
      <c r="DE12" s="9"/>
    </row>
    <row r="13" spans="1:109" x14ac:dyDescent="0.3">
      <c r="B13" s="13" t="s">
        <v>99</v>
      </c>
      <c r="C13" s="14">
        <v>81</v>
      </c>
      <c r="D13" s="14">
        <v>85</v>
      </c>
      <c r="E13" s="14">
        <v>76</v>
      </c>
      <c r="F13" s="14">
        <v>89</v>
      </c>
      <c r="G13" s="14">
        <v>87</v>
      </c>
      <c r="H13" s="42">
        <v>83.6</v>
      </c>
      <c r="I13" s="14">
        <f t="shared" si="0"/>
        <v>33.539130434782592</v>
      </c>
      <c r="J13" s="14">
        <f t="shared" si="1"/>
        <v>5.1768716422179137</v>
      </c>
      <c r="L13" s="13" t="s">
        <v>99</v>
      </c>
      <c r="M13" s="9">
        <v>7</v>
      </c>
      <c r="N13" s="9">
        <v>7</v>
      </c>
      <c r="O13" s="9">
        <v>8</v>
      </c>
      <c r="P13" s="9">
        <v>7</v>
      </c>
      <c r="Q13" s="9">
        <v>7</v>
      </c>
      <c r="R13" s="9">
        <v>9</v>
      </c>
      <c r="S13" s="9">
        <v>9</v>
      </c>
      <c r="T13" s="9">
        <v>6</v>
      </c>
      <c r="U13" s="9">
        <v>8</v>
      </c>
      <c r="V13" s="46">
        <f t="shared" si="2"/>
        <v>7.5555555555555554</v>
      </c>
      <c r="W13" s="15">
        <f t="shared" si="3"/>
        <v>-47.816425120772948</v>
      </c>
      <c r="X13" s="14">
        <f t="shared" si="4"/>
        <v>1.0137937550497003</v>
      </c>
      <c r="Z13" s="13" t="s">
        <v>99</v>
      </c>
      <c r="AA13" s="9">
        <v>53</v>
      </c>
      <c r="AB13" s="9">
        <v>54</v>
      </c>
      <c r="AC13" s="9">
        <v>59</v>
      </c>
      <c r="AD13" s="9">
        <v>48</v>
      </c>
      <c r="AE13" s="9">
        <v>58</v>
      </c>
      <c r="AF13" s="9">
        <v>55</v>
      </c>
      <c r="AG13" s="9">
        <v>52</v>
      </c>
      <c r="AH13" s="9">
        <v>48</v>
      </c>
      <c r="AI13" s="9">
        <v>46</v>
      </c>
      <c r="AJ13" s="9">
        <v>54</v>
      </c>
      <c r="AK13" s="9">
        <v>56</v>
      </c>
      <c r="AL13" s="44">
        <f t="shared" si="5"/>
        <v>53</v>
      </c>
      <c r="AM13" s="15">
        <f t="shared" si="6"/>
        <v>10.247933884297517</v>
      </c>
      <c r="AN13" s="14">
        <f t="shared" si="7"/>
        <v>4.1952353926806065</v>
      </c>
      <c r="AP13" s="13" t="s">
        <v>99</v>
      </c>
      <c r="AQ13" s="9">
        <v>5</v>
      </c>
      <c r="AR13" s="9">
        <v>8</v>
      </c>
      <c r="AS13" s="9">
        <v>10</v>
      </c>
      <c r="AT13" s="9">
        <v>9</v>
      </c>
      <c r="AU13" s="9">
        <v>6</v>
      </c>
      <c r="AV13" s="9">
        <v>5</v>
      </c>
      <c r="AW13" s="9">
        <v>8</v>
      </c>
      <c r="AX13" s="9">
        <v>7</v>
      </c>
      <c r="AY13" s="46">
        <f t="shared" si="22"/>
        <v>7.25</v>
      </c>
      <c r="AZ13" s="15">
        <f t="shared" si="8"/>
        <v>-37.738636363636367</v>
      </c>
      <c r="BA13" s="14">
        <f t="shared" si="9"/>
        <v>1.8322507626258087</v>
      </c>
      <c r="BC13" s="41" t="s">
        <v>33</v>
      </c>
      <c r="BD13">
        <v>58</v>
      </c>
      <c r="BE13">
        <v>51</v>
      </c>
      <c r="BF13">
        <v>55</v>
      </c>
      <c r="BG13">
        <v>65</v>
      </c>
      <c r="BH13">
        <v>62</v>
      </c>
      <c r="BI13">
        <f t="shared" si="10"/>
        <v>58.2</v>
      </c>
      <c r="BJ13">
        <f t="shared" si="20"/>
        <v>7.9100000000000037</v>
      </c>
      <c r="BK13" s="14">
        <f t="shared" si="21"/>
        <v>5.5407580708780273</v>
      </c>
      <c r="BM13" s="13" t="s">
        <v>99</v>
      </c>
      <c r="BN13" s="9">
        <v>44</v>
      </c>
      <c r="BO13" s="9">
        <v>43</v>
      </c>
      <c r="BP13" s="9">
        <v>44</v>
      </c>
      <c r="BQ13" s="9">
        <v>36</v>
      </c>
      <c r="BR13" s="9">
        <v>38</v>
      </c>
      <c r="BS13" s="9">
        <v>42</v>
      </c>
      <c r="BT13" s="9">
        <v>46</v>
      </c>
      <c r="BU13" s="9">
        <v>44</v>
      </c>
      <c r="BV13" s="48">
        <f t="shared" si="11"/>
        <v>42.125</v>
      </c>
      <c r="BW13" s="15">
        <f t="shared" si="12"/>
        <v>2.2989130434782581</v>
      </c>
      <c r="BX13" s="14">
        <f t="shared" si="13"/>
        <v>3.399054490379851</v>
      </c>
      <c r="BZ13" s="13" t="s">
        <v>99</v>
      </c>
      <c r="CA13" s="16">
        <v>38</v>
      </c>
      <c r="CB13" s="16">
        <v>33</v>
      </c>
      <c r="CC13" s="16">
        <v>41</v>
      </c>
      <c r="CD13" s="16">
        <v>36</v>
      </c>
      <c r="CE13" s="16">
        <v>46</v>
      </c>
      <c r="CF13" s="16">
        <v>45</v>
      </c>
      <c r="CG13" s="16">
        <v>44</v>
      </c>
      <c r="CH13" s="16">
        <v>36</v>
      </c>
      <c r="CI13" s="16">
        <v>36</v>
      </c>
      <c r="CJ13" s="16">
        <v>42</v>
      </c>
      <c r="CK13" s="16">
        <v>41</v>
      </c>
      <c r="CL13" s="16">
        <v>42</v>
      </c>
      <c r="CM13" s="16">
        <v>40</v>
      </c>
      <c r="CN13" s="16">
        <v>41</v>
      </c>
      <c r="CO13" s="48">
        <f t="shared" si="14"/>
        <v>40.071428571428569</v>
      </c>
      <c r="CP13" s="15">
        <f t="shared" si="15"/>
        <v>-1.6298701298701275</v>
      </c>
      <c r="CQ13" s="14">
        <f t="shared" si="16"/>
        <v>3.8122128787578262</v>
      </c>
      <c r="CS13" s="13" t="s">
        <v>99</v>
      </c>
      <c r="CT13" s="11">
        <v>42</v>
      </c>
      <c r="CU13" s="11">
        <v>49</v>
      </c>
      <c r="CV13" s="11">
        <v>44</v>
      </c>
      <c r="CW13" s="11">
        <v>44</v>
      </c>
      <c r="CX13" s="11">
        <v>37</v>
      </c>
      <c r="CY13" s="11">
        <v>45</v>
      </c>
      <c r="CZ13" s="11">
        <v>41</v>
      </c>
      <c r="DA13" s="11">
        <v>48</v>
      </c>
      <c r="DB13" s="49">
        <f t="shared" si="17"/>
        <v>43.75</v>
      </c>
      <c r="DC13" s="34">
        <f t="shared" si="18"/>
        <v>-4.7717391304347814</v>
      </c>
      <c r="DD13" s="14">
        <f t="shared" si="19"/>
        <v>3.8452196667699345</v>
      </c>
      <c r="DE13" s="9"/>
    </row>
    <row r="14" spans="1:109" x14ac:dyDescent="0.3">
      <c r="B14" s="13" t="s">
        <v>19</v>
      </c>
      <c r="C14" s="14">
        <v>82</v>
      </c>
      <c r="D14" s="14">
        <v>69</v>
      </c>
      <c r="E14" s="14">
        <v>62</v>
      </c>
      <c r="F14" s="14">
        <v>79</v>
      </c>
      <c r="G14" s="14">
        <v>76</v>
      </c>
      <c r="H14" s="42">
        <v>73.599999999999994</v>
      </c>
      <c r="I14" s="14">
        <f t="shared" si="0"/>
        <v>23.539130434782592</v>
      </c>
      <c r="J14" s="14">
        <f t="shared" si="1"/>
        <v>8.0808415403347684</v>
      </c>
      <c r="L14" s="13" t="s">
        <v>19</v>
      </c>
      <c r="M14" s="9">
        <v>19</v>
      </c>
      <c r="N14" s="9">
        <v>17</v>
      </c>
      <c r="O14" s="9">
        <v>20</v>
      </c>
      <c r="P14" s="9">
        <v>18</v>
      </c>
      <c r="Q14" s="9">
        <v>17</v>
      </c>
      <c r="R14" s="9">
        <v>23</v>
      </c>
      <c r="S14" s="9">
        <v>22</v>
      </c>
      <c r="T14" s="9">
        <v>14</v>
      </c>
      <c r="U14" s="9">
        <v>20</v>
      </c>
      <c r="V14" s="46">
        <f t="shared" si="2"/>
        <v>18.888888888888889</v>
      </c>
      <c r="W14" s="15">
        <f t="shared" si="3"/>
        <v>-36.483091787439619</v>
      </c>
      <c r="X14" s="14">
        <f t="shared" si="4"/>
        <v>2.7588242262078033</v>
      </c>
      <c r="Z14" s="13" t="s">
        <v>19</v>
      </c>
      <c r="AA14" s="9">
        <v>44</v>
      </c>
      <c r="AB14" s="9">
        <v>44</v>
      </c>
      <c r="AC14" s="9">
        <v>44</v>
      </c>
      <c r="AD14" s="9">
        <v>37</v>
      </c>
      <c r="AE14" s="9">
        <v>45</v>
      </c>
      <c r="AF14" s="9">
        <v>43</v>
      </c>
      <c r="AG14" s="9">
        <v>39</v>
      </c>
      <c r="AH14" s="9">
        <v>4</v>
      </c>
      <c r="AI14" s="9">
        <v>33</v>
      </c>
      <c r="AJ14" s="9">
        <v>41</v>
      </c>
      <c r="AK14" s="9">
        <v>43</v>
      </c>
      <c r="AL14" s="48">
        <f t="shared" si="5"/>
        <v>37.909090909090907</v>
      </c>
      <c r="AM14" s="15">
        <f t="shared" si="6"/>
        <v>-4.8429752066115768</v>
      </c>
      <c r="AN14" s="14">
        <f t="shared" si="7"/>
        <v>11.827548735511895</v>
      </c>
      <c r="AP14" s="13" t="s">
        <v>19</v>
      </c>
      <c r="AQ14" s="9">
        <v>45</v>
      </c>
      <c r="AR14" s="9">
        <v>38</v>
      </c>
      <c r="AS14" s="9">
        <v>43</v>
      </c>
      <c r="AT14" s="9">
        <v>49</v>
      </c>
      <c r="AU14" s="9">
        <v>43</v>
      </c>
      <c r="AV14" s="9">
        <v>47</v>
      </c>
      <c r="AW14" s="9">
        <v>53</v>
      </c>
      <c r="AX14" s="9">
        <v>51</v>
      </c>
      <c r="AY14" s="48">
        <f t="shared" si="22"/>
        <v>46.125</v>
      </c>
      <c r="AZ14" s="15">
        <f t="shared" si="8"/>
        <v>1.1363636363636331</v>
      </c>
      <c r="BA14" s="14">
        <f t="shared" si="9"/>
        <v>4.8825491000383927</v>
      </c>
      <c r="BC14" s="41" t="s">
        <v>39</v>
      </c>
      <c r="BD14">
        <v>51</v>
      </c>
      <c r="BE14">
        <v>42</v>
      </c>
      <c r="BF14">
        <v>44</v>
      </c>
      <c r="BG14">
        <v>59</v>
      </c>
      <c r="BH14">
        <v>54</v>
      </c>
      <c r="BI14">
        <f t="shared" si="10"/>
        <v>50</v>
      </c>
      <c r="BJ14">
        <f t="shared" si="20"/>
        <v>-0.28999999999999915</v>
      </c>
      <c r="BK14" s="14">
        <f t="shared" si="21"/>
        <v>7.0356236397351442</v>
      </c>
      <c r="BM14" s="13" t="s">
        <v>19</v>
      </c>
      <c r="BN14" s="9">
        <v>42</v>
      </c>
      <c r="BO14" s="9">
        <v>41</v>
      </c>
      <c r="BP14" s="9">
        <v>42</v>
      </c>
      <c r="BQ14" s="9">
        <v>33</v>
      </c>
      <c r="BR14" s="9">
        <v>34</v>
      </c>
      <c r="BS14" s="9">
        <v>39</v>
      </c>
      <c r="BT14" s="9">
        <v>44</v>
      </c>
      <c r="BU14" s="9">
        <v>42</v>
      </c>
      <c r="BV14" s="48">
        <f t="shared" si="11"/>
        <v>39.625</v>
      </c>
      <c r="BW14" s="15">
        <f t="shared" si="12"/>
        <v>-0.20108695652174191</v>
      </c>
      <c r="BX14" s="14">
        <f t="shared" si="13"/>
        <v>4.0333431719675357</v>
      </c>
      <c r="BZ14" s="13" t="s">
        <v>19</v>
      </c>
      <c r="CA14" s="16">
        <v>35</v>
      </c>
      <c r="CB14" s="16">
        <v>32</v>
      </c>
      <c r="CC14" s="16">
        <v>40</v>
      </c>
      <c r="CD14" s="16">
        <v>34</v>
      </c>
      <c r="CE14" s="16">
        <v>43</v>
      </c>
      <c r="CF14" s="16">
        <v>43</v>
      </c>
      <c r="CG14" s="16">
        <v>42</v>
      </c>
      <c r="CH14" s="16">
        <v>34</v>
      </c>
      <c r="CI14" s="16">
        <v>33</v>
      </c>
      <c r="CJ14" s="16">
        <v>39</v>
      </c>
      <c r="CK14" s="16">
        <v>39</v>
      </c>
      <c r="CL14" s="16">
        <v>39</v>
      </c>
      <c r="CM14" s="16">
        <v>38</v>
      </c>
      <c r="CN14" s="16">
        <v>40</v>
      </c>
      <c r="CO14" s="48">
        <f t="shared" si="14"/>
        <v>37.928571428571431</v>
      </c>
      <c r="CP14" s="15">
        <f t="shared" si="15"/>
        <v>-3.7727272727272663</v>
      </c>
      <c r="CQ14" s="14">
        <f t="shared" si="16"/>
        <v>3.7099509786163298</v>
      </c>
      <c r="CS14" s="13" t="s">
        <v>19</v>
      </c>
      <c r="CT14" s="11">
        <v>45</v>
      </c>
      <c r="CU14" s="11">
        <v>54</v>
      </c>
      <c r="CV14" s="11">
        <v>50</v>
      </c>
      <c r="CW14" s="11">
        <v>47</v>
      </c>
      <c r="CX14" s="11">
        <v>39</v>
      </c>
      <c r="CY14" s="11">
        <v>49</v>
      </c>
      <c r="CZ14" s="11">
        <v>44</v>
      </c>
      <c r="DA14" s="11">
        <v>51</v>
      </c>
      <c r="DB14" s="49">
        <f t="shared" si="17"/>
        <v>47.375</v>
      </c>
      <c r="DC14" s="34">
        <f t="shared" si="18"/>
        <v>-1.1467391304347814</v>
      </c>
      <c r="DD14" s="14">
        <f t="shared" si="19"/>
        <v>4.6885117955640103</v>
      </c>
      <c r="DE14" s="9"/>
    </row>
    <row r="15" spans="1:109" x14ac:dyDescent="0.3">
      <c r="B15" s="13" t="s">
        <v>20</v>
      </c>
      <c r="C15" s="14">
        <v>82</v>
      </c>
      <c r="D15" s="14">
        <v>84</v>
      </c>
      <c r="E15" s="14">
        <v>80</v>
      </c>
      <c r="F15" s="14">
        <v>90</v>
      </c>
      <c r="G15" s="14">
        <v>86</v>
      </c>
      <c r="H15" s="42">
        <v>84.4</v>
      </c>
      <c r="I15" s="14">
        <f t="shared" si="0"/>
        <v>34.339130434782604</v>
      </c>
      <c r="J15" s="14">
        <f t="shared" si="1"/>
        <v>3.8470768123342687</v>
      </c>
      <c r="L15" s="13" t="s">
        <v>20</v>
      </c>
      <c r="M15" s="9">
        <v>11</v>
      </c>
      <c r="N15" s="9">
        <v>12</v>
      </c>
      <c r="O15" s="9">
        <v>13</v>
      </c>
      <c r="P15" s="9">
        <v>11</v>
      </c>
      <c r="Q15" s="9">
        <v>11</v>
      </c>
      <c r="R15" s="9">
        <v>16</v>
      </c>
      <c r="S15" s="9">
        <v>13</v>
      </c>
      <c r="T15" s="9">
        <v>10</v>
      </c>
      <c r="U15" s="9">
        <v>12</v>
      </c>
      <c r="V15" s="46">
        <f t="shared" si="2"/>
        <v>12.111111111111111</v>
      </c>
      <c r="W15" s="15">
        <f t="shared" si="3"/>
        <v>-43.260869565217391</v>
      </c>
      <c r="X15" s="14">
        <f t="shared" si="4"/>
        <v>1.7638342073763946</v>
      </c>
      <c r="Z15" s="13" t="s">
        <v>20</v>
      </c>
      <c r="AA15" s="9">
        <v>53</v>
      </c>
      <c r="AB15" s="9">
        <v>54</v>
      </c>
      <c r="AC15" s="9">
        <v>56</v>
      </c>
      <c r="AD15" s="9">
        <v>47</v>
      </c>
      <c r="AE15" s="9">
        <v>55</v>
      </c>
      <c r="AF15" s="9">
        <v>52</v>
      </c>
      <c r="AG15" s="9">
        <v>48</v>
      </c>
      <c r="AH15" s="9">
        <v>45</v>
      </c>
      <c r="AI15" s="9">
        <v>41</v>
      </c>
      <c r="AJ15" s="9">
        <v>54</v>
      </c>
      <c r="AK15" s="9">
        <v>52</v>
      </c>
      <c r="AL15" s="48">
        <f t="shared" si="5"/>
        <v>50.636363636363633</v>
      </c>
      <c r="AM15" s="15">
        <f t="shared" si="6"/>
        <v>7.8842975206611499</v>
      </c>
      <c r="AN15" s="14">
        <f t="shared" si="7"/>
        <v>4.7386227381535084</v>
      </c>
      <c r="AP15" s="13" t="s">
        <v>20</v>
      </c>
      <c r="AQ15" s="9">
        <v>78</v>
      </c>
      <c r="AR15" s="9">
        <v>68</v>
      </c>
      <c r="AS15" s="9">
        <v>80</v>
      </c>
      <c r="AT15" s="9">
        <v>89</v>
      </c>
      <c r="AU15" s="9">
        <v>79</v>
      </c>
      <c r="AV15" s="9">
        <v>83</v>
      </c>
      <c r="AW15" s="9">
        <v>94</v>
      </c>
      <c r="AX15" s="9">
        <v>90</v>
      </c>
      <c r="AY15" s="44">
        <f t="shared" si="22"/>
        <v>82.625</v>
      </c>
      <c r="AZ15" s="15">
        <f t="shared" si="8"/>
        <v>37.636363636363633</v>
      </c>
      <c r="BA15" s="14">
        <f t="shared" si="9"/>
        <v>8.2797084144655386</v>
      </c>
      <c r="BC15" s="41" t="s">
        <v>41</v>
      </c>
      <c r="BD15">
        <v>53</v>
      </c>
      <c r="BE15">
        <v>42</v>
      </c>
      <c r="BF15">
        <v>51</v>
      </c>
      <c r="BG15">
        <v>60</v>
      </c>
      <c r="BH15">
        <v>55</v>
      </c>
      <c r="BI15">
        <f t="shared" si="10"/>
        <v>52.2</v>
      </c>
      <c r="BJ15">
        <f t="shared" si="20"/>
        <v>1.9100000000000037</v>
      </c>
      <c r="BK15" s="14">
        <f t="shared" si="21"/>
        <v>6.6105975524153502</v>
      </c>
      <c r="BM15" s="13" t="s">
        <v>20</v>
      </c>
      <c r="BN15" s="9">
        <v>51</v>
      </c>
      <c r="BO15" s="9">
        <v>49</v>
      </c>
      <c r="BP15" s="9">
        <v>50</v>
      </c>
      <c r="BQ15" s="9">
        <v>43</v>
      </c>
      <c r="BR15" s="9">
        <v>43</v>
      </c>
      <c r="BS15" s="9">
        <v>50</v>
      </c>
      <c r="BT15" s="9">
        <v>52</v>
      </c>
      <c r="BU15" s="9">
        <v>52</v>
      </c>
      <c r="BV15" s="44">
        <f t="shared" si="11"/>
        <v>48.75</v>
      </c>
      <c r="BW15" s="15">
        <f t="shared" si="12"/>
        <v>8.9239130434782581</v>
      </c>
      <c r="BX15" s="14">
        <f t="shared" si="13"/>
        <v>3.6936238496708271</v>
      </c>
      <c r="BZ15" s="13" t="s">
        <v>20</v>
      </c>
      <c r="CA15" s="16">
        <v>53</v>
      </c>
      <c r="CB15" s="16">
        <v>45</v>
      </c>
      <c r="CC15" s="16">
        <v>58</v>
      </c>
      <c r="CD15" s="16">
        <v>52</v>
      </c>
      <c r="CE15" s="16">
        <v>59</v>
      </c>
      <c r="CF15" s="16">
        <v>58</v>
      </c>
      <c r="CG15" s="16">
        <v>58</v>
      </c>
      <c r="CH15" s="16">
        <v>48</v>
      </c>
      <c r="CI15" s="16">
        <v>48</v>
      </c>
      <c r="CJ15" s="16">
        <v>57</v>
      </c>
      <c r="CK15" s="16">
        <v>55</v>
      </c>
      <c r="CL15" s="16">
        <v>56</v>
      </c>
      <c r="CM15" s="16">
        <v>55</v>
      </c>
      <c r="CN15" s="16">
        <v>56</v>
      </c>
      <c r="CO15" s="48">
        <f t="shared" si="14"/>
        <v>54.142857142857146</v>
      </c>
      <c r="CP15" s="15">
        <f t="shared" si="15"/>
        <v>12.441558441558449</v>
      </c>
      <c r="CQ15" s="14">
        <f t="shared" si="16"/>
        <v>4.3827835001048374</v>
      </c>
      <c r="CS15" s="13" t="s">
        <v>20</v>
      </c>
      <c r="CT15" s="11">
        <v>37</v>
      </c>
      <c r="CU15" s="11">
        <v>43</v>
      </c>
      <c r="CV15" s="11">
        <v>40</v>
      </c>
      <c r="CW15" s="11">
        <v>40</v>
      </c>
      <c r="CX15" s="11">
        <v>32</v>
      </c>
      <c r="CY15" s="11">
        <v>40</v>
      </c>
      <c r="CZ15" s="11">
        <v>37</v>
      </c>
      <c r="DA15" s="11">
        <v>42</v>
      </c>
      <c r="DB15" s="49">
        <f t="shared" si="17"/>
        <v>38.875</v>
      </c>
      <c r="DC15" s="34">
        <f t="shared" si="18"/>
        <v>-9.6467391304347814</v>
      </c>
      <c r="DD15" s="14">
        <f t="shared" si="19"/>
        <v>3.4820970692960298</v>
      </c>
      <c r="DE15" s="9"/>
    </row>
    <row r="16" spans="1:109" x14ac:dyDescent="0.3">
      <c r="B16" s="13" t="s">
        <v>24</v>
      </c>
      <c r="C16" s="14">
        <v>89</v>
      </c>
      <c r="D16" s="14">
        <v>78</v>
      </c>
      <c r="E16" s="14">
        <v>73</v>
      </c>
      <c r="F16" s="14">
        <v>86</v>
      </c>
      <c r="G16" s="14">
        <v>85</v>
      </c>
      <c r="H16" s="42">
        <v>82.2</v>
      </c>
      <c r="I16" s="14">
        <f t="shared" si="0"/>
        <v>32.139130434782601</v>
      </c>
      <c r="J16" s="14">
        <f t="shared" si="1"/>
        <v>6.5345237010818158</v>
      </c>
      <c r="L16" s="13" t="s">
        <v>24</v>
      </c>
      <c r="M16" s="9">
        <v>12</v>
      </c>
      <c r="N16" s="9">
        <v>11</v>
      </c>
      <c r="O16" s="9">
        <v>14</v>
      </c>
      <c r="P16" s="9">
        <v>12</v>
      </c>
      <c r="Q16" s="9">
        <v>27</v>
      </c>
      <c r="R16" s="9">
        <v>15</v>
      </c>
      <c r="S16" s="9">
        <v>15</v>
      </c>
      <c r="T16" s="9">
        <v>9</v>
      </c>
      <c r="U16" s="9">
        <v>15</v>
      </c>
      <c r="V16" s="46">
        <f t="shared" si="2"/>
        <v>14.444444444444445</v>
      </c>
      <c r="W16" s="15">
        <f t="shared" si="3"/>
        <v>-40.927536231884062</v>
      </c>
      <c r="X16" s="14">
        <f t="shared" si="4"/>
        <v>5.1505123801208139</v>
      </c>
      <c r="Z16" s="13" t="s">
        <v>24</v>
      </c>
      <c r="AA16" s="9">
        <v>45</v>
      </c>
      <c r="AB16" s="9">
        <v>42</v>
      </c>
      <c r="AC16" s="9">
        <v>45</v>
      </c>
      <c r="AD16" s="9">
        <v>38</v>
      </c>
      <c r="AE16" s="9">
        <v>45</v>
      </c>
      <c r="AF16" s="9">
        <v>44</v>
      </c>
      <c r="AG16" s="9">
        <v>39</v>
      </c>
      <c r="AH16" s="9">
        <v>4</v>
      </c>
      <c r="AI16" s="9">
        <v>34</v>
      </c>
      <c r="AJ16" s="9">
        <v>41</v>
      </c>
      <c r="AK16" s="9">
        <v>42</v>
      </c>
      <c r="AL16" s="48">
        <f t="shared" si="5"/>
        <v>38.090909090909093</v>
      </c>
      <c r="AM16" s="15">
        <f t="shared" si="6"/>
        <v>-4.6611570247933898</v>
      </c>
      <c r="AN16" s="14">
        <f t="shared" si="7"/>
        <v>11.819090874128559</v>
      </c>
      <c r="AP16" s="13" t="s">
        <v>24</v>
      </c>
      <c r="AQ16" s="9">
        <v>41</v>
      </c>
      <c r="AR16" s="9">
        <v>37</v>
      </c>
      <c r="AS16" s="9">
        <v>43</v>
      </c>
      <c r="AT16" s="9">
        <v>46</v>
      </c>
      <c r="AU16" s="9">
        <v>42</v>
      </c>
      <c r="AV16" s="9">
        <v>44</v>
      </c>
      <c r="AW16" s="9">
        <v>49</v>
      </c>
      <c r="AX16" s="9">
        <v>49</v>
      </c>
      <c r="AY16" s="48">
        <f t="shared" si="22"/>
        <v>43.875</v>
      </c>
      <c r="AZ16" s="15">
        <f t="shared" si="8"/>
        <v>-1.1136363636363669</v>
      </c>
      <c r="BA16" s="14">
        <f t="shared" si="9"/>
        <v>4.0861263528467369</v>
      </c>
      <c r="BC16" s="41" t="s">
        <v>2</v>
      </c>
      <c r="BD16">
        <v>61</v>
      </c>
      <c r="BE16">
        <v>53</v>
      </c>
      <c r="BF16">
        <v>56</v>
      </c>
      <c r="BG16">
        <v>62</v>
      </c>
      <c r="BH16">
        <v>62</v>
      </c>
      <c r="BI16">
        <f t="shared" si="10"/>
        <v>58.8</v>
      </c>
      <c r="BJ16">
        <f t="shared" si="20"/>
        <v>8.509999999999998</v>
      </c>
      <c r="BK16" s="14">
        <f t="shared" si="21"/>
        <v>4.0865633483405102</v>
      </c>
      <c r="BM16" s="13" t="s">
        <v>24</v>
      </c>
      <c r="BN16" s="9">
        <v>38</v>
      </c>
      <c r="BO16" s="9">
        <v>36</v>
      </c>
      <c r="BP16" s="9">
        <v>36</v>
      </c>
      <c r="BQ16" s="9">
        <v>29</v>
      </c>
      <c r="BR16" s="9">
        <v>32</v>
      </c>
      <c r="BS16" s="9">
        <v>36</v>
      </c>
      <c r="BT16" s="9">
        <v>42</v>
      </c>
      <c r="BU16" s="9">
        <v>37</v>
      </c>
      <c r="BV16" s="48">
        <f t="shared" si="11"/>
        <v>35.75</v>
      </c>
      <c r="BW16" s="15">
        <f t="shared" si="12"/>
        <v>-4.0760869565217419</v>
      </c>
      <c r="BX16" s="14">
        <f t="shared" si="13"/>
        <v>3.8821937833431979</v>
      </c>
      <c r="BZ16" s="13" t="s">
        <v>24</v>
      </c>
      <c r="CA16" s="16">
        <v>77</v>
      </c>
      <c r="CB16" s="16">
        <v>67</v>
      </c>
      <c r="CC16" s="16">
        <v>81</v>
      </c>
      <c r="CD16" s="16">
        <v>79</v>
      </c>
      <c r="CE16" s="16">
        <v>81</v>
      </c>
      <c r="CF16" s="16">
        <v>81</v>
      </c>
      <c r="CG16" s="16">
        <v>80</v>
      </c>
      <c r="CH16" s="16">
        <v>65</v>
      </c>
      <c r="CI16" s="16">
        <v>66</v>
      </c>
      <c r="CJ16" s="16">
        <v>80</v>
      </c>
      <c r="CK16" s="16">
        <v>77</v>
      </c>
      <c r="CL16" s="16">
        <v>79</v>
      </c>
      <c r="CM16" s="16">
        <v>79</v>
      </c>
      <c r="CN16" s="16">
        <v>80</v>
      </c>
      <c r="CO16" s="44">
        <f t="shared" si="14"/>
        <v>76.571428571428569</v>
      </c>
      <c r="CP16" s="15">
        <f t="shared" si="15"/>
        <v>34.870129870129873</v>
      </c>
      <c r="CQ16" s="14">
        <f t="shared" si="16"/>
        <v>5.8797473220733361</v>
      </c>
      <c r="CS16" s="13" t="s">
        <v>24</v>
      </c>
      <c r="CT16" s="11">
        <v>46</v>
      </c>
      <c r="CU16" s="11">
        <v>53</v>
      </c>
      <c r="CV16" s="11">
        <v>50</v>
      </c>
      <c r="CW16" s="11">
        <v>47</v>
      </c>
      <c r="CX16" s="11">
        <v>38</v>
      </c>
      <c r="CY16" s="11">
        <v>48</v>
      </c>
      <c r="CZ16" s="11">
        <v>43</v>
      </c>
      <c r="DA16" s="11">
        <v>50</v>
      </c>
      <c r="DB16" s="49">
        <f t="shared" si="17"/>
        <v>46.875</v>
      </c>
      <c r="DC16" s="34">
        <f t="shared" si="18"/>
        <v>-1.6467391304347814</v>
      </c>
      <c r="DD16" s="14">
        <f t="shared" si="19"/>
        <v>4.6732521560777904</v>
      </c>
      <c r="DE16" s="9"/>
    </row>
    <row r="17" spans="1:109" x14ac:dyDescent="0.3">
      <c r="B17" s="13" t="s">
        <v>25</v>
      </c>
      <c r="C17" s="14">
        <v>83</v>
      </c>
      <c r="D17" s="14">
        <v>70</v>
      </c>
      <c r="E17" s="14">
        <v>67</v>
      </c>
      <c r="F17" s="14">
        <v>80</v>
      </c>
      <c r="G17" s="14">
        <v>56</v>
      </c>
      <c r="H17" s="42">
        <v>71.2</v>
      </c>
      <c r="I17" s="14">
        <f t="shared" si="0"/>
        <v>21.139130434782601</v>
      </c>
      <c r="J17" s="14">
        <f t="shared" si="1"/>
        <v>10.802777420645111</v>
      </c>
      <c r="L17" s="13" t="s">
        <v>25</v>
      </c>
      <c r="M17" s="9">
        <v>25</v>
      </c>
      <c r="N17" s="9">
        <v>22</v>
      </c>
      <c r="O17" s="9">
        <v>27</v>
      </c>
      <c r="P17" s="9">
        <v>22</v>
      </c>
      <c r="Q17" s="9">
        <v>20</v>
      </c>
      <c r="R17" s="9">
        <v>28</v>
      </c>
      <c r="S17" s="9">
        <v>27</v>
      </c>
      <c r="T17" s="9">
        <v>18</v>
      </c>
      <c r="U17" s="9">
        <v>23</v>
      </c>
      <c r="V17" s="46">
        <f t="shared" si="2"/>
        <v>23.555555555555557</v>
      </c>
      <c r="W17" s="15">
        <f t="shared" si="3"/>
        <v>-31.816425120772948</v>
      </c>
      <c r="X17" s="14">
        <f t="shared" si="4"/>
        <v>3.4318767136623407</v>
      </c>
      <c r="Z17" s="13" t="s">
        <v>25</v>
      </c>
      <c r="AA17" s="9">
        <v>49</v>
      </c>
      <c r="AB17" s="9">
        <v>47</v>
      </c>
      <c r="AC17" s="9">
        <v>48</v>
      </c>
      <c r="AD17" s="9">
        <v>40</v>
      </c>
      <c r="AE17" s="9">
        <v>49</v>
      </c>
      <c r="AF17" s="9">
        <v>46</v>
      </c>
      <c r="AG17" s="9">
        <v>43</v>
      </c>
      <c r="AH17" s="9">
        <v>30</v>
      </c>
      <c r="AI17" s="9">
        <v>37</v>
      </c>
      <c r="AJ17" s="9">
        <v>46</v>
      </c>
      <c r="AK17" s="9">
        <v>46</v>
      </c>
      <c r="AL17" s="48">
        <f t="shared" si="5"/>
        <v>43.727272727272727</v>
      </c>
      <c r="AM17" s="15">
        <f t="shared" si="6"/>
        <v>0.97520661157024335</v>
      </c>
      <c r="AN17" s="14">
        <f t="shared" si="7"/>
        <v>5.9006933336839307</v>
      </c>
      <c r="AP17" s="13" t="s">
        <v>25</v>
      </c>
      <c r="AQ17" s="9">
        <v>47</v>
      </c>
      <c r="AR17" s="9">
        <v>40</v>
      </c>
      <c r="AS17" s="9">
        <v>47</v>
      </c>
      <c r="AT17" s="9">
        <v>54</v>
      </c>
      <c r="AU17" s="9">
        <v>48</v>
      </c>
      <c r="AV17" s="9">
        <v>51</v>
      </c>
      <c r="AW17" s="9">
        <v>62</v>
      </c>
      <c r="AX17" s="9">
        <v>57</v>
      </c>
      <c r="AY17" s="48">
        <f t="shared" si="22"/>
        <v>50.75</v>
      </c>
      <c r="AZ17" s="15">
        <f t="shared" si="8"/>
        <v>5.7613636363636331</v>
      </c>
      <c r="BA17" s="14">
        <f t="shared" si="9"/>
        <v>6.8400083542137784</v>
      </c>
      <c r="BC17" s="41" t="s">
        <v>9</v>
      </c>
      <c r="BD17">
        <v>39</v>
      </c>
      <c r="BE17">
        <v>36</v>
      </c>
      <c r="BF17">
        <v>36</v>
      </c>
      <c r="BG17">
        <v>47</v>
      </c>
      <c r="BH17">
        <v>42</v>
      </c>
      <c r="BI17">
        <f t="shared" si="10"/>
        <v>40</v>
      </c>
      <c r="BJ17">
        <f>BI17-$BI$75</f>
        <v>-10.29</v>
      </c>
      <c r="BK17" s="14">
        <f t="shared" si="21"/>
        <v>4.636809247747852</v>
      </c>
      <c r="BM17" s="13" t="s">
        <v>25</v>
      </c>
      <c r="BN17" s="9">
        <v>52</v>
      </c>
      <c r="BO17" s="9">
        <v>51</v>
      </c>
      <c r="BP17" s="9">
        <v>50</v>
      </c>
      <c r="BQ17" s="9">
        <v>41</v>
      </c>
      <c r="BR17" s="9">
        <v>41</v>
      </c>
      <c r="BS17" s="9">
        <v>51</v>
      </c>
      <c r="BT17" s="9">
        <v>53</v>
      </c>
      <c r="BU17" s="9">
        <v>50</v>
      </c>
      <c r="BV17" s="44">
        <f t="shared" si="11"/>
        <v>48.625</v>
      </c>
      <c r="BW17" s="15">
        <f t="shared" si="12"/>
        <v>8.7989130434782581</v>
      </c>
      <c r="BX17" s="14">
        <f t="shared" si="13"/>
        <v>4.8088460154178359</v>
      </c>
      <c r="BZ17" s="13" t="s">
        <v>25</v>
      </c>
      <c r="CA17" s="16">
        <v>49</v>
      </c>
      <c r="CB17" s="16">
        <v>46</v>
      </c>
      <c r="CC17" s="16">
        <v>56</v>
      </c>
      <c r="CD17" s="16">
        <v>49</v>
      </c>
      <c r="CE17" s="16">
        <v>57</v>
      </c>
      <c r="CF17" s="16">
        <v>55</v>
      </c>
      <c r="CG17" s="16">
        <v>56</v>
      </c>
      <c r="CH17" s="16">
        <v>45</v>
      </c>
      <c r="CI17" s="16">
        <v>44</v>
      </c>
      <c r="CJ17" s="16">
        <v>54</v>
      </c>
      <c r="CK17" s="16">
        <v>52</v>
      </c>
      <c r="CL17" s="16">
        <v>52</v>
      </c>
      <c r="CM17" s="16">
        <v>51</v>
      </c>
      <c r="CN17" s="16">
        <v>53</v>
      </c>
      <c r="CO17" s="48">
        <f t="shared" si="14"/>
        <v>51.357142857142854</v>
      </c>
      <c r="CP17" s="15">
        <f t="shared" si="15"/>
        <v>9.6558441558441572</v>
      </c>
      <c r="CQ17" s="14">
        <f t="shared" si="16"/>
        <v>4.2355118273427639</v>
      </c>
      <c r="CS17" s="13" t="s">
        <v>25</v>
      </c>
      <c r="CT17" s="11">
        <v>45</v>
      </c>
      <c r="CU17" s="11">
        <v>56</v>
      </c>
      <c r="CV17" s="11">
        <v>50</v>
      </c>
      <c r="CW17" s="11">
        <v>50</v>
      </c>
      <c r="CX17" s="11">
        <v>40</v>
      </c>
      <c r="CY17" s="11">
        <v>52</v>
      </c>
      <c r="CZ17" s="11">
        <v>46</v>
      </c>
      <c r="DA17" s="11">
        <v>53</v>
      </c>
      <c r="DB17" s="49">
        <f t="shared" si="17"/>
        <v>49</v>
      </c>
      <c r="DC17" s="34">
        <f t="shared" si="18"/>
        <v>0.47826086956521863</v>
      </c>
      <c r="DD17" s="14">
        <f t="shared" si="19"/>
        <v>5.0990195135927845</v>
      </c>
      <c r="DE17" s="9"/>
    </row>
    <row r="18" spans="1:109" x14ac:dyDescent="0.3">
      <c r="B18" s="13" t="s">
        <v>26</v>
      </c>
      <c r="C18" s="14">
        <v>61</v>
      </c>
      <c r="D18" s="14">
        <v>79</v>
      </c>
      <c r="E18" s="14">
        <v>83</v>
      </c>
      <c r="F18" s="14">
        <v>91</v>
      </c>
      <c r="G18" s="14">
        <v>88</v>
      </c>
      <c r="H18" s="42">
        <v>80.400000000000006</v>
      </c>
      <c r="I18" s="14">
        <f t="shared" si="0"/>
        <v>30.339130434782604</v>
      </c>
      <c r="J18" s="14">
        <f t="shared" si="1"/>
        <v>11.78134118001852</v>
      </c>
      <c r="L18" s="13" t="s">
        <v>26</v>
      </c>
      <c r="M18" s="9">
        <v>42</v>
      </c>
      <c r="N18" s="9">
        <v>38</v>
      </c>
      <c r="O18" s="9">
        <v>44</v>
      </c>
      <c r="P18" s="9">
        <v>39</v>
      </c>
      <c r="Q18" s="9">
        <v>35</v>
      </c>
      <c r="R18" s="9">
        <v>45</v>
      </c>
      <c r="S18" s="9">
        <v>32</v>
      </c>
      <c r="T18" s="9">
        <v>31</v>
      </c>
      <c r="U18" s="9">
        <v>42</v>
      </c>
      <c r="V18" s="46">
        <f t="shared" si="2"/>
        <v>38.666666666666664</v>
      </c>
      <c r="W18" s="15">
        <f t="shared" si="3"/>
        <v>-16.705314009661841</v>
      </c>
      <c r="X18" s="14">
        <f t="shared" si="4"/>
        <v>5.0990195135927845</v>
      </c>
      <c r="Z18" s="13" t="s">
        <v>26</v>
      </c>
      <c r="AA18" s="9">
        <v>38</v>
      </c>
      <c r="AB18" s="9">
        <v>31</v>
      </c>
      <c r="AC18" s="9">
        <v>38</v>
      </c>
      <c r="AD18" s="9">
        <v>19</v>
      </c>
      <c r="AE18" s="9">
        <v>25</v>
      </c>
      <c r="AF18" s="9">
        <v>22</v>
      </c>
      <c r="AG18" s="9">
        <v>23</v>
      </c>
      <c r="AH18" s="9">
        <v>29</v>
      </c>
      <c r="AI18" s="9">
        <v>27</v>
      </c>
      <c r="AJ18" s="9">
        <v>35</v>
      </c>
      <c r="AK18" s="9">
        <v>38</v>
      </c>
      <c r="AL18" s="46">
        <f t="shared" si="5"/>
        <v>29.545454545454547</v>
      </c>
      <c r="AM18" s="15">
        <f t="shared" si="6"/>
        <v>-13.206611570247937</v>
      </c>
      <c r="AN18" s="14">
        <f t="shared" si="7"/>
        <v>6.9622357955420613</v>
      </c>
      <c r="AP18" s="13" t="s">
        <v>26</v>
      </c>
      <c r="AQ18" s="9">
        <v>53</v>
      </c>
      <c r="AR18" s="9">
        <v>36</v>
      </c>
      <c r="AS18" s="9">
        <v>61</v>
      </c>
      <c r="AT18" s="9">
        <v>65</v>
      </c>
      <c r="AU18" s="9">
        <v>57</v>
      </c>
      <c r="AV18" s="9">
        <v>59</v>
      </c>
      <c r="AW18" s="9">
        <v>70</v>
      </c>
      <c r="AX18" s="9">
        <v>63</v>
      </c>
      <c r="AY18" s="48">
        <f t="shared" si="22"/>
        <v>58</v>
      </c>
      <c r="AZ18" s="15">
        <f t="shared" si="8"/>
        <v>13.011363636363633</v>
      </c>
      <c r="BA18" s="14">
        <f t="shared" si="9"/>
        <v>10.26784161489509</v>
      </c>
      <c r="BC18" s="41" t="s">
        <v>14</v>
      </c>
      <c r="BD18">
        <v>48</v>
      </c>
      <c r="BE18">
        <v>42</v>
      </c>
      <c r="BF18">
        <v>47</v>
      </c>
      <c r="BG18">
        <v>56</v>
      </c>
      <c r="BH18">
        <v>53</v>
      </c>
      <c r="BI18">
        <f t="shared" si="10"/>
        <v>49.2</v>
      </c>
      <c r="BJ18">
        <f t="shared" si="20"/>
        <v>-1.0899999999999963</v>
      </c>
      <c r="BK18" s="14">
        <f t="shared" si="21"/>
        <v>5.4497706373754848</v>
      </c>
      <c r="BM18" s="13" t="s">
        <v>26</v>
      </c>
      <c r="BN18" s="9">
        <v>50</v>
      </c>
      <c r="BO18" s="9">
        <v>44</v>
      </c>
      <c r="BP18" s="9">
        <v>43</v>
      </c>
      <c r="BQ18" s="9">
        <v>37</v>
      </c>
      <c r="BR18" s="9">
        <v>38</v>
      </c>
      <c r="BS18" s="9">
        <v>45</v>
      </c>
      <c r="BT18" s="9">
        <v>47</v>
      </c>
      <c r="BU18" s="9">
        <v>49</v>
      </c>
      <c r="BV18" s="48">
        <f t="shared" si="11"/>
        <v>44.125</v>
      </c>
      <c r="BW18" s="15">
        <f t="shared" si="12"/>
        <v>4.2989130434782581</v>
      </c>
      <c r="BX18" s="14">
        <f t="shared" si="13"/>
        <v>4.7339955941798557</v>
      </c>
      <c r="BZ18" s="13" t="s">
        <v>26</v>
      </c>
      <c r="CA18" s="16">
        <v>33</v>
      </c>
      <c r="CB18" s="16">
        <v>31</v>
      </c>
      <c r="CC18" s="16">
        <v>38</v>
      </c>
      <c r="CD18" s="16">
        <v>32</v>
      </c>
      <c r="CE18" s="16">
        <v>40</v>
      </c>
      <c r="CF18" s="16">
        <v>38</v>
      </c>
      <c r="CG18" s="16">
        <v>39</v>
      </c>
      <c r="CH18" s="16">
        <v>34</v>
      </c>
      <c r="CI18" s="16">
        <v>35</v>
      </c>
      <c r="CJ18" s="16">
        <v>39</v>
      </c>
      <c r="CK18" s="16">
        <v>36</v>
      </c>
      <c r="CL18" s="16">
        <v>36</v>
      </c>
      <c r="CM18" s="16">
        <v>36</v>
      </c>
      <c r="CN18" s="16">
        <v>37</v>
      </c>
      <c r="CO18" s="48">
        <f t="shared" si="14"/>
        <v>36</v>
      </c>
      <c r="CP18" s="15">
        <f t="shared" si="15"/>
        <v>-5.7012987012986969</v>
      </c>
      <c r="CQ18" s="14">
        <f t="shared" si="16"/>
        <v>2.7456258919345764</v>
      </c>
      <c r="CS18" s="13" t="s">
        <v>26</v>
      </c>
      <c r="CT18" s="11">
        <v>48</v>
      </c>
      <c r="CU18" s="11">
        <v>51</v>
      </c>
      <c r="CV18" s="11">
        <v>53</v>
      </c>
      <c r="CW18" s="11">
        <v>54</v>
      </c>
      <c r="CX18" s="11">
        <v>44</v>
      </c>
      <c r="CY18" s="11">
        <v>52</v>
      </c>
      <c r="CZ18" s="11">
        <v>44</v>
      </c>
      <c r="DA18" s="11">
        <v>52</v>
      </c>
      <c r="DB18" s="49">
        <f t="shared" si="17"/>
        <v>49.75</v>
      </c>
      <c r="DC18" s="34">
        <f t="shared" si="18"/>
        <v>1.2282608695652186</v>
      </c>
      <c r="DD18" s="14">
        <f t="shared" si="19"/>
        <v>3.955105199973465</v>
      </c>
      <c r="DE18" s="9"/>
    </row>
    <row r="19" spans="1:109" x14ac:dyDescent="0.3">
      <c r="B19" s="13" t="s">
        <v>28</v>
      </c>
      <c r="C19" s="14">
        <v>82</v>
      </c>
      <c r="D19" s="14">
        <v>71</v>
      </c>
      <c r="E19" s="14">
        <v>65</v>
      </c>
      <c r="F19" s="14">
        <v>80</v>
      </c>
      <c r="G19" s="14">
        <v>80</v>
      </c>
      <c r="H19" s="42">
        <v>75.599999999999994</v>
      </c>
      <c r="I19" s="14">
        <f t="shared" si="0"/>
        <v>25.539130434782592</v>
      </c>
      <c r="J19" s="14">
        <f t="shared" si="1"/>
        <v>7.3006848993775915</v>
      </c>
      <c r="L19" s="13" t="s">
        <v>28</v>
      </c>
      <c r="M19" s="9">
        <v>24</v>
      </c>
      <c r="N19" s="9">
        <v>23</v>
      </c>
      <c r="O19" s="9">
        <v>25</v>
      </c>
      <c r="P19" s="9">
        <v>24</v>
      </c>
      <c r="Q19" s="9">
        <v>21</v>
      </c>
      <c r="R19" s="9">
        <v>28</v>
      </c>
      <c r="S19" s="9">
        <v>27</v>
      </c>
      <c r="T19" s="9">
        <v>18</v>
      </c>
      <c r="U19" s="9">
        <v>24</v>
      </c>
      <c r="V19" s="46">
        <f t="shared" si="2"/>
        <v>23.777777777777779</v>
      </c>
      <c r="W19" s="15">
        <f t="shared" si="3"/>
        <v>-31.594202898550726</v>
      </c>
      <c r="X19" s="14">
        <f t="shared" si="4"/>
        <v>2.9907264074877289</v>
      </c>
      <c r="Z19" s="13" t="s">
        <v>28</v>
      </c>
      <c r="AA19" s="9">
        <v>22</v>
      </c>
      <c r="AB19" s="9">
        <v>22</v>
      </c>
      <c r="AC19" s="9">
        <v>23</v>
      </c>
      <c r="AD19" s="9">
        <v>21</v>
      </c>
      <c r="AE19" s="9">
        <v>24</v>
      </c>
      <c r="AF19" s="9">
        <v>24</v>
      </c>
      <c r="AG19" s="9">
        <v>22</v>
      </c>
      <c r="AH19" s="9">
        <v>19</v>
      </c>
      <c r="AI19" s="9">
        <v>19</v>
      </c>
      <c r="AJ19" s="9">
        <v>21</v>
      </c>
      <c r="AK19" s="9">
        <v>23</v>
      </c>
      <c r="AL19" s="46">
        <f t="shared" si="5"/>
        <v>21.818181818181817</v>
      </c>
      <c r="AM19" s="15">
        <f t="shared" si="6"/>
        <v>-20.933884297520667</v>
      </c>
      <c r="AN19" s="14">
        <f t="shared" si="7"/>
        <v>1.721521525754576</v>
      </c>
      <c r="AP19" s="13" t="s">
        <v>28</v>
      </c>
      <c r="AQ19" s="9">
        <v>64</v>
      </c>
      <c r="AR19" s="9">
        <v>62</v>
      </c>
      <c r="AS19" s="9">
        <v>69</v>
      </c>
      <c r="AT19" s="9">
        <v>74</v>
      </c>
      <c r="AU19" s="9">
        <v>66</v>
      </c>
      <c r="AV19" s="9">
        <v>70</v>
      </c>
      <c r="AW19" s="9">
        <v>77</v>
      </c>
      <c r="AX19" s="9">
        <v>75</v>
      </c>
      <c r="AY19" s="44">
        <f t="shared" si="22"/>
        <v>69.625</v>
      </c>
      <c r="AZ19" s="15">
        <f t="shared" si="8"/>
        <v>24.636363636363633</v>
      </c>
      <c r="BA19" s="14">
        <f t="shared" si="9"/>
        <v>5.4231646006473273</v>
      </c>
      <c r="BC19" s="41" t="s">
        <v>21</v>
      </c>
      <c r="BD19">
        <v>38</v>
      </c>
      <c r="BE19">
        <v>23</v>
      </c>
      <c r="BF19">
        <v>43</v>
      </c>
      <c r="BG19">
        <v>52</v>
      </c>
      <c r="BH19">
        <v>61</v>
      </c>
      <c r="BI19">
        <f t="shared" si="10"/>
        <v>43.4</v>
      </c>
      <c r="BJ19">
        <f t="shared" si="20"/>
        <v>-6.8900000000000006</v>
      </c>
      <c r="BK19" s="14">
        <f t="shared" si="21"/>
        <v>14.397916515940777</v>
      </c>
      <c r="BM19" s="13" t="s">
        <v>28</v>
      </c>
      <c r="BN19" s="9">
        <v>43</v>
      </c>
      <c r="BO19" s="9">
        <v>43</v>
      </c>
      <c r="BP19" s="9">
        <v>42</v>
      </c>
      <c r="BQ19" s="9">
        <v>37</v>
      </c>
      <c r="BR19" s="9">
        <v>41</v>
      </c>
      <c r="BS19" s="9">
        <v>42</v>
      </c>
      <c r="BT19" s="9">
        <v>44</v>
      </c>
      <c r="BU19" s="9">
        <v>43</v>
      </c>
      <c r="BV19" s="48">
        <f t="shared" si="11"/>
        <v>41.875</v>
      </c>
      <c r="BW19" s="15">
        <f t="shared" si="12"/>
        <v>2.0489130434782581</v>
      </c>
      <c r="BX19" s="14">
        <f t="shared" si="13"/>
        <v>2.1671244937540095</v>
      </c>
      <c r="BZ19" s="13" t="s">
        <v>28</v>
      </c>
      <c r="CA19" s="16">
        <v>34</v>
      </c>
      <c r="CB19" s="16">
        <v>32</v>
      </c>
      <c r="CC19" s="16">
        <v>36</v>
      </c>
      <c r="CD19" s="16">
        <v>33</v>
      </c>
      <c r="CE19" s="16">
        <v>38</v>
      </c>
      <c r="CF19" s="16">
        <v>37</v>
      </c>
      <c r="CG19" s="16">
        <v>38</v>
      </c>
      <c r="CH19" s="16">
        <v>33</v>
      </c>
      <c r="CI19" s="16">
        <v>31</v>
      </c>
      <c r="CJ19" s="16">
        <v>34</v>
      </c>
      <c r="CK19" s="16">
        <v>34</v>
      </c>
      <c r="CL19" s="16">
        <v>34</v>
      </c>
      <c r="CM19" s="16">
        <v>34</v>
      </c>
      <c r="CN19" s="16">
        <v>35</v>
      </c>
      <c r="CO19" s="48">
        <f t="shared" si="14"/>
        <v>34.5</v>
      </c>
      <c r="CP19" s="15">
        <f t="shared" si="15"/>
        <v>-7.2012987012986969</v>
      </c>
      <c r="CQ19" s="14">
        <f t="shared" si="16"/>
        <v>2.1031112483834331</v>
      </c>
      <c r="CS19" s="13" t="s">
        <v>28</v>
      </c>
      <c r="CT19" s="11">
        <v>57</v>
      </c>
      <c r="CU19" s="11">
        <v>66</v>
      </c>
      <c r="CV19" s="11">
        <v>60</v>
      </c>
      <c r="CW19" s="11">
        <v>58</v>
      </c>
      <c r="CX19" s="11">
        <v>48</v>
      </c>
      <c r="CY19" s="11">
        <v>60</v>
      </c>
      <c r="CZ19" s="11">
        <v>55</v>
      </c>
      <c r="DA19" s="11">
        <v>62</v>
      </c>
      <c r="DB19" s="50">
        <f t="shared" si="17"/>
        <v>58.25</v>
      </c>
      <c r="DC19" s="34">
        <f t="shared" si="18"/>
        <v>9.7282608695652186</v>
      </c>
      <c r="DD19" s="14">
        <f t="shared" si="19"/>
        <v>5.3117121264509164</v>
      </c>
      <c r="DE19" s="9"/>
    </row>
    <row r="20" spans="1:109" x14ac:dyDescent="0.3">
      <c r="B20" s="13" t="s">
        <v>33</v>
      </c>
      <c r="C20" s="14">
        <v>71</v>
      </c>
      <c r="D20" s="14">
        <v>58</v>
      </c>
      <c r="E20" s="14">
        <v>53</v>
      </c>
      <c r="F20" s="14">
        <v>69</v>
      </c>
      <c r="G20" s="14">
        <v>70</v>
      </c>
      <c r="H20" s="43">
        <v>64.2</v>
      </c>
      <c r="I20" s="14">
        <f t="shared" si="0"/>
        <v>14.139130434782601</v>
      </c>
      <c r="J20" s="14">
        <f t="shared" si="1"/>
        <v>8.1670067956381551</v>
      </c>
      <c r="L20" s="13" t="s">
        <v>33</v>
      </c>
      <c r="M20" s="9">
        <v>22</v>
      </c>
      <c r="N20" s="9">
        <v>20</v>
      </c>
      <c r="O20" s="9">
        <v>23</v>
      </c>
      <c r="P20" s="9">
        <v>21</v>
      </c>
      <c r="Q20" s="9">
        <v>20</v>
      </c>
      <c r="R20" s="9">
        <v>25</v>
      </c>
      <c r="S20" s="9">
        <v>26</v>
      </c>
      <c r="T20" s="9">
        <v>17</v>
      </c>
      <c r="U20" s="9">
        <v>21</v>
      </c>
      <c r="V20" s="46">
        <f t="shared" si="2"/>
        <v>21.666666666666668</v>
      </c>
      <c r="W20" s="15">
        <f t="shared" si="3"/>
        <v>-33.705314009661834</v>
      </c>
      <c r="X20" s="14">
        <f t="shared" si="4"/>
        <v>2.7386127875258306</v>
      </c>
      <c r="Z20" s="13" t="s">
        <v>33</v>
      </c>
      <c r="AA20" s="9">
        <v>35</v>
      </c>
      <c r="AB20" s="9">
        <v>36</v>
      </c>
      <c r="AC20" s="9">
        <v>34</v>
      </c>
      <c r="AD20" s="9">
        <v>30</v>
      </c>
      <c r="AE20" s="9">
        <v>36</v>
      </c>
      <c r="AF20" s="9">
        <v>35</v>
      </c>
      <c r="AG20" s="9">
        <v>33</v>
      </c>
      <c r="AH20" s="9">
        <v>29</v>
      </c>
      <c r="AI20" s="9">
        <v>28</v>
      </c>
      <c r="AJ20" s="9">
        <v>32</v>
      </c>
      <c r="AK20" s="9">
        <v>34</v>
      </c>
      <c r="AL20" s="46">
        <f t="shared" si="5"/>
        <v>32.909090909090907</v>
      </c>
      <c r="AM20" s="15">
        <f t="shared" si="6"/>
        <v>-9.8429752066115768</v>
      </c>
      <c r="AN20" s="14">
        <f t="shared" si="7"/>
        <v>2.809076198843508</v>
      </c>
      <c r="AP20" s="13" t="s">
        <v>33</v>
      </c>
      <c r="AQ20" s="9">
        <v>39</v>
      </c>
      <c r="AR20" s="9">
        <v>38</v>
      </c>
      <c r="AS20" s="9">
        <v>43</v>
      </c>
      <c r="AT20" s="9">
        <v>46</v>
      </c>
      <c r="AU20" s="9">
        <v>41</v>
      </c>
      <c r="AV20" s="9">
        <v>43</v>
      </c>
      <c r="AW20" s="9">
        <v>48</v>
      </c>
      <c r="AX20" s="9">
        <v>47</v>
      </c>
      <c r="AY20" s="48">
        <f t="shared" si="22"/>
        <v>43.125</v>
      </c>
      <c r="AZ20" s="15">
        <f t="shared" si="8"/>
        <v>-1.8636363636363669</v>
      </c>
      <c r="BA20" s="14">
        <f t="shared" si="9"/>
        <v>3.6815175442433286</v>
      </c>
      <c r="BC20" s="41" t="s">
        <v>27</v>
      </c>
      <c r="BD20">
        <v>48</v>
      </c>
      <c r="BE20">
        <v>40</v>
      </c>
      <c r="BF20">
        <v>45</v>
      </c>
      <c r="BG20">
        <v>46</v>
      </c>
      <c r="BH20">
        <v>54</v>
      </c>
      <c r="BI20">
        <f t="shared" si="10"/>
        <v>46.6</v>
      </c>
      <c r="BJ20">
        <f t="shared" si="20"/>
        <v>-3.6899999999999977</v>
      </c>
      <c r="BK20" s="14">
        <f t="shared" si="21"/>
        <v>5.0793700396801178</v>
      </c>
      <c r="BM20" s="13" t="s">
        <v>33</v>
      </c>
      <c r="BN20" s="9">
        <v>39</v>
      </c>
      <c r="BO20" s="9">
        <v>37</v>
      </c>
      <c r="BP20" s="9">
        <v>38</v>
      </c>
      <c r="BQ20" s="9">
        <v>32</v>
      </c>
      <c r="BR20" s="9">
        <v>34</v>
      </c>
      <c r="BS20" s="9">
        <v>36</v>
      </c>
      <c r="BT20" s="9">
        <v>40</v>
      </c>
      <c r="BU20" s="9">
        <v>37</v>
      </c>
      <c r="BV20" s="48">
        <f t="shared" si="11"/>
        <v>36.625</v>
      </c>
      <c r="BW20" s="15">
        <f t="shared" si="12"/>
        <v>-3.2010869565217419</v>
      </c>
      <c r="BX20" s="14">
        <f t="shared" si="13"/>
        <v>2.615202805574687</v>
      </c>
      <c r="BZ20" s="13" t="s">
        <v>33</v>
      </c>
      <c r="CA20" s="16">
        <v>28</v>
      </c>
      <c r="CB20" s="16">
        <v>24</v>
      </c>
      <c r="CC20" s="16">
        <v>26</v>
      </c>
      <c r="CD20" s="16">
        <v>23</v>
      </c>
      <c r="CE20" s="16">
        <v>31</v>
      </c>
      <c r="CF20" s="16">
        <v>29</v>
      </c>
      <c r="CG20" s="16">
        <v>29</v>
      </c>
      <c r="CH20" s="16">
        <v>26</v>
      </c>
      <c r="CI20" s="16">
        <v>25</v>
      </c>
      <c r="CJ20" s="16">
        <v>26</v>
      </c>
      <c r="CK20" s="16">
        <v>27</v>
      </c>
      <c r="CL20" s="16">
        <v>27</v>
      </c>
      <c r="CM20" s="16">
        <v>27</v>
      </c>
      <c r="CN20" s="16">
        <v>28</v>
      </c>
      <c r="CO20" s="46">
        <f t="shared" si="14"/>
        <v>26.857142857142858</v>
      </c>
      <c r="CP20" s="15">
        <f t="shared" si="15"/>
        <v>-14.844155844155839</v>
      </c>
      <c r="CQ20" s="14">
        <f t="shared" si="16"/>
        <v>2.1070264449124605</v>
      </c>
      <c r="CS20" s="13" t="s">
        <v>33</v>
      </c>
      <c r="CT20" s="11">
        <v>42</v>
      </c>
      <c r="CU20" s="11">
        <v>51</v>
      </c>
      <c r="CV20" s="11">
        <v>44</v>
      </c>
      <c r="CW20" s="11">
        <v>43</v>
      </c>
      <c r="CX20" s="11">
        <v>34</v>
      </c>
      <c r="CY20" s="11">
        <v>44</v>
      </c>
      <c r="CZ20" s="11">
        <v>40</v>
      </c>
      <c r="DA20" s="11">
        <v>46</v>
      </c>
      <c r="DB20" s="49">
        <f t="shared" si="17"/>
        <v>43</v>
      </c>
      <c r="DC20" s="34">
        <f t="shared" si="18"/>
        <v>-5.5217391304347814</v>
      </c>
      <c r="DD20" s="14">
        <f t="shared" si="19"/>
        <v>4.8697315854455177</v>
      </c>
      <c r="DE20" s="9"/>
    </row>
    <row r="21" spans="1:109" x14ac:dyDescent="0.3">
      <c r="B21" s="13" t="s">
        <v>37</v>
      </c>
      <c r="C21" s="14">
        <v>79</v>
      </c>
      <c r="D21" s="14">
        <v>66</v>
      </c>
      <c r="E21" s="14">
        <v>63</v>
      </c>
      <c r="F21" s="14">
        <v>77</v>
      </c>
      <c r="G21" s="14">
        <v>77</v>
      </c>
      <c r="H21" s="42">
        <v>72.400000000000006</v>
      </c>
      <c r="I21" s="14">
        <f t="shared" si="0"/>
        <v>22.339130434782604</v>
      </c>
      <c r="J21" s="14">
        <f t="shared" si="1"/>
        <v>7.334848328356899</v>
      </c>
      <c r="L21" s="13" t="s">
        <v>37</v>
      </c>
      <c r="M21" s="9">
        <v>35</v>
      </c>
      <c r="N21" s="9">
        <v>33</v>
      </c>
      <c r="O21" s="9">
        <v>37</v>
      </c>
      <c r="P21" s="9">
        <v>35</v>
      </c>
      <c r="Q21" s="9">
        <v>31</v>
      </c>
      <c r="R21" s="9">
        <v>41</v>
      </c>
      <c r="S21" s="9">
        <v>40</v>
      </c>
      <c r="T21" s="9">
        <v>28</v>
      </c>
      <c r="U21" s="9">
        <v>35</v>
      </c>
      <c r="V21" s="46">
        <f t="shared" si="2"/>
        <v>35</v>
      </c>
      <c r="W21" s="15">
        <f t="shared" si="3"/>
        <v>-20.371980676328505</v>
      </c>
      <c r="X21" s="14">
        <f t="shared" si="4"/>
        <v>4.0926763859362252</v>
      </c>
      <c r="Z21" s="13" t="s">
        <v>37</v>
      </c>
      <c r="AA21" s="9">
        <v>41</v>
      </c>
      <c r="AB21" s="9">
        <v>43</v>
      </c>
      <c r="AC21" s="9">
        <v>43</v>
      </c>
      <c r="AD21" s="9">
        <v>39</v>
      </c>
      <c r="AE21" s="9">
        <v>43</v>
      </c>
      <c r="AF21" s="9">
        <v>42</v>
      </c>
      <c r="AG21" s="9">
        <v>39</v>
      </c>
      <c r="AH21" s="9">
        <v>36</v>
      </c>
      <c r="AI21" s="9">
        <v>34</v>
      </c>
      <c r="AJ21" s="9">
        <v>38</v>
      </c>
      <c r="AK21" s="9">
        <v>41</v>
      </c>
      <c r="AL21" s="48">
        <f t="shared" si="5"/>
        <v>39.909090909090907</v>
      </c>
      <c r="AM21" s="15">
        <f t="shared" si="6"/>
        <v>-2.8429752066115768</v>
      </c>
      <c r="AN21" s="14">
        <f t="shared" si="7"/>
        <v>3.0151134457776361</v>
      </c>
      <c r="AP21" s="13" t="s">
        <v>37</v>
      </c>
      <c r="AQ21" s="9">
        <v>42</v>
      </c>
      <c r="AR21" s="9">
        <v>35</v>
      </c>
      <c r="AS21" s="9">
        <v>49</v>
      </c>
      <c r="AT21" s="9">
        <v>54</v>
      </c>
      <c r="AU21" s="9">
        <v>45</v>
      </c>
      <c r="AV21" s="9">
        <v>44</v>
      </c>
      <c r="AW21" s="9">
        <v>52</v>
      </c>
      <c r="AX21" s="9">
        <v>50</v>
      </c>
      <c r="AY21" s="48">
        <f t="shared" si="22"/>
        <v>46.375</v>
      </c>
      <c r="AZ21" s="15">
        <f t="shared" si="8"/>
        <v>1.3863636363636331</v>
      </c>
      <c r="BA21" s="14">
        <f t="shared" si="9"/>
        <v>6.1629654272227468</v>
      </c>
      <c r="BC21" s="41" t="s">
        <v>36</v>
      </c>
      <c r="BD21">
        <v>53</v>
      </c>
      <c r="BE21">
        <v>46</v>
      </c>
      <c r="BF21">
        <v>50</v>
      </c>
      <c r="BG21">
        <v>59</v>
      </c>
      <c r="BH21">
        <v>50</v>
      </c>
      <c r="BI21">
        <f t="shared" si="10"/>
        <v>51.6</v>
      </c>
      <c r="BJ21">
        <f t="shared" si="20"/>
        <v>1.3100000000000023</v>
      </c>
      <c r="BK21" s="14">
        <f t="shared" si="21"/>
        <v>4.8270073544588676</v>
      </c>
      <c r="BM21" s="13" t="s">
        <v>37</v>
      </c>
      <c r="BN21" s="9">
        <v>33</v>
      </c>
      <c r="BO21" s="9">
        <v>35</v>
      </c>
      <c r="BP21" s="9">
        <v>34</v>
      </c>
      <c r="BQ21" s="9">
        <v>28</v>
      </c>
      <c r="BR21" s="9">
        <v>33</v>
      </c>
      <c r="BS21" s="9">
        <v>32</v>
      </c>
      <c r="BT21" s="9">
        <v>37</v>
      </c>
      <c r="BU21" s="9">
        <v>34</v>
      </c>
      <c r="BV21" s="48">
        <f t="shared" si="11"/>
        <v>33.25</v>
      </c>
      <c r="BW21" s="15">
        <f t="shared" si="12"/>
        <v>-6.5760869565217419</v>
      </c>
      <c r="BX21" s="14">
        <f t="shared" si="13"/>
        <v>2.6049403612586386</v>
      </c>
      <c r="BZ21" s="13" t="s">
        <v>37</v>
      </c>
      <c r="CA21" s="16">
        <v>34</v>
      </c>
      <c r="CB21" s="16">
        <v>33</v>
      </c>
      <c r="CC21" s="16">
        <v>37</v>
      </c>
      <c r="CD21" s="16">
        <v>34</v>
      </c>
      <c r="CE21" s="16">
        <v>40</v>
      </c>
      <c r="CF21" s="16">
        <v>38</v>
      </c>
      <c r="CG21" s="16">
        <v>39</v>
      </c>
      <c r="CH21" s="16">
        <v>33</v>
      </c>
      <c r="CI21" s="16">
        <v>31</v>
      </c>
      <c r="CJ21" s="16">
        <v>35</v>
      </c>
      <c r="CK21" s="16">
        <v>35</v>
      </c>
      <c r="CL21" s="16">
        <v>35</v>
      </c>
      <c r="CM21" s="16">
        <v>33</v>
      </c>
      <c r="CN21" s="16">
        <v>35</v>
      </c>
      <c r="CO21" s="48">
        <f t="shared" si="14"/>
        <v>35.142857142857146</v>
      </c>
      <c r="CP21" s="15">
        <f t="shared" si="15"/>
        <v>-6.558441558441551</v>
      </c>
      <c r="CQ21" s="14">
        <f t="shared" si="16"/>
        <v>2.537628901072897</v>
      </c>
      <c r="CS21" s="13" t="s">
        <v>37</v>
      </c>
      <c r="CT21" s="11">
        <v>51</v>
      </c>
      <c r="CU21" s="11">
        <v>63</v>
      </c>
      <c r="CV21" s="11">
        <v>50</v>
      </c>
      <c r="CW21" s="11">
        <v>51</v>
      </c>
      <c r="CX21" s="11">
        <v>46</v>
      </c>
      <c r="CY21" s="11">
        <v>53</v>
      </c>
      <c r="CZ21" s="11">
        <v>49</v>
      </c>
      <c r="DA21" s="11">
        <v>58</v>
      </c>
      <c r="DB21" s="49">
        <f t="shared" si="17"/>
        <v>52.625</v>
      </c>
      <c r="DC21" s="34">
        <f t="shared" si="18"/>
        <v>4.1032608695652186</v>
      </c>
      <c r="DD21" s="14">
        <f t="shared" si="19"/>
        <v>5.4231646006473273</v>
      </c>
      <c r="DE21" s="9"/>
    </row>
    <row r="22" spans="1:109" x14ac:dyDescent="0.3">
      <c r="B22" s="13" t="s">
        <v>39</v>
      </c>
      <c r="C22" s="14">
        <v>92</v>
      </c>
      <c r="D22" s="14">
        <v>83</v>
      </c>
      <c r="E22" s="14">
        <v>75</v>
      </c>
      <c r="F22" s="14">
        <v>90</v>
      </c>
      <c r="G22" s="14">
        <v>61</v>
      </c>
      <c r="H22" s="42">
        <v>80.2</v>
      </c>
      <c r="I22" s="14">
        <f t="shared" si="0"/>
        <v>30.139130434782601</v>
      </c>
      <c r="J22" s="14">
        <f t="shared" si="1"/>
        <v>12.63724653553929</v>
      </c>
      <c r="L22" s="13" t="s">
        <v>39</v>
      </c>
      <c r="M22" s="9">
        <v>5</v>
      </c>
      <c r="N22" s="9">
        <v>4</v>
      </c>
      <c r="O22" s="9">
        <v>5</v>
      </c>
      <c r="P22" s="9">
        <v>4</v>
      </c>
      <c r="Q22" s="9">
        <v>4</v>
      </c>
      <c r="R22" s="9">
        <v>6</v>
      </c>
      <c r="S22" s="9">
        <v>6</v>
      </c>
      <c r="T22" s="9">
        <v>3</v>
      </c>
      <c r="U22" s="9">
        <v>5</v>
      </c>
      <c r="V22" s="46">
        <f t="shared" si="2"/>
        <v>4.666666666666667</v>
      </c>
      <c r="W22" s="15">
        <f t="shared" si="3"/>
        <v>-50.705314009661841</v>
      </c>
      <c r="X22" s="14">
        <f t="shared" si="4"/>
        <v>1</v>
      </c>
      <c r="Z22" s="13" t="s">
        <v>39</v>
      </c>
      <c r="AA22" s="9">
        <v>41</v>
      </c>
      <c r="AB22" s="9">
        <v>39</v>
      </c>
      <c r="AC22" s="9">
        <v>40</v>
      </c>
      <c r="AD22" s="9">
        <v>37</v>
      </c>
      <c r="AE22" s="9">
        <v>41</v>
      </c>
      <c r="AF22" s="9">
        <v>41</v>
      </c>
      <c r="AG22" s="9">
        <v>38</v>
      </c>
      <c r="AH22" s="9">
        <v>37</v>
      </c>
      <c r="AI22" s="9">
        <v>34</v>
      </c>
      <c r="AJ22" s="9">
        <v>38</v>
      </c>
      <c r="AK22" s="9">
        <v>40</v>
      </c>
      <c r="AL22" s="48">
        <f t="shared" si="5"/>
        <v>38.727272727272727</v>
      </c>
      <c r="AM22" s="15">
        <f t="shared" si="6"/>
        <v>-4.0247933884297566</v>
      </c>
      <c r="AN22" s="14">
        <f t="shared" si="7"/>
        <v>2.1950357213908429</v>
      </c>
      <c r="AP22" s="13" t="s">
        <v>39</v>
      </c>
      <c r="AQ22" s="9">
        <v>40</v>
      </c>
      <c r="AR22" s="9">
        <v>38</v>
      </c>
      <c r="AS22" s="9">
        <v>42</v>
      </c>
      <c r="AT22" s="9">
        <v>45</v>
      </c>
      <c r="AU22" s="9">
        <v>42</v>
      </c>
      <c r="AV22" s="9">
        <v>45</v>
      </c>
      <c r="AW22" s="9">
        <v>47</v>
      </c>
      <c r="AX22" s="9">
        <v>46</v>
      </c>
      <c r="AY22" s="48">
        <f t="shared" si="22"/>
        <v>43.125</v>
      </c>
      <c r="AZ22" s="15">
        <f t="shared" si="8"/>
        <v>-1.8636363636363669</v>
      </c>
      <c r="BA22" s="14">
        <f t="shared" si="9"/>
        <v>3.1367635732209265</v>
      </c>
      <c r="BC22" s="41" t="s">
        <v>35</v>
      </c>
      <c r="BD22">
        <v>69</v>
      </c>
      <c r="BE22">
        <v>60</v>
      </c>
      <c r="BF22">
        <v>64</v>
      </c>
      <c r="BG22">
        <v>70</v>
      </c>
      <c r="BH22">
        <v>69</v>
      </c>
      <c r="BI22" s="44">
        <f t="shared" si="10"/>
        <v>66.400000000000006</v>
      </c>
      <c r="BJ22">
        <f t="shared" si="20"/>
        <v>16.110000000000007</v>
      </c>
      <c r="BK22" s="14">
        <f t="shared" si="21"/>
        <v>4.2778499272414878</v>
      </c>
      <c r="BM22" s="13" t="s">
        <v>39</v>
      </c>
      <c r="BN22" s="9">
        <v>32</v>
      </c>
      <c r="BO22" s="9">
        <v>30</v>
      </c>
      <c r="BP22" s="9">
        <v>30</v>
      </c>
      <c r="BQ22" s="9">
        <v>26</v>
      </c>
      <c r="BR22" s="9">
        <v>29</v>
      </c>
      <c r="BS22" s="9">
        <v>30</v>
      </c>
      <c r="BT22" s="9">
        <v>35</v>
      </c>
      <c r="BU22" s="9">
        <v>32</v>
      </c>
      <c r="BV22" s="46">
        <f t="shared" si="11"/>
        <v>30.5</v>
      </c>
      <c r="BW22" s="15">
        <f t="shared" si="12"/>
        <v>-9.3260869565217419</v>
      </c>
      <c r="BX22" s="14">
        <f t="shared" si="13"/>
        <v>2.6186146828319083</v>
      </c>
      <c r="BZ22" s="13" t="s">
        <v>39</v>
      </c>
      <c r="CA22" s="16">
        <v>20</v>
      </c>
      <c r="CB22" s="16">
        <v>20</v>
      </c>
      <c r="CC22" s="16">
        <v>22</v>
      </c>
      <c r="CD22" s="16">
        <v>19</v>
      </c>
      <c r="CE22" s="16">
        <v>25</v>
      </c>
      <c r="CF22" s="16">
        <v>25</v>
      </c>
      <c r="CG22" s="16">
        <v>25</v>
      </c>
      <c r="CH22" s="16">
        <v>22</v>
      </c>
      <c r="CI22" s="16">
        <v>20</v>
      </c>
      <c r="CJ22" s="16">
        <v>21</v>
      </c>
      <c r="CK22" s="16">
        <v>22</v>
      </c>
      <c r="CL22" s="16">
        <v>22</v>
      </c>
      <c r="CM22" s="16">
        <v>21</v>
      </c>
      <c r="CN22" s="16">
        <v>22</v>
      </c>
      <c r="CO22" s="46">
        <f t="shared" si="14"/>
        <v>21.857142857142858</v>
      </c>
      <c r="CP22" s="15">
        <f t="shared" si="15"/>
        <v>-19.844155844155839</v>
      </c>
      <c r="CQ22" s="14">
        <f t="shared" si="16"/>
        <v>1.9555500055421302</v>
      </c>
      <c r="CS22" s="13" t="s">
        <v>39</v>
      </c>
      <c r="CT22" s="11">
        <v>42</v>
      </c>
      <c r="CU22" s="11">
        <v>45</v>
      </c>
      <c r="CV22" s="11">
        <v>43</v>
      </c>
      <c r="CW22" s="11">
        <v>42</v>
      </c>
      <c r="CX22" s="11">
        <v>33</v>
      </c>
      <c r="CY22" s="11">
        <v>43</v>
      </c>
      <c r="CZ22" s="11">
        <v>39</v>
      </c>
      <c r="DA22" s="11">
        <v>44</v>
      </c>
      <c r="DB22" s="49">
        <f t="shared" si="17"/>
        <v>41.375</v>
      </c>
      <c r="DC22" s="34">
        <f t="shared" si="18"/>
        <v>-7.1467391304347814</v>
      </c>
      <c r="DD22" s="14">
        <f t="shared" si="19"/>
        <v>3.8149143409218809</v>
      </c>
      <c r="DE22" s="9"/>
    </row>
    <row r="23" spans="1:109" x14ac:dyDescent="0.3">
      <c r="B23" s="13" t="s">
        <v>41</v>
      </c>
      <c r="C23" s="14">
        <v>67</v>
      </c>
      <c r="D23" s="14">
        <v>58</v>
      </c>
      <c r="E23" s="14">
        <v>52</v>
      </c>
      <c r="F23" s="14">
        <v>65</v>
      </c>
      <c r="G23" s="14">
        <v>65</v>
      </c>
      <c r="H23" s="43">
        <v>61.4</v>
      </c>
      <c r="I23" s="14">
        <f t="shared" si="0"/>
        <v>11.339130434782597</v>
      </c>
      <c r="J23" s="14">
        <f t="shared" si="1"/>
        <v>6.2689712074629913</v>
      </c>
      <c r="L23" s="13" t="s">
        <v>41</v>
      </c>
      <c r="M23" s="9">
        <v>31</v>
      </c>
      <c r="N23" s="9">
        <v>28</v>
      </c>
      <c r="O23" s="9">
        <v>35</v>
      </c>
      <c r="P23" s="9">
        <v>30</v>
      </c>
      <c r="Q23" s="9">
        <v>26</v>
      </c>
      <c r="R23" s="9">
        <v>37</v>
      </c>
      <c r="S23" s="9">
        <v>34</v>
      </c>
      <c r="T23" s="9">
        <v>23</v>
      </c>
      <c r="U23" s="9">
        <v>31</v>
      </c>
      <c r="V23" s="46">
        <f t="shared" si="2"/>
        <v>30.555555555555557</v>
      </c>
      <c r="W23" s="15">
        <f t="shared" si="3"/>
        <v>-24.816425120772948</v>
      </c>
      <c r="X23" s="14">
        <f t="shared" si="4"/>
        <v>4.447221354708784</v>
      </c>
      <c r="Z23" s="13" t="s">
        <v>41</v>
      </c>
      <c r="AA23" s="9">
        <v>41</v>
      </c>
      <c r="AB23" s="9">
        <v>40</v>
      </c>
      <c r="AC23" s="9">
        <v>44</v>
      </c>
      <c r="AD23" s="9">
        <v>35</v>
      </c>
      <c r="AE23" s="9">
        <v>43</v>
      </c>
      <c r="AF23" s="9">
        <v>42</v>
      </c>
      <c r="AG23" s="9">
        <v>40</v>
      </c>
      <c r="AH23" s="9">
        <v>36</v>
      </c>
      <c r="AI23" s="9">
        <v>33</v>
      </c>
      <c r="AJ23" s="9">
        <v>38</v>
      </c>
      <c r="AK23" s="9">
        <v>43</v>
      </c>
      <c r="AL23" s="48">
        <f t="shared" si="5"/>
        <v>39.545454545454547</v>
      </c>
      <c r="AM23" s="15">
        <f t="shared" si="6"/>
        <v>-3.2066115702479365</v>
      </c>
      <c r="AN23" s="14">
        <f t="shared" si="7"/>
        <v>3.6156226673599767</v>
      </c>
      <c r="AP23" s="13" t="s">
        <v>41</v>
      </c>
      <c r="AQ23" s="9">
        <v>45</v>
      </c>
      <c r="AR23" s="9">
        <v>40</v>
      </c>
      <c r="AS23" s="9">
        <v>46</v>
      </c>
      <c r="AT23" s="9">
        <v>50</v>
      </c>
      <c r="AU23" s="9">
        <v>40</v>
      </c>
      <c r="AV23" s="9">
        <v>43</v>
      </c>
      <c r="AW23" s="9">
        <v>56</v>
      </c>
      <c r="AX23" s="9">
        <v>53</v>
      </c>
      <c r="AY23" s="48">
        <f t="shared" si="22"/>
        <v>46.625</v>
      </c>
      <c r="AZ23" s="15">
        <f t="shared" si="8"/>
        <v>1.6363636363636331</v>
      </c>
      <c r="BA23" s="14">
        <f t="shared" si="9"/>
        <v>5.9024813184190359</v>
      </c>
      <c r="BC23" s="41" t="s">
        <v>16</v>
      </c>
      <c r="BD23">
        <v>49</v>
      </c>
      <c r="BE23">
        <v>42</v>
      </c>
      <c r="BF23">
        <v>46</v>
      </c>
      <c r="BG23">
        <v>51</v>
      </c>
      <c r="BH23">
        <v>56</v>
      </c>
      <c r="BI23">
        <f t="shared" si="10"/>
        <v>48.8</v>
      </c>
      <c r="BJ23">
        <f t="shared" si="20"/>
        <v>-1.490000000000002</v>
      </c>
      <c r="BK23" s="14">
        <f t="shared" si="21"/>
        <v>5.2630789467763064</v>
      </c>
      <c r="BM23" s="13" t="s">
        <v>41</v>
      </c>
      <c r="BN23" s="9">
        <v>40</v>
      </c>
      <c r="BO23" s="9">
        <v>41</v>
      </c>
      <c r="BP23" s="9">
        <v>39</v>
      </c>
      <c r="BQ23" s="9">
        <v>32</v>
      </c>
      <c r="BR23" s="9">
        <v>36</v>
      </c>
      <c r="BS23" s="9">
        <v>37</v>
      </c>
      <c r="BT23" s="9">
        <v>41</v>
      </c>
      <c r="BU23" s="9">
        <v>40</v>
      </c>
      <c r="BV23" s="48">
        <f t="shared" si="11"/>
        <v>38.25</v>
      </c>
      <c r="BW23" s="15">
        <f t="shared" si="12"/>
        <v>-1.5760869565217419</v>
      </c>
      <c r="BX23" s="14">
        <f t="shared" si="13"/>
        <v>3.1052950170405937</v>
      </c>
      <c r="BZ23" s="13" t="s">
        <v>41</v>
      </c>
      <c r="CA23" s="16">
        <v>34</v>
      </c>
      <c r="CB23" s="16">
        <v>34</v>
      </c>
      <c r="CC23" s="16">
        <v>39</v>
      </c>
      <c r="CD23" s="16">
        <v>34</v>
      </c>
      <c r="CE23" s="16">
        <v>40</v>
      </c>
      <c r="CF23" s="16">
        <v>38</v>
      </c>
      <c r="CG23" s="16">
        <v>40</v>
      </c>
      <c r="CH23" s="16">
        <v>32</v>
      </c>
      <c r="CI23" s="16">
        <v>31</v>
      </c>
      <c r="CJ23" s="16">
        <v>35</v>
      </c>
      <c r="CK23" s="16">
        <v>35</v>
      </c>
      <c r="CL23" s="16">
        <v>35</v>
      </c>
      <c r="CM23" s="16">
        <v>34</v>
      </c>
      <c r="CN23" s="16">
        <v>36</v>
      </c>
      <c r="CO23" s="48">
        <f t="shared" si="14"/>
        <v>35.5</v>
      </c>
      <c r="CP23" s="15">
        <f t="shared" si="15"/>
        <v>-6.2012987012986969</v>
      </c>
      <c r="CQ23" s="14">
        <f t="shared" si="16"/>
        <v>2.7942248133771033</v>
      </c>
      <c r="CS23" s="13" t="s">
        <v>41</v>
      </c>
      <c r="CT23" s="11">
        <v>64</v>
      </c>
      <c r="CU23" s="11">
        <v>74</v>
      </c>
      <c r="CV23" s="11">
        <v>68</v>
      </c>
      <c r="CW23" s="11">
        <v>64</v>
      </c>
      <c r="CX23" s="11">
        <v>53</v>
      </c>
      <c r="CY23" s="11">
        <v>66</v>
      </c>
      <c r="CZ23" s="11">
        <v>60</v>
      </c>
      <c r="DA23" s="11">
        <v>68</v>
      </c>
      <c r="DB23" s="50">
        <f t="shared" si="17"/>
        <v>64.625</v>
      </c>
      <c r="DC23" s="34">
        <f t="shared" si="18"/>
        <v>16.103260869565219</v>
      </c>
      <c r="DD23" s="14">
        <f t="shared" si="19"/>
        <v>6.2091522310675735</v>
      </c>
      <c r="DE23" s="9"/>
    </row>
    <row r="24" spans="1:109" x14ac:dyDescent="0.3">
      <c r="B24" s="13" t="s">
        <v>2</v>
      </c>
      <c r="C24" s="14">
        <v>64</v>
      </c>
      <c r="D24" s="14">
        <v>62</v>
      </c>
      <c r="E24" s="14">
        <v>51</v>
      </c>
      <c r="F24" s="14">
        <v>67</v>
      </c>
      <c r="G24" s="14">
        <v>66</v>
      </c>
      <c r="H24" s="43">
        <v>62</v>
      </c>
      <c r="I24" s="14">
        <f t="shared" si="0"/>
        <v>11.939130434782598</v>
      </c>
      <c r="J24" s="14">
        <f t="shared" si="1"/>
        <v>6.4420493633625631</v>
      </c>
      <c r="L24" s="13" t="s">
        <v>2</v>
      </c>
      <c r="M24" s="9">
        <v>70</v>
      </c>
      <c r="N24" s="9">
        <v>64</v>
      </c>
      <c r="O24" s="9">
        <v>70</v>
      </c>
      <c r="P24" s="9">
        <v>62</v>
      </c>
      <c r="Q24" s="9">
        <v>61</v>
      </c>
      <c r="R24" s="9">
        <v>72</v>
      </c>
      <c r="S24" s="9">
        <v>71</v>
      </c>
      <c r="T24" s="9">
        <v>50</v>
      </c>
      <c r="U24" s="9">
        <v>67</v>
      </c>
      <c r="V24" s="47">
        <f t="shared" si="2"/>
        <v>65.222222222222229</v>
      </c>
      <c r="W24" s="15">
        <f t="shared" si="3"/>
        <v>9.8502415458937236</v>
      </c>
      <c r="X24" s="14">
        <f t="shared" si="4"/>
        <v>6.9781404718194331</v>
      </c>
      <c r="Z24" s="13" t="s">
        <v>2</v>
      </c>
      <c r="AA24" s="9">
        <v>50</v>
      </c>
      <c r="AB24" s="9">
        <v>54</v>
      </c>
      <c r="AC24" s="9">
        <v>53</v>
      </c>
      <c r="AD24" s="9">
        <v>44</v>
      </c>
      <c r="AE24" s="9">
        <v>53</v>
      </c>
      <c r="AF24" s="9">
        <v>50</v>
      </c>
      <c r="AG24" s="9">
        <v>47</v>
      </c>
      <c r="AH24" s="9">
        <v>5</v>
      </c>
      <c r="AI24" s="9">
        <v>40</v>
      </c>
      <c r="AJ24" s="9">
        <v>49</v>
      </c>
      <c r="AK24" s="9">
        <v>50</v>
      </c>
      <c r="AL24" s="48">
        <f>AVERAGE(AA24:AG24,AI24:AK24)</f>
        <v>49</v>
      </c>
      <c r="AM24" s="15">
        <f t="shared" si="6"/>
        <v>6.2479338842975167</v>
      </c>
      <c r="AN24" s="14">
        <f t="shared" si="7"/>
        <v>13.892443989449804</v>
      </c>
      <c r="AP24" s="13" t="s">
        <v>2</v>
      </c>
      <c r="AQ24" s="9">
        <v>45</v>
      </c>
      <c r="AR24" s="9">
        <v>44</v>
      </c>
      <c r="AS24" s="9">
        <v>49</v>
      </c>
      <c r="AT24" s="9">
        <v>53</v>
      </c>
      <c r="AU24" s="9">
        <v>45</v>
      </c>
      <c r="AV24" s="9">
        <v>47</v>
      </c>
      <c r="AW24" s="9">
        <v>51</v>
      </c>
      <c r="AX24" s="9">
        <v>49</v>
      </c>
      <c r="AY24" s="48">
        <f t="shared" si="22"/>
        <v>47.875</v>
      </c>
      <c r="AZ24" s="15">
        <f t="shared" si="8"/>
        <v>2.8863636363636331</v>
      </c>
      <c r="BA24" s="14">
        <f t="shared" si="9"/>
        <v>3.1819805153394638</v>
      </c>
      <c r="BC24" s="41" t="s">
        <v>8</v>
      </c>
      <c r="BD24">
        <v>47</v>
      </c>
      <c r="BE24">
        <v>41</v>
      </c>
      <c r="BF24">
        <v>40</v>
      </c>
      <c r="BG24">
        <v>47</v>
      </c>
      <c r="BH24">
        <v>49</v>
      </c>
      <c r="BI24">
        <f t="shared" si="10"/>
        <v>44.8</v>
      </c>
      <c r="BJ24">
        <f>BI24-$BI$75</f>
        <v>-5.490000000000002</v>
      </c>
      <c r="BK24" s="14">
        <f t="shared" si="21"/>
        <v>4.0249223594996213</v>
      </c>
      <c r="BM24" s="13" t="s">
        <v>2</v>
      </c>
      <c r="BN24" s="9">
        <v>52</v>
      </c>
      <c r="BO24" s="9">
        <v>49</v>
      </c>
      <c r="BP24" s="9">
        <v>49</v>
      </c>
      <c r="BQ24" s="9">
        <v>41</v>
      </c>
      <c r="BR24" s="9">
        <v>44</v>
      </c>
      <c r="BS24" s="9">
        <v>50</v>
      </c>
      <c r="BT24" s="9">
        <v>51</v>
      </c>
      <c r="BU24" s="9">
        <v>50</v>
      </c>
      <c r="BV24" s="44">
        <f t="shared" si="11"/>
        <v>48.25</v>
      </c>
      <c r="BW24" s="15">
        <f t="shared" si="12"/>
        <v>8.4239130434782581</v>
      </c>
      <c r="BX24" s="14">
        <f t="shared" si="13"/>
        <v>3.770183777256185</v>
      </c>
      <c r="BZ24" s="13" t="s">
        <v>2</v>
      </c>
      <c r="CA24" s="16">
        <v>50</v>
      </c>
      <c r="CB24" s="16">
        <v>45</v>
      </c>
      <c r="CC24" s="16">
        <v>55</v>
      </c>
      <c r="CD24" s="16">
        <v>50</v>
      </c>
      <c r="CE24" s="16">
        <v>56</v>
      </c>
      <c r="CF24" s="16">
        <v>55</v>
      </c>
      <c r="CG24" s="16">
        <v>54</v>
      </c>
      <c r="CH24" s="16">
        <v>46</v>
      </c>
      <c r="CI24" s="16">
        <v>44</v>
      </c>
      <c r="CJ24" s="16">
        <v>52</v>
      </c>
      <c r="CK24" s="16">
        <v>51</v>
      </c>
      <c r="CL24" s="16">
        <v>52</v>
      </c>
      <c r="CM24" s="16">
        <v>51</v>
      </c>
      <c r="CN24" s="16">
        <v>53</v>
      </c>
      <c r="CO24" s="14">
        <f t="shared" si="14"/>
        <v>51</v>
      </c>
      <c r="CP24" s="15">
        <f t="shared" si="15"/>
        <v>9.2987012987013031</v>
      </c>
      <c r="CQ24" s="14">
        <f t="shared" si="16"/>
        <v>3.7621597725038409</v>
      </c>
      <c r="CS24" s="13" t="s">
        <v>2</v>
      </c>
      <c r="CT24" s="11">
        <v>52</v>
      </c>
      <c r="CU24" s="11">
        <v>62</v>
      </c>
      <c r="CV24" s="11">
        <v>55</v>
      </c>
      <c r="CW24" s="11">
        <v>51</v>
      </c>
      <c r="CX24" s="11">
        <v>42</v>
      </c>
      <c r="CY24" s="11">
        <v>54</v>
      </c>
      <c r="CZ24" s="11">
        <v>49</v>
      </c>
      <c r="DA24" s="11">
        <v>57</v>
      </c>
      <c r="DB24" s="49">
        <f t="shared" si="17"/>
        <v>52.75</v>
      </c>
      <c r="DC24" s="34">
        <f t="shared" si="18"/>
        <v>4.2282608695652186</v>
      </c>
      <c r="DD24" s="14">
        <f t="shared" si="19"/>
        <v>5.8979415295265758</v>
      </c>
      <c r="DE24" s="9"/>
    </row>
    <row r="25" spans="1:109" x14ac:dyDescent="0.3">
      <c r="B25" s="13" t="s">
        <v>7</v>
      </c>
      <c r="C25" s="14">
        <v>88</v>
      </c>
      <c r="D25" s="14">
        <v>78</v>
      </c>
      <c r="E25" s="14">
        <v>75</v>
      </c>
      <c r="F25" s="14">
        <v>85</v>
      </c>
      <c r="G25" s="14">
        <v>83</v>
      </c>
      <c r="H25" s="42">
        <v>81.8</v>
      </c>
      <c r="I25" s="14">
        <f t="shared" si="0"/>
        <v>31.739130434782595</v>
      </c>
      <c r="J25" s="14">
        <f t="shared" si="1"/>
        <v>5.2630789467763073</v>
      </c>
      <c r="L25" s="13" t="s">
        <v>7</v>
      </c>
      <c r="M25" s="9">
        <v>52</v>
      </c>
      <c r="N25" s="9">
        <v>47</v>
      </c>
      <c r="O25" s="9">
        <v>53</v>
      </c>
      <c r="P25" s="9">
        <v>47</v>
      </c>
      <c r="Q25" s="9">
        <v>46</v>
      </c>
      <c r="R25" s="9">
        <v>58</v>
      </c>
      <c r="S25" s="9">
        <v>57</v>
      </c>
      <c r="T25" s="9">
        <v>37</v>
      </c>
      <c r="U25" s="9">
        <v>52</v>
      </c>
      <c r="V25" s="47">
        <f t="shared" si="2"/>
        <v>49.888888888888886</v>
      </c>
      <c r="W25" s="15">
        <f t="shared" si="3"/>
        <v>-5.4830917874396192</v>
      </c>
      <c r="X25" s="14">
        <f t="shared" si="4"/>
        <v>6.4506674934545583</v>
      </c>
      <c r="Z25" s="13" t="s">
        <v>7</v>
      </c>
      <c r="AA25" s="9">
        <v>44</v>
      </c>
      <c r="AB25" s="9">
        <v>45</v>
      </c>
      <c r="AC25" s="9">
        <v>47</v>
      </c>
      <c r="AD25" s="9">
        <v>39</v>
      </c>
      <c r="AE25" s="9">
        <v>47</v>
      </c>
      <c r="AF25" s="9">
        <v>45</v>
      </c>
      <c r="AG25" s="9">
        <v>41</v>
      </c>
      <c r="AH25" s="9">
        <v>39</v>
      </c>
      <c r="AI25" s="9">
        <v>36</v>
      </c>
      <c r="AJ25" s="9">
        <v>42</v>
      </c>
      <c r="AK25" s="9">
        <v>46</v>
      </c>
      <c r="AL25" s="48">
        <f t="shared" ref="AL25:AL52" si="23">AVERAGE(AA25:AK25)</f>
        <v>42.81818181818182</v>
      </c>
      <c r="AM25" s="15">
        <f t="shared" si="6"/>
        <v>6.6115702479336846E-2</v>
      </c>
      <c r="AN25" s="14">
        <f t="shared" si="7"/>
        <v>3.6828842452127608</v>
      </c>
      <c r="AP25" s="13" t="s">
        <v>7</v>
      </c>
      <c r="AQ25" s="9">
        <v>36</v>
      </c>
      <c r="AR25" s="9">
        <v>30</v>
      </c>
      <c r="AS25" s="9">
        <v>37</v>
      </c>
      <c r="AT25" s="9">
        <v>42</v>
      </c>
      <c r="AU25" s="9">
        <v>38</v>
      </c>
      <c r="AV25" s="9">
        <v>38</v>
      </c>
      <c r="AW25" s="9">
        <v>47</v>
      </c>
      <c r="AX25" s="9">
        <v>42</v>
      </c>
      <c r="AY25" s="48">
        <f t="shared" si="22"/>
        <v>38.75</v>
      </c>
      <c r="AZ25" s="15">
        <f t="shared" si="8"/>
        <v>-6.2386363636363669</v>
      </c>
      <c r="BA25" s="14">
        <f t="shared" si="9"/>
        <v>5.0355876377184474</v>
      </c>
      <c r="BM25" s="13" t="s">
        <v>7</v>
      </c>
      <c r="BN25" s="9">
        <v>43</v>
      </c>
      <c r="BO25" s="9">
        <v>43</v>
      </c>
      <c r="BP25" s="9">
        <v>43</v>
      </c>
      <c r="BQ25" s="9">
        <v>34</v>
      </c>
      <c r="BR25" s="9">
        <v>39</v>
      </c>
      <c r="BS25" s="9">
        <v>42</v>
      </c>
      <c r="BT25" s="9">
        <v>44</v>
      </c>
      <c r="BU25" s="9">
        <v>40</v>
      </c>
      <c r="BV25" s="48">
        <f t="shared" si="11"/>
        <v>41</v>
      </c>
      <c r="BW25" s="15">
        <f t="shared" si="12"/>
        <v>1.1739130434782581</v>
      </c>
      <c r="BX25" s="14">
        <f t="shared" si="13"/>
        <v>3.295017884191656</v>
      </c>
      <c r="BZ25" s="13" t="s">
        <v>7</v>
      </c>
      <c r="CA25" s="16">
        <v>36</v>
      </c>
      <c r="CB25" s="16">
        <v>32</v>
      </c>
      <c r="CC25" s="16">
        <v>36</v>
      </c>
      <c r="CD25" s="16">
        <v>35</v>
      </c>
      <c r="CE25" s="16">
        <v>43</v>
      </c>
      <c r="CF25" s="16">
        <v>41</v>
      </c>
      <c r="CG25" s="16">
        <v>43</v>
      </c>
      <c r="CH25" s="16">
        <v>36</v>
      </c>
      <c r="CI25" s="16">
        <v>31</v>
      </c>
      <c r="CJ25" s="16">
        <v>38</v>
      </c>
      <c r="CK25" s="16">
        <v>37</v>
      </c>
      <c r="CL25" s="16">
        <v>37</v>
      </c>
      <c r="CM25" s="16">
        <v>35</v>
      </c>
      <c r="CN25" s="16">
        <v>37</v>
      </c>
      <c r="CO25" s="48">
        <f t="shared" si="14"/>
        <v>36.928571428571431</v>
      </c>
      <c r="CP25" s="15">
        <f t="shared" si="15"/>
        <v>-4.7727272727272663</v>
      </c>
      <c r="CQ25" s="14">
        <f t="shared" si="16"/>
        <v>3.5183974873684862</v>
      </c>
      <c r="CS25" s="13" t="s">
        <v>7</v>
      </c>
      <c r="CT25" s="11">
        <v>43</v>
      </c>
      <c r="CU25" s="11">
        <v>49</v>
      </c>
      <c r="CV25" s="11">
        <v>46</v>
      </c>
      <c r="CW25" s="11">
        <v>42</v>
      </c>
      <c r="CX25" s="11">
        <v>31</v>
      </c>
      <c r="CY25" s="11">
        <v>47</v>
      </c>
      <c r="CZ25" s="11">
        <v>40</v>
      </c>
      <c r="DA25" s="11">
        <v>47</v>
      </c>
      <c r="DB25" s="49">
        <f t="shared" si="17"/>
        <v>43.125</v>
      </c>
      <c r="DC25" s="34">
        <f t="shared" si="18"/>
        <v>-5.3967391304347814</v>
      </c>
      <c r="DD25" s="14">
        <f t="shared" si="19"/>
        <v>5.7430081714327077</v>
      </c>
      <c r="DE25" s="9"/>
    </row>
    <row r="26" spans="1:109" x14ac:dyDescent="0.3">
      <c r="A26" s="17"/>
      <c r="B26" s="13" t="s">
        <v>9</v>
      </c>
      <c r="C26" s="14">
        <v>93</v>
      </c>
      <c r="D26" s="14">
        <v>84</v>
      </c>
      <c r="E26" s="14">
        <v>80</v>
      </c>
      <c r="F26" s="14">
        <v>91</v>
      </c>
      <c r="G26" s="14">
        <v>89</v>
      </c>
      <c r="H26" s="42">
        <v>87.4</v>
      </c>
      <c r="I26" s="14">
        <f t="shared" si="0"/>
        <v>37.339130434782604</v>
      </c>
      <c r="J26" s="14">
        <f t="shared" si="1"/>
        <v>5.3197744313081543</v>
      </c>
      <c r="L26" s="13" t="s">
        <v>9</v>
      </c>
      <c r="M26" s="9">
        <v>51</v>
      </c>
      <c r="N26" s="9">
        <v>46</v>
      </c>
      <c r="O26" s="9">
        <v>53</v>
      </c>
      <c r="P26" s="9">
        <v>46</v>
      </c>
      <c r="Q26" s="9">
        <v>44</v>
      </c>
      <c r="R26" s="9">
        <v>52</v>
      </c>
      <c r="S26" s="9">
        <v>50</v>
      </c>
      <c r="T26" s="9">
        <v>36</v>
      </c>
      <c r="U26" s="9">
        <v>48</v>
      </c>
      <c r="V26" s="48">
        <f t="shared" si="2"/>
        <v>47.333333333333336</v>
      </c>
      <c r="W26" s="15">
        <f t="shared" si="3"/>
        <v>-8.0386473429951693</v>
      </c>
      <c r="X26" s="14">
        <f t="shared" si="4"/>
        <v>5.2201532544552753</v>
      </c>
      <c r="Z26" s="13" t="s">
        <v>9</v>
      </c>
      <c r="AA26" s="9">
        <v>54</v>
      </c>
      <c r="AB26" s="9">
        <v>57</v>
      </c>
      <c r="AC26" s="9">
        <v>57</v>
      </c>
      <c r="AD26" s="9">
        <v>49</v>
      </c>
      <c r="AE26" s="9">
        <v>55</v>
      </c>
      <c r="AF26" s="9">
        <v>54</v>
      </c>
      <c r="AG26" s="9">
        <v>51</v>
      </c>
      <c r="AH26" s="9">
        <v>48</v>
      </c>
      <c r="AI26" s="9">
        <v>45</v>
      </c>
      <c r="AJ26" s="9">
        <v>52</v>
      </c>
      <c r="AK26" s="9">
        <v>56</v>
      </c>
      <c r="AL26" s="44">
        <f t="shared" si="23"/>
        <v>52.545454545454547</v>
      </c>
      <c r="AM26" s="15">
        <f t="shared" si="6"/>
        <v>9.7933884297520635</v>
      </c>
      <c r="AN26" s="14">
        <f t="shared" si="7"/>
        <v>3.9335387722415129</v>
      </c>
      <c r="AP26" s="13" t="s">
        <v>9</v>
      </c>
      <c r="AQ26" s="9">
        <v>60</v>
      </c>
      <c r="AR26" s="9">
        <v>58</v>
      </c>
      <c r="AS26" s="9">
        <v>63</v>
      </c>
      <c r="AT26" s="9">
        <v>66</v>
      </c>
      <c r="AU26" s="9">
        <v>57</v>
      </c>
      <c r="AV26" s="9">
        <v>59</v>
      </c>
      <c r="AW26" s="9">
        <v>64</v>
      </c>
      <c r="AX26" s="9">
        <v>60</v>
      </c>
      <c r="AY26" s="44">
        <f t="shared" si="22"/>
        <v>60.875</v>
      </c>
      <c r="AZ26" s="15">
        <f t="shared" si="8"/>
        <v>15.886363636363633</v>
      </c>
      <c r="BA26" s="14">
        <f t="shared" si="9"/>
        <v>3.1367635732209265</v>
      </c>
      <c r="BM26" s="13" t="s">
        <v>9</v>
      </c>
      <c r="BN26" s="9">
        <v>32</v>
      </c>
      <c r="BO26" s="9">
        <v>31</v>
      </c>
      <c r="BP26" s="9">
        <v>30</v>
      </c>
      <c r="BQ26" s="9">
        <v>24</v>
      </c>
      <c r="BR26" s="9">
        <v>27</v>
      </c>
      <c r="BS26" s="9">
        <v>30</v>
      </c>
      <c r="BT26" s="9">
        <v>33</v>
      </c>
      <c r="BU26" s="9">
        <v>32</v>
      </c>
      <c r="BV26" s="46">
        <f t="shared" si="11"/>
        <v>29.875</v>
      </c>
      <c r="BW26" s="15">
        <f t="shared" si="12"/>
        <v>-9.9510869565217419</v>
      </c>
      <c r="BX26" s="14">
        <f t="shared" si="13"/>
        <v>2.997022331772464</v>
      </c>
      <c r="BZ26" s="13" t="s">
        <v>9</v>
      </c>
      <c r="CA26" s="16">
        <v>23</v>
      </c>
      <c r="CB26" s="16">
        <v>23</v>
      </c>
      <c r="CC26" s="16">
        <v>26</v>
      </c>
      <c r="CD26" s="16">
        <v>23</v>
      </c>
      <c r="CE26" s="16">
        <v>29</v>
      </c>
      <c r="CF26" s="16">
        <v>28</v>
      </c>
      <c r="CG26" s="16">
        <v>28</v>
      </c>
      <c r="CH26" s="16">
        <v>20</v>
      </c>
      <c r="CI26" s="16">
        <v>4</v>
      </c>
      <c r="CJ26" s="16">
        <v>7</v>
      </c>
      <c r="CK26" s="16">
        <v>26</v>
      </c>
      <c r="CL26" s="16">
        <v>28</v>
      </c>
      <c r="CM26" s="16">
        <v>20</v>
      </c>
      <c r="CN26" s="16">
        <v>31</v>
      </c>
      <c r="CO26" s="46">
        <f t="shared" si="14"/>
        <v>22.571428571428573</v>
      </c>
      <c r="CP26" s="15">
        <f t="shared" si="15"/>
        <v>-19.129870129870124</v>
      </c>
      <c r="CQ26" s="14">
        <f t="shared" si="16"/>
        <v>7.9683439618596728</v>
      </c>
      <c r="CS26" s="13" t="s">
        <v>9</v>
      </c>
      <c r="CT26" s="11">
        <v>86</v>
      </c>
      <c r="CU26" s="11">
        <v>92</v>
      </c>
      <c r="CV26" s="11">
        <v>91</v>
      </c>
      <c r="CW26" s="11">
        <v>87</v>
      </c>
      <c r="CX26" s="11">
        <v>77</v>
      </c>
      <c r="CY26" s="11">
        <v>88</v>
      </c>
      <c r="CZ26" s="11">
        <v>83</v>
      </c>
      <c r="DA26" s="11">
        <v>89</v>
      </c>
      <c r="DB26" s="50">
        <f t="shared" si="17"/>
        <v>86.625</v>
      </c>
      <c r="DC26" s="34">
        <f t="shared" si="18"/>
        <v>38.103260869565219</v>
      </c>
      <c r="DD26" s="14">
        <f t="shared" si="19"/>
        <v>4.8088460154178359</v>
      </c>
      <c r="DE26" s="9"/>
    </row>
    <row r="27" spans="1:109" x14ac:dyDescent="0.3">
      <c r="A27" s="17"/>
      <c r="B27" s="13" t="s">
        <v>14</v>
      </c>
      <c r="C27" s="14">
        <v>86</v>
      </c>
      <c r="D27" s="14">
        <v>75</v>
      </c>
      <c r="E27" s="14">
        <v>68</v>
      </c>
      <c r="F27" s="14">
        <v>84</v>
      </c>
      <c r="G27" s="14">
        <v>81</v>
      </c>
      <c r="H27" s="42">
        <v>78.8</v>
      </c>
      <c r="I27" s="14">
        <f t="shared" si="0"/>
        <v>28.739130434782595</v>
      </c>
      <c r="J27" s="14">
        <f t="shared" si="1"/>
        <v>7.3280283842245044</v>
      </c>
      <c r="L27" s="13" t="s">
        <v>14</v>
      </c>
      <c r="M27" s="9">
        <v>49</v>
      </c>
      <c r="N27" s="9">
        <v>46</v>
      </c>
      <c r="O27" s="9">
        <v>53</v>
      </c>
      <c r="P27" s="9">
        <v>46</v>
      </c>
      <c r="Q27" s="9">
        <v>43</v>
      </c>
      <c r="R27" s="9">
        <v>56</v>
      </c>
      <c r="S27" s="9">
        <v>54</v>
      </c>
      <c r="T27" s="9">
        <v>37</v>
      </c>
      <c r="U27" s="9">
        <v>50</v>
      </c>
      <c r="V27" s="48">
        <f t="shared" si="2"/>
        <v>48.222222222222221</v>
      </c>
      <c r="W27" s="15">
        <f t="shared" si="3"/>
        <v>-7.1497584541062835</v>
      </c>
      <c r="X27" s="14">
        <f t="shared" si="4"/>
        <v>5.9535236998305754</v>
      </c>
      <c r="Z27" s="13" t="s">
        <v>14</v>
      </c>
      <c r="AA27" s="9">
        <v>42</v>
      </c>
      <c r="AB27" s="9">
        <v>43</v>
      </c>
      <c r="AC27" s="9">
        <v>45</v>
      </c>
      <c r="AD27" s="9">
        <v>37</v>
      </c>
      <c r="AE27" s="9">
        <v>45</v>
      </c>
      <c r="AF27" s="9">
        <v>41</v>
      </c>
      <c r="AG27" s="9">
        <v>39</v>
      </c>
      <c r="AH27" s="9">
        <v>36</v>
      </c>
      <c r="AI27" s="9">
        <v>33</v>
      </c>
      <c r="AJ27" s="9">
        <v>41</v>
      </c>
      <c r="AK27" s="9">
        <v>43</v>
      </c>
      <c r="AL27" s="48">
        <f t="shared" si="23"/>
        <v>40.454545454545453</v>
      </c>
      <c r="AM27" s="15">
        <f t="shared" si="6"/>
        <v>-2.29752066115703</v>
      </c>
      <c r="AN27" s="14">
        <f t="shared" si="7"/>
        <v>3.8304996113728125</v>
      </c>
      <c r="AP27" s="13" t="s">
        <v>14</v>
      </c>
      <c r="AQ27" s="9">
        <v>51</v>
      </c>
      <c r="AR27" s="9">
        <v>45</v>
      </c>
      <c r="AS27" s="9">
        <v>52</v>
      </c>
      <c r="AT27" s="9">
        <v>53</v>
      </c>
      <c r="AU27" s="9">
        <v>49</v>
      </c>
      <c r="AV27" s="9">
        <v>53</v>
      </c>
      <c r="AW27" s="9">
        <v>59</v>
      </c>
      <c r="AX27" s="9">
        <v>59</v>
      </c>
      <c r="AY27" s="48">
        <f t="shared" si="22"/>
        <v>52.625</v>
      </c>
      <c r="AZ27" s="15">
        <f t="shared" si="8"/>
        <v>7.6363636363636331</v>
      </c>
      <c r="BA27" s="14">
        <f t="shared" si="9"/>
        <v>4.7188830397517956</v>
      </c>
      <c r="BM27" s="13" t="s">
        <v>14</v>
      </c>
      <c r="BN27" s="9">
        <v>35</v>
      </c>
      <c r="BO27" s="9">
        <v>33</v>
      </c>
      <c r="BP27" s="9">
        <v>34</v>
      </c>
      <c r="BQ27" s="9">
        <v>26</v>
      </c>
      <c r="BR27" s="9">
        <v>30</v>
      </c>
      <c r="BS27" s="9">
        <v>30</v>
      </c>
      <c r="BT27" s="9">
        <v>38</v>
      </c>
      <c r="BU27" s="9">
        <v>35</v>
      </c>
      <c r="BV27" s="48">
        <f t="shared" si="11"/>
        <v>32.625</v>
      </c>
      <c r="BW27" s="15">
        <f t="shared" si="12"/>
        <v>-7.2010869565217419</v>
      </c>
      <c r="BX27" s="14">
        <f t="shared" si="13"/>
        <v>3.7772817134623602</v>
      </c>
      <c r="BZ27" s="13" t="s">
        <v>14</v>
      </c>
      <c r="CA27" s="16">
        <v>27</v>
      </c>
      <c r="CB27" s="16">
        <v>25</v>
      </c>
      <c r="CC27" s="16">
        <v>31</v>
      </c>
      <c r="CD27" s="16">
        <v>26</v>
      </c>
      <c r="CE27" s="16">
        <v>35</v>
      </c>
      <c r="CF27" s="16">
        <v>34</v>
      </c>
      <c r="CG27" s="16">
        <v>34</v>
      </c>
      <c r="CH27" s="16">
        <v>28</v>
      </c>
      <c r="CI27" s="16">
        <v>26</v>
      </c>
      <c r="CJ27" s="16">
        <v>29</v>
      </c>
      <c r="CK27" s="16">
        <v>31</v>
      </c>
      <c r="CL27" s="16">
        <v>30</v>
      </c>
      <c r="CM27" s="16">
        <v>29</v>
      </c>
      <c r="CN27" s="16">
        <v>30</v>
      </c>
      <c r="CO27" s="14">
        <f t="shared" si="14"/>
        <v>29.642857142857142</v>
      </c>
      <c r="CP27" s="15">
        <f t="shared" si="15"/>
        <v>-12.058441558441555</v>
      </c>
      <c r="CQ27" s="14">
        <f t="shared" si="16"/>
        <v>3.1527068432634962</v>
      </c>
      <c r="CS27" s="13" t="s">
        <v>14</v>
      </c>
      <c r="CT27" s="11">
        <v>41</v>
      </c>
      <c r="CU27" s="11">
        <v>47</v>
      </c>
      <c r="CV27" s="11">
        <v>44</v>
      </c>
      <c r="CW27" s="11">
        <v>42</v>
      </c>
      <c r="CX27" s="11">
        <v>32</v>
      </c>
      <c r="CY27" s="11">
        <v>44</v>
      </c>
      <c r="CZ27" s="11">
        <v>38</v>
      </c>
      <c r="DA27" s="11">
        <v>45</v>
      </c>
      <c r="DB27" s="49">
        <f t="shared" si="17"/>
        <v>41.625</v>
      </c>
      <c r="DC27" s="34">
        <f t="shared" si="18"/>
        <v>-6.8967391304347814</v>
      </c>
      <c r="DD27" s="14">
        <f t="shared" si="19"/>
        <v>4.7490600573767674</v>
      </c>
      <c r="DE27" s="9"/>
    </row>
    <row r="28" spans="1:109" x14ac:dyDescent="0.3">
      <c r="B28" s="13" t="s">
        <v>21</v>
      </c>
      <c r="C28" s="14">
        <v>67</v>
      </c>
      <c r="D28" s="14">
        <v>59</v>
      </c>
      <c r="E28" s="14">
        <v>55</v>
      </c>
      <c r="F28" s="14">
        <v>70</v>
      </c>
      <c r="G28" s="14">
        <v>66</v>
      </c>
      <c r="H28" s="42">
        <v>63.4</v>
      </c>
      <c r="I28" s="14">
        <f t="shared" si="0"/>
        <v>13.339130434782597</v>
      </c>
      <c r="J28" s="14">
        <f t="shared" si="1"/>
        <v>6.1886993787063211</v>
      </c>
      <c r="L28" s="13" t="s">
        <v>21</v>
      </c>
      <c r="M28" s="9">
        <v>73</v>
      </c>
      <c r="N28" s="9">
        <v>68</v>
      </c>
      <c r="O28" s="9">
        <v>75</v>
      </c>
      <c r="P28" s="9">
        <v>69</v>
      </c>
      <c r="Q28" s="9">
        <v>63</v>
      </c>
      <c r="R28" s="9">
        <v>78</v>
      </c>
      <c r="S28" s="9">
        <v>78</v>
      </c>
      <c r="T28" s="9">
        <v>56</v>
      </c>
      <c r="U28" s="9">
        <v>72</v>
      </c>
      <c r="V28" s="44">
        <f t="shared" si="2"/>
        <v>70.222222222222229</v>
      </c>
      <c r="W28" s="15">
        <f t="shared" si="3"/>
        <v>14.850241545893724</v>
      </c>
      <c r="X28" s="14">
        <f t="shared" si="4"/>
        <v>7.2072494368132185</v>
      </c>
      <c r="Z28" s="13" t="s">
        <v>21</v>
      </c>
      <c r="AA28" s="9">
        <v>50</v>
      </c>
      <c r="AB28" s="9">
        <v>53</v>
      </c>
      <c r="AC28" s="9">
        <v>52</v>
      </c>
      <c r="AD28" s="9">
        <v>44</v>
      </c>
      <c r="AE28" s="9">
        <v>52</v>
      </c>
      <c r="AF28" s="9">
        <v>50</v>
      </c>
      <c r="AG28" s="9">
        <v>46</v>
      </c>
      <c r="AH28" s="9">
        <v>41</v>
      </c>
      <c r="AI28" s="9">
        <v>41</v>
      </c>
      <c r="AJ28" s="9">
        <v>47</v>
      </c>
      <c r="AK28" s="9">
        <v>52</v>
      </c>
      <c r="AL28" s="48">
        <f t="shared" si="23"/>
        <v>48</v>
      </c>
      <c r="AM28" s="15">
        <f t="shared" si="6"/>
        <v>5.2479338842975167</v>
      </c>
      <c r="AN28" s="14">
        <f t="shared" si="7"/>
        <v>4.4721359549995796</v>
      </c>
      <c r="AP28" s="13" t="s">
        <v>21</v>
      </c>
      <c r="AQ28" s="9">
        <v>51</v>
      </c>
      <c r="AR28" s="9">
        <v>45</v>
      </c>
      <c r="AS28" s="9">
        <v>52</v>
      </c>
      <c r="AT28" s="9">
        <v>60</v>
      </c>
      <c r="AU28" s="9">
        <v>53</v>
      </c>
      <c r="AV28" s="9">
        <v>55</v>
      </c>
      <c r="AW28" s="9">
        <v>64</v>
      </c>
      <c r="AX28" s="9">
        <v>60</v>
      </c>
      <c r="AY28" s="48">
        <f t="shared" si="22"/>
        <v>55</v>
      </c>
      <c r="AZ28" s="15">
        <f t="shared" si="8"/>
        <v>10.011363636363633</v>
      </c>
      <c r="BA28" s="14">
        <f t="shared" si="9"/>
        <v>6.0944940022004408</v>
      </c>
      <c r="BM28" s="13" t="s">
        <v>21</v>
      </c>
      <c r="BN28" s="9">
        <v>56</v>
      </c>
      <c r="BO28" s="9">
        <v>54</v>
      </c>
      <c r="BP28" s="9">
        <v>55</v>
      </c>
      <c r="BQ28" s="9">
        <v>48</v>
      </c>
      <c r="BR28" s="9">
        <v>46</v>
      </c>
      <c r="BS28" s="9">
        <v>54</v>
      </c>
      <c r="BT28" s="9">
        <v>55</v>
      </c>
      <c r="BU28" s="9">
        <v>55</v>
      </c>
      <c r="BV28" s="44">
        <f t="shared" si="11"/>
        <v>52.875</v>
      </c>
      <c r="BW28" s="15">
        <f t="shared" si="12"/>
        <v>13.048913043478258</v>
      </c>
      <c r="BX28" s="14">
        <f t="shared" si="13"/>
        <v>3.7201190457142248</v>
      </c>
      <c r="BZ28" s="13" t="s">
        <v>21</v>
      </c>
      <c r="CA28" s="16">
        <v>51</v>
      </c>
      <c r="CB28" s="16">
        <v>46</v>
      </c>
      <c r="CC28" s="16">
        <v>56</v>
      </c>
      <c r="CD28" s="16">
        <v>51</v>
      </c>
      <c r="CE28" s="16">
        <v>59</v>
      </c>
      <c r="CF28" s="16">
        <v>57</v>
      </c>
      <c r="CG28" s="16">
        <v>56</v>
      </c>
      <c r="CH28" s="16">
        <v>46</v>
      </c>
      <c r="CI28" s="16">
        <v>46</v>
      </c>
      <c r="CJ28" s="16">
        <v>54</v>
      </c>
      <c r="CK28" s="16">
        <v>53</v>
      </c>
      <c r="CL28" s="16">
        <v>53</v>
      </c>
      <c r="CM28" s="16">
        <v>53</v>
      </c>
      <c r="CN28" s="16">
        <v>54</v>
      </c>
      <c r="CO28" s="14">
        <f t="shared" si="14"/>
        <v>52.5</v>
      </c>
      <c r="CP28" s="15">
        <f t="shared" si="15"/>
        <v>10.798701298701303</v>
      </c>
      <c r="CQ28" s="14">
        <f t="shared" si="16"/>
        <v>4.1463607769112052</v>
      </c>
      <c r="CS28" s="13" t="s">
        <v>21</v>
      </c>
      <c r="CT28" s="11">
        <v>52</v>
      </c>
      <c r="CU28" s="11">
        <v>63</v>
      </c>
      <c r="CV28" s="11">
        <v>59</v>
      </c>
      <c r="CW28" s="11">
        <v>56</v>
      </c>
      <c r="CX28" s="11">
        <v>50</v>
      </c>
      <c r="CY28" s="11">
        <v>58</v>
      </c>
      <c r="CZ28" s="11">
        <v>52</v>
      </c>
      <c r="DA28" s="11">
        <v>59</v>
      </c>
      <c r="DB28" s="49">
        <f t="shared" si="17"/>
        <v>56.125</v>
      </c>
      <c r="DC28" s="34">
        <f t="shared" si="18"/>
        <v>7.6032608695652186</v>
      </c>
      <c r="DD28" s="14">
        <f t="shared" si="19"/>
        <v>4.4541313086039249</v>
      </c>
      <c r="DE28" s="9"/>
    </row>
    <row r="29" spans="1:109" x14ac:dyDescent="0.3">
      <c r="B29" s="13" t="s">
        <v>22</v>
      </c>
      <c r="C29" s="14">
        <v>86</v>
      </c>
      <c r="D29" s="14">
        <v>78</v>
      </c>
      <c r="E29" s="14">
        <v>70</v>
      </c>
      <c r="F29" s="14">
        <v>83</v>
      </c>
      <c r="G29" s="14">
        <v>79</v>
      </c>
      <c r="H29" s="42">
        <v>79.2</v>
      </c>
      <c r="I29" s="14">
        <f t="shared" si="0"/>
        <v>29.139130434782601</v>
      </c>
      <c r="J29" s="14">
        <f t="shared" si="1"/>
        <v>6.058052492344383</v>
      </c>
      <c r="L29" s="13" t="s">
        <v>22</v>
      </c>
      <c r="M29" s="9">
        <v>57</v>
      </c>
      <c r="N29" s="9">
        <v>59</v>
      </c>
      <c r="O29" s="9">
        <v>60</v>
      </c>
      <c r="P29" s="9">
        <v>54</v>
      </c>
      <c r="Q29" s="9">
        <v>49</v>
      </c>
      <c r="R29" s="9">
        <v>66</v>
      </c>
      <c r="S29" s="9">
        <v>62</v>
      </c>
      <c r="T29" s="9">
        <v>46</v>
      </c>
      <c r="U29" s="9">
        <v>58</v>
      </c>
      <c r="V29" s="48">
        <f t="shared" si="2"/>
        <v>56.777777777777779</v>
      </c>
      <c r="W29" s="15">
        <f t="shared" si="3"/>
        <v>1.4057971014492736</v>
      </c>
      <c r="X29" s="14">
        <f t="shared" si="4"/>
        <v>6.2605466569976418</v>
      </c>
      <c r="Z29" s="13" t="s">
        <v>22</v>
      </c>
      <c r="AA29" s="9">
        <v>42</v>
      </c>
      <c r="AB29" s="9">
        <v>44</v>
      </c>
      <c r="AC29" s="9">
        <v>45</v>
      </c>
      <c r="AD29" s="9">
        <v>38</v>
      </c>
      <c r="AE29" s="9">
        <v>46</v>
      </c>
      <c r="AF29" s="9">
        <v>43</v>
      </c>
      <c r="AG29" s="9">
        <v>40</v>
      </c>
      <c r="AH29" s="9">
        <v>35</v>
      </c>
      <c r="AI29" s="9">
        <v>35</v>
      </c>
      <c r="AJ29" s="9">
        <v>44</v>
      </c>
      <c r="AK29" s="9">
        <v>45</v>
      </c>
      <c r="AL29" s="48">
        <f t="shared" si="23"/>
        <v>41.545454545454547</v>
      </c>
      <c r="AM29" s="15">
        <f t="shared" si="6"/>
        <v>-1.2066115702479365</v>
      </c>
      <c r="AN29" s="14">
        <f t="shared" si="7"/>
        <v>3.9840591452345775</v>
      </c>
      <c r="AP29" s="13" t="s">
        <v>22</v>
      </c>
      <c r="AQ29" s="9">
        <v>47</v>
      </c>
      <c r="AR29" s="9">
        <v>42</v>
      </c>
      <c r="AS29" s="9">
        <v>52</v>
      </c>
      <c r="AT29" s="9">
        <v>55</v>
      </c>
      <c r="AU29" s="9">
        <v>49</v>
      </c>
      <c r="AV29" s="9">
        <v>53</v>
      </c>
      <c r="AW29" s="9">
        <v>54</v>
      </c>
      <c r="AX29" s="9">
        <v>54</v>
      </c>
      <c r="AY29" s="48">
        <f t="shared" si="22"/>
        <v>50.75</v>
      </c>
      <c r="AZ29" s="15">
        <f t="shared" si="8"/>
        <v>5.7613636363636331</v>
      </c>
      <c r="BA29" s="14">
        <f t="shared" si="9"/>
        <v>4.4641428548570694</v>
      </c>
      <c r="BM29" s="13" t="s">
        <v>22</v>
      </c>
      <c r="BN29" s="9">
        <v>49</v>
      </c>
      <c r="BO29" s="9">
        <v>47</v>
      </c>
      <c r="BP29" s="9">
        <v>47</v>
      </c>
      <c r="BQ29" s="9">
        <v>39</v>
      </c>
      <c r="BR29" s="9">
        <v>40</v>
      </c>
      <c r="BS29" s="9">
        <v>48</v>
      </c>
      <c r="BT29" s="9">
        <v>51</v>
      </c>
      <c r="BU29" s="9">
        <v>48</v>
      </c>
      <c r="BV29" s="48">
        <f t="shared" si="11"/>
        <v>46.125</v>
      </c>
      <c r="BW29" s="15">
        <f t="shared" si="12"/>
        <v>6.2989130434782581</v>
      </c>
      <c r="BX29" s="14">
        <f t="shared" si="13"/>
        <v>4.2907708265199025</v>
      </c>
      <c r="BZ29" s="13" t="s">
        <v>22</v>
      </c>
      <c r="CA29" s="16">
        <v>40</v>
      </c>
      <c r="CB29" s="16">
        <v>37</v>
      </c>
      <c r="CC29" s="16">
        <v>46</v>
      </c>
      <c r="CD29" s="16">
        <v>40</v>
      </c>
      <c r="CE29" s="16">
        <v>49</v>
      </c>
      <c r="CF29" s="16">
        <v>48</v>
      </c>
      <c r="CG29" s="16">
        <v>48</v>
      </c>
      <c r="CH29" s="16">
        <v>38</v>
      </c>
      <c r="CI29" s="16">
        <v>37</v>
      </c>
      <c r="CJ29" s="16">
        <v>44</v>
      </c>
      <c r="CK29" s="16">
        <v>44</v>
      </c>
      <c r="CL29" s="16">
        <v>44</v>
      </c>
      <c r="CM29" s="16">
        <v>43</v>
      </c>
      <c r="CN29" s="16">
        <v>45</v>
      </c>
      <c r="CO29" s="48">
        <f t="shared" si="14"/>
        <v>43.071428571428569</v>
      </c>
      <c r="CP29" s="15">
        <f t="shared" si="15"/>
        <v>1.3701298701298725</v>
      </c>
      <c r="CQ29" s="14">
        <f t="shared" si="16"/>
        <v>4.0849495941581928</v>
      </c>
      <c r="CS29" s="13" t="s">
        <v>22</v>
      </c>
      <c r="CT29" s="11">
        <v>45</v>
      </c>
      <c r="CU29" s="11">
        <v>56</v>
      </c>
      <c r="CV29" s="11">
        <v>50</v>
      </c>
      <c r="CW29" s="11">
        <v>47</v>
      </c>
      <c r="CX29" s="11">
        <v>37</v>
      </c>
      <c r="CY29" s="11">
        <v>50</v>
      </c>
      <c r="CZ29" s="11">
        <v>43</v>
      </c>
      <c r="DA29" s="11">
        <v>51</v>
      </c>
      <c r="DB29" s="49">
        <f t="shared" si="17"/>
        <v>47.375</v>
      </c>
      <c r="DC29" s="34">
        <f t="shared" si="18"/>
        <v>-1.1467391304347814</v>
      </c>
      <c r="DD29" s="14">
        <f t="shared" si="19"/>
        <v>5.7802001942592165</v>
      </c>
      <c r="DE29" s="9"/>
    </row>
    <row r="30" spans="1:109" x14ac:dyDescent="0.3">
      <c r="B30" s="13" t="s">
        <v>23</v>
      </c>
      <c r="C30" s="14">
        <v>95</v>
      </c>
      <c r="D30" s="14">
        <v>81</v>
      </c>
      <c r="E30" s="14">
        <v>75</v>
      </c>
      <c r="F30" s="14">
        <v>92</v>
      </c>
      <c r="G30" s="14">
        <v>90</v>
      </c>
      <c r="H30" s="42">
        <v>86.6</v>
      </c>
      <c r="I30" s="14">
        <f t="shared" si="0"/>
        <v>36.539130434782592</v>
      </c>
      <c r="J30" s="14">
        <f t="shared" si="1"/>
        <v>8.3246621553069655</v>
      </c>
      <c r="L30" s="13" t="s">
        <v>23</v>
      </c>
      <c r="M30" s="9">
        <v>54</v>
      </c>
      <c r="N30" s="9">
        <v>51</v>
      </c>
      <c r="O30" s="9">
        <v>58</v>
      </c>
      <c r="P30" s="9">
        <v>50</v>
      </c>
      <c r="Q30" s="9">
        <v>47</v>
      </c>
      <c r="R30" s="9">
        <v>60</v>
      </c>
      <c r="S30" s="9">
        <v>55</v>
      </c>
      <c r="T30" s="9">
        <v>41</v>
      </c>
      <c r="U30" s="9">
        <v>52</v>
      </c>
      <c r="V30" s="48">
        <f t="shared" si="2"/>
        <v>52</v>
      </c>
      <c r="W30" s="15">
        <f t="shared" si="3"/>
        <v>-3.371980676328505</v>
      </c>
      <c r="X30" s="14">
        <f t="shared" si="4"/>
        <v>5.7445626465380286</v>
      </c>
      <c r="Z30" s="13" t="s">
        <v>23</v>
      </c>
      <c r="AA30" s="9">
        <v>43</v>
      </c>
      <c r="AB30" s="9">
        <v>43</v>
      </c>
      <c r="AC30" s="9">
        <v>43</v>
      </c>
      <c r="AD30" s="9">
        <v>37</v>
      </c>
      <c r="AE30" s="9">
        <v>45</v>
      </c>
      <c r="AF30" s="9">
        <v>42</v>
      </c>
      <c r="AG30" s="9">
        <v>39</v>
      </c>
      <c r="AH30" s="9">
        <v>36</v>
      </c>
      <c r="AI30" s="9">
        <v>33</v>
      </c>
      <c r="AJ30" s="9">
        <v>43</v>
      </c>
      <c r="AK30" s="9">
        <v>51</v>
      </c>
      <c r="AL30" s="48">
        <f t="shared" si="23"/>
        <v>41.363636363636367</v>
      </c>
      <c r="AM30" s="15">
        <f t="shared" si="6"/>
        <v>-1.3884297520661164</v>
      </c>
      <c r="AN30" s="14">
        <f t="shared" si="7"/>
        <v>4.904543348217608</v>
      </c>
      <c r="AP30" s="13" t="s">
        <v>23</v>
      </c>
      <c r="AQ30" s="9">
        <v>48</v>
      </c>
      <c r="AR30" s="9">
        <v>39</v>
      </c>
      <c r="AS30" s="9">
        <v>48</v>
      </c>
      <c r="AT30" s="9">
        <v>54</v>
      </c>
      <c r="AU30" s="9">
        <v>45</v>
      </c>
      <c r="AV30" s="9">
        <v>47</v>
      </c>
      <c r="AW30" s="9">
        <v>60</v>
      </c>
      <c r="AX30" s="9">
        <v>54</v>
      </c>
      <c r="AY30" s="48">
        <f t="shared" si="22"/>
        <v>49.375</v>
      </c>
      <c r="AZ30" s="15">
        <f t="shared" si="8"/>
        <v>4.3863636363636331</v>
      </c>
      <c r="BA30" s="14">
        <f t="shared" si="9"/>
        <v>6.4572771793867245</v>
      </c>
      <c r="BM30" s="13" t="s">
        <v>23</v>
      </c>
      <c r="BN30" s="9">
        <v>40</v>
      </c>
      <c r="BO30" s="9">
        <v>39</v>
      </c>
      <c r="BP30" s="9">
        <v>38</v>
      </c>
      <c r="BQ30" s="9">
        <v>31</v>
      </c>
      <c r="BR30" s="9">
        <v>33</v>
      </c>
      <c r="BS30" s="9">
        <v>37</v>
      </c>
      <c r="BT30" s="9">
        <v>42</v>
      </c>
      <c r="BU30" s="9">
        <v>40</v>
      </c>
      <c r="BV30" s="48">
        <f t="shared" si="11"/>
        <v>37.5</v>
      </c>
      <c r="BW30" s="15">
        <f t="shared" si="12"/>
        <v>-2.3260869565217419</v>
      </c>
      <c r="BX30" s="14">
        <f t="shared" si="13"/>
        <v>3.7416573867739413</v>
      </c>
      <c r="BZ30" s="13" t="s">
        <v>23</v>
      </c>
      <c r="CA30" s="16">
        <v>37</v>
      </c>
      <c r="CB30" s="16">
        <v>35</v>
      </c>
      <c r="CC30" s="16">
        <v>42</v>
      </c>
      <c r="CD30" s="16">
        <v>37</v>
      </c>
      <c r="CE30" s="16">
        <v>45</v>
      </c>
      <c r="CF30" s="16">
        <v>43</v>
      </c>
      <c r="CG30" s="16">
        <v>43</v>
      </c>
      <c r="CH30" s="16">
        <v>35</v>
      </c>
      <c r="CI30" s="16">
        <v>34</v>
      </c>
      <c r="CJ30" s="16">
        <v>40</v>
      </c>
      <c r="CK30" s="16">
        <v>39</v>
      </c>
      <c r="CL30" s="16">
        <v>40</v>
      </c>
      <c r="CM30" s="16">
        <v>39</v>
      </c>
      <c r="CN30" s="16">
        <v>40</v>
      </c>
      <c r="CO30" s="48">
        <f t="shared" si="14"/>
        <v>39.214285714285715</v>
      </c>
      <c r="CP30" s="15">
        <f t="shared" si="15"/>
        <v>-2.4870129870129816</v>
      </c>
      <c r="CQ30" s="14">
        <f t="shared" si="16"/>
        <v>3.3323258550741408</v>
      </c>
      <c r="CS30" s="13" t="s">
        <v>23</v>
      </c>
      <c r="CT30" s="11">
        <v>45</v>
      </c>
      <c r="CU30" s="11">
        <v>52</v>
      </c>
      <c r="CV30" s="11">
        <v>50</v>
      </c>
      <c r="CW30" s="11">
        <v>47</v>
      </c>
      <c r="CX30" s="11">
        <v>37</v>
      </c>
      <c r="CY30" s="11">
        <v>50</v>
      </c>
      <c r="CZ30" s="11">
        <v>44</v>
      </c>
      <c r="DA30" s="11">
        <v>51</v>
      </c>
      <c r="DB30" s="49">
        <f t="shared" si="17"/>
        <v>47</v>
      </c>
      <c r="DC30" s="34">
        <f t="shared" si="18"/>
        <v>-1.5217391304347814</v>
      </c>
      <c r="DD30" s="14">
        <f t="shared" si="19"/>
        <v>4.9569575922564209</v>
      </c>
      <c r="DE30" s="9"/>
    </row>
    <row r="31" spans="1:109" x14ac:dyDescent="0.3">
      <c r="B31" s="13" t="s">
        <v>27</v>
      </c>
      <c r="C31" s="14">
        <v>77</v>
      </c>
      <c r="D31" s="14">
        <v>70</v>
      </c>
      <c r="E31" s="14">
        <v>58</v>
      </c>
      <c r="F31" s="14">
        <v>81</v>
      </c>
      <c r="G31" s="14">
        <v>75</v>
      </c>
      <c r="H31" s="42">
        <v>72.2</v>
      </c>
      <c r="I31" s="14">
        <f t="shared" si="0"/>
        <v>22.139130434782601</v>
      </c>
      <c r="J31" s="14">
        <f t="shared" si="1"/>
        <v>8.8713020464867398</v>
      </c>
      <c r="L31" s="13" t="s">
        <v>27</v>
      </c>
      <c r="M31" s="9">
        <v>49</v>
      </c>
      <c r="N31" s="9">
        <v>46</v>
      </c>
      <c r="O31" s="9">
        <v>51</v>
      </c>
      <c r="P31" s="9">
        <v>48</v>
      </c>
      <c r="Q31" s="9">
        <v>42</v>
      </c>
      <c r="R31" s="9">
        <v>56</v>
      </c>
      <c r="S31" s="9">
        <v>55</v>
      </c>
      <c r="T31" s="9">
        <v>39</v>
      </c>
      <c r="U31" s="9">
        <v>50</v>
      </c>
      <c r="V31" s="48">
        <f t="shared" si="2"/>
        <v>48.444444444444443</v>
      </c>
      <c r="W31" s="15">
        <f t="shared" si="3"/>
        <v>-6.9275362318840621</v>
      </c>
      <c r="X31" s="14">
        <f t="shared" si="4"/>
        <v>5.5477723256977507</v>
      </c>
      <c r="Z31" s="13" t="s">
        <v>27</v>
      </c>
      <c r="AA31" s="9">
        <v>37</v>
      </c>
      <c r="AB31" s="9">
        <v>38</v>
      </c>
      <c r="AC31" s="9">
        <v>39</v>
      </c>
      <c r="AD31" s="9">
        <v>34</v>
      </c>
      <c r="AE31" s="9">
        <v>40</v>
      </c>
      <c r="AF31" s="9">
        <v>40</v>
      </c>
      <c r="AG31" s="9">
        <v>37</v>
      </c>
      <c r="AH31" s="9">
        <v>35</v>
      </c>
      <c r="AI31" s="9">
        <v>31</v>
      </c>
      <c r="AJ31" s="9">
        <v>36</v>
      </c>
      <c r="AK31" s="9">
        <v>40</v>
      </c>
      <c r="AL31" s="48">
        <f t="shared" si="23"/>
        <v>37</v>
      </c>
      <c r="AM31" s="15">
        <f t="shared" si="6"/>
        <v>-5.7520661157024833</v>
      </c>
      <c r="AN31" s="14">
        <f t="shared" si="7"/>
        <v>2.8635642126552705</v>
      </c>
      <c r="AP31" s="13" t="s">
        <v>27</v>
      </c>
      <c r="AQ31" s="9">
        <v>42</v>
      </c>
      <c r="AR31" s="9">
        <v>39</v>
      </c>
      <c r="AS31" s="9">
        <v>44</v>
      </c>
      <c r="AT31" s="9">
        <v>47</v>
      </c>
      <c r="AU31" s="9">
        <v>25</v>
      </c>
      <c r="AV31" s="9">
        <v>43</v>
      </c>
      <c r="AW31" s="9">
        <v>49</v>
      </c>
      <c r="AX31" s="9">
        <v>46</v>
      </c>
      <c r="AY31" s="48">
        <f t="shared" si="22"/>
        <v>41.875</v>
      </c>
      <c r="AZ31" s="15">
        <f t="shared" si="8"/>
        <v>-3.1136363636363669</v>
      </c>
      <c r="BA31" s="14">
        <f t="shared" si="9"/>
        <v>7.4916620318858484</v>
      </c>
      <c r="BM31" s="13" t="s">
        <v>27</v>
      </c>
      <c r="BN31" s="9">
        <v>62</v>
      </c>
      <c r="BO31" s="9">
        <v>62</v>
      </c>
      <c r="BP31" s="9">
        <v>62</v>
      </c>
      <c r="BQ31" s="9">
        <v>53</v>
      </c>
      <c r="BR31" s="9">
        <v>56</v>
      </c>
      <c r="BS31" s="9">
        <v>59</v>
      </c>
      <c r="BT31" s="9">
        <v>61</v>
      </c>
      <c r="BU31" s="9">
        <v>61</v>
      </c>
      <c r="BV31" s="44">
        <f t="shared" si="11"/>
        <v>59.5</v>
      </c>
      <c r="BW31" s="15">
        <f t="shared" si="12"/>
        <v>19.673913043478258</v>
      </c>
      <c r="BX31" s="14">
        <f t="shared" si="13"/>
        <v>3.3380918415851206</v>
      </c>
      <c r="BZ31" s="13" t="s">
        <v>27</v>
      </c>
      <c r="CA31" s="16">
        <v>31</v>
      </c>
      <c r="CB31" s="16">
        <v>29</v>
      </c>
      <c r="CC31" s="16">
        <v>35</v>
      </c>
      <c r="CD31" s="16">
        <v>31</v>
      </c>
      <c r="CE31" s="16">
        <v>38</v>
      </c>
      <c r="CF31" s="16">
        <v>36</v>
      </c>
      <c r="CG31" s="16">
        <v>36</v>
      </c>
      <c r="CH31" s="16">
        <v>32</v>
      </c>
      <c r="CI31" s="16">
        <v>29</v>
      </c>
      <c r="CJ31" s="16">
        <v>33</v>
      </c>
      <c r="CK31" s="16">
        <v>33</v>
      </c>
      <c r="CL31" s="16">
        <v>33</v>
      </c>
      <c r="CM31" s="16">
        <v>32</v>
      </c>
      <c r="CN31" s="16">
        <v>34</v>
      </c>
      <c r="CO31" s="48">
        <f t="shared" si="14"/>
        <v>33</v>
      </c>
      <c r="CP31" s="15">
        <f t="shared" si="15"/>
        <v>-8.7012987012986969</v>
      </c>
      <c r="CQ31" s="14">
        <f t="shared" si="16"/>
        <v>2.6311740579210876</v>
      </c>
      <c r="CS31" s="13" t="s">
        <v>27</v>
      </c>
      <c r="CT31" s="11">
        <v>46</v>
      </c>
      <c r="CU31" s="11">
        <v>60</v>
      </c>
      <c r="CV31" s="11">
        <v>47</v>
      </c>
      <c r="CW31" s="11">
        <v>44</v>
      </c>
      <c r="CX31" s="11">
        <v>39</v>
      </c>
      <c r="CY31" s="11">
        <v>46</v>
      </c>
      <c r="CZ31" s="11">
        <v>40</v>
      </c>
      <c r="DA31" s="11">
        <v>48</v>
      </c>
      <c r="DB31" s="49">
        <f t="shared" si="17"/>
        <v>46.25</v>
      </c>
      <c r="DC31" s="34">
        <f t="shared" si="18"/>
        <v>-2.2717391304347814</v>
      </c>
      <c r="DD31" s="14">
        <f t="shared" si="19"/>
        <v>6.4309519401984998</v>
      </c>
      <c r="DE31" s="9"/>
    </row>
    <row r="32" spans="1:109" x14ac:dyDescent="0.3">
      <c r="A32" s="17"/>
      <c r="B32" s="13" t="s">
        <v>30</v>
      </c>
      <c r="C32" s="14">
        <v>67</v>
      </c>
      <c r="D32" s="14">
        <v>58</v>
      </c>
      <c r="E32" s="14">
        <v>52</v>
      </c>
      <c r="F32" s="14">
        <v>67</v>
      </c>
      <c r="G32" s="14">
        <v>66</v>
      </c>
      <c r="H32" s="43">
        <v>62</v>
      </c>
      <c r="I32" s="14">
        <f t="shared" si="0"/>
        <v>11.939130434782598</v>
      </c>
      <c r="J32" s="14">
        <f t="shared" si="1"/>
        <v>6.7453687816160208</v>
      </c>
      <c r="L32" s="13" t="s">
        <v>30</v>
      </c>
      <c r="M32" s="9">
        <v>49</v>
      </c>
      <c r="N32" s="9">
        <v>45</v>
      </c>
      <c r="O32" s="9">
        <v>51</v>
      </c>
      <c r="P32" s="9">
        <v>47</v>
      </c>
      <c r="Q32" s="9">
        <v>42</v>
      </c>
      <c r="R32" s="9">
        <v>52</v>
      </c>
      <c r="S32" s="9">
        <v>53</v>
      </c>
      <c r="T32" s="9">
        <v>37</v>
      </c>
      <c r="U32" s="9">
        <v>48</v>
      </c>
      <c r="V32" s="48">
        <f t="shared" si="2"/>
        <v>47.111111111111114</v>
      </c>
      <c r="W32" s="15">
        <f t="shared" si="3"/>
        <v>-8.2608695652173907</v>
      </c>
      <c r="X32" s="14">
        <f t="shared" si="4"/>
        <v>5.1343072669164744</v>
      </c>
      <c r="Z32" s="13" t="s">
        <v>30</v>
      </c>
      <c r="AA32" s="9">
        <v>41</v>
      </c>
      <c r="AB32" s="9">
        <v>40</v>
      </c>
      <c r="AC32" s="9">
        <v>41</v>
      </c>
      <c r="AD32" s="9">
        <v>37</v>
      </c>
      <c r="AE32" s="9">
        <v>40</v>
      </c>
      <c r="AF32" s="9">
        <v>41</v>
      </c>
      <c r="AG32" s="9">
        <v>37</v>
      </c>
      <c r="AH32" s="9">
        <v>34</v>
      </c>
      <c r="AI32" s="9">
        <v>34</v>
      </c>
      <c r="AJ32" s="9">
        <v>38</v>
      </c>
      <c r="AK32" s="9">
        <v>40</v>
      </c>
      <c r="AL32" s="48">
        <f t="shared" si="23"/>
        <v>38.454545454545453</v>
      </c>
      <c r="AM32" s="15">
        <f t="shared" si="6"/>
        <v>-4.29752066115703</v>
      </c>
      <c r="AN32" s="14">
        <f t="shared" si="7"/>
        <v>2.6594599588501557</v>
      </c>
      <c r="AP32" s="13" t="s">
        <v>30</v>
      </c>
      <c r="AQ32" s="9">
        <v>38</v>
      </c>
      <c r="AR32" s="9">
        <v>37</v>
      </c>
      <c r="AS32" s="9">
        <v>42</v>
      </c>
      <c r="AT32" s="9">
        <v>44</v>
      </c>
      <c r="AU32" s="9">
        <v>40</v>
      </c>
      <c r="AV32" s="9">
        <v>41</v>
      </c>
      <c r="AW32" s="9">
        <v>46</v>
      </c>
      <c r="AX32" s="9">
        <v>45</v>
      </c>
      <c r="AY32" s="48">
        <f t="shared" si="22"/>
        <v>41.625</v>
      </c>
      <c r="AZ32" s="15">
        <f t="shared" si="8"/>
        <v>-3.3636363636363669</v>
      </c>
      <c r="BA32" s="14">
        <f t="shared" si="9"/>
        <v>3.2486260832190936</v>
      </c>
      <c r="BM32" s="13" t="s">
        <v>30</v>
      </c>
      <c r="BN32" s="9">
        <v>42</v>
      </c>
      <c r="BO32" s="9">
        <v>43</v>
      </c>
      <c r="BP32" s="9">
        <v>43</v>
      </c>
      <c r="BQ32" s="9">
        <v>36</v>
      </c>
      <c r="BR32" s="9">
        <v>40</v>
      </c>
      <c r="BS32" s="9">
        <v>41</v>
      </c>
      <c r="BT32" s="9">
        <v>44</v>
      </c>
      <c r="BU32" s="9">
        <v>43</v>
      </c>
      <c r="BV32" s="48">
        <f t="shared" si="11"/>
        <v>41.5</v>
      </c>
      <c r="BW32" s="15">
        <f t="shared" si="12"/>
        <v>1.6739130434782581</v>
      </c>
      <c r="BX32" s="14">
        <f t="shared" si="13"/>
        <v>2.5634797778466227</v>
      </c>
      <c r="BZ32" s="13" t="s">
        <v>30</v>
      </c>
      <c r="CA32" s="16">
        <v>34</v>
      </c>
      <c r="CB32" s="16">
        <v>29</v>
      </c>
      <c r="CC32" s="16">
        <v>34</v>
      </c>
      <c r="CD32" s="16">
        <v>30</v>
      </c>
      <c r="CE32" s="16">
        <v>39</v>
      </c>
      <c r="CF32" s="16">
        <v>37</v>
      </c>
      <c r="CG32" s="16">
        <v>37</v>
      </c>
      <c r="CH32" s="16">
        <v>33</v>
      </c>
      <c r="CI32" s="16">
        <v>30</v>
      </c>
      <c r="CJ32" s="16">
        <v>32</v>
      </c>
      <c r="CK32" s="16">
        <v>33</v>
      </c>
      <c r="CL32" s="16">
        <v>34</v>
      </c>
      <c r="CM32" s="16">
        <v>33</v>
      </c>
      <c r="CN32" s="16">
        <v>34</v>
      </c>
      <c r="CO32" s="48">
        <f t="shared" si="14"/>
        <v>33.5</v>
      </c>
      <c r="CP32" s="15">
        <f t="shared" si="15"/>
        <v>-8.2012987012986969</v>
      </c>
      <c r="CQ32" s="14">
        <f t="shared" si="16"/>
        <v>2.8216198293778807</v>
      </c>
      <c r="CS32" s="13" t="s">
        <v>30</v>
      </c>
      <c r="CT32" s="11">
        <v>44</v>
      </c>
      <c r="CU32" s="11">
        <v>53</v>
      </c>
      <c r="CV32" s="11">
        <v>45</v>
      </c>
      <c r="CW32" s="11">
        <v>46</v>
      </c>
      <c r="CX32" s="11">
        <v>37</v>
      </c>
      <c r="CY32" s="11">
        <v>45</v>
      </c>
      <c r="CZ32" s="11">
        <v>41</v>
      </c>
      <c r="DA32" s="11">
        <v>49</v>
      </c>
      <c r="DB32" s="49">
        <f t="shared" si="17"/>
        <v>45</v>
      </c>
      <c r="DC32" s="34">
        <f t="shared" si="18"/>
        <v>-3.5217391304347814</v>
      </c>
      <c r="DD32" s="14">
        <f t="shared" si="19"/>
        <v>4.8107023544236389</v>
      </c>
      <c r="DE32" s="9"/>
    </row>
    <row r="33" spans="1:109" x14ac:dyDescent="0.3">
      <c r="A33" s="17"/>
      <c r="B33" s="13" t="s">
        <v>34</v>
      </c>
      <c r="C33" s="14">
        <v>90</v>
      </c>
      <c r="D33" s="14">
        <v>75</v>
      </c>
      <c r="E33" s="14">
        <v>68</v>
      </c>
      <c r="F33" s="14">
        <v>87</v>
      </c>
      <c r="G33" s="14">
        <v>85</v>
      </c>
      <c r="H33" s="42">
        <v>81</v>
      </c>
      <c r="I33" s="14">
        <f t="shared" si="0"/>
        <v>30.939130434782598</v>
      </c>
      <c r="J33" s="14">
        <f t="shared" si="1"/>
        <v>9.1923881554251174</v>
      </c>
      <c r="L33" s="13" t="s">
        <v>34</v>
      </c>
      <c r="M33" s="9">
        <v>47</v>
      </c>
      <c r="N33" s="9">
        <v>45</v>
      </c>
      <c r="O33" s="9">
        <v>50</v>
      </c>
      <c r="P33" s="9">
        <v>46</v>
      </c>
      <c r="Q33" s="9">
        <v>42</v>
      </c>
      <c r="R33" s="9">
        <v>51</v>
      </c>
      <c r="S33" s="9">
        <v>49</v>
      </c>
      <c r="T33" s="9">
        <v>36</v>
      </c>
      <c r="U33" s="9">
        <v>46</v>
      </c>
      <c r="V33" s="48">
        <f t="shared" si="2"/>
        <v>45.777777777777779</v>
      </c>
      <c r="W33" s="15">
        <f t="shared" si="3"/>
        <v>-9.5942028985507264</v>
      </c>
      <c r="X33" s="14">
        <f t="shared" si="4"/>
        <v>4.5765100725819936</v>
      </c>
      <c r="Z33" s="13" t="s">
        <v>34</v>
      </c>
      <c r="AA33" s="9">
        <v>39</v>
      </c>
      <c r="AB33" s="9">
        <v>40</v>
      </c>
      <c r="AC33" s="9">
        <v>41</v>
      </c>
      <c r="AD33" s="9">
        <v>37</v>
      </c>
      <c r="AE33" s="9">
        <v>42</v>
      </c>
      <c r="AF33" s="9">
        <v>42</v>
      </c>
      <c r="AG33" s="9">
        <v>38</v>
      </c>
      <c r="AH33" s="9">
        <v>32</v>
      </c>
      <c r="AI33" s="9">
        <v>34</v>
      </c>
      <c r="AJ33" s="9">
        <v>37</v>
      </c>
      <c r="AK33" s="9">
        <v>40</v>
      </c>
      <c r="AL33" s="48">
        <f t="shared" si="23"/>
        <v>38.363636363636367</v>
      </c>
      <c r="AM33" s="15">
        <f t="shared" si="6"/>
        <v>-4.3884297520661164</v>
      </c>
      <c r="AN33" s="14">
        <f t="shared" si="7"/>
        <v>3.2022719207689803</v>
      </c>
      <c r="AP33" s="13" t="s">
        <v>34</v>
      </c>
      <c r="AQ33" s="9">
        <v>39</v>
      </c>
      <c r="AR33" s="9">
        <v>37</v>
      </c>
      <c r="AS33" s="9">
        <v>42</v>
      </c>
      <c r="AT33" s="9">
        <v>44</v>
      </c>
      <c r="AU33" s="9">
        <v>39</v>
      </c>
      <c r="AV33" s="9">
        <v>40</v>
      </c>
      <c r="AW33" s="9">
        <v>46</v>
      </c>
      <c r="AX33" s="9">
        <v>43</v>
      </c>
      <c r="AY33" s="48">
        <f t="shared" si="22"/>
        <v>41.25</v>
      </c>
      <c r="AZ33" s="15">
        <f t="shared" si="8"/>
        <v>-3.7386363636363669</v>
      </c>
      <c r="BA33" s="14">
        <f t="shared" si="9"/>
        <v>3.0118812346154309</v>
      </c>
      <c r="BM33" s="13" t="s">
        <v>34</v>
      </c>
      <c r="BN33" s="9">
        <v>42</v>
      </c>
      <c r="BO33" s="9">
        <v>42</v>
      </c>
      <c r="BP33" s="9">
        <v>43</v>
      </c>
      <c r="BQ33" s="9">
        <v>35</v>
      </c>
      <c r="BR33" s="9">
        <v>41</v>
      </c>
      <c r="BS33" s="9">
        <v>40</v>
      </c>
      <c r="BT33" s="9">
        <v>43</v>
      </c>
      <c r="BU33" s="9">
        <v>42</v>
      </c>
      <c r="BV33" s="48">
        <f t="shared" si="11"/>
        <v>41</v>
      </c>
      <c r="BW33" s="15">
        <f t="shared" si="12"/>
        <v>1.1739130434782581</v>
      </c>
      <c r="BX33" s="14">
        <f t="shared" si="13"/>
        <v>2.6186146828319083</v>
      </c>
      <c r="BZ33" s="13" t="s">
        <v>34</v>
      </c>
      <c r="CA33" s="16">
        <v>32</v>
      </c>
      <c r="CB33" s="16">
        <v>28</v>
      </c>
      <c r="CC33" s="16">
        <v>31</v>
      </c>
      <c r="CD33" s="16">
        <v>29</v>
      </c>
      <c r="CE33" s="16">
        <v>36</v>
      </c>
      <c r="CF33" s="16">
        <v>36</v>
      </c>
      <c r="CG33" s="16">
        <v>34</v>
      </c>
      <c r="CH33" s="16">
        <v>30</v>
      </c>
      <c r="CI33" s="16">
        <v>29</v>
      </c>
      <c r="CJ33" s="16">
        <v>30</v>
      </c>
      <c r="CK33" s="16">
        <v>32</v>
      </c>
      <c r="CL33" s="16">
        <v>32</v>
      </c>
      <c r="CM33" s="16">
        <v>32</v>
      </c>
      <c r="CN33" s="16">
        <v>33</v>
      </c>
      <c r="CO33" s="48">
        <f t="shared" si="14"/>
        <v>31.714285714285715</v>
      </c>
      <c r="CP33" s="15">
        <f t="shared" si="15"/>
        <v>-9.9870129870129816</v>
      </c>
      <c r="CQ33" s="14">
        <f t="shared" si="16"/>
        <v>2.4629117048595273</v>
      </c>
      <c r="CS33" s="13" t="s">
        <v>34</v>
      </c>
      <c r="CT33" s="11">
        <v>41</v>
      </c>
      <c r="CU33" s="11">
        <v>47</v>
      </c>
      <c r="CV33" s="11">
        <v>42</v>
      </c>
      <c r="CW33" s="11">
        <v>41</v>
      </c>
      <c r="CX33" s="11">
        <v>33</v>
      </c>
      <c r="CY33" s="11">
        <v>43</v>
      </c>
      <c r="CZ33" s="11">
        <v>39</v>
      </c>
      <c r="DA33" s="11">
        <v>43</v>
      </c>
      <c r="DB33" s="49">
        <f t="shared" si="17"/>
        <v>41.125</v>
      </c>
      <c r="DC33" s="34">
        <f t="shared" si="18"/>
        <v>-7.3967391304347814</v>
      </c>
      <c r="DD33" s="14">
        <f t="shared" si="19"/>
        <v>4.0155946010522525</v>
      </c>
      <c r="DE33" s="9"/>
    </row>
    <row r="34" spans="1:109" x14ac:dyDescent="0.3">
      <c r="B34" s="13" t="s">
        <v>36</v>
      </c>
      <c r="C34" s="14">
        <v>64</v>
      </c>
      <c r="D34" s="14">
        <v>56</v>
      </c>
      <c r="E34" s="14">
        <v>50</v>
      </c>
      <c r="F34" s="14">
        <v>67</v>
      </c>
      <c r="G34" s="14">
        <v>61</v>
      </c>
      <c r="H34" s="43">
        <v>59.6</v>
      </c>
      <c r="I34" s="14">
        <f t="shared" si="0"/>
        <v>9.5391304347825994</v>
      </c>
      <c r="J34" s="14">
        <f t="shared" si="1"/>
        <v>6.7305274681855494</v>
      </c>
      <c r="L34" s="13" t="s">
        <v>36</v>
      </c>
      <c r="M34" s="9">
        <v>47</v>
      </c>
      <c r="N34" s="9">
        <v>45</v>
      </c>
      <c r="O34" s="9">
        <v>48</v>
      </c>
      <c r="P34" s="9">
        <v>47</v>
      </c>
      <c r="Q34" s="9">
        <v>42</v>
      </c>
      <c r="R34" s="9">
        <v>54</v>
      </c>
      <c r="S34" s="9">
        <v>50</v>
      </c>
      <c r="T34" s="9">
        <v>37</v>
      </c>
      <c r="U34" s="9">
        <v>45</v>
      </c>
      <c r="V34" s="48">
        <f t="shared" si="2"/>
        <v>46.111111111111114</v>
      </c>
      <c r="W34" s="15">
        <f t="shared" si="3"/>
        <v>-9.2608695652173907</v>
      </c>
      <c r="X34" s="14">
        <f t="shared" si="4"/>
        <v>4.8074017006186525</v>
      </c>
      <c r="Z34" s="13" t="s">
        <v>36</v>
      </c>
      <c r="AA34" s="9">
        <v>36</v>
      </c>
      <c r="AB34" s="9">
        <v>40</v>
      </c>
      <c r="AC34" s="9">
        <v>36</v>
      </c>
      <c r="AD34" s="9">
        <v>36</v>
      </c>
      <c r="AE34" s="9">
        <v>40</v>
      </c>
      <c r="AF34" s="9">
        <v>38</v>
      </c>
      <c r="AG34" s="9">
        <v>35</v>
      </c>
      <c r="AH34" s="9">
        <v>34</v>
      </c>
      <c r="AI34" s="9">
        <v>31</v>
      </c>
      <c r="AJ34" s="9">
        <v>34</v>
      </c>
      <c r="AK34" s="9">
        <v>37</v>
      </c>
      <c r="AL34" s="48">
        <f t="shared" si="23"/>
        <v>36.090909090909093</v>
      </c>
      <c r="AM34" s="15">
        <f t="shared" si="6"/>
        <v>-6.6611570247933898</v>
      </c>
      <c r="AN34" s="14">
        <f t="shared" si="7"/>
        <v>2.6628760937957834</v>
      </c>
      <c r="AP34" s="13" t="s">
        <v>36</v>
      </c>
      <c r="AQ34" s="9">
        <v>52</v>
      </c>
      <c r="AR34" s="9">
        <v>49</v>
      </c>
      <c r="AS34" s="9">
        <v>53</v>
      </c>
      <c r="AT34" s="9">
        <v>59</v>
      </c>
      <c r="AU34" s="9">
        <v>54</v>
      </c>
      <c r="AV34" s="9">
        <v>59</v>
      </c>
      <c r="AW34" s="9">
        <v>62</v>
      </c>
      <c r="AX34" s="9">
        <v>61</v>
      </c>
      <c r="AY34" s="48">
        <f t="shared" si="22"/>
        <v>56.125</v>
      </c>
      <c r="AZ34" s="15">
        <f t="shared" si="8"/>
        <v>11.136363636363633</v>
      </c>
      <c r="BA34" s="14">
        <f t="shared" si="9"/>
        <v>4.7339955941798557</v>
      </c>
      <c r="BM34" s="13" t="s">
        <v>36</v>
      </c>
      <c r="BN34" s="9">
        <v>41</v>
      </c>
      <c r="BO34" s="9">
        <v>40</v>
      </c>
      <c r="BP34" s="9">
        <v>42</v>
      </c>
      <c r="BQ34" s="9">
        <v>36</v>
      </c>
      <c r="BR34" s="9">
        <v>40</v>
      </c>
      <c r="BS34" s="9">
        <v>40</v>
      </c>
      <c r="BT34" s="9">
        <v>43</v>
      </c>
      <c r="BU34" s="9">
        <v>42</v>
      </c>
      <c r="BV34" s="48">
        <f t="shared" si="11"/>
        <v>40.5</v>
      </c>
      <c r="BW34" s="15">
        <f t="shared" si="12"/>
        <v>0.67391304347825809</v>
      </c>
      <c r="BX34" s="14">
        <f t="shared" si="13"/>
        <v>2.1380899352993952</v>
      </c>
      <c r="BZ34" s="13" t="s">
        <v>36</v>
      </c>
      <c r="CA34" s="16">
        <v>33</v>
      </c>
      <c r="CB34" s="16">
        <v>31</v>
      </c>
      <c r="CC34" s="16">
        <v>34</v>
      </c>
      <c r="CD34" s="16">
        <v>30</v>
      </c>
      <c r="CE34" s="16">
        <v>38</v>
      </c>
      <c r="CF34" s="16">
        <v>37</v>
      </c>
      <c r="CG34" s="16">
        <v>38</v>
      </c>
      <c r="CH34" s="16">
        <v>32</v>
      </c>
      <c r="CI34" s="16">
        <v>29</v>
      </c>
      <c r="CJ34" s="16">
        <v>32</v>
      </c>
      <c r="CK34" s="16">
        <v>34</v>
      </c>
      <c r="CL34" s="16">
        <v>33</v>
      </c>
      <c r="CM34" s="16">
        <v>33</v>
      </c>
      <c r="CN34" s="16">
        <v>34</v>
      </c>
      <c r="CO34" s="48">
        <f t="shared" si="14"/>
        <v>33.428571428571431</v>
      </c>
      <c r="CP34" s="15">
        <f t="shared" si="15"/>
        <v>-8.2727272727272663</v>
      </c>
      <c r="CQ34" s="14">
        <f t="shared" si="16"/>
        <v>2.7376094488632767</v>
      </c>
      <c r="CS34" s="13" t="s">
        <v>36</v>
      </c>
      <c r="CT34" s="11">
        <v>13</v>
      </c>
      <c r="CU34" s="11">
        <v>18</v>
      </c>
      <c r="CV34" s="11">
        <v>13</v>
      </c>
      <c r="CW34" s="11">
        <v>15</v>
      </c>
      <c r="CX34" s="11">
        <v>11</v>
      </c>
      <c r="CY34" s="11">
        <v>16</v>
      </c>
      <c r="CZ34" s="11">
        <v>13</v>
      </c>
      <c r="DA34" s="11">
        <v>16</v>
      </c>
      <c r="DB34" s="51">
        <f t="shared" si="17"/>
        <v>14.375</v>
      </c>
      <c r="DC34" s="34">
        <f t="shared" si="18"/>
        <v>-34.146739130434781</v>
      </c>
      <c r="DD34" s="14">
        <f t="shared" si="19"/>
        <v>2.2638462845343543</v>
      </c>
      <c r="DE34" s="9"/>
    </row>
    <row r="35" spans="1:109" x14ac:dyDescent="0.3">
      <c r="B35" s="13" t="s">
        <v>40</v>
      </c>
      <c r="C35" s="14">
        <v>83</v>
      </c>
      <c r="D35" s="14">
        <v>75</v>
      </c>
      <c r="E35" s="14">
        <v>69</v>
      </c>
      <c r="F35" s="14">
        <v>82</v>
      </c>
      <c r="G35" s="14">
        <v>81</v>
      </c>
      <c r="H35" s="42">
        <v>78</v>
      </c>
      <c r="I35" s="14">
        <f t="shared" si="0"/>
        <v>27.939130434782598</v>
      </c>
      <c r="J35" s="14">
        <f t="shared" si="1"/>
        <v>5.9160797830996161</v>
      </c>
      <c r="L35" s="13" t="s">
        <v>40</v>
      </c>
      <c r="M35" s="9">
        <v>47</v>
      </c>
      <c r="N35" s="9">
        <v>45</v>
      </c>
      <c r="O35" s="9">
        <v>48</v>
      </c>
      <c r="P35" s="9">
        <v>45</v>
      </c>
      <c r="Q35" s="9">
        <v>41</v>
      </c>
      <c r="R35" s="9">
        <v>54</v>
      </c>
      <c r="S35" s="9">
        <v>50</v>
      </c>
      <c r="T35" s="9">
        <v>36</v>
      </c>
      <c r="U35" s="9">
        <v>45</v>
      </c>
      <c r="V35" s="48">
        <f t="shared" si="2"/>
        <v>45.666666666666664</v>
      </c>
      <c r="W35" s="15">
        <f t="shared" si="3"/>
        <v>-9.7053140096618407</v>
      </c>
      <c r="X35" s="14">
        <f t="shared" si="4"/>
        <v>5.1478150704935004</v>
      </c>
      <c r="Z35" s="13" t="s">
        <v>40</v>
      </c>
      <c r="AA35" s="9">
        <v>40</v>
      </c>
      <c r="AB35" s="9">
        <v>41</v>
      </c>
      <c r="AC35" s="9">
        <v>41</v>
      </c>
      <c r="AD35" s="9">
        <v>37</v>
      </c>
      <c r="AE35" s="9">
        <v>42</v>
      </c>
      <c r="AF35" s="9">
        <v>41</v>
      </c>
      <c r="AG35" s="9">
        <v>38</v>
      </c>
      <c r="AH35" s="9">
        <v>36</v>
      </c>
      <c r="AI35" s="9">
        <v>33</v>
      </c>
      <c r="AJ35" s="9">
        <v>39</v>
      </c>
      <c r="AK35" s="9">
        <v>40</v>
      </c>
      <c r="AL35" s="48">
        <f t="shared" si="23"/>
        <v>38.909090909090907</v>
      </c>
      <c r="AM35" s="15">
        <f t="shared" si="6"/>
        <v>-3.8429752066115768</v>
      </c>
      <c r="AN35" s="14">
        <f t="shared" si="7"/>
        <v>2.7001683449201996</v>
      </c>
      <c r="AP35" s="13" t="s">
        <v>40</v>
      </c>
      <c r="AQ35" s="9">
        <v>40</v>
      </c>
      <c r="AR35" s="9">
        <v>38</v>
      </c>
      <c r="AS35" s="9">
        <v>42</v>
      </c>
      <c r="AT35" s="9">
        <v>46</v>
      </c>
      <c r="AU35" s="9">
        <v>41</v>
      </c>
      <c r="AV35" s="9">
        <v>48</v>
      </c>
      <c r="AW35" s="9">
        <v>50</v>
      </c>
      <c r="AX35" s="9">
        <v>52</v>
      </c>
      <c r="AY35" s="48">
        <f t="shared" si="22"/>
        <v>44.625</v>
      </c>
      <c r="AZ35" s="15">
        <f t="shared" si="8"/>
        <v>-0.36363636363636687</v>
      </c>
      <c r="BA35" s="14">
        <f t="shared" si="9"/>
        <v>5.0972681759098037</v>
      </c>
      <c r="BM35" s="13" t="s">
        <v>40</v>
      </c>
      <c r="BN35" s="9">
        <v>40</v>
      </c>
      <c r="BO35" s="9">
        <v>40</v>
      </c>
      <c r="BP35" s="9">
        <v>39</v>
      </c>
      <c r="BQ35" s="9">
        <v>32</v>
      </c>
      <c r="BR35" s="9">
        <v>36</v>
      </c>
      <c r="BS35" s="9">
        <v>38</v>
      </c>
      <c r="BT35" s="9">
        <v>42</v>
      </c>
      <c r="BU35" s="9">
        <v>40</v>
      </c>
      <c r="BV35" s="48">
        <f t="shared" si="11"/>
        <v>38.375</v>
      </c>
      <c r="BW35" s="15">
        <f t="shared" si="12"/>
        <v>-1.4510869565217419</v>
      </c>
      <c r="BX35" s="14">
        <f t="shared" si="13"/>
        <v>3.1139088893910452</v>
      </c>
      <c r="BZ35" s="13" t="s">
        <v>40</v>
      </c>
      <c r="CA35" s="16">
        <v>33</v>
      </c>
      <c r="CB35" s="16">
        <v>32</v>
      </c>
      <c r="CC35" s="16">
        <v>36</v>
      </c>
      <c r="CD35" s="16">
        <v>34</v>
      </c>
      <c r="CE35" s="16">
        <v>40</v>
      </c>
      <c r="CF35" s="16">
        <v>39</v>
      </c>
      <c r="CG35" s="16">
        <v>39</v>
      </c>
      <c r="CH35" s="16">
        <v>32</v>
      </c>
      <c r="CI35" s="16">
        <v>31</v>
      </c>
      <c r="CJ35" s="16">
        <v>34</v>
      </c>
      <c r="CK35" s="16">
        <v>35</v>
      </c>
      <c r="CL35" s="16">
        <v>34</v>
      </c>
      <c r="CM35" s="16">
        <v>34</v>
      </c>
      <c r="CN35" s="16">
        <v>35</v>
      </c>
      <c r="CO35" s="48">
        <f t="shared" si="14"/>
        <v>34.857142857142854</v>
      </c>
      <c r="CP35" s="15">
        <f t="shared" si="15"/>
        <v>-6.8441558441558428</v>
      </c>
      <c r="CQ35" s="14">
        <f t="shared" si="16"/>
        <v>2.7695360027141129</v>
      </c>
      <c r="CS35" s="13" t="s">
        <v>40</v>
      </c>
      <c r="CT35" s="11">
        <v>40</v>
      </c>
      <c r="CU35" s="11">
        <v>46</v>
      </c>
      <c r="CV35" s="11">
        <v>41</v>
      </c>
      <c r="CW35" s="11">
        <v>42</v>
      </c>
      <c r="CX35" s="11">
        <v>31</v>
      </c>
      <c r="CY35" s="11">
        <v>43</v>
      </c>
      <c r="CZ35" s="11">
        <v>39</v>
      </c>
      <c r="DA35" s="11">
        <v>44</v>
      </c>
      <c r="DB35" s="49">
        <f t="shared" si="17"/>
        <v>40.75</v>
      </c>
      <c r="DC35" s="34">
        <f t="shared" si="18"/>
        <v>-7.7717391304347814</v>
      </c>
      <c r="DD35" s="14">
        <f t="shared" si="19"/>
        <v>4.5276925690687087</v>
      </c>
      <c r="DE35" s="9"/>
    </row>
    <row r="36" spans="1:109" x14ac:dyDescent="0.3">
      <c r="B36" s="13" t="s">
        <v>31</v>
      </c>
      <c r="C36" s="14">
        <v>79</v>
      </c>
      <c r="D36" s="14">
        <v>71</v>
      </c>
      <c r="E36" s="14">
        <v>63</v>
      </c>
      <c r="F36" s="14">
        <v>78</v>
      </c>
      <c r="G36" s="14">
        <v>76</v>
      </c>
      <c r="H36" s="42">
        <v>73.400000000000006</v>
      </c>
      <c r="I36" s="14">
        <f t="shared" si="0"/>
        <v>23.339130434782604</v>
      </c>
      <c r="J36" s="14">
        <f t="shared" si="1"/>
        <v>6.58027355054484</v>
      </c>
      <c r="L36" s="13" t="s">
        <v>31</v>
      </c>
      <c r="M36" s="9">
        <v>53</v>
      </c>
      <c r="N36" s="9">
        <v>52</v>
      </c>
      <c r="O36" s="9">
        <v>55</v>
      </c>
      <c r="P36" s="9">
        <v>52</v>
      </c>
      <c r="Q36" s="9">
        <v>46</v>
      </c>
      <c r="R36" s="9">
        <v>59</v>
      </c>
      <c r="S36" s="9">
        <v>58</v>
      </c>
      <c r="T36" s="9">
        <v>41</v>
      </c>
      <c r="U36" s="9">
        <v>52</v>
      </c>
      <c r="V36" s="48">
        <f t="shared" si="2"/>
        <v>52</v>
      </c>
      <c r="W36" s="15">
        <f t="shared" si="3"/>
        <v>-3.371980676328505</v>
      </c>
      <c r="X36" s="14">
        <f t="shared" si="4"/>
        <v>5.6124860801609122</v>
      </c>
      <c r="Z36" s="13" t="s">
        <v>31</v>
      </c>
      <c r="AA36" s="9">
        <v>36</v>
      </c>
      <c r="AB36" s="9">
        <v>38</v>
      </c>
      <c r="AC36" s="9">
        <v>39</v>
      </c>
      <c r="AD36" s="9">
        <v>36</v>
      </c>
      <c r="AE36" s="9">
        <v>40</v>
      </c>
      <c r="AF36" s="9">
        <v>41</v>
      </c>
      <c r="AG36" s="9">
        <v>37</v>
      </c>
      <c r="AH36" s="9">
        <v>34</v>
      </c>
      <c r="AI36" s="9">
        <v>31</v>
      </c>
      <c r="AJ36" s="9">
        <v>36</v>
      </c>
      <c r="AK36" s="9">
        <v>40</v>
      </c>
      <c r="AL36" s="48">
        <f t="shared" si="23"/>
        <v>37.090909090909093</v>
      </c>
      <c r="AM36" s="15">
        <f t="shared" si="6"/>
        <v>-5.6611570247933898</v>
      </c>
      <c r="AN36" s="14">
        <f t="shared" si="7"/>
        <v>2.9480347845486987</v>
      </c>
      <c r="AP36" s="13" t="s">
        <v>31</v>
      </c>
      <c r="AQ36" s="9">
        <v>37</v>
      </c>
      <c r="AR36" s="9">
        <v>33</v>
      </c>
      <c r="AS36" s="9">
        <v>40</v>
      </c>
      <c r="AT36" s="9">
        <v>43</v>
      </c>
      <c r="AU36" s="9">
        <v>37</v>
      </c>
      <c r="AV36" s="9">
        <v>42</v>
      </c>
      <c r="AW36" s="9">
        <v>43</v>
      </c>
      <c r="AX36" s="9">
        <v>42</v>
      </c>
      <c r="AY36" s="48">
        <f t="shared" si="22"/>
        <v>39.625</v>
      </c>
      <c r="AZ36" s="15">
        <f t="shared" si="8"/>
        <v>-5.3636363636363669</v>
      </c>
      <c r="BA36" s="14">
        <f t="shared" si="9"/>
        <v>3.6228441865473595</v>
      </c>
      <c r="BM36" s="13" t="s">
        <v>31</v>
      </c>
      <c r="BN36" s="9">
        <v>40</v>
      </c>
      <c r="BO36" s="9">
        <v>42</v>
      </c>
      <c r="BP36" s="9">
        <v>43</v>
      </c>
      <c r="BQ36" s="9">
        <v>35</v>
      </c>
      <c r="BR36" s="9">
        <v>39</v>
      </c>
      <c r="BS36" s="9">
        <v>39</v>
      </c>
      <c r="BT36" s="9">
        <v>42</v>
      </c>
      <c r="BU36" s="9">
        <v>41</v>
      </c>
      <c r="BV36" s="48">
        <f t="shared" si="11"/>
        <v>40.125</v>
      </c>
      <c r="BW36" s="15">
        <f t="shared" si="12"/>
        <v>0.29891304347825809</v>
      </c>
      <c r="BX36" s="14">
        <f t="shared" si="13"/>
        <v>2.5319388392523003</v>
      </c>
      <c r="BZ36" s="13" t="s">
        <v>31</v>
      </c>
      <c r="CA36" s="16">
        <v>34</v>
      </c>
      <c r="CB36" s="16">
        <v>29</v>
      </c>
      <c r="CC36" s="16">
        <v>34</v>
      </c>
      <c r="CD36" s="16">
        <v>29</v>
      </c>
      <c r="CE36" s="16">
        <v>37</v>
      </c>
      <c r="CF36" s="16">
        <v>36</v>
      </c>
      <c r="CG36" s="16">
        <v>37</v>
      </c>
      <c r="CH36" s="16">
        <v>33</v>
      </c>
      <c r="CI36" s="16">
        <v>29</v>
      </c>
      <c r="CJ36" s="16">
        <v>32</v>
      </c>
      <c r="CK36" s="16">
        <v>33</v>
      </c>
      <c r="CL36" s="16">
        <v>32</v>
      </c>
      <c r="CM36" s="16">
        <v>32</v>
      </c>
      <c r="CN36" s="16">
        <v>34</v>
      </c>
      <c r="CO36" s="48">
        <f t="shared" si="14"/>
        <v>32.928571428571431</v>
      </c>
      <c r="CP36" s="15">
        <f t="shared" si="15"/>
        <v>-8.7727272727272663</v>
      </c>
      <c r="CQ36" s="14">
        <f t="shared" si="16"/>
        <v>2.7022579081571396</v>
      </c>
      <c r="CS36" s="13" t="s">
        <v>31</v>
      </c>
      <c r="CT36" s="11">
        <v>46</v>
      </c>
      <c r="CU36" s="11">
        <v>54</v>
      </c>
      <c r="CV36" s="11">
        <v>48</v>
      </c>
      <c r="CW36" s="11">
        <v>47</v>
      </c>
      <c r="CX36" s="11">
        <v>40</v>
      </c>
      <c r="CY36" s="11">
        <v>48</v>
      </c>
      <c r="CZ36" s="11">
        <v>44</v>
      </c>
      <c r="DA36" s="11">
        <v>50</v>
      </c>
      <c r="DB36" s="49">
        <f t="shared" si="17"/>
        <v>47.125</v>
      </c>
      <c r="DC36" s="34">
        <f t="shared" si="18"/>
        <v>-1.3967391304347814</v>
      </c>
      <c r="DD36" s="14">
        <f t="shared" si="19"/>
        <v>4.1209395599963434</v>
      </c>
      <c r="DE36" s="9"/>
    </row>
    <row r="37" spans="1:109" x14ac:dyDescent="0.3">
      <c r="B37" s="13" t="s">
        <v>35</v>
      </c>
      <c r="C37" s="14">
        <v>58</v>
      </c>
      <c r="D37" s="14">
        <v>49</v>
      </c>
      <c r="E37" s="14">
        <v>42</v>
      </c>
      <c r="F37" s="14">
        <v>55</v>
      </c>
      <c r="G37" s="14">
        <v>56</v>
      </c>
      <c r="H37" s="43">
        <v>52</v>
      </c>
      <c r="I37" s="14">
        <f t="shared" si="0"/>
        <v>1.9391304347825979</v>
      </c>
      <c r="J37" s="14">
        <f t="shared" si="1"/>
        <v>6.5192024052026492</v>
      </c>
      <c r="L37" s="13" t="s">
        <v>35</v>
      </c>
      <c r="M37" s="9">
        <v>34</v>
      </c>
      <c r="N37" s="9">
        <v>33</v>
      </c>
      <c r="O37" s="9">
        <v>36</v>
      </c>
      <c r="P37" s="9">
        <v>33</v>
      </c>
      <c r="Q37" s="9">
        <v>30</v>
      </c>
      <c r="R37" s="9">
        <v>40</v>
      </c>
      <c r="S37" s="9">
        <v>38</v>
      </c>
      <c r="T37" s="9">
        <v>27</v>
      </c>
      <c r="U37" s="9">
        <v>34</v>
      </c>
      <c r="V37" s="46">
        <f t="shared" si="2"/>
        <v>33.888888888888886</v>
      </c>
      <c r="W37" s="15">
        <f t="shared" si="3"/>
        <v>-21.483091787439619</v>
      </c>
      <c r="X37" s="14">
        <f t="shared" si="4"/>
        <v>3.9193253387682789</v>
      </c>
      <c r="Z37" s="13" t="s">
        <v>35</v>
      </c>
      <c r="AA37" s="9">
        <v>35</v>
      </c>
      <c r="AB37" s="9">
        <v>37</v>
      </c>
      <c r="AC37" s="9">
        <v>35</v>
      </c>
      <c r="AD37" s="9">
        <v>33</v>
      </c>
      <c r="AE37" s="9">
        <v>36</v>
      </c>
      <c r="AF37" s="9">
        <v>36</v>
      </c>
      <c r="AG37" s="9">
        <v>32</v>
      </c>
      <c r="AH37" s="9">
        <v>31</v>
      </c>
      <c r="AI37" s="9">
        <v>29</v>
      </c>
      <c r="AJ37" s="9">
        <v>32</v>
      </c>
      <c r="AK37" s="9">
        <v>34</v>
      </c>
      <c r="AL37" s="46">
        <f t="shared" si="23"/>
        <v>33.636363636363633</v>
      </c>
      <c r="AM37" s="15">
        <f t="shared" si="6"/>
        <v>-9.1157024793388501</v>
      </c>
      <c r="AN37" s="14">
        <f t="shared" si="7"/>
        <v>2.4605985967941737</v>
      </c>
      <c r="AP37" s="13" t="s">
        <v>35</v>
      </c>
      <c r="AQ37" s="9">
        <v>58</v>
      </c>
      <c r="AR37" s="9">
        <v>55</v>
      </c>
      <c r="AS37" s="9">
        <v>60</v>
      </c>
      <c r="AT37" s="9">
        <v>65</v>
      </c>
      <c r="AU37" s="9">
        <v>58</v>
      </c>
      <c r="AV37" s="9">
        <v>61</v>
      </c>
      <c r="AW37" s="9">
        <v>67</v>
      </c>
      <c r="AX37" s="9">
        <v>65</v>
      </c>
      <c r="AY37" s="44">
        <f t="shared" si="22"/>
        <v>61.125</v>
      </c>
      <c r="AZ37" s="15">
        <f t="shared" si="8"/>
        <v>16.136363636363633</v>
      </c>
      <c r="BA37" s="14">
        <f t="shared" si="9"/>
        <v>4.1896982503005429</v>
      </c>
      <c r="BM37" s="13" t="s">
        <v>35</v>
      </c>
      <c r="BN37" s="9">
        <v>39</v>
      </c>
      <c r="BO37" s="9">
        <v>38</v>
      </c>
      <c r="BP37" s="9">
        <v>39</v>
      </c>
      <c r="BQ37" s="9">
        <v>32</v>
      </c>
      <c r="BR37" s="9">
        <v>36</v>
      </c>
      <c r="BS37" s="9">
        <v>38</v>
      </c>
      <c r="BT37" s="9">
        <v>41</v>
      </c>
      <c r="BU37" s="9">
        <v>40</v>
      </c>
      <c r="BV37" s="48">
        <f t="shared" si="11"/>
        <v>37.875</v>
      </c>
      <c r="BW37" s="15">
        <f t="shared" si="12"/>
        <v>-1.9510869565217419</v>
      </c>
      <c r="BX37" s="14">
        <f t="shared" si="13"/>
        <v>2.7998724460742341</v>
      </c>
      <c r="BZ37" s="13" t="s">
        <v>35</v>
      </c>
      <c r="CA37" s="16">
        <v>27</v>
      </c>
      <c r="CB37" s="16">
        <v>24</v>
      </c>
      <c r="CC37" s="16">
        <v>28</v>
      </c>
      <c r="CD37" s="16">
        <v>26</v>
      </c>
      <c r="CE37" s="16">
        <v>33</v>
      </c>
      <c r="CF37" s="16">
        <v>32</v>
      </c>
      <c r="CG37" s="16">
        <v>31</v>
      </c>
      <c r="CH37" s="16">
        <v>28</v>
      </c>
      <c r="CI37" s="16">
        <v>25</v>
      </c>
      <c r="CJ37" s="16">
        <v>28</v>
      </c>
      <c r="CK37" s="16">
        <v>28</v>
      </c>
      <c r="CL37" s="16">
        <v>28</v>
      </c>
      <c r="CM37" s="16">
        <v>28</v>
      </c>
      <c r="CN37" s="16">
        <v>28</v>
      </c>
      <c r="CO37" s="48">
        <f t="shared" si="14"/>
        <v>28.142857142857142</v>
      </c>
      <c r="CP37" s="15">
        <f t="shared" si="15"/>
        <v>-13.558441558441555</v>
      </c>
      <c r="CQ37" s="14">
        <f t="shared" si="16"/>
        <v>2.4762609175666705</v>
      </c>
      <c r="CS37" s="13" t="s">
        <v>35</v>
      </c>
      <c r="CT37" s="11">
        <v>46</v>
      </c>
      <c r="CU37" s="11">
        <v>58</v>
      </c>
      <c r="CV37" s="11">
        <v>50</v>
      </c>
      <c r="CW37" s="11">
        <v>49</v>
      </c>
      <c r="CX37" s="11">
        <v>41</v>
      </c>
      <c r="CY37" s="11">
        <v>50</v>
      </c>
      <c r="CZ37" s="11">
        <v>46</v>
      </c>
      <c r="DA37" s="11">
        <v>53</v>
      </c>
      <c r="DB37" s="49">
        <f t="shared" si="17"/>
        <v>49.125</v>
      </c>
      <c r="DC37" s="34">
        <f t="shared" si="18"/>
        <v>0.60326086956521863</v>
      </c>
      <c r="DD37" s="14">
        <f t="shared" si="19"/>
        <v>5.0832357523811265</v>
      </c>
      <c r="DE37" s="9"/>
    </row>
    <row r="38" spans="1:109" x14ac:dyDescent="0.3">
      <c r="B38" s="13" t="s">
        <v>4</v>
      </c>
      <c r="C38" s="14">
        <v>51</v>
      </c>
      <c r="D38" s="14">
        <v>51</v>
      </c>
      <c r="E38" s="14">
        <v>39</v>
      </c>
      <c r="F38" s="14">
        <v>53</v>
      </c>
      <c r="G38" s="14">
        <v>51</v>
      </c>
      <c r="H38" s="43">
        <v>49</v>
      </c>
      <c r="I38" s="14">
        <f t="shared" si="0"/>
        <v>-1.0608695652174021</v>
      </c>
      <c r="J38" s="14">
        <f t="shared" si="1"/>
        <v>5.6568542494923806</v>
      </c>
      <c r="L38" s="13" t="s">
        <v>4</v>
      </c>
      <c r="M38" s="9">
        <v>44</v>
      </c>
      <c r="N38" s="9">
        <v>41</v>
      </c>
      <c r="O38" s="9">
        <v>46</v>
      </c>
      <c r="P38" s="9">
        <v>41</v>
      </c>
      <c r="Q38" s="9">
        <v>39</v>
      </c>
      <c r="R38" s="9">
        <v>47</v>
      </c>
      <c r="S38" s="9">
        <v>47</v>
      </c>
      <c r="T38" s="9">
        <v>32</v>
      </c>
      <c r="U38" s="9">
        <v>44</v>
      </c>
      <c r="V38" s="47">
        <f t="shared" si="2"/>
        <v>42.333333333333336</v>
      </c>
      <c r="W38" s="15">
        <f t="shared" si="3"/>
        <v>-13.038647342995169</v>
      </c>
      <c r="X38" s="14">
        <f t="shared" si="4"/>
        <v>4.7958315233127191</v>
      </c>
      <c r="Z38" s="13" t="s">
        <v>4</v>
      </c>
      <c r="AA38" s="9">
        <v>48</v>
      </c>
      <c r="AB38" s="9">
        <v>54</v>
      </c>
      <c r="AC38" s="9">
        <v>52</v>
      </c>
      <c r="AD38" s="9">
        <v>44</v>
      </c>
      <c r="AE38" s="9">
        <v>53</v>
      </c>
      <c r="AF38" s="9">
        <v>51</v>
      </c>
      <c r="AG38" s="9">
        <v>47</v>
      </c>
      <c r="AH38" s="9">
        <v>45</v>
      </c>
      <c r="AI38" s="9">
        <v>43</v>
      </c>
      <c r="AJ38" s="9">
        <v>50</v>
      </c>
      <c r="AK38" s="9">
        <v>54</v>
      </c>
      <c r="AL38" s="48">
        <f t="shared" si="23"/>
        <v>49.18181818181818</v>
      </c>
      <c r="AM38" s="15">
        <f t="shared" si="6"/>
        <v>6.4297520661156966</v>
      </c>
      <c r="AN38" s="14">
        <f t="shared" si="7"/>
        <v>4.0204025126392962</v>
      </c>
      <c r="AP38" s="13" t="s">
        <v>4</v>
      </c>
      <c r="AQ38" s="9">
        <v>36</v>
      </c>
      <c r="AR38" s="9">
        <v>40</v>
      </c>
      <c r="AS38" s="9">
        <v>44</v>
      </c>
      <c r="AT38" s="9">
        <v>47</v>
      </c>
      <c r="AU38" s="9">
        <v>42</v>
      </c>
      <c r="AV38" s="9">
        <v>41</v>
      </c>
      <c r="AW38" s="9">
        <v>46</v>
      </c>
      <c r="AX38" s="9">
        <v>44</v>
      </c>
      <c r="AY38" s="48">
        <f t="shared" si="22"/>
        <v>42.5</v>
      </c>
      <c r="AZ38" s="15">
        <f t="shared" si="8"/>
        <v>-2.4886363636363669</v>
      </c>
      <c r="BA38" s="14">
        <f t="shared" si="9"/>
        <v>3.5456210417116734</v>
      </c>
      <c r="BM38" s="13" t="s">
        <v>4</v>
      </c>
      <c r="BN38" s="9">
        <v>45</v>
      </c>
      <c r="BO38" s="9">
        <v>43</v>
      </c>
      <c r="BP38" s="9">
        <v>44</v>
      </c>
      <c r="BQ38" s="9">
        <v>35</v>
      </c>
      <c r="BR38" s="9">
        <v>39</v>
      </c>
      <c r="BS38" s="9">
        <v>43</v>
      </c>
      <c r="BT38" s="9">
        <v>44</v>
      </c>
      <c r="BU38" s="9">
        <v>40</v>
      </c>
      <c r="BV38" s="48">
        <f t="shared" si="11"/>
        <v>41.625</v>
      </c>
      <c r="BW38" s="15">
        <f t="shared" si="12"/>
        <v>1.7989130434782581</v>
      </c>
      <c r="BX38" s="14">
        <f t="shared" si="13"/>
        <v>3.3779748793788102</v>
      </c>
      <c r="BZ38" s="13" t="s">
        <v>4</v>
      </c>
      <c r="CA38" s="16">
        <v>34</v>
      </c>
      <c r="CB38" s="16">
        <v>25</v>
      </c>
      <c r="CC38" s="16">
        <v>32</v>
      </c>
      <c r="CD38" s="16">
        <v>25</v>
      </c>
      <c r="CE38" s="16">
        <v>42</v>
      </c>
      <c r="CF38" s="16">
        <v>42</v>
      </c>
      <c r="CG38" s="16">
        <v>42</v>
      </c>
      <c r="CH38" s="16">
        <v>34</v>
      </c>
      <c r="CI38" s="16">
        <v>32</v>
      </c>
      <c r="CJ38" s="16">
        <v>36</v>
      </c>
      <c r="CK38" s="16">
        <v>39</v>
      </c>
      <c r="CL38" s="16">
        <v>37</v>
      </c>
      <c r="CM38" s="16">
        <v>37</v>
      </c>
      <c r="CN38" s="16">
        <v>38</v>
      </c>
      <c r="CO38" s="48">
        <f t="shared" si="14"/>
        <v>35.357142857142854</v>
      </c>
      <c r="CP38" s="15">
        <f t="shared" si="15"/>
        <v>-6.3441558441558428</v>
      </c>
      <c r="CQ38" s="14">
        <f t="shared" si="16"/>
        <v>5.5415513359339412</v>
      </c>
      <c r="CS38" s="13" t="s">
        <v>4</v>
      </c>
      <c r="CT38" s="11">
        <v>46</v>
      </c>
      <c r="CU38" s="11">
        <v>54</v>
      </c>
      <c r="CV38" s="11">
        <v>48</v>
      </c>
      <c r="CW38" s="11">
        <v>45</v>
      </c>
      <c r="CX38" s="11">
        <v>35</v>
      </c>
      <c r="CY38" s="11">
        <v>49</v>
      </c>
      <c r="CZ38" s="11">
        <v>41</v>
      </c>
      <c r="DA38" s="11">
        <v>51</v>
      </c>
      <c r="DB38" s="49">
        <f t="shared" si="17"/>
        <v>46.125</v>
      </c>
      <c r="DC38" s="34">
        <f t="shared" si="18"/>
        <v>-2.3967391304347814</v>
      </c>
      <c r="DD38" s="14">
        <f t="shared" si="19"/>
        <v>5.962681563572839</v>
      </c>
      <c r="DE38" s="9"/>
    </row>
    <row r="39" spans="1:109" x14ac:dyDescent="0.3">
      <c r="B39" s="13" t="s">
        <v>10</v>
      </c>
      <c r="C39" s="16">
        <v>58</v>
      </c>
      <c r="D39" s="16">
        <v>54</v>
      </c>
      <c r="E39" s="16">
        <v>39</v>
      </c>
      <c r="F39" s="16">
        <v>55</v>
      </c>
      <c r="G39" s="16">
        <v>53</v>
      </c>
      <c r="H39" s="45">
        <f>AVERAGE(C39:G39)</f>
        <v>51.8</v>
      </c>
      <c r="I39" s="15">
        <f t="shared" si="0"/>
        <v>1.7391304347825951</v>
      </c>
      <c r="J39" s="14">
        <f t="shared" si="1"/>
        <v>7.3959448348402264</v>
      </c>
      <c r="L39" s="13" t="s">
        <v>10</v>
      </c>
      <c r="M39" s="16">
        <v>56</v>
      </c>
      <c r="N39" s="16">
        <v>50</v>
      </c>
      <c r="O39" s="16">
        <v>57</v>
      </c>
      <c r="P39" s="16">
        <v>46</v>
      </c>
      <c r="Q39" s="16">
        <v>44</v>
      </c>
      <c r="R39" s="16">
        <v>57</v>
      </c>
      <c r="S39" s="16">
        <v>54</v>
      </c>
      <c r="T39" s="16">
        <v>35</v>
      </c>
      <c r="U39" s="16">
        <v>52</v>
      </c>
      <c r="V39" s="48">
        <f t="shared" si="2"/>
        <v>50.111111111111114</v>
      </c>
      <c r="W39" s="15">
        <f t="shared" si="3"/>
        <v>-5.2608695652173907</v>
      </c>
      <c r="X39" s="14">
        <f t="shared" si="4"/>
        <v>7.3390129521013456</v>
      </c>
      <c r="Z39" s="13" t="s">
        <v>10</v>
      </c>
      <c r="AA39" s="16">
        <v>43</v>
      </c>
      <c r="AB39" s="16">
        <v>42</v>
      </c>
      <c r="AC39" s="16">
        <v>45</v>
      </c>
      <c r="AD39" s="16">
        <v>36</v>
      </c>
      <c r="AE39" s="16">
        <v>46</v>
      </c>
      <c r="AF39" s="16">
        <v>44</v>
      </c>
      <c r="AG39" s="16">
        <v>40</v>
      </c>
      <c r="AH39" s="16">
        <v>37</v>
      </c>
      <c r="AI39" s="16">
        <v>33</v>
      </c>
      <c r="AJ39" s="16">
        <v>40</v>
      </c>
      <c r="AK39" s="16">
        <v>46</v>
      </c>
      <c r="AL39" s="48">
        <f t="shared" si="23"/>
        <v>41.090909090909093</v>
      </c>
      <c r="AM39" s="15">
        <f t="shared" si="6"/>
        <v>-1.6611570247933898</v>
      </c>
      <c r="AN39" s="14">
        <f t="shared" si="7"/>
        <v>4.3232984041017906</v>
      </c>
      <c r="AP39" s="13" t="s">
        <v>10</v>
      </c>
      <c r="AQ39" s="16">
        <v>50</v>
      </c>
      <c r="AR39" s="16">
        <v>46</v>
      </c>
      <c r="AS39" s="16">
        <v>52</v>
      </c>
      <c r="AT39" s="16">
        <v>56</v>
      </c>
      <c r="AU39" s="16">
        <v>49</v>
      </c>
      <c r="AV39" s="16">
        <v>51</v>
      </c>
      <c r="AW39" s="16">
        <v>59</v>
      </c>
      <c r="AX39" s="16">
        <v>55</v>
      </c>
      <c r="AY39" s="48">
        <f t="shared" si="22"/>
        <v>52.25</v>
      </c>
      <c r="AZ39" s="15">
        <f t="shared" si="8"/>
        <v>7.2613636363636331</v>
      </c>
      <c r="BA39" s="14">
        <f t="shared" si="9"/>
        <v>4.2003401222826158</v>
      </c>
      <c r="BM39" s="13" t="s">
        <v>10</v>
      </c>
      <c r="BN39" s="9">
        <v>42</v>
      </c>
      <c r="BO39" s="9">
        <v>43</v>
      </c>
      <c r="BP39" s="9">
        <v>42</v>
      </c>
      <c r="BQ39" s="9">
        <v>34</v>
      </c>
      <c r="BR39" s="9">
        <v>40</v>
      </c>
      <c r="BS39" s="9">
        <v>42</v>
      </c>
      <c r="BT39" s="9">
        <v>43</v>
      </c>
      <c r="BU39" s="9">
        <v>39</v>
      </c>
      <c r="BV39" s="48">
        <f t="shared" si="11"/>
        <v>40.625</v>
      </c>
      <c r="BW39" s="15">
        <f t="shared" si="12"/>
        <v>0.79891304347825809</v>
      </c>
      <c r="BX39" s="14">
        <f t="shared" si="13"/>
        <v>3.0207614933986431</v>
      </c>
      <c r="BZ39" s="13" t="s">
        <v>10</v>
      </c>
      <c r="CA39" s="16">
        <v>43</v>
      </c>
      <c r="CB39" s="16">
        <v>39</v>
      </c>
      <c r="CC39" s="16">
        <v>44</v>
      </c>
      <c r="CD39" s="16">
        <v>42</v>
      </c>
      <c r="CE39" s="16">
        <v>49</v>
      </c>
      <c r="CF39" s="16">
        <v>47</v>
      </c>
      <c r="CG39" s="16">
        <v>47</v>
      </c>
      <c r="CH39" s="16">
        <v>40</v>
      </c>
      <c r="CI39" s="16">
        <v>36</v>
      </c>
      <c r="CJ39" s="16">
        <v>42</v>
      </c>
      <c r="CK39" s="16">
        <v>43</v>
      </c>
      <c r="CL39" s="16">
        <v>42</v>
      </c>
      <c r="CM39" s="16">
        <v>43</v>
      </c>
      <c r="CN39" s="16">
        <v>44</v>
      </c>
      <c r="CO39" s="48">
        <f t="shared" si="14"/>
        <v>42.928571428571431</v>
      </c>
      <c r="CP39" s="15">
        <f t="shared" si="15"/>
        <v>1.2272727272727337</v>
      </c>
      <c r="CQ39" s="14">
        <f t="shared" si="16"/>
        <v>3.3618741502616962</v>
      </c>
      <c r="CS39" s="13" t="s">
        <v>10</v>
      </c>
      <c r="CT39" s="11">
        <v>49</v>
      </c>
      <c r="CU39" s="11">
        <v>56</v>
      </c>
      <c r="CV39" s="11">
        <v>50</v>
      </c>
      <c r="CW39" s="11">
        <v>47</v>
      </c>
      <c r="CX39" s="11">
        <v>36</v>
      </c>
      <c r="CY39" s="11">
        <v>49</v>
      </c>
      <c r="CZ39" s="11">
        <v>45</v>
      </c>
      <c r="DA39" s="11">
        <v>50</v>
      </c>
      <c r="DB39" s="49">
        <f t="shared" si="17"/>
        <v>47.75</v>
      </c>
      <c r="DC39" s="34">
        <f t="shared" si="18"/>
        <v>-0.77173913043478137</v>
      </c>
      <c r="DD39" s="14">
        <f t="shared" si="19"/>
        <v>5.7008771254956896</v>
      </c>
      <c r="DE39" s="9"/>
    </row>
    <row r="40" spans="1:109" x14ac:dyDescent="0.3">
      <c r="B40" s="13" t="s">
        <v>11</v>
      </c>
      <c r="C40" s="16">
        <v>49</v>
      </c>
      <c r="D40" s="16">
        <v>49</v>
      </c>
      <c r="E40" s="16">
        <v>34</v>
      </c>
      <c r="F40" s="16">
        <v>50</v>
      </c>
      <c r="G40" s="16">
        <v>49</v>
      </c>
      <c r="H40" s="45">
        <f>AVERAGE(C40:G40)</f>
        <v>46.2</v>
      </c>
      <c r="I40" s="15">
        <f t="shared" si="0"/>
        <v>-3.8608695652173992</v>
      </c>
      <c r="J40" s="14">
        <f t="shared" si="1"/>
        <v>6.8337398253079416</v>
      </c>
      <c r="L40" s="13" t="s">
        <v>11</v>
      </c>
      <c r="M40" s="16">
        <v>55</v>
      </c>
      <c r="N40" s="16">
        <v>49</v>
      </c>
      <c r="O40" s="16">
        <v>56</v>
      </c>
      <c r="P40" s="16">
        <v>45</v>
      </c>
      <c r="Q40" s="16">
        <v>43</v>
      </c>
      <c r="R40" s="16">
        <v>54</v>
      </c>
      <c r="S40" s="16">
        <v>55</v>
      </c>
      <c r="T40" s="16">
        <v>34</v>
      </c>
      <c r="U40" s="16">
        <v>50</v>
      </c>
      <c r="V40" s="48">
        <f t="shared" si="2"/>
        <v>49</v>
      </c>
      <c r="W40" s="15">
        <f t="shared" si="3"/>
        <v>-6.371980676328505</v>
      </c>
      <c r="X40" s="14">
        <f t="shared" si="4"/>
        <v>7.2801098892805181</v>
      </c>
      <c r="Z40" s="13" t="s">
        <v>11</v>
      </c>
      <c r="AA40" s="16">
        <v>40</v>
      </c>
      <c r="AB40" s="16">
        <v>39</v>
      </c>
      <c r="AC40" s="16">
        <v>44</v>
      </c>
      <c r="AD40" s="16">
        <v>33</v>
      </c>
      <c r="AE40" s="16">
        <v>43</v>
      </c>
      <c r="AF40" s="16">
        <v>41</v>
      </c>
      <c r="AG40" s="16">
        <v>36</v>
      </c>
      <c r="AH40" s="16">
        <v>32</v>
      </c>
      <c r="AI40" s="16">
        <v>29</v>
      </c>
      <c r="AJ40" s="16">
        <v>35</v>
      </c>
      <c r="AK40" s="16">
        <v>42</v>
      </c>
      <c r="AL40" s="48">
        <f t="shared" si="23"/>
        <v>37.636363636363633</v>
      </c>
      <c r="AM40" s="15">
        <f t="shared" si="6"/>
        <v>-5.1157024793388501</v>
      </c>
      <c r="AN40" s="14">
        <f t="shared" si="7"/>
        <v>4.9451537341669578</v>
      </c>
      <c r="AP40" s="13" t="s">
        <v>11</v>
      </c>
      <c r="AQ40" s="16">
        <v>45</v>
      </c>
      <c r="AR40" s="16">
        <v>44</v>
      </c>
      <c r="AS40" s="16">
        <v>6</v>
      </c>
      <c r="AT40" s="16">
        <v>53</v>
      </c>
      <c r="AU40" s="16">
        <v>46</v>
      </c>
      <c r="AV40" s="16">
        <v>47</v>
      </c>
      <c r="AW40" s="16">
        <v>53</v>
      </c>
      <c r="AX40" s="16">
        <v>50</v>
      </c>
      <c r="AY40" s="48">
        <f t="shared" si="22"/>
        <v>43</v>
      </c>
      <c r="AZ40" s="15">
        <f t="shared" si="8"/>
        <v>-1.9886363636363669</v>
      </c>
      <c r="BA40" s="14">
        <f t="shared" si="9"/>
        <v>15.343681808111487</v>
      </c>
      <c r="BM40" s="13" t="s">
        <v>11</v>
      </c>
      <c r="BN40" s="9">
        <v>43</v>
      </c>
      <c r="BO40" s="9">
        <v>43</v>
      </c>
      <c r="BP40" s="9">
        <v>42</v>
      </c>
      <c r="BQ40" s="9">
        <v>36</v>
      </c>
      <c r="BR40" s="9">
        <v>39</v>
      </c>
      <c r="BS40" s="9">
        <v>40</v>
      </c>
      <c r="BT40" s="9">
        <v>43</v>
      </c>
      <c r="BU40" s="9">
        <v>39</v>
      </c>
      <c r="BV40" s="48">
        <f t="shared" si="11"/>
        <v>40.625</v>
      </c>
      <c r="BW40" s="15">
        <f t="shared" si="12"/>
        <v>0.79891304347825809</v>
      </c>
      <c r="BX40" s="14">
        <f t="shared" si="13"/>
        <v>2.5599944196367752</v>
      </c>
      <c r="BZ40" s="13" t="s">
        <v>11</v>
      </c>
      <c r="CA40" s="16">
        <v>39</v>
      </c>
      <c r="CB40" s="16">
        <v>35</v>
      </c>
      <c r="CC40" s="16">
        <v>41</v>
      </c>
      <c r="CD40" s="16">
        <v>39</v>
      </c>
      <c r="CE40" s="16">
        <v>45</v>
      </c>
      <c r="CF40" s="16">
        <v>44</v>
      </c>
      <c r="CG40" s="16">
        <v>44</v>
      </c>
      <c r="CH40" s="16">
        <v>38</v>
      </c>
      <c r="CI40" s="16">
        <v>34</v>
      </c>
      <c r="CJ40" s="16">
        <v>39</v>
      </c>
      <c r="CK40" s="16">
        <v>39</v>
      </c>
      <c r="CL40" s="16">
        <v>40</v>
      </c>
      <c r="CM40" s="16">
        <v>39</v>
      </c>
      <c r="CN40" s="16">
        <v>40</v>
      </c>
      <c r="CO40" s="48">
        <f t="shared" si="14"/>
        <v>39.714285714285715</v>
      </c>
      <c r="CP40" s="15">
        <f t="shared" si="15"/>
        <v>-1.9870129870129816</v>
      </c>
      <c r="CQ40" s="14">
        <f t="shared" si="16"/>
        <v>3.123818457952023</v>
      </c>
      <c r="CS40" s="13" t="s">
        <v>11</v>
      </c>
      <c r="CT40" s="11">
        <v>47</v>
      </c>
      <c r="CU40" s="11">
        <v>55</v>
      </c>
      <c r="CV40" s="11">
        <v>49</v>
      </c>
      <c r="CW40" s="11">
        <v>46</v>
      </c>
      <c r="CX40" s="11">
        <v>37</v>
      </c>
      <c r="CY40" s="11">
        <v>48</v>
      </c>
      <c r="CZ40" s="11">
        <v>44</v>
      </c>
      <c r="DA40" s="11">
        <v>50</v>
      </c>
      <c r="DB40" s="49">
        <f t="shared" si="17"/>
        <v>47</v>
      </c>
      <c r="DC40" s="34">
        <f t="shared" si="18"/>
        <v>-1.5217391304347814</v>
      </c>
      <c r="DD40" s="14">
        <f t="shared" si="19"/>
        <v>5.1823877563477296</v>
      </c>
      <c r="DE40" s="9"/>
    </row>
    <row r="41" spans="1:109" x14ac:dyDescent="0.3">
      <c r="B41" s="13" t="s">
        <v>12</v>
      </c>
      <c r="C41" s="16">
        <v>61</v>
      </c>
      <c r="D41" s="16">
        <v>59</v>
      </c>
      <c r="E41" s="16">
        <v>43</v>
      </c>
      <c r="F41" s="16">
        <v>59</v>
      </c>
      <c r="G41" s="16">
        <v>58</v>
      </c>
      <c r="H41" s="45">
        <f>AVERAGE(C41:G41)</f>
        <v>56</v>
      </c>
      <c r="I41" s="15">
        <f t="shared" si="0"/>
        <v>5.9391304347825979</v>
      </c>
      <c r="J41" s="14">
        <f t="shared" si="1"/>
        <v>7.3484692283495345</v>
      </c>
      <c r="L41" s="13" t="s">
        <v>12</v>
      </c>
      <c r="M41" s="16">
        <v>54</v>
      </c>
      <c r="N41" s="16">
        <v>49</v>
      </c>
      <c r="O41" s="16">
        <v>56</v>
      </c>
      <c r="P41" s="16">
        <v>43</v>
      </c>
      <c r="Q41" s="16">
        <v>42</v>
      </c>
      <c r="R41" s="16">
        <v>57</v>
      </c>
      <c r="S41" s="16">
        <v>57</v>
      </c>
      <c r="T41" s="16">
        <v>33</v>
      </c>
      <c r="U41" s="16">
        <v>50</v>
      </c>
      <c r="V41" s="48">
        <f t="shared" si="2"/>
        <v>49</v>
      </c>
      <c r="W41" s="15">
        <f t="shared" si="3"/>
        <v>-6.371980676328505</v>
      </c>
      <c r="X41" s="14">
        <f t="shared" si="4"/>
        <v>8.2462112512353212</v>
      </c>
      <c r="Z41" s="13" t="s">
        <v>12</v>
      </c>
      <c r="AA41" s="16">
        <v>44</v>
      </c>
      <c r="AB41" s="16">
        <v>40</v>
      </c>
      <c r="AC41" s="16">
        <v>47</v>
      </c>
      <c r="AD41" s="16">
        <v>33</v>
      </c>
      <c r="AE41" s="16">
        <v>46</v>
      </c>
      <c r="AF41" s="16">
        <v>44</v>
      </c>
      <c r="AG41" s="16">
        <v>39</v>
      </c>
      <c r="AH41" s="16">
        <v>34</v>
      </c>
      <c r="AI41" s="16">
        <v>30</v>
      </c>
      <c r="AJ41" s="16">
        <v>40</v>
      </c>
      <c r="AK41" s="16">
        <v>47</v>
      </c>
      <c r="AL41" s="48">
        <f t="shared" si="23"/>
        <v>40.363636363636367</v>
      </c>
      <c r="AM41" s="15">
        <f t="shared" si="6"/>
        <v>-2.3884297520661164</v>
      </c>
      <c r="AN41" s="14">
        <f t="shared" si="7"/>
        <v>5.920687920718807</v>
      </c>
      <c r="AP41" s="13" t="s">
        <v>12</v>
      </c>
      <c r="AQ41" s="16">
        <v>42</v>
      </c>
      <c r="AR41" s="16">
        <v>38</v>
      </c>
      <c r="AS41" s="16">
        <v>5</v>
      </c>
      <c r="AT41" s="16">
        <v>47</v>
      </c>
      <c r="AU41" s="16">
        <v>36</v>
      </c>
      <c r="AV41" s="16">
        <v>43</v>
      </c>
      <c r="AW41" s="16">
        <v>35</v>
      </c>
      <c r="AX41" s="16">
        <v>46</v>
      </c>
      <c r="AY41" s="48">
        <f>AVERAGE(AQ41,AR41,AT41,AU41,AV41,AW41,AX41)</f>
        <v>41</v>
      </c>
      <c r="AZ41" s="15">
        <f t="shared" si="8"/>
        <v>-3.9886363636363669</v>
      </c>
      <c r="BA41" s="14">
        <f t="shared" si="9"/>
        <v>13.469542361512191</v>
      </c>
      <c r="BM41" s="13" t="s">
        <v>12</v>
      </c>
      <c r="BN41" s="9">
        <v>40</v>
      </c>
      <c r="BO41" s="9">
        <v>39</v>
      </c>
      <c r="BP41" s="9">
        <v>40</v>
      </c>
      <c r="BQ41" s="9">
        <v>34</v>
      </c>
      <c r="BR41" s="9">
        <v>38</v>
      </c>
      <c r="BS41" s="9">
        <v>36</v>
      </c>
      <c r="BT41" s="9">
        <v>40</v>
      </c>
      <c r="BU41" s="9">
        <v>36</v>
      </c>
      <c r="BV41" s="48">
        <f t="shared" si="11"/>
        <v>37.875</v>
      </c>
      <c r="BW41" s="15">
        <f t="shared" si="12"/>
        <v>-1.9510869565217419</v>
      </c>
      <c r="BX41" s="14">
        <f t="shared" si="13"/>
        <v>2.2951812875799469</v>
      </c>
      <c r="BZ41" s="13" t="s">
        <v>12</v>
      </c>
      <c r="CA41" s="16">
        <v>57</v>
      </c>
      <c r="CB41" s="16">
        <v>50</v>
      </c>
      <c r="CC41" s="16">
        <v>59</v>
      </c>
      <c r="CD41" s="16">
        <v>57</v>
      </c>
      <c r="CE41" s="16">
        <v>62</v>
      </c>
      <c r="CF41" s="16">
        <v>61</v>
      </c>
      <c r="CG41" s="16">
        <v>61</v>
      </c>
      <c r="CH41" s="16">
        <v>51</v>
      </c>
      <c r="CI41" s="16">
        <v>48</v>
      </c>
      <c r="CJ41" s="16">
        <v>58</v>
      </c>
      <c r="CK41" s="16">
        <v>55</v>
      </c>
      <c r="CL41" s="16">
        <v>56</v>
      </c>
      <c r="CM41" s="16">
        <v>55</v>
      </c>
      <c r="CN41" s="16">
        <v>57</v>
      </c>
      <c r="CO41" s="44">
        <f t="shared" si="14"/>
        <v>56.214285714285715</v>
      </c>
      <c r="CP41" s="15">
        <f t="shared" si="15"/>
        <v>14.512987012987018</v>
      </c>
      <c r="CQ41" s="14">
        <f t="shared" si="16"/>
        <v>4.1911733519307059</v>
      </c>
      <c r="CS41" s="13" t="s">
        <v>12</v>
      </c>
      <c r="CT41" s="11">
        <v>49</v>
      </c>
      <c r="CU41" s="11">
        <v>57</v>
      </c>
      <c r="CV41" s="11">
        <v>52</v>
      </c>
      <c r="CW41" s="11">
        <v>51</v>
      </c>
      <c r="CX41" s="11">
        <v>41</v>
      </c>
      <c r="CY41" s="11">
        <v>53</v>
      </c>
      <c r="CZ41" s="11">
        <v>48</v>
      </c>
      <c r="DA41" s="11">
        <v>54</v>
      </c>
      <c r="DB41" s="49">
        <f t="shared" si="17"/>
        <v>50.625</v>
      </c>
      <c r="DC41" s="34">
        <f t="shared" si="18"/>
        <v>2.1032608695652186</v>
      </c>
      <c r="DD41" s="14">
        <f t="shared" si="19"/>
        <v>4.8088460154178359</v>
      </c>
      <c r="DE41" s="9"/>
    </row>
    <row r="42" spans="1:109" x14ac:dyDescent="0.3">
      <c r="B42" s="13" t="s">
        <v>13</v>
      </c>
      <c r="C42" s="16">
        <v>54</v>
      </c>
      <c r="D42" s="16">
        <v>49</v>
      </c>
      <c r="E42" s="16">
        <v>33</v>
      </c>
      <c r="F42" s="16">
        <v>50</v>
      </c>
      <c r="G42" s="16">
        <v>51</v>
      </c>
      <c r="H42" s="45">
        <f>AVERAGE(C42:G42)</f>
        <v>47.4</v>
      </c>
      <c r="I42" s="15">
        <f t="shared" si="0"/>
        <v>-2.6608695652174035</v>
      </c>
      <c r="J42" s="14">
        <f t="shared" si="1"/>
        <v>8.2643814045577653</v>
      </c>
      <c r="L42" s="13" t="s">
        <v>13</v>
      </c>
      <c r="M42" s="16">
        <v>58</v>
      </c>
      <c r="N42" s="16">
        <v>52</v>
      </c>
      <c r="O42" s="16">
        <v>59</v>
      </c>
      <c r="P42" s="16">
        <v>46</v>
      </c>
      <c r="Q42" s="16">
        <v>45</v>
      </c>
      <c r="R42" s="16">
        <v>58</v>
      </c>
      <c r="S42" s="16">
        <v>58</v>
      </c>
      <c r="T42" s="16">
        <v>34</v>
      </c>
      <c r="U42" s="16">
        <v>51</v>
      </c>
      <c r="V42" s="48">
        <f t="shared" si="2"/>
        <v>51.222222222222221</v>
      </c>
      <c r="W42" s="15">
        <f t="shared" si="3"/>
        <v>-4.1497584541062835</v>
      </c>
      <c r="X42" s="14">
        <f t="shared" si="4"/>
        <v>8.3782124850378636</v>
      </c>
      <c r="Z42" s="13" t="s">
        <v>13</v>
      </c>
      <c r="AA42" s="16">
        <v>39</v>
      </c>
      <c r="AB42" s="16">
        <v>34</v>
      </c>
      <c r="AC42" s="16">
        <v>41</v>
      </c>
      <c r="AD42" s="16">
        <v>30</v>
      </c>
      <c r="AE42" s="16">
        <v>41</v>
      </c>
      <c r="AF42" s="16">
        <v>39</v>
      </c>
      <c r="AG42" s="16">
        <v>36</v>
      </c>
      <c r="AH42" s="16">
        <v>32</v>
      </c>
      <c r="AI42" s="16">
        <v>28</v>
      </c>
      <c r="AJ42" s="16">
        <v>36</v>
      </c>
      <c r="AK42" s="16">
        <v>43</v>
      </c>
      <c r="AL42" s="48">
        <f t="shared" si="23"/>
        <v>36.272727272727273</v>
      </c>
      <c r="AM42" s="15">
        <f t="shared" si="6"/>
        <v>-6.4793388429752099</v>
      </c>
      <c r="AN42" s="14">
        <f t="shared" si="7"/>
        <v>4.8598540943305908</v>
      </c>
      <c r="AP42" s="13" t="s">
        <v>13</v>
      </c>
      <c r="AQ42" s="16">
        <v>48</v>
      </c>
      <c r="AR42" s="16">
        <v>45</v>
      </c>
      <c r="AS42" s="16">
        <v>53</v>
      </c>
      <c r="AT42" s="16">
        <v>64</v>
      </c>
      <c r="AU42" s="16">
        <v>50</v>
      </c>
      <c r="AV42" s="16">
        <v>50</v>
      </c>
      <c r="AW42" s="16">
        <v>53</v>
      </c>
      <c r="AX42" s="16">
        <v>53</v>
      </c>
      <c r="AY42" s="48">
        <f t="shared" ref="AY42:AY52" si="24">AVERAGE(AQ42:AX42)</f>
        <v>52</v>
      </c>
      <c r="AZ42" s="15">
        <f t="shared" si="8"/>
        <v>7.0113636363636331</v>
      </c>
      <c r="BA42" s="14">
        <f t="shared" si="9"/>
        <v>5.6061191058138808</v>
      </c>
      <c r="BM42" s="13" t="s">
        <v>13</v>
      </c>
      <c r="BN42" s="9">
        <v>47</v>
      </c>
      <c r="BO42" s="9">
        <v>46</v>
      </c>
      <c r="BP42" s="9">
        <v>44</v>
      </c>
      <c r="BQ42" s="9">
        <v>37</v>
      </c>
      <c r="BR42" s="9">
        <v>43</v>
      </c>
      <c r="BS42" s="9">
        <v>45</v>
      </c>
      <c r="BT42" s="9">
        <v>46</v>
      </c>
      <c r="BU42" s="9">
        <v>43</v>
      </c>
      <c r="BV42" s="48">
        <f t="shared" si="11"/>
        <v>43.875</v>
      </c>
      <c r="BW42" s="15">
        <f t="shared" si="12"/>
        <v>4.0489130434782581</v>
      </c>
      <c r="BX42" s="14">
        <f t="shared" si="13"/>
        <v>3.1367635732209265</v>
      </c>
      <c r="BZ42" s="13" t="s">
        <v>13</v>
      </c>
      <c r="CA42" s="16">
        <v>41</v>
      </c>
      <c r="CB42" s="16">
        <v>31</v>
      </c>
      <c r="CC42" s="16">
        <v>39</v>
      </c>
      <c r="CD42" s="16">
        <v>37</v>
      </c>
      <c r="CE42" s="16">
        <v>47</v>
      </c>
      <c r="CF42" s="16">
        <v>45</v>
      </c>
      <c r="CG42" s="16">
        <v>45</v>
      </c>
      <c r="CH42" s="16">
        <v>38</v>
      </c>
      <c r="CI42" s="16">
        <v>36</v>
      </c>
      <c r="CJ42" s="16">
        <v>41</v>
      </c>
      <c r="CK42" s="16">
        <v>42</v>
      </c>
      <c r="CL42" s="16">
        <v>41</v>
      </c>
      <c r="CM42" s="16">
        <v>41</v>
      </c>
      <c r="CN42" s="16">
        <v>43</v>
      </c>
      <c r="CO42" s="48">
        <f t="shared" si="14"/>
        <v>40.5</v>
      </c>
      <c r="CP42" s="15">
        <f t="shared" si="15"/>
        <v>-1.2012987012986969</v>
      </c>
      <c r="CQ42" s="14">
        <f t="shared" si="16"/>
        <v>4.1463607769112052</v>
      </c>
      <c r="CS42" s="13" t="s">
        <v>13</v>
      </c>
      <c r="CT42" s="11">
        <v>46</v>
      </c>
      <c r="CU42" s="11">
        <v>58</v>
      </c>
      <c r="CV42" s="11">
        <v>48</v>
      </c>
      <c r="CW42" s="11">
        <v>45</v>
      </c>
      <c r="CX42" s="11">
        <v>37</v>
      </c>
      <c r="CY42" s="11">
        <v>47</v>
      </c>
      <c r="CZ42" s="11">
        <v>42</v>
      </c>
      <c r="DA42" s="11">
        <v>50</v>
      </c>
      <c r="DB42" s="49">
        <f t="shared" si="17"/>
        <v>46.625</v>
      </c>
      <c r="DC42" s="34">
        <f t="shared" si="18"/>
        <v>-1.8967391304347814</v>
      </c>
      <c r="DD42" s="14">
        <f t="shared" si="19"/>
        <v>6.0930288034769706</v>
      </c>
      <c r="DE42" s="9"/>
    </row>
    <row r="43" spans="1:109" x14ac:dyDescent="0.3">
      <c r="B43" s="13" t="s">
        <v>15</v>
      </c>
      <c r="C43" s="14">
        <v>54</v>
      </c>
      <c r="D43" s="14">
        <v>47</v>
      </c>
      <c r="E43" s="14">
        <v>39</v>
      </c>
      <c r="F43" s="14">
        <v>52</v>
      </c>
      <c r="G43" s="14">
        <v>53</v>
      </c>
      <c r="H43" s="43">
        <v>49</v>
      </c>
      <c r="I43" s="14">
        <f t="shared" si="0"/>
        <v>-1.0608695652174021</v>
      </c>
      <c r="J43" s="14">
        <f t="shared" si="1"/>
        <v>6.2048368229954285</v>
      </c>
      <c r="L43" s="13" t="s">
        <v>15</v>
      </c>
      <c r="M43" s="9">
        <v>53</v>
      </c>
      <c r="N43" s="9">
        <v>51</v>
      </c>
      <c r="O43" s="9">
        <v>56</v>
      </c>
      <c r="P43" s="9">
        <v>50</v>
      </c>
      <c r="Q43" s="9">
        <v>46</v>
      </c>
      <c r="R43" s="9">
        <v>62</v>
      </c>
      <c r="S43" s="9">
        <v>54</v>
      </c>
      <c r="T43" s="9">
        <v>41</v>
      </c>
      <c r="U43" s="9">
        <v>58</v>
      </c>
      <c r="V43" s="48">
        <f t="shared" si="2"/>
        <v>52.333333333333336</v>
      </c>
      <c r="W43" s="15">
        <f t="shared" si="3"/>
        <v>-3.0386473429951693</v>
      </c>
      <c r="X43" s="14">
        <f t="shared" si="4"/>
        <v>6.3047601064592458</v>
      </c>
      <c r="Z43" s="13" t="s">
        <v>15</v>
      </c>
      <c r="AA43" s="9">
        <v>43</v>
      </c>
      <c r="AB43" s="9">
        <v>44</v>
      </c>
      <c r="AC43" s="9">
        <v>45</v>
      </c>
      <c r="AD43" s="9">
        <v>39</v>
      </c>
      <c r="AE43" s="9">
        <v>45</v>
      </c>
      <c r="AF43" s="9">
        <v>42</v>
      </c>
      <c r="AG43" s="9">
        <v>39</v>
      </c>
      <c r="AH43" s="9">
        <v>37</v>
      </c>
      <c r="AI43" s="9">
        <v>35</v>
      </c>
      <c r="AJ43" s="9">
        <v>42</v>
      </c>
      <c r="AK43" s="9">
        <v>43</v>
      </c>
      <c r="AL43" s="48">
        <f t="shared" si="23"/>
        <v>41.272727272727273</v>
      </c>
      <c r="AM43" s="15">
        <f t="shared" si="6"/>
        <v>-1.4793388429752099</v>
      </c>
      <c r="AN43" s="14">
        <f t="shared" si="7"/>
        <v>3.319364670864263</v>
      </c>
      <c r="AP43" s="13" t="s">
        <v>15</v>
      </c>
      <c r="AQ43" s="9">
        <v>49</v>
      </c>
      <c r="AR43" s="9">
        <v>45</v>
      </c>
      <c r="AS43" s="9">
        <v>52</v>
      </c>
      <c r="AT43" s="9">
        <v>58</v>
      </c>
      <c r="AU43" s="9">
        <v>46</v>
      </c>
      <c r="AV43" s="9">
        <v>51</v>
      </c>
      <c r="AW43" s="9">
        <v>59</v>
      </c>
      <c r="AX43" s="9">
        <v>56</v>
      </c>
      <c r="AY43" s="48">
        <f t="shared" si="24"/>
        <v>52</v>
      </c>
      <c r="AZ43" s="15">
        <f t="shared" si="8"/>
        <v>7.0113636363636331</v>
      </c>
      <c r="BA43" s="14">
        <f t="shared" si="9"/>
        <v>5.2915026221291814</v>
      </c>
      <c r="BM43" s="13" t="s">
        <v>15</v>
      </c>
      <c r="BN43" s="9">
        <v>45</v>
      </c>
      <c r="BO43" s="9">
        <v>43</v>
      </c>
      <c r="BP43" s="9">
        <v>45</v>
      </c>
      <c r="BQ43" s="9">
        <v>37</v>
      </c>
      <c r="BR43" s="9">
        <v>38</v>
      </c>
      <c r="BS43" s="9">
        <v>42</v>
      </c>
      <c r="BT43" s="9">
        <v>46</v>
      </c>
      <c r="BU43" s="9">
        <v>45</v>
      </c>
      <c r="BV43" s="48">
        <f t="shared" si="11"/>
        <v>42.625</v>
      </c>
      <c r="BW43" s="15">
        <f t="shared" si="12"/>
        <v>2.7989130434782581</v>
      </c>
      <c r="BX43" s="14">
        <f t="shared" si="13"/>
        <v>3.4200041771068892</v>
      </c>
      <c r="BZ43" s="13" t="s">
        <v>15</v>
      </c>
      <c r="CA43" s="16">
        <v>39</v>
      </c>
      <c r="CB43" s="16">
        <v>36</v>
      </c>
      <c r="CC43" s="16">
        <v>44</v>
      </c>
      <c r="CD43" s="16">
        <v>38</v>
      </c>
      <c r="CE43" s="16">
        <v>46</v>
      </c>
      <c r="CF43" s="16">
        <v>46</v>
      </c>
      <c r="CG43" s="16">
        <v>45</v>
      </c>
      <c r="CH43" s="16">
        <v>36</v>
      </c>
      <c r="CI43" s="16">
        <v>35</v>
      </c>
      <c r="CJ43" s="16">
        <v>42</v>
      </c>
      <c r="CK43" s="16">
        <v>40</v>
      </c>
      <c r="CL43" s="16">
        <v>41</v>
      </c>
      <c r="CM43" s="16">
        <v>40</v>
      </c>
      <c r="CN43" s="16">
        <v>41</v>
      </c>
      <c r="CO43" s="48">
        <f t="shared" si="14"/>
        <v>40.642857142857146</v>
      </c>
      <c r="CP43" s="15">
        <f t="shared" si="15"/>
        <v>-1.058441558441551</v>
      </c>
      <c r="CQ43" s="14">
        <f t="shared" si="16"/>
        <v>3.6712425659471175</v>
      </c>
      <c r="CS43" s="13" t="s">
        <v>15</v>
      </c>
      <c r="CT43" s="11">
        <v>45</v>
      </c>
      <c r="CU43" s="11">
        <v>53</v>
      </c>
      <c r="CV43" s="11">
        <v>50</v>
      </c>
      <c r="CW43" s="11">
        <v>47</v>
      </c>
      <c r="CX43" s="11">
        <v>37</v>
      </c>
      <c r="CY43" s="11">
        <v>49</v>
      </c>
      <c r="CZ43" s="11">
        <v>43</v>
      </c>
      <c r="DA43" s="11">
        <v>50</v>
      </c>
      <c r="DB43" s="49">
        <f t="shared" si="17"/>
        <v>46.75</v>
      </c>
      <c r="DC43" s="34">
        <f t="shared" si="18"/>
        <v>-1.7717391304347814</v>
      </c>
      <c r="DD43" s="14">
        <f t="shared" si="19"/>
        <v>5.0355876377184474</v>
      </c>
      <c r="DE43" s="9"/>
    </row>
    <row r="44" spans="1:109" x14ac:dyDescent="0.3">
      <c r="A44" s="17"/>
      <c r="B44" s="13" t="s">
        <v>17</v>
      </c>
      <c r="C44" s="14">
        <v>55</v>
      </c>
      <c r="D44" s="14">
        <v>50</v>
      </c>
      <c r="E44" s="14">
        <v>43</v>
      </c>
      <c r="F44" s="14">
        <v>59</v>
      </c>
      <c r="G44" s="14">
        <v>56</v>
      </c>
      <c r="H44" s="43">
        <v>52.6</v>
      </c>
      <c r="I44" s="14">
        <f t="shared" si="0"/>
        <v>2.5391304347825994</v>
      </c>
      <c r="J44" s="14">
        <f t="shared" si="1"/>
        <v>6.2689712074630064</v>
      </c>
      <c r="L44" s="13" t="s">
        <v>17</v>
      </c>
      <c r="M44" s="9">
        <v>67</v>
      </c>
      <c r="N44" s="9">
        <v>90</v>
      </c>
      <c r="O44" s="9">
        <v>56</v>
      </c>
      <c r="P44" s="9">
        <v>50</v>
      </c>
      <c r="Q44" s="9">
        <v>51</v>
      </c>
      <c r="R44" s="9">
        <v>61</v>
      </c>
      <c r="S44" s="9">
        <v>61</v>
      </c>
      <c r="T44" s="9">
        <v>41</v>
      </c>
      <c r="U44" s="9">
        <v>53</v>
      </c>
      <c r="V44" s="48">
        <f>AVERAGE(M44,O44,P44,Q44,R44,S44,T44,U44)</f>
        <v>55</v>
      </c>
      <c r="W44" s="15">
        <f t="shared" si="3"/>
        <v>-0.37198067632850496</v>
      </c>
      <c r="X44" s="14">
        <f t="shared" si="4"/>
        <v>13.905434589077441</v>
      </c>
      <c r="Z44" s="13" t="s">
        <v>17</v>
      </c>
      <c r="AA44" s="9">
        <v>46</v>
      </c>
      <c r="AB44" s="9">
        <v>45</v>
      </c>
      <c r="AC44" s="9">
        <v>47</v>
      </c>
      <c r="AD44" s="9">
        <v>40</v>
      </c>
      <c r="AE44" s="9">
        <v>46</v>
      </c>
      <c r="AF44" s="9">
        <v>45</v>
      </c>
      <c r="AG44" s="9">
        <v>42</v>
      </c>
      <c r="AH44" s="9">
        <v>38</v>
      </c>
      <c r="AI44" s="9">
        <v>37</v>
      </c>
      <c r="AJ44" s="9">
        <v>43</v>
      </c>
      <c r="AK44" s="9">
        <v>46</v>
      </c>
      <c r="AL44" s="48">
        <f t="shared" si="23"/>
        <v>43.18181818181818</v>
      </c>
      <c r="AM44" s="15">
        <f t="shared" si="6"/>
        <v>0.42975206611569661</v>
      </c>
      <c r="AN44" s="14">
        <f t="shared" si="7"/>
        <v>3.4876405152533083</v>
      </c>
      <c r="AP44" s="13" t="s">
        <v>17</v>
      </c>
      <c r="AQ44" s="9">
        <v>44</v>
      </c>
      <c r="AR44" s="9">
        <v>39</v>
      </c>
      <c r="AS44" s="9">
        <v>52</v>
      </c>
      <c r="AT44" s="9">
        <v>59</v>
      </c>
      <c r="AU44" s="9">
        <v>51</v>
      </c>
      <c r="AV44" s="9">
        <v>56</v>
      </c>
      <c r="AW44" s="9">
        <v>65</v>
      </c>
      <c r="AX44" s="9">
        <v>58</v>
      </c>
      <c r="AY44" s="48">
        <f t="shared" si="24"/>
        <v>53</v>
      </c>
      <c r="AZ44" s="15">
        <f t="shared" si="8"/>
        <v>8.0113636363636331</v>
      </c>
      <c r="BA44" s="14">
        <f t="shared" si="9"/>
        <v>8.4176684929464205</v>
      </c>
      <c r="BM44" s="13" t="s">
        <v>17</v>
      </c>
      <c r="BN44" s="9">
        <v>42</v>
      </c>
      <c r="BO44" s="9">
        <v>41</v>
      </c>
      <c r="BP44" s="9">
        <v>41</v>
      </c>
      <c r="BQ44" s="9">
        <v>32</v>
      </c>
      <c r="BR44" s="9">
        <v>35</v>
      </c>
      <c r="BS44" s="9">
        <v>40</v>
      </c>
      <c r="BT44" s="9">
        <v>45</v>
      </c>
      <c r="BU44" s="9">
        <v>43</v>
      </c>
      <c r="BV44" s="48">
        <f t="shared" si="11"/>
        <v>39.875</v>
      </c>
      <c r="BW44" s="15">
        <f t="shared" si="12"/>
        <v>4.8913043478258089E-2</v>
      </c>
      <c r="BX44" s="14">
        <f t="shared" si="13"/>
        <v>4.2907708265199025</v>
      </c>
      <c r="BZ44" s="13" t="s">
        <v>17</v>
      </c>
      <c r="CA44" s="16">
        <v>35</v>
      </c>
      <c r="CB44" s="16">
        <v>32</v>
      </c>
      <c r="CC44" s="16">
        <v>39</v>
      </c>
      <c r="CD44" s="16">
        <v>34</v>
      </c>
      <c r="CE44" s="16">
        <v>42</v>
      </c>
      <c r="CF44" s="16">
        <v>42</v>
      </c>
      <c r="CG44" s="16">
        <v>42</v>
      </c>
      <c r="CH44" s="16">
        <v>34</v>
      </c>
      <c r="CI44" s="16">
        <v>33</v>
      </c>
      <c r="CJ44" s="16">
        <v>38</v>
      </c>
      <c r="CK44" s="16">
        <v>38</v>
      </c>
      <c r="CL44" s="16">
        <v>39</v>
      </c>
      <c r="CM44" s="16">
        <v>38</v>
      </c>
      <c r="CN44" s="16">
        <v>38</v>
      </c>
      <c r="CO44" s="48">
        <f t="shared" si="14"/>
        <v>37.428571428571431</v>
      </c>
      <c r="CP44" s="15">
        <f t="shared" si="15"/>
        <v>-4.2727272727272663</v>
      </c>
      <c r="CQ44" s="14">
        <f t="shared" si="16"/>
        <v>3.3675895445643826</v>
      </c>
      <c r="CS44" s="13" t="s">
        <v>17</v>
      </c>
      <c r="CT44" s="11">
        <v>39</v>
      </c>
      <c r="CU44" s="11">
        <v>56</v>
      </c>
      <c r="CV44" s="11">
        <v>42</v>
      </c>
      <c r="CW44" s="11">
        <v>40</v>
      </c>
      <c r="CX44" s="11">
        <v>36</v>
      </c>
      <c r="CY44" s="11">
        <v>43</v>
      </c>
      <c r="CZ44" s="11">
        <v>39</v>
      </c>
      <c r="DA44" s="11">
        <v>50</v>
      </c>
      <c r="DB44" s="49">
        <f t="shared" si="17"/>
        <v>43.125</v>
      </c>
      <c r="DC44" s="34">
        <f t="shared" si="18"/>
        <v>-5.3967391304347814</v>
      </c>
      <c r="DD44" s="14">
        <f t="shared" si="19"/>
        <v>6.6426651277932116</v>
      </c>
      <c r="DE44" s="9"/>
    </row>
    <row r="45" spans="1:109" x14ac:dyDescent="0.3">
      <c r="B45" s="13" t="s">
        <v>32</v>
      </c>
      <c r="C45" s="14">
        <v>48</v>
      </c>
      <c r="D45" s="14">
        <v>43</v>
      </c>
      <c r="E45" s="14">
        <v>35</v>
      </c>
      <c r="F45" s="14">
        <v>47</v>
      </c>
      <c r="G45" s="14">
        <v>47</v>
      </c>
      <c r="H45" s="43">
        <v>44</v>
      </c>
      <c r="I45" s="14">
        <f t="shared" si="0"/>
        <v>-6.0608695652174021</v>
      </c>
      <c r="J45" s="14">
        <f t="shared" si="1"/>
        <v>5.3851648071345037</v>
      </c>
      <c r="L45" s="13" t="s">
        <v>32</v>
      </c>
      <c r="M45" s="9">
        <v>49</v>
      </c>
      <c r="N45" s="9">
        <v>46</v>
      </c>
      <c r="O45" s="9">
        <v>51</v>
      </c>
      <c r="P45" s="9">
        <v>46</v>
      </c>
      <c r="Q45" s="9">
        <v>42</v>
      </c>
      <c r="R45" s="9">
        <v>56</v>
      </c>
      <c r="S45" s="9">
        <v>52</v>
      </c>
      <c r="T45" s="9">
        <v>37</v>
      </c>
      <c r="U45" s="9">
        <v>47</v>
      </c>
      <c r="V45" s="48">
        <f t="shared" ref="V45:V52" si="25">AVERAGE(M45:U45)</f>
        <v>47.333333333333336</v>
      </c>
      <c r="W45" s="15">
        <f t="shared" si="3"/>
        <v>-8.0386473429951693</v>
      </c>
      <c r="X45" s="14">
        <f t="shared" si="4"/>
        <v>5.6124860801609122</v>
      </c>
      <c r="Z45" s="13" t="s">
        <v>32</v>
      </c>
      <c r="AA45" s="9">
        <v>38</v>
      </c>
      <c r="AB45" s="9">
        <v>39</v>
      </c>
      <c r="AC45" s="9">
        <v>39</v>
      </c>
      <c r="AD45" s="9">
        <v>35</v>
      </c>
      <c r="AE45" s="9">
        <v>40</v>
      </c>
      <c r="AF45" s="9">
        <v>40</v>
      </c>
      <c r="AG45" s="9">
        <v>37</v>
      </c>
      <c r="AH45" s="9">
        <v>33</v>
      </c>
      <c r="AI45" s="9">
        <v>31</v>
      </c>
      <c r="AJ45" s="9">
        <v>35</v>
      </c>
      <c r="AK45" s="9">
        <v>39</v>
      </c>
      <c r="AL45" s="48">
        <f t="shared" si="23"/>
        <v>36.909090909090907</v>
      </c>
      <c r="AM45" s="15">
        <f t="shared" si="6"/>
        <v>-5.8429752066115768</v>
      </c>
      <c r="AN45" s="14">
        <f t="shared" si="7"/>
        <v>3.0151134457776361</v>
      </c>
      <c r="AP45" s="13" t="s">
        <v>32</v>
      </c>
      <c r="AQ45" s="9">
        <v>42</v>
      </c>
      <c r="AR45" s="9">
        <v>40</v>
      </c>
      <c r="AS45" s="9">
        <v>49</v>
      </c>
      <c r="AT45" s="9">
        <v>51</v>
      </c>
      <c r="AU45" s="9">
        <v>44</v>
      </c>
      <c r="AV45" s="9">
        <v>48</v>
      </c>
      <c r="AW45" s="9">
        <v>53</v>
      </c>
      <c r="AX45" s="9">
        <v>54</v>
      </c>
      <c r="AY45" s="48">
        <f t="shared" si="24"/>
        <v>47.625</v>
      </c>
      <c r="AZ45" s="15">
        <f t="shared" si="8"/>
        <v>2.6363636363636331</v>
      </c>
      <c r="BA45" s="14">
        <f t="shared" si="9"/>
        <v>5.1530157605591915</v>
      </c>
      <c r="BM45" s="13" t="s">
        <v>32</v>
      </c>
      <c r="BN45" s="9">
        <v>42</v>
      </c>
      <c r="BO45" s="9">
        <v>44</v>
      </c>
      <c r="BP45" s="9">
        <v>43</v>
      </c>
      <c r="BQ45" s="9">
        <v>37</v>
      </c>
      <c r="BR45" s="9">
        <v>40</v>
      </c>
      <c r="BS45" s="9">
        <v>41</v>
      </c>
      <c r="BT45" s="9">
        <v>46</v>
      </c>
      <c r="BU45" s="9">
        <v>44</v>
      </c>
      <c r="BV45" s="48">
        <f t="shared" si="11"/>
        <v>42.125</v>
      </c>
      <c r="BW45" s="15">
        <f t="shared" si="12"/>
        <v>2.2989130434782581</v>
      </c>
      <c r="BX45" s="14">
        <f t="shared" si="13"/>
        <v>2.7998724460742341</v>
      </c>
      <c r="BZ45" s="13" t="s">
        <v>32</v>
      </c>
      <c r="CA45" s="16">
        <v>35</v>
      </c>
      <c r="CB45" s="16">
        <v>31</v>
      </c>
      <c r="CC45" s="16">
        <v>34</v>
      </c>
      <c r="CD45" s="16">
        <v>32</v>
      </c>
      <c r="CE45" s="16">
        <v>38</v>
      </c>
      <c r="CF45" s="16">
        <v>37</v>
      </c>
      <c r="CG45" s="16">
        <v>37</v>
      </c>
      <c r="CH45" s="16">
        <v>33</v>
      </c>
      <c r="CI45" s="16">
        <v>29</v>
      </c>
      <c r="CJ45" s="16">
        <v>33</v>
      </c>
      <c r="CK45" s="16">
        <v>33</v>
      </c>
      <c r="CL45" s="16">
        <v>34</v>
      </c>
      <c r="CM45" s="16">
        <v>32</v>
      </c>
      <c r="CN45" s="16">
        <v>34</v>
      </c>
      <c r="CO45" s="48">
        <f t="shared" si="14"/>
        <v>33.714285714285715</v>
      </c>
      <c r="CP45" s="15">
        <f t="shared" si="15"/>
        <v>-7.9870129870129816</v>
      </c>
      <c r="CQ45" s="14">
        <f t="shared" si="16"/>
        <v>2.4629117048595277</v>
      </c>
      <c r="CS45" s="13" t="s">
        <v>32</v>
      </c>
      <c r="CT45" s="11">
        <v>42</v>
      </c>
      <c r="CU45" s="11">
        <v>50</v>
      </c>
      <c r="CV45" s="11">
        <v>45</v>
      </c>
      <c r="CW45" s="11">
        <v>45</v>
      </c>
      <c r="CX45" s="11">
        <v>35</v>
      </c>
      <c r="CY45" s="11">
        <v>46</v>
      </c>
      <c r="CZ45" s="11">
        <v>42</v>
      </c>
      <c r="DA45" s="11">
        <v>47</v>
      </c>
      <c r="DB45" s="49">
        <f t="shared" si="17"/>
        <v>44</v>
      </c>
      <c r="DC45" s="34">
        <f t="shared" si="18"/>
        <v>-4.5217391304347814</v>
      </c>
      <c r="DD45" s="14">
        <f t="shared" si="19"/>
        <v>4.4721359549995796</v>
      </c>
      <c r="DE45" s="9"/>
    </row>
    <row r="46" spans="1:109" x14ac:dyDescent="0.3">
      <c r="B46" s="13" t="s">
        <v>38</v>
      </c>
      <c r="C46" s="14">
        <v>59</v>
      </c>
      <c r="D46" s="14">
        <v>50</v>
      </c>
      <c r="E46" s="14">
        <v>43</v>
      </c>
      <c r="F46" s="14">
        <v>57</v>
      </c>
      <c r="G46" s="14">
        <v>58</v>
      </c>
      <c r="H46" s="43">
        <v>53.4</v>
      </c>
      <c r="I46" s="14">
        <f t="shared" si="0"/>
        <v>3.3391304347825965</v>
      </c>
      <c r="J46" s="14">
        <f t="shared" si="1"/>
        <v>6.8044103344816138</v>
      </c>
      <c r="L46" s="13" t="s">
        <v>38</v>
      </c>
      <c r="M46" s="9">
        <v>50</v>
      </c>
      <c r="N46" s="9">
        <v>44</v>
      </c>
      <c r="O46" s="9">
        <v>50</v>
      </c>
      <c r="P46" s="9">
        <v>47</v>
      </c>
      <c r="Q46" s="9">
        <v>41</v>
      </c>
      <c r="R46" s="9">
        <v>54</v>
      </c>
      <c r="S46" s="9">
        <v>52</v>
      </c>
      <c r="T46" s="9">
        <v>36</v>
      </c>
      <c r="U46" s="9">
        <v>47</v>
      </c>
      <c r="V46" s="48">
        <f t="shared" si="25"/>
        <v>46.777777777777779</v>
      </c>
      <c r="W46" s="15">
        <f t="shared" si="3"/>
        <v>-8.5942028985507264</v>
      </c>
      <c r="X46" s="14">
        <f t="shared" si="4"/>
        <v>5.6740148435163915</v>
      </c>
      <c r="Z46" s="13" t="s">
        <v>38</v>
      </c>
      <c r="AA46" s="9">
        <v>41</v>
      </c>
      <c r="AB46" s="9">
        <v>43</v>
      </c>
      <c r="AC46" s="9">
        <v>43</v>
      </c>
      <c r="AD46" s="9">
        <v>39</v>
      </c>
      <c r="AE46" s="9">
        <v>43</v>
      </c>
      <c r="AF46" s="9">
        <v>43</v>
      </c>
      <c r="AG46" s="9">
        <v>40</v>
      </c>
      <c r="AH46" s="9">
        <v>38</v>
      </c>
      <c r="AI46" s="9">
        <v>35</v>
      </c>
      <c r="AJ46" s="9">
        <v>39</v>
      </c>
      <c r="AK46" s="9">
        <v>42</v>
      </c>
      <c r="AL46" s="48">
        <f t="shared" si="23"/>
        <v>40.545454545454547</v>
      </c>
      <c r="AM46" s="15">
        <f t="shared" si="6"/>
        <v>-2.2066115702479365</v>
      </c>
      <c r="AN46" s="14">
        <f t="shared" si="7"/>
        <v>2.6215886925159086</v>
      </c>
      <c r="AP46" s="13" t="s">
        <v>38</v>
      </c>
      <c r="AQ46" s="9">
        <v>41</v>
      </c>
      <c r="AR46" s="9">
        <v>38</v>
      </c>
      <c r="AS46" s="9">
        <v>44</v>
      </c>
      <c r="AT46" s="9">
        <v>48</v>
      </c>
      <c r="AU46" s="9">
        <v>42</v>
      </c>
      <c r="AV46" s="9">
        <v>43</v>
      </c>
      <c r="AW46" s="9">
        <v>48</v>
      </c>
      <c r="AX46" s="9">
        <v>45</v>
      </c>
      <c r="AY46" s="48">
        <f t="shared" si="24"/>
        <v>43.625</v>
      </c>
      <c r="AZ46" s="15">
        <f t="shared" si="8"/>
        <v>-1.3636363636363669</v>
      </c>
      <c r="BA46" s="14">
        <f t="shared" si="9"/>
        <v>3.4200041771068892</v>
      </c>
      <c r="BM46" s="13" t="s">
        <v>38</v>
      </c>
      <c r="BN46" s="9">
        <v>41</v>
      </c>
      <c r="BO46" s="9">
        <v>40</v>
      </c>
      <c r="BP46" s="9">
        <v>40</v>
      </c>
      <c r="BQ46" s="9">
        <v>34</v>
      </c>
      <c r="BR46" s="9">
        <v>38</v>
      </c>
      <c r="BS46" s="9">
        <v>39</v>
      </c>
      <c r="BT46" s="9">
        <v>44</v>
      </c>
      <c r="BU46" s="9">
        <v>42</v>
      </c>
      <c r="BV46" s="48">
        <f t="shared" si="11"/>
        <v>39.75</v>
      </c>
      <c r="BW46" s="15">
        <f t="shared" si="12"/>
        <v>-7.6086956521741911E-2</v>
      </c>
      <c r="BX46" s="14">
        <f t="shared" si="13"/>
        <v>2.9640705601780613</v>
      </c>
      <c r="BZ46" s="13" t="s">
        <v>38</v>
      </c>
      <c r="CA46" s="16">
        <v>32</v>
      </c>
      <c r="CB46" s="16">
        <v>28</v>
      </c>
      <c r="CC46" s="16">
        <v>33</v>
      </c>
      <c r="CD46" s="16">
        <v>31</v>
      </c>
      <c r="CE46" s="16">
        <v>36</v>
      </c>
      <c r="CF46" s="16">
        <v>35</v>
      </c>
      <c r="CG46" s="16">
        <v>36</v>
      </c>
      <c r="CH46" s="16">
        <v>31</v>
      </c>
      <c r="CI46" s="16">
        <v>28</v>
      </c>
      <c r="CJ46" s="16">
        <v>32</v>
      </c>
      <c r="CK46" s="16">
        <v>32</v>
      </c>
      <c r="CL46" s="16">
        <v>32</v>
      </c>
      <c r="CM46" s="16">
        <v>31</v>
      </c>
      <c r="CN46" s="16">
        <v>33</v>
      </c>
      <c r="CO46" s="48">
        <f t="shared" si="14"/>
        <v>32.142857142857146</v>
      </c>
      <c r="CP46" s="15">
        <f t="shared" si="15"/>
        <v>-9.558441558441551</v>
      </c>
      <c r="CQ46" s="14">
        <f t="shared" si="16"/>
        <v>2.4449993820085059</v>
      </c>
      <c r="CS46" s="13" t="s">
        <v>38</v>
      </c>
      <c r="CT46" s="11">
        <v>42</v>
      </c>
      <c r="CU46" s="11">
        <v>50</v>
      </c>
      <c r="CV46" s="11">
        <v>45</v>
      </c>
      <c r="CW46" s="11">
        <v>42</v>
      </c>
      <c r="CX46" s="11">
        <v>34</v>
      </c>
      <c r="CY46" s="11">
        <v>45</v>
      </c>
      <c r="CZ46" s="11">
        <v>40</v>
      </c>
      <c r="DA46" s="11">
        <v>45</v>
      </c>
      <c r="DB46" s="49">
        <f t="shared" si="17"/>
        <v>42.875</v>
      </c>
      <c r="DC46" s="34">
        <f t="shared" si="18"/>
        <v>-5.6467391304347814</v>
      </c>
      <c r="DD46" s="14">
        <f t="shared" si="19"/>
        <v>4.6732521560777904</v>
      </c>
      <c r="DE46" s="9"/>
    </row>
    <row r="47" spans="1:109" x14ac:dyDescent="0.3">
      <c r="B47" s="13" t="s">
        <v>16</v>
      </c>
      <c r="C47" s="14">
        <v>52</v>
      </c>
      <c r="D47" s="14">
        <v>47</v>
      </c>
      <c r="E47" s="14">
        <v>37</v>
      </c>
      <c r="F47" s="14">
        <v>50</v>
      </c>
      <c r="G47" s="14">
        <v>49</v>
      </c>
      <c r="H47" s="43">
        <v>47</v>
      </c>
      <c r="I47" s="14">
        <f t="shared" si="0"/>
        <v>-3.0608695652174021</v>
      </c>
      <c r="J47" s="14">
        <f t="shared" si="1"/>
        <v>5.873670062235365</v>
      </c>
      <c r="L47" s="13" t="s">
        <v>16</v>
      </c>
      <c r="M47" s="9">
        <v>54</v>
      </c>
      <c r="N47" s="9">
        <v>51</v>
      </c>
      <c r="O47" s="9">
        <v>57</v>
      </c>
      <c r="P47" s="9">
        <v>51</v>
      </c>
      <c r="Q47" s="9">
        <v>46</v>
      </c>
      <c r="R47" s="9">
        <v>65</v>
      </c>
      <c r="S47" s="9">
        <v>57</v>
      </c>
      <c r="T47" s="9">
        <v>42</v>
      </c>
      <c r="U47" s="9">
        <v>60</v>
      </c>
      <c r="V47" s="48">
        <f t="shared" si="25"/>
        <v>53.666666666666664</v>
      </c>
      <c r="W47" s="15">
        <f t="shared" si="3"/>
        <v>-1.7053140096618407</v>
      </c>
      <c r="X47" s="14">
        <f t="shared" si="4"/>
        <v>7.0710678118654755</v>
      </c>
      <c r="Z47" s="13" t="s">
        <v>16</v>
      </c>
      <c r="AA47" s="9">
        <v>56</v>
      </c>
      <c r="AB47" s="9">
        <v>59</v>
      </c>
      <c r="AC47" s="9">
        <v>60</v>
      </c>
      <c r="AD47" s="9">
        <v>50</v>
      </c>
      <c r="AE47" s="9">
        <v>61</v>
      </c>
      <c r="AF47" s="9">
        <v>57</v>
      </c>
      <c r="AG47" s="9">
        <v>53</v>
      </c>
      <c r="AH47" s="9">
        <v>46</v>
      </c>
      <c r="AI47" s="9">
        <v>47</v>
      </c>
      <c r="AJ47" s="9">
        <v>54</v>
      </c>
      <c r="AK47" s="9">
        <v>57</v>
      </c>
      <c r="AL47" s="44">
        <f t="shared" si="23"/>
        <v>54.545454545454547</v>
      </c>
      <c r="AM47" s="15">
        <f t="shared" si="6"/>
        <v>11.793388429752063</v>
      </c>
      <c r="AN47" s="14">
        <f t="shared" si="7"/>
        <v>5.0865240855349603</v>
      </c>
      <c r="AP47" s="13" t="s">
        <v>16</v>
      </c>
      <c r="AQ47" s="9">
        <v>44</v>
      </c>
      <c r="AR47" s="9">
        <v>38</v>
      </c>
      <c r="AS47" s="9">
        <v>48</v>
      </c>
      <c r="AT47" s="9">
        <v>53</v>
      </c>
      <c r="AU47" s="9">
        <v>43</v>
      </c>
      <c r="AV47" s="9">
        <v>47</v>
      </c>
      <c r="AW47" s="9">
        <v>58</v>
      </c>
      <c r="AX47" s="9">
        <v>51</v>
      </c>
      <c r="AY47" s="48">
        <f t="shared" si="24"/>
        <v>47.75</v>
      </c>
      <c r="AZ47" s="15">
        <f t="shared" si="8"/>
        <v>2.7613636363636331</v>
      </c>
      <c r="BA47" s="14">
        <f t="shared" si="9"/>
        <v>6.2735271464418529</v>
      </c>
      <c r="BM47" s="13" t="s">
        <v>16</v>
      </c>
      <c r="BN47" s="9">
        <v>56</v>
      </c>
      <c r="BO47" s="9">
        <v>53</v>
      </c>
      <c r="BP47" s="9">
        <v>56</v>
      </c>
      <c r="BQ47" s="9">
        <v>48</v>
      </c>
      <c r="BR47" s="9">
        <v>47</v>
      </c>
      <c r="BS47" s="9">
        <v>53</v>
      </c>
      <c r="BT47" s="9">
        <v>55</v>
      </c>
      <c r="BU47" s="9">
        <v>53</v>
      </c>
      <c r="BV47" s="44">
        <f t="shared" si="11"/>
        <v>52.625</v>
      </c>
      <c r="BW47" s="15">
        <f t="shared" si="12"/>
        <v>12.798913043478258</v>
      </c>
      <c r="BX47" s="14">
        <f t="shared" si="13"/>
        <v>3.4200041771068892</v>
      </c>
      <c r="BZ47" s="13" t="s">
        <v>16</v>
      </c>
      <c r="CA47" s="16">
        <v>48</v>
      </c>
      <c r="CB47" s="16">
        <v>43</v>
      </c>
      <c r="CC47" s="16">
        <v>53</v>
      </c>
      <c r="CD47" s="16">
        <v>47</v>
      </c>
      <c r="CE47" s="16">
        <v>56</v>
      </c>
      <c r="CF47" s="16">
        <v>54</v>
      </c>
      <c r="CG47" s="16">
        <v>54</v>
      </c>
      <c r="CH47" s="16">
        <v>44</v>
      </c>
      <c r="CI47" s="16">
        <v>42</v>
      </c>
      <c r="CJ47" s="16">
        <v>52</v>
      </c>
      <c r="CK47" s="16">
        <v>50</v>
      </c>
      <c r="CL47" s="16">
        <v>51</v>
      </c>
      <c r="CM47" s="16">
        <v>50</v>
      </c>
      <c r="CN47" s="16">
        <v>51</v>
      </c>
      <c r="CO47" s="48">
        <f t="shared" si="14"/>
        <v>49.642857142857146</v>
      </c>
      <c r="CP47" s="15">
        <f t="shared" si="15"/>
        <v>7.941558441558449</v>
      </c>
      <c r="CQ47" s="14">
        <f t="shared" si="16"/>
        <v>4.3253660202104527</v>
      </c>
      <c r="CS47" s="13" t="s">
        <v>16</v>
      </c>
      <c r="CT47" s="11">
        <v>45</v>
      </c>
      <c r="CU47" s="11">
        <v>55</v>
      </c>
      <c r="CV47" s="11">
        <v>51</v>
      </c>
      <c r="CW47" s="11">
        <v>49</v>
      </c>
      <c r="CX47" s="11">
        <v>38</v>
      </c>
      <c r="CY47" s="11">
        <v>50</v>
      </c>
      <c r="CZ47" s="11">
        <v>46</v>
      </c>
      <c r="DA47" s="11">
        <v>53</v>
      </c>
      <c r="DB47" s="49">
        <f t="shared" si="17"/>
        <v>48.375</v>
      </c>
      <c r="DC47" s="34">
        <f t="shared" si="18"/>
        <v>-0.14673913043478137</v>
      </c>
      <c r="DD47" s="14">
        <f t="shared" si="19"/>
        <v>5.343554194407635</v>
      </c>
      <c r="DE47" s="9"/>
    </row>
    <row r="48" spans="1:109" x14ac:dyDescent="0.3">
      <c r="B48" s="13" t="s">
        <v>5</v>
      </c>
      <c r="C48" s="14">
        <v>46</v>
      </c>
      <c r="D48" s="14">
        <v>47</v>
      </c>
      <c r="E48" s="14">
        <v>33</v>
      </c>
      <c r="F48" s="14">
        <v>48</v>
      </c>
      <c r="G48" s="14">
        <v>38</v>
      </c>
      <c r="H48" s="43">
        <v>42.4</v>
      </c>
      <c r="I48" s="14">
        <f t="shared" si="0"/>
        <v>-7.6608695652174035</v>
      </c>
      <c r="J48" s="14">
        <f t="shared" si="1"/>
        <v>6.5802735505448542</v>
      </c>
      <c r="L48" s="13" t="s">
        <v>5</v>
      </c>
      <c r="M48" s="9">
        <v>53</v>
      </c>
      <c r="N48" s="9">
        <v>49</v>
      </c>
      <c r="O48" s="9">
        <v>55</v>
      </c>
      <c r="P48" s="9">
        <v>49</v>
      </c>
      <c r="Q48" s="9">
        <v>48</v>
      </c>
      <c r="R48" s="9">
        <v>58</v>
      </c>
      <c r="S48" s="9">
        <v>58</v>
      </c>
      <c r="T48" s="9">
        <v>38</v>
      </c>
      <c r="U48" s="9">
        <v>54</v>
      </c>
      <c r="V48" s="47">
        <f t="shared" si="25"/>
        <v>51.333333333333336</v>
      </c>
      <c r="W48" s="15">
        <f t="shared" si="3"/>
        <v>-4.0386473429951693</v>
      </c>
      <c r="X48" s="14">
        <f t="shared" si="4"/>
        <v>6.2449979983983983</v>
      </c>
      <c r="Z48" s="13" t="s">
        <v>5</v>
      </c>
      <c r="AA48" s="9">
        <v>47</v>
      </c>
      <c r="AB48" s="9">
        <v>46</v>
      </c>
      <c r="AC48" s="9">
        <v>46</v>
      </c>
      <c r="AD48" s="9">
        <v>41</v>
      </c>
      <c r="AE48" s="9">
        <v>49</v>
      </c>
      <c r="AF48" s="9">
        <v>46</v>
      </c>
      <c r="AG48" s="9">
        <v>43</v>
      </c>
      <c r="AH48" s="9">
        <v>35</v>
      </c>
      <c r="AI48" s="9">
        <v>34</v>
      </c>
      <c r="AJ48" s="9">
        <v>26</v>
      </c>
      <c r="AK48" s="9">
        <v>47</v>
      </c>
      <c r="AL48" s="48">
        <f t="shared" si="23"/>
        <v>41.81818181818182</v>
      </c>
      <c r="AM48" s="15">
        <f t="shared" si="6"/>
        <v>-0.93388429752066315</v>
      </c>
      <c r="AN48" s="14">
        <f t="shared" si="7"/>
        <v>7.1946950153315319</v>
      </c>
      <c r="AP48" s="13" t="s">
        <v>5</v>
      </c>
      <c r="AQ48" s="9">
        <v>43</v>
      </c>
      <c r="AR48" s="9">
        <v>35</v>
      </c>
      <c r="AS48" s="9">
        <v>42</v>
      </c>
      <c r="AT48" s="9">
        <v>47</v>
      </c>
      <c r="AU48" s="9">
        <v>41</v>
      </c>
      <c r="AV48" s="9">
        <v>44</v>
      </c>
      <c r="AW48" s="9">
        <v>51</v>
      </c>
      <c r="AX48" s="9">
        <v>50</v>
      </c>
      <c r="AY48" s="48">
        <f t="shared" si="24"/>
        <v>44.125</v>
      </c>
      <c r="AZ48" s="15">
        <f t="shared" si="8"/>
        <v>-0.86363636363636687</v>
      </c>
      <c r="BA48" s="14">
        <f t="shared" si="9"/>
        <v>5.1944338341288798</v>
      </c>
      <c r="BM48" s="13" t="s">
        <v>5</v>
      </c>
      <c r="BN48" s="9">
        <v>44</v>
      </c>
      <c r="BO48" s="9">
        <v>44</v>
      </c>
      <c r="BP48" s="9">
        <v>44</v>
      </c>
      <c r="BQ48" s="9">
        <v>36</v>
      </c>
      <c r="BR48" s="9">
        <v>41</v>
      </c>
      <c r="BS48" s="9">
        <v>43</v>
      </c>
      <c r="BT48" s="9">
        <v>44</v>
      </c>
      <c r="BU48" s="9">
        <v>40</v>
      </c>
      <c r="BV48" s="48">
        <f t="shared" si="11"/>
        <v>42</v>
      </c>
      <c r="BW48" s="15">
        <f t="shared" si="12"/>
        <v>2.1739130434782581</v>
      </c>
      <c r="BX48" s="14">
        <f t="shared" si="13"/>
        <v>2.8784916685156978</v>
      </c>
      <c r="BZ48" s="13" t="s">
        <v>5</v>
      </c>
      <c r="CA48" s="16">
        <v>37</v>
      </c>
      <c r="CB48" s="16">
        <v>34</v>
      </c>
      <c r="CC48" s="16">
        <v>39</v>
      </c>
      <c r="CD48" s="16">
        <v>36</v>
      </c>
      <c r="CE48" s="16">
        <v>42</v>
      </c>
      <c r="CF48" s="16">
        <v>41</v>
      </c>
      <c r="CG48" s="16">
        <v>41</v>
      </c>
      <c r="CH48" s="16">
        <v>35</v>
      </c>
      <c r="CI48" s="16">
        <v>31</v>
      </c>
      <c r="CJ48" s="16">
        <v>38</v>
      </c>
      <c r="CK48" s="16">
        <v>36</v>
      </c>
      <c r="CL48" s="16">
        <v>37</v>
      </c>
      <c r="CM48" s="16">
        <v>35</v>
      </c>
      <c r="CN48" s="16">
        <v>38</v>
      </c>
      <c r="CO48" s="48">
        <f t="shared" si="14"/>
        <v>37.142857142857146</v>
      </c>
      <c r="CP48" s="15">
        <f t="shared" si="15"/>
        <v>-4.558441558441551</v>
      </c>
      <c r="CQ48" s="14">
        <f t="shared" si="16"/>
        <v>3.0091435749968882</v>
      </c>
      <c r="CS48" s="13" t="s">
        <v>5</v>
      </c>
      <c r="CT48" s="11">
        <v>42</v>
      </c>
      <c r="CU48" s="11">
        <v>49</v>
      </c>
      <c r="CV48" s="11">
        <v>46</v>
      </c>
      <c r="CW48" s="11">
        <v>43</v>
      </c>
      <c r="CX48" s="11">
        <v>32</v>
      </c>
      <c r="CY48" s="11">
        <v>47</v>
      </c>
      <c r="CZ48" s="11">
        <v>40</v>
      </c>
      <c r="DA48" s="11">
        <v>48</v>
      </c>
      <c r="DB48" s="49">
        <f t="shared" si="17"/>
        <v>43.375</v>
      </c>
      <c r="DC48" s="34">
        <f t="shared" si="18"/>
        <v>-5.1467391304347814</v>
      </c>
      <c r="DD48" s="14">
        <f t="shared" si="19"/>
        <v>5.5533130394644346</v>
      </c>
      <c r="DE48" s="9"/>
    </row>
    <row r="49" spans="1:109" x14ac:dyDescent="0.3">
      <c r="B49" s="13" t="s">
        <v>3</v>
      </c>
      <c r="C49" s="14">
        <v>43</v>
      </c>
      <c r="D49" s="14">
        <v>45</v>
      </c>
      <c r="E49" s="14">
        <v>31</v>
      </c>
      <c r="F49" s="14">
        <v>44</v>
      </c>
      <c r="G49" s="14">
        <v>45</v>
      </c>
      <c r="H49" s="43">
        <v>41.6</v>
      </c>
      <c r="I49" s="14">
        <f t="shared" si="0"/>
        <v>-8.4608695652174006</v>
      </c>
      <c r="J49" s="14">
        <f t="shared" si="1"/>
        <v>5.9833101206606516</v>
      </c>
      <c r="L49" s="13" t="s">
        <v>3</v>
      </c>
      <c r="M49" s="9">
        <v>53</v>
      </c>
      <c r="N49" s="9">
        <v>48</v>
      </c>
      <c r="O49" s="9">
        <v>53</v>
      </c>
      <c r="P49" s="9">
        <v>47</v>
      </c>
      <c r="Q49" s="9">
        <v>46</v>
      </c>
      <c r="R49" s="9">
        <v>58</v>
      </c>
      <c r="S49" s="9">
        <v>55</v>
      </c>
      <c r="T49" s="9">
        <v>37</v>
      </c>
      <c r="U49" s="9">
        <v>51</v>
      </c>
      <c r="V49" s="47">
        <f t="shared" si="25"/>
        <v>49.777777777777779</v>
      </c>
      <c r="W49" s="15">
        <f t="shared" si="3"/>
        <v>-5.5942028985507264</v>
      </c>
      <c r="X49" s="14">
        <f t="shared" si="4"/>
        <v>6.1801654059130442</v>
      </c>
      <c r="Z49" s="13" t="s">
        <v>3</v>
      </c>
      <c r="AA49" s="9">
        <v>44</v>
      </c>
      <c r="AB49" s="9">
        <v>50</v>
      </c>
      <c r="AC49" s="9">
        <v>46</v>
      </c>
      <c r="AD49" s="9">
        <v>40</v>
      </c>
      <c r="AE49" s="9">
        <v>48</v>
      </c>
      <c r="AF49" s="9">
        <v>46</v>
      </c>
      <c r="AG49" s="9">
        <v>42</v>
      </c>
      <c r="AH49" s="9">
        <v>39</v>
      </c>
      <c r="AI49" s="9">
        <v>37</v>
      </c>
      <c r="AJ49" s="9">
        <v>44</v>
      </c>
      <c r="AK49" s="9">
        <v>48</v>
      </c>
      <c r="AL49" s="48">
        <f t="shared" si="23"/>
        <v>44</v>
      </c>
      <c r="AM49" s="15">
        <f t="shared" si="6"/>
        <v>1.2479338842975167</v>
      </c>
      <c r="AN49" s="14">
        <f t="shared" si="7"/>
        <v>4.1231056256176606</v>
      </c>
      <c r="AP49" s="13" t="s">
        <v>3</v>
      </c>
      <c r="AQ49" s="9">
        <v>40</v>
      </c>
      <c r="AR49" s="9">
        <v>40</v>
      </c>
      <c r="AS49" s="9">
        <v>44</v>
      </c>
      <c r="AT49" s="9">
        <v>50</v>
      </c>
      <c r="AU49" s="9">
        <v>41</v>
      </c>
      <c r="AV49" s="9">
        <v>42</v>
      </c>
      <c r="AW49" s="9">
        <v>49</v>
      </c>
      <c r="AX49" s="9">
        <v>44</v>
      </c>
      <c r="AY49" s="48">
        <f t="shared" si="24"/>
        <v>43.75</v>
      </c>
      <c r="AZ49" s="15">
        <f t="shared" si="8"/>
        <v>-1.2386363636363669</v>
      </c>
      <c r="BA49" s="14">
        <f t="shared" si="9"/>
        <v>3.8821937833431979</v>
      </c>
      <c r="BM49" s="13" t="s">
        <v>3</v>
      </c>
      <c r="BN49" s="9">
        <v>47</v>
      </c>
      <c r="BO49" s="9">
        <v>44</v>
      </c>
      <c r="BP49" s="9">
        <v>45</v>
      </c>
      <c r="BQ49" s="9">
        <v>36</v>
      </c>
      <c r="BR49" s="9">
        <v>41</v>
      </c>
      <c r="BS49" s="9">
        <v>45</v>
      </c>
      <c r="BT49" s="9">
        <v>46</v>
      </c>
      <c r="BU49" s="9">
        <v>42</v>
      </c>
      <c r="BV49" s="48">
        <f t="shared" si="11"/>
        <v>43.25</v>
      </c>
      <c r="BW49" s="15">
        <f t="shared" si="12"/>
        <v>3.4239130434782581</v>
      </c>
      <c r="BX49" s="14">
        <f t="shared" si="13"/>
        <v>3.5355339059327378</v>
      </c>
      <c r="BZ49" s="13" t="s">
        <v>3</v>
      </c>
      <c r="CA49" s="16">
        <v>33</v>
      </c>
      <c r="CB49" s="16">
        <v>30</v>
      </c>
      <c r="CC49" s="16">
        <v>36</v>
      </c>
      <c r="CD49" s="16">
        <v>33</v>
      </c>
      <c r="CE49" s="16">
        <v>42</v>
      </c>
      <c r="CF49" s="16">
        <v>41</v>
      </c>
      <c r="CG49" s="16">
        <v>41</v>
      </c>
      <c r="CH49" s="16">
        <v>33</v>
      </c>
      <c r="CI49" s="16">
        <v>29</v>
      </c>
      <c r="CJ49" s="16">
        <v>34</v>
      </c>
      <c r="CK49" s="16">
        <v>35</v>
      </c>
      <c r="CL49" s="16">
        <v>37</v>
      </c>
      <c r="CM49" s="16">
        <v>35</v>
      </c>
      <c r="CN49" s="16">
        <v>37</v>
      </c>
      <c r="CO49" s="48">
        <f t="shared" si="14"/>
        <v>35.428571428571431</v>
      </c>
      <c r="CP49" s="15">
        <f t="shared" si="15"/>
        <v>-6.2727272727272663</v>
      </c>
      <c r="CQ49" s="14">
        <f t="shared" si="16"/>
        <v>3.9363060722593173</v>
      </c>
      <c r="CS49" s="13" t="s">
        <v>3</v>
      </c>
      <c r="CT49" s="11">
        <v>44</v>
      </c>
      <c r="CU49" s="11">
        <v>50</v>
      </c>
      <c r="CV49" s="11">
        <v>47</v>
      </c>
      <c r="CW49" s="11">
        <v>43</v>
      </c>
      <c r="CX49" s="11">
        <v>32</v>
      </c>
      <c r="CY49" s="11">
        <v>47</v>
      </c>
      <c r="CZ49" s="11">
        <v>40</v>
      </c>
      <c r="DA49" s="11">
        <v>47</v>
      </c>
      <c r="DB49" s="49">
        <f t="shared" si="17"/>
        <v>43.75</v>
      </c>
      <c r="DC49" s="34">
        <f t="shared" si="18"/>
        <v>-4.7717391304347814</v>
      </c>
      <c r="DD49" s="14">
        <f t="shared" si="19"/>
        <v>5.6505372690188871</v>
      </c>
      <c r="DE49" s="9"/>
    </row>
    <row r="50" spans="1:109" x14ac:dyDescent="0.3">
      <c r="B50" s="13" t="s">
        <v>6</v>
      </c>
      <c r="C50" s="14">
        <v>45</v>
      </c>
      <c r="D50" s="14">
        <v>43</v>
      </c>
      <c r="E50" s="14">
        <v>30</v>
      </c>
      <c r="F50" s="14">
        <v>45</v>
      </c>
      <c r="G50" s="14">
        <v>46</v>
      </c>
      <c r="H50" s="43">
        <v>41.8</v>
      </c>
      <c r="I50" s="14">
        <f t="shared" si="0"/>
        <v>-8.2608695652174049</v>
      </c>
      <c r="J50" s="14">
        <f t="shared" si="1"/>
        <v>6.6858058601786983</v>
      </c>
      <c r="L50" s="13" t="s">
        <v>6</v>
      </c>
      <c r="M50" s="9">
        <v>53</v>
      </c>
      <c r="N50" s="9">
        <v>49</v>
      </c>
      <c r="O50" s="9">
        <v>54</v>
      </c>
      <c r="P50" s="9">
        <v>48</v>
      </c>
      <c r="Q50" s="9">
        <v>48</v>
      </c>
      <c r="R50" s="9">
        <v>58</v>
      </c>
      <c r="S50" s="9">
        <v>57</v>
      </c>
      <c r="T50" s="9">
        <v>39</v>
      </c>
      <c r="U50" s="9">
        <v>52</v>
      </c>
      <c r="V50" s="47">
        <f t="shared" si="25"/>
        <v>50.888888888888886</v>
      </c>
      <c r="W50" s="15">
        <f t="shared" si="3"/>
        <v>-4.4830917874396192</v>
      </c>
      <c r="X50" s="14">
        <f t="shared" si="4"/>
        <v>5.7542255005440408</v>
      </c>
      <c r="Z50" s="13" t="s">
        <v>6</v>
      </c>
      <c r="AA50" s="9">
        <v>44</v>
      </c>
      <c r="AB50" s="9">
        <v>47</v>
      </c>
      <c r="AC50" s="9">
        <v>45</v>
      </c>
      <c r="AD50" s="9">
        <v>38</v>
      </c>
      <c r="AE50" s="9">
        <v>46</v>
      </c>
      <c r="AF50" s="9">
        <v>44</v>
      </c>
      <c r="AG50" s="9">
        <v>42</v>
      </c>
      <c r="AH50" s="9">
        <v>38</v>
      </c>
      <c r="AI50" s="9">
        <v>36</v>
      </c>
      <c r="AJ50" s="9">
        <v>41</v>
      </c>
      <c r="AK50" s="9">
        <v>46</v>
      </c>
      <c r="AL50" s="48">
        <f t="shared" si="23"/>
        <v>42.454545454545453</v>
      </c>
      <c r="AM50" s="15">
        <f t="shared" si="6"/>
        <v>-0.29752066115703002</v>
      </c>
      <c r="AN50" s="14">
        <f t="shared" si="7"/>
        <v>3.7513633885198687</v>
      </c>
      <c r="AP50" s="13" t="s">
        <v>6</v>
      </c>
      <c r="AQ50" s="9">
        <v>43</v>
      </c>
      <c r="AR50" s="9">
        <v>41</v>
      </c>
      <c r="AS50" s="9">
        <v>45</v>
      </c>
      <c r="AT50" s="9">
        <v>48</v>
      </c>
      <c r="AU50" s="9">
        <v>43</v>
      </c>
      <c r="AV50" s="9">
        <v>43</v>
      </c>
      <c r="AW50" s="9">
        <v>49</v>
      </c>
      <c r="AX50" s="9">
        <v>46</v>
      </c>
      <c r="AY50" s="48">
        <f t="shared" si="24"/>
        <v>44.75</v>
      </c>
      <c r="AZ50" s="15">
        <f t="shared" si="8"/>
        <v>-0.23863636363636687</v>
      </c>
      <c r="BA50" s="14">
        <f t="shared" si="9"/>
        <v>2.7645717829090897</v>
      </c>
      <c r="BM50" s="13" t="s">
        <v>6</v>
      </c>
      <c r="BN50" s="9">
        <v>40</v>
      </c>
      <c r="BO50" s="9">
        <v>39</v>
      </c>
      <c r="BP50" s="9">
        <v>39</v>
      </c>
      <c r="BQ50" s="9">
        <v>32</v>
      </c>
      <c r="BR50" s="9">
        <v>37</v>
      </c>
      <c r="BS50" s="9">
        <v>39</v>
      </c>
      <c r="BT50" s="9">
        <v>42</v>
      </c>
      <c r="BU50" s="9">
        <v>38</v>
      </c>
      <c r="BV50" s="48">
        <f t="shared" si="11"/>
        <v>38.25</v>
      </c>
      <c r="BW50" s="15">
        <f t="shared" si="12"/>
        <v>-1.5760869565217419</v>
      </c>
      <c r="BX50" s="14">
        <f t="shared" si="13"/>
        <v>2.9154759474226504</v>
      </c>
      <c r="BZ50" s="13" t="s">
        <v>6</v>
      </c>
      <c r="CA50" s="16">
        <v>32</v>
      </c>
      <c r="CB50" s="16">
        <v>31</v>
      </c>
      <c r="CC50" s="16">
        <v>36</v>
      </c>
      <c r="CD50" s="16">
        <v>31</v>
      </c>
      <c r="CE50" s="16">
        <v>39</v>
      </c>
      <c r="CF50" s="16">
        <v>39</v>
      </c>
      <c r="CG50" s="16">
        <v>39</v>
      </c>
      <c r="CH50" s="16">
        <v>31</v>
      </c>
      <c r="CI50" s="16">
        <v>29</v>
      </c>
      <c r="CJ50" s="16">
        <v>34</v>
      </c>
      <c r="CK50" s="16">
        <v>34</v>
      </c>
      <c r="CL50" s="16">
        <v>34</v>
      </c>
      <c r="CM50" s="16">
        <v>34</v>
      </c>
      <c r="CN50" s="16">
        <v>36</v>
      </c>
      <c r="CO50" s="48">
        <f t="shared" si="14"/>
        <v>34.214285714285715</v>
      </c>
      <c r="CP50" s="15">
        <f t="shared" si="15"/>
        <v>-7.4870129870129816</v>
      </c>
      <c r="CQ50" s="14">
        <f t="shared" si="16"/>
        <v>3.2623392133340667</v>
      </c>
      <c r="CS50" s="13" t="s">
        <v>6</v>
      </c>
      <c r="CT50" s="11">
        <v>43</v>
      </c>
      <c r="CU50" s="11">
        <v>53</v>
      </c>
      <c r="CV50" s="11">
        <v>49</v>
      </c>
      <c r="CW50" s="11">
        <v>44</v>
      </c>
      <c r="CX50" s="11">
        <v>34</v>
      </c>
      <c r="CY50" s="11">
        <v>47</v>
      </c>
      <c r="CZ50" s="11">
        <v>40</v>
      </c>
      <c r="DA50" s="11">
        <v>48</v>
      </c>
      <c r="DB50" s="49">
        <f t="shared" si="17"/>
        <v>44.75</v>
      </c>
      <c r="DC50" s="34">
        <f t="shared" si="18"/>
        <v>-3.7717391304347814</v>
      </c>
      <c r="DD50" s="14">
        <f t="shared" si="19"/>
        <v>5.8979415295265758</v>
      </c>
      <c r="DE50" s="9"/>
    </row>
    <row r="51" spans="1:109" x14ac:dyDescent="0.3">
      <c r="A51" s="17"/>
      <c r="B51" s="13" t="s">
        <v>8</v>
      </c>
      <c r="C51" s="14">
        <v>38</v>
      </c>
      <c r="D51" s="14">
        <v>41</v>
      </c>
      <c r="E51" s="14">
        <v>28</v>
      </c>
      <c r="F51" s="14">
        <v>39</v>
      </c>
      <c r="G51" s="14">
        <v>40</v>
      </c>
      <c r="H51" s="43">
        <v>37.200000000000003</v>
      </c>
      <c r="I51" s="14">
        <f t="shared" si="0"/>
        <v>-12.860869565217399</v>
      </c>
      <c r="J51" s="14">
        <f t="shared" si="1"/>
        <v>5.2630789467763108</v>
      </c>
      <c r="L51" s="13" t="s">
        <v>8</v>
      </c>
      <c r="M51" s="9">
        <v>48</v>
      </c>
      <c r="N51" s="9">
        <v>44</v>
      </c>
      <c r="O51" s="9">
        <v>49</v>
      </c>
      <c r="P51" s="9">
        <v>43</v>
      </c>
      <c r="Q51" s="9">
        <v>41</v>
      </c>
      <c r="R51" s="9">
        <v>51</v>
      </c>
      <c r="S51" s="9">
        <v>51</v>
      </c>
      <c r="T51" s="9">
        <v>49</v>
      </c>
      <c r="U51" s="9">
        <v>35</v>
      </c>
      <c r="V51" s="47">
        <f t="shared" si="25"/>
        <v>45.666666666666664</v>
      </c>
      <c r="W51" s="15">
        <f t="shared" si="3"/>
        <v>-9.7053140096618407</v>
      </c>
      <c r="X51" s="14">
        <f t="shared" si="4"/>
        <v>5.3619026473818039</v>
      </c>
      <c r="Z51" s="13" t="s">
        <v>8</v>
      </c>
      <c r="AA51" s="9">
        <v>44</v>
      </c>
      <c r="AB51" s="9">
        <v>49</v>
      </c>
      <c r="AC51" s="9">
        <v>47</v>
      </c>
      <c r="AD51" s="9">
        <v>40</v>
      </c>
      <c r="AE51" s="9">
        <v>46</v>
      </c>
      <c r="AF51" s="9">
        <v>44</v>
      </c>
      <c r="AG51" s="9">
        <v>42</v>
      </c>
      <c r="AH51" s="9">
        <v>17</v>
      </c>
      <c r="AI51" s="9">
        <v>35</v>
      </c>
      <c r="AJ51" s="9">
        <v>41</v>
      </c>
      <c r="AK51" s="9">
        <v>44</v>
      </c>
      <c r="AL51" s="48">
        <f t="shared" si="23"/>
        <v>40.81818181818182</v>
      </c>
      <c r="AM51" s="15">
        <f t="shared" si="6"/>
        <v>-1.9338842975206632</v>
      </c>
      <c r="AN51" s="14">
        <f t="shared" si="7"/>
        <v>8.7500649348239925</v>
      </c>
      <c r="AP51" s="13" t="s">
        <v>8</v>
      </c>
      <c r="AQ51" s="9">
        <v>37</v>
      </c>
      <c r="AR51" s="9">
        <v>34</v>
      </c>
      <c r="AS51" s="9">
        <v>6</v>
      </c>
      <c r="AT51" s="9">
        <v>30</v>
      </c>
      <c r="AU51" s="9">
        <v>15</v>
      </c>
      <c r="AV51" s="9">
        <v>15</v>
      </c>
      <c r="AW51" s="9">
        <v>37</v>
      </c>
      <c r="AX51" s="9">
        <v>44</v>
      </c>
      <c r="AY51" s="46">
        <f t="shared" si="24"/>
        <v>27.25</v>
      </c>
      <c r="AZ51" s="15">
        <f t="shared" si="8"/>
        <v>-17.738636363636367</v>
      </c>
      <c r="BA51" s="14">
        <f t="shared" si="9"/>
        <v>13.498677183868267</v>
      </c>
      <c r="BM51" s="13" t="s">
        <v>8</v>
      </c>
      <c r="BN51" s="9">
        <v>41</v>
      </c>
      <c r="BO51" s="9">
        <v>40</v>
      </c>
      <c r="BP51" s="9">
        <v>40</v>
      </c>
      <c r="BQ51" s="9">
        <v>31</v>
      </c>
      <c r="BR51" s="9">
        <v>34</v>
      </c>
      <c r="BS51" s="9">
        <v>39</v>
      </c>
      <c r="BT51" s="9">
        <v>41</v>
      </c>
      <c r="BU51" s="9">
        <v>40</v>
      </c>
      <c r="BV51" s="48">
        <f t="shared" si="11"/>
        <v>38.25</v>
      </c>
      <c r="BW51" s="15">
        <f t="shared" si="12"/>
        <v>-1.5760869565217419</v>
      </c>
      <c r="BX51" s="14">
        <f t="shared" si="13"/>
        <v>3.6936238496708271</v>
      </c>
      <c r="BZ51" s="13" t="s">
        <v>8</v>
      </c>
      <c r="CA51" s="16">
        <v>31</v>
      </c>
      <c r="CB51" s="16">
        <v>30</v>
      </c>
      <c r="CC51" s="16">
        <v>36</v>
      </c>
      <c r="CD51" s="16">
        <v>32</v>
      </c>
      <c r="CE51" s="16">
        <v>37</v>
      </c>
      <c r="CF51" s="16">
        <v>36</v>
      </c>
      <c r="CG51" s="16">
        <v>35</v>
      </c>
      <c r="CH51" s="16">
        <v>30</v>
      </c>
      <c r="CI51" s="16">
        <v>29</v>
      </c>
      <c r="CJ51" s="16">
        <v>33</v>
      </c>
      <c r="CK51" s="16">
        <v>32</v>
      </c>
      <c r="CL51" s="16">
        <v>33</v>
      </c>
      <c r="CM51" s="16">
        <v>32</v>
      </c>
      <c r="CN51" s="16">
        <v>33</v>
      </c>
      <c r="CO51" s="48">
        <f t="shared" si="14"/>
        <v>32.785714285714285</v>
      </c>
      <c r="CP51" s="15">
        <f t="shared" si="15"/>
        <v>-8.9155844155844122</v>
      </c>
      <c r="CQ51" s="14">
        <f t="shared" si="16"/>
        <v>2.4550911444328354</v>
      </c>
      <c r="CS51" s="13" t="s">
        <v>8</v>
      </c>
      <c r="CT51" s="11">
        <v>35</v>
      </c>
      <c r="CU51" s="11">
        <v>45</v>
      </c>
      <c r="CV51" s="11">
        <v>39</v>
      </c>
      <c r="CW51" s="11">
        <v>40</v>
      </c>
      <c r="CX51" s="11">
        <v>33</v>
      </c>
      <c r="CY51" s="11">
        <v>42</v>
      </c>
      <c r="CZ51" s="11">
        <v>39</v>
      </c>
      <c r="DA51" s="11">
        <v>43</v>
      </c>
      <c r="DB51" s="51">
        <f t="shared" si="17"/>
        <v>39.5</v>
      </c>
      <c r="DC51" s="34">
        <f t="shared" si="18"/>
        <v>-9.0217391304347814</v>
      </c>
      <c r="DD51" s="14">
        <f t="shared" si="19"/>
        <v>4</v>
      </c>
      <c r="DE51" s="9"/>
    </row>
    <row r="52" spans="1:109" x14ac:dyDescent="0.3">
      <c r="B52" s="13" t="s">
        <v>29</v>
      </c>
      <c r="C52" s="14">
        <v>47</v>
      </c>
      <c r="D52" s="14">
        <v>41</v>
      </c>
      <c r="E52" s="14">
        <v>30</v>
      </c>
      <c r="F52" s="14">
        <v>44</v>
      </c>
      <c r="G52" s="14">
        <v>45</v>
      </c>
      <c r="H52" s="43">
        <v>41.4</v>
      </c>
      <c r="I52" s="14">
        <f t="shared" si="0"/>
        <v>-8.6608695652174035</v>
      </c>
      <c r="J52" s="14">
        <f t="shared" si="1"/>
        <v>6.7305274681855494</v>
      </c>
      <c r="L52" s="13" t="s">
        <v>29</v>
      </c>
      <c r="M52" s="9">
        <v>49</v>
      </c>
      <c r="N52" s="9">
        <v>46</v>
      </c>
      <c r="O52" s="9">
        <v>51</v>
      </c>
      <c r="P52" s="9">
        <v>47</v>
      </c>
      <c r="Q52" s="9">
        <v>43</v>
      </c>
      <c r="R52" s="9">
        <v>55</v>
      </c>
      <c r="S52" s="9">
        <v>55</v>
      </c>
      <c r="T52" s="9">
        <v>39</v>
      </c>
      <c r="U52" s="9">
        <v>50</v>
      </c>
      <c r="V52" s="48">
        <f t="shared" si="25"/>
        <v>48.333333333333336</v>
      </c>
      <c r="W52" s="15">
        <f t="shared" si="3"/>
        <v>-7.0386473429951693</v>
      </c>
      <c r="X52" s="14">
        <f t="shared" si="4"/>
        <v>5.2678268764263692</v>
      </c>
      <c r="Z52" s="13" t="s">
        <v>29</v>
      </c>
      <c r="AA52" s="9">
        <v>39</v>
      </c>
      <c r="AB52" s="9">
        <v>39</v>
      </c>
      <c r="AC52" s="9">
        <v>40</v>
      </c>
      <c r="AD52" s="9">
        <v>35</v>
      </c>
      <c r="AE52" s="9">
        <v>41</v>
      </c>
      <c r="AF52" s="9">
        <v>40</v>
      </c>
      <c r="AG52" s="9">
        <v>36</v>
      </c>
      <c r="AH52" s="9">
        <v>34</v>
      </c>
      <c r="AI52" s="9">
        <v>32</v>
      </c>
      <c r="AJ52" s="9">
        <v>36</v>
      </c>
      <c r="AK52" s="9">
        <v>39</v>
      </c>
      <c r="AL52" s="48">
        <f t="shared" si="23"/>
        <v>37.363636363636367</v>
      </c>
      <c r="AM52" s="15">
        <f t="shared" si="6"/>
        <v>-5.3884297520661164</v>
      </c>
      <c r="AN52" s="14">
        <f t="shared" si="7"/>
        <v>2.9076701075853588</v>
      </c>
      <c r="AP52" s="13" t="s">
        <v>29</v>
      </c>
      <c r="AQ52" s="9">
        <v>42</v>
      </c>
      <c r="AR52" s="9">
        <v>38</v>
      </c>
      <c r="AS52" s="9">
        <v>43</v>
      </c>
      <c r="AT52" s="9">
        <v>47</v>
      </c>
      <c r="AU52" s="9">
        <v>42</v>
      </c>
      <c r="AV52" s="9">
        <v>45</v>
      </c>
      <c r="AW52" s="9">
        <v>47</v>
      </c>
      <c r="AX52" s="9">
        <v>47</v>
      </c>
      <c r="AY52" s="48">
        <f t="shared" si="24"/>
        <v>43.875</v>
      </c>
      <c r="AZ52" s="15">
        <f t="shared" si="8"/>
        <v>-1.1136363636363669</v>
      </c>
      <c r="BA52" s="14">
        <f t="shared" si="9"/>
        <v>3.226563851175781</v>
      </c>
      <c r="BM52" s="13" t="s">
        <v>29</v>
      </c>
      <c r="BN52" s="9">
        <v>42</v>
      </c>
      <c r="BO52" s="9">
        <v>41</v>
      </c>
      <c r="BP52" s="9">
        <v>39</v>
      </c>
      <c r="BQ52" s="9">
        <v>35</v>
      </c>
      <c r="BR52" s="9">
        <v>38</v>
      </c>
      <c r="BS52" s="9">
        <v>39</v>
      </c>
      <c r="BT52" s="9">
        <v>42</v>
      </c>
      <c r="BU52" s="9">
        <v>39</v>
      </c>
      <c r="BV52" s="48">
        <f t="shared" si="11"/>
        <v>39.375</v>
      </c>
      <c r="BW52" s="15">
        <f t="shared" si="12"/>
        <v>-0.45108695652174191</v>
      </c>
      <c r="BX52" s="14">
        <f t="shared" si="13"/>
        <v>2.3260942125619688</v>
      </c>
      <c r="BZ52" s="13" t="s">
        <v>29</v>
      </c>
      <c r="CA52" s="16">
        <v>32</v>
      </c>
      <c r="CB52" s="16">
        <v>29</v>
      </c>
      <c r="CC52" s="16">
        <v>34</v>
      </c>
      <c r="CD52" s="16">
        <v>30</v>
      </c>
      <c r="CE52" s="16">
        <v>38</v>
      </c>
      <c r="CF52" s="16">
        <v>36</v>
      </c>
      <c r="CG52" s="16">
        <v>36</v>
      </c>
      <c r="CH52" s="16">
        <v>33</v>
      </c>
      <c r="CI52" s="16">
        <v>29</v>
      </c>
      <c r="CJ52" s="16">
        <v>32</v>
      </c>
      <c r="CK52" s="16">
        <v>33</v>
      </c>
      <c r="CL52" s="16">
        <v>33</v>
      </c>
      <c r="CM52" s="16">
        <v>33</v>
      </c>
      <c r="CN52" s="16">
        <v>34</v>
      </c>
      <c r="CO52" s="48">
        <f t="shared" si="14"/>
        <v>33</v>
      </c>
      <c r="CP52" s="15">
        <f t="shared" si="15"/>
        <v>-8.7012987012986969</v>
      </c>
      <c r="CQ52" s="14">
        <f t="shared" si="16"/>
        <v>2.6017745423519636</v>
      </c>
      <c r="CS52" s="13" t="s">
        <v>29</v>
      </c>
      <c r="CT52" s="11">
        <v>42</v>
      </c>
      <c r="CU52" s="11">
        <v>51</v>
      </c>
      <c r="CV52" s="11">
        <v>45</v>
      </c>
      <c r="CW52" s="11">
        <v>44</v>
      </c>
      <c r="CX52" s="11">
        <v>37</v>
      </c>
      <c r="CY52" s="11">
        <v>45</v>
      </c>
      <c r="CZ52" s="11">
        <v>41</v>
      </c>
      <c r="DA52" s="11">
        <v>48</v>
      </c>
      <c r="DB52" s="49">
        <f t="shared" si="17"/>
        <v>44.125</v>
      </c>
      <c r="DC52" s="34">
        <f t="shared" si="18"/>
        <v>-4.3967391304347814</v>
      </c>
      <c r="DD52" s="14">
        <f t="shared" si="19"/>
        <v>4.2907708265199025</v>
      </c>
      <c r="DE52" s="9"/>
    </row>
    <row r="53" spans="1:109" x14ac:dyDescent="0.3">
      <c r="B53" s="21"/>
      <c r="C53" s="14"/>
      <c r="D53" s="14"/>
      <c r="E53" s="14"/>
      <c r="F53" s="14"/>
      <c r="G53" s="14"/>
      <c r="H53" s="14"/>
      <c r="I53" s="14"/>
      <c r="J53" s="9">
        <f>AVERAGE(J5:J52)</f>
        <v>6.9023707146889626</v>
      </c>
      <c r="K53" s="14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>
        <f>AVERAGE(X5:X52)</f>
        <v>5.050866311313845</v>
      </c>
      <c r="Z53" s="15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>
        <f>AVERAGE(AN5:AN52)</f>
        <v>4.7671370163512883</v>
      </c>
      <c r="AP53" s="21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>
        <f>AVERAGE(BA5:BA52)</f>
        <v>5.5895310354146162</v>
      </c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>
        <f>AVERAGE(BX5:BX52)</f>
        <v>3.3043358675552903</v>
      </c>
      <c r="BZ53" s="15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>
        <f>AVERAGE(CQ5:CQ52)</f>
        <v>3.4314857218605894</v>
      </c>
      <c r="CS53" s="9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9">
        <f>AVERAGE(DD5:DD52)</f>
        <v>5.0570113202910951</v>
      </c>
      <c r="DE53" s="9"/>
    </row>
    <row r="54" spans="1:109" x14ac:dyDescent="0.3">
      <c r="B54" s="21" t="s">
        <v>70</v>
      </c>
      <c r="C54" s="14"/>
      <c r="D54" s="14"/>
      <c r="E54" s="14"/>
      <c r="F54" s="14"/>
      <c r="G54" s="14"/>
      <c r="H54" s="7" t="s">
        <v>68</v>
      </c>
      <c r="I54" s="7" t="s">
        <v>69</v>
      </c>
      <c r="J54" s="39" t="s">
        <v>91</v>
      </c>
      <c r="K54" s="1"/>
      <c r="L54" s="21" t="s">
        <v>70</v>
      </c>
      <c r="M54" s="14"/>
      <c r="N54" s="9"/>
      <c r="O54" s="9"/>
      <c r="P54" s="9"/>
      <c r="Q54" s="9"/>
      <c r="R54" s="9"/>
      <c r="S54" s="9"/>
      <c r="T54" s="9"/>
      <c r="U54" s="9"/>
      <c r="V54" s="8" t="s">
        <v>68</v>
      </c>
      <c r="W54" s="8" t="s">
        <v>69</v>
      </c>
      <c r="X54" s="2" t="s">
        <v>91</v>
      </c>
      <c r="Y54" s="1"/>
      <c r="Z54" s="21" t="s">
        <v>70</v>
      </c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8" t="s">
        <v>68</v>
      </c>
      <c r="AM54" s="8" t="s">
        <v>69</v>
      </c>
      <c r="AN54" s="8" t="s">
        <v>91</v>
      </c>
      <c r="AO54" s="1"/>
      <c r="AP54" s="21" t="s">
        <v>70</v>
      </c>
      <c r="AQ54" s="32"/>
      <c r="AR54" s="9"/>
      <c r="AS54" s="9"/>
      <c r="AT54" s="9"/>
      <c r="AU54" s="9"/>
      <c r="AV54" s="9"/>
      <c r="AW54" s="9"/>
      <c r="AX54" s="9"/>
      <c r="AY54" s="8" t="s">
        <v>68</v>
      </c>
      <c r="AZ54" s="8" t="s">
        <v>68</v>
      </c>
      <c r="BA54" s="8" t="s">
        <v>69</v>
      </c>
      <c r="BB54" s="2" t="s">
        <v>91</v>
      </c>
      <c r="BC54" s="21" t="s">
        <v>70</v>
      </c>
      <c r="BI54" s="8" t="s">
        <v>68</v>
      </c>
      <c r="BJ54" s="8" t="s">
        <v>69</v>
      </c>
      <c r="BK54" s="2" t="s">
        <v>91</v>
      </c>
      <c r="BM54" s="21" t="s">
        <v>70</v>
      </c>
      <c r="BN54" s="33"/>
      <c r="BO54" s="9"/>
      <c r="BP54" s="9"/>
      <c r="BQ54" s="9"/>
      <c r="BR54" s="9"/>
      <c r="BS54" s="9"/>
      <c r="BT54" s="9"/>
      <c r="BU54" s="9"/>
      <c r="BV54" s="8" t="s">
        <v>68</v>
      </c>
      <c r="BW54" s="8" t="s">
        <v>69</v>
      </c>
      <c r="BX54" s="8" t="s">
        <v>91</v>
      </c>
      <c r="BZ54" s="21" t="s">
        <v>70</v>
      </c>
      <c r="CA54" s="33"/>
      <c r="CB54" s="9"/>
      <c r="CC54" s="9"/>
      <c r="CD54" s="9"/>
      <c r="CE54" s="9"/>
      <c r="CF54" s="9"/>
      <c r="CG54" s="9"/>
      <c r="CH54" s="9"/>
      <c r="CK54" s="9"/>
      <c r="CL54" s="16"/>
      <c r="CM54" s="16"/>
      <c r="CN54" s="16"/>
      <c r="CO54" s="8" t="s">
        <v>68</v>
      </c>
      <c r="CP54" s="8" t="s">
        <v>69</v>
      </c>
      <c r="CQ54" s="8" t="s">
        <v>91</v>
      </c>
      <c r="CS54" s="21" t="s">
        <v>70</v>
      </c>
      <c r="CT54" s="20"/>
      <c r="CU54" s="11"/>
      <c r="CV54" s="11"/>
      <c r="CW54" s="11"/>
      <c r="CX54" s="11"/>
      <c r="CY54" s="11"/>
      <c r="CZ54" s="11"/>
      <c r="DA54" s="11"/>
      <c r="DB54" s="8" t="s">
        <v>68</v>
      </c>
      <c r="DC54" s="8" t="s">
        <v>69</v>
      </c>
      <c r="DD54" s="40" t="s">
        <v>91</v>
      </c>
      <c r="DE54" s="9"/>
    </row>
    <row r="55" spans="1:109" x14ac:dyDescent="0.3">
      <c r="B55" s="21" t="s">
        <v>60</v>
      </c>
      <c r="C55" s="14">
        <v>48</v>
      </c>
      <c r="D55" s="14">
        <v>50</v>
      </c>
      <c r="E55" s="14">
        <v>30</v>
      </c>
      <c r="F55" s="14">
        <v>48</v>
      </c>
      <c r="G55" s="14">
        <v>50</v>
      </c>
      <c r="H55" s="8">
        <v>45.2</v>
      </c>
      <c r="I55" s="14">
        <v>-4.5</v>
      </c>
      <c r="J55" s="14">
        <f>STDEV(C55:G55)</f>
        <v>8.555699854482965</v>
      </c>
      <c r="K55" s="1"/>
      <c r="L55" s="21" t="s">
        <v>60</v>
      </c>
      <c r="M55" s="9">
        <v>56</v>
      </c>
      <c r="N55" s="9">
        <v>51</v>
      </c>
      <c r="O55" s="9">
        <v>57</v>
      </c>
      <c r="P55" s="9">
        <v>46</v>
      </c>
      <c r="Q55" s="9">
        <v>45</v>
      </c>
      <c r="R55" s="9">
        <v>54</v>
      </c>
      <c r="S55" s="9">
        <v>56</v>
      </c>
      <c r="T55" s="9">
        <v>35</v>
      </c>
      <c r="U55" s="9">
        <v>51</v>
      </c>
      <c r="V55" s="9">
        <f>AVERAGE(M55:U55)</f>
        <v>50.111111111111114</v>
      </c>
      <c r="W55" s="15">
        <f t="shared" ref="W55:W77" si="26">V55-$V$78</f>
        <v>-5.2608695652173907</v>
      </c>
      <c r="X55" s="14">
        <f>STDEV(M55:U55)</f>
        <v>7.1141486568043621</v>
      </c>
      <c r="Y55" s="1"/>
      <c r="Z55" s="21" t="s">
        <v>60</v>
      </c>
      <c r="AA55" s="9">
        <v>42</v>
      </c>
      <c r="AB55" s="9">
        <v>42</v>
      </c>
      <c r="AC55" s="9">
        <v>45</v>
      </c>
      <c r="AD55" s="9">
        <v>34</v>
      </c>
      <c r="AE55" s="9">
        <v>45</v>
      </c>
      <c r="AF55" s="9">
        <v>42</v>
      </c>
      <c r="AG55" s="9">
        <v>38</v>
      </c>
      <c r="AH55" s="9">
        <v>33</v>
      </c>
      <c r="AI55" s="9">
        <v>30</v>
      </c>
      <c r="AJ55" s="9">
        <v>38</v>
      </c>
      <c r="AK55" s="9">
        <v>44</v>
      </c>
      <c r="AL55" s="31">
        <f>AVERAGE(AA55:AK55)</f>
        <v>39.363636363636367</v>
      </c>
      <c r="AM55" s="15">
        <f t="shared" ref="AM55:AM57" si="27">AL55-$AL$77</f>
        <v>-3.3884297520661164</v>
      </c>
      <c r="AN55" s="14">
        <f t="shared" ref="AN55:AN57" si="28">STDEV(AA55:AK55)</f>
        <v>5.1628040302286884</v>
      </c>
      <c r="AO55" s="1"/>
      <c r="AP55" s="21" t="s">
        <v>65</v>
      </c>
      <c r="AQ55" s="9">
        <v>53</v>
      </c>
      <c r="AR55" s="9">
        <v>46</v>
      </c>
      <c r="AS55" s="9">
        <v>52</v>
      </c>
      <c r="AT55" s="9">
        <v>59</v>
      </c>
      <c r="AU55" s="9">
        <v>52</v>
      </c>
      <c r="AV55" s="9">
        <v>53</v>
      </c>
      <c r="AW55" s="9">
        <v>61</v>
      </c>
      <c r="AX55" s="9">
        <v>58</v>
      </c>
      <c r="AY55" s="31">
        <f>AVERAGE(AQ55:AX55)</f>
        <v>54.25</v>
      </c>
      <c r="AZ55" s="15">
        <f t="shared" ref="AZ55:AZ76" si="29">AY55-$AY$77</f>
        <v>9.2613636363636331</v>
      </c>
      <c r="BA55" s="14">
        <f t="shared" ref="BA55:BA76" si="30">STDEV(AQ55:AX55)</f>
        <v>4.8329228068677921</v>
      </c>
      <c r="BC55" s="21" t="s">
        <v>64</v>
      </c>
      <c r="BD55">
        <v>55</v>
      </c>
      <c r="BE55">
        <v>49</v>
      </c>
      <c r="BF55">
        <v>52</v>
      </c>
      <c r="BG55">
        <v>58</v>
      </c>
      <c r="BH55">
        <v>56</v>
      </c>
      <c r="BI55">
        <f t="shared" ref="BI55:BI74" si="31">AVERAGE(BD55:BH55)</f>
        <v>54</v>
      </c>
      <c r="BJ55">
        <f t="shared" ref="BJ55:BJ74" si="32">BI55-$BI$75</f>
        <v>3.7100000000000009</v>
      </c>
      <c r="BK55" s="14">
        <f t="shared" ref="BK55:BK74" si="33">STDEV(BD55:BH55)</f>
        <v>3.5355339059327378</v>
      </c>
      <c r="BM55" s="21" t="s">
        <v>62</v>
      </c>
      <c r="BN55" s="9">
        <v>37</v>
      </c>
      <c r="BO55" s="9">
        <v>37</v>
      </c>
      <c r="BP55" s="9">
        <v>37</v>
      </c>
      <c r="BQ55" s="9">
        <v>30</v>
      </c>
      <c r="BR55" s="9">
        <v>36</v>
      </c>
      <c r="BS55" s="9">
        <v>35</v>
      </c>
      <c r="BT55" s="9">
        <v>39</v>
      </c>
      <c r="BU55" s="9">
        <v>35</v>
      </c>
      <c r="BV55" s="9">
        <f>AVERAGE(BN55:BU55)</f>
        <v>35.75</v>
      </c>
      <c r="BW55" s="15">
        <f t="shared" ref="BW55:BW77" si="34">BV55-$BV$78</f>
        <v>-4.0760869565217419</v>
      </c>
      <c r="BX55" s="14">
        <f>STDEV(BN55:BU55)</f>
        <v>2.6592157812837551</v>
      </c>
      <c r="BZ55" s="21" t="s">
        <v>62</v>
      </c>
      <c r="CA55" s="16">
        <v>41</v>
      </c>
      <c r="CB55" s="16">
        <v>39</v>
      </c>
      <c r="CC55" s="16">
        <v>44</v>
      </c>
      <c r="CD55" s="16">
        <v>41</v>
      </c>
      <c r="CE55" s="16">
        <v>48</v>
      </c>
      <c r="CF55" s="16">
        <v>46</v>
      </c>
      <c r="CG55" s="16">
        <v>46</v>
      </c>
      <c r="CH55" s="16">
        <v>38</v>
      </c>
      <c r="CI55" s="16">
        <v>36</v>
      </c>
      <c r="CJ55" s="16">
        <v>42</v>
      </c>
      <c r="CK55" s="16">
        <v>42</v>
      </c>
      <c r="CL55" s="16">
        <v>41</v>
      </c>
      <c r="CM55" s="16">
        <v>40</v>
      </c>
      <c r="CN55" s="16">
        <v>43</v>
      </c>
      <c r="CO55" s="10">
        <f>AVERAGE(CA55:CN55)</f>
        <v>41.928571428571431</v>
      </c>
      <c r="CP55" s="15">
        <f t="shared" ref="CP55:CP76" si="35">CO55-$CO$77</f>
        <v>0.22727272727273373</v>
      </c>
      <c r="CQ55" s="14">
        <f>STDEV(CA55:CN55)</f>
        <v>3.2925156553400532</v>
      </c>
      <c r="CS55" s="21" t="s">
        <v>60</v>
      </c>
      <c r="CT55" s="11">
        <v>48</v>
      </c>
      <c r="CU55" s="11">
        <v>52</v>
      </c>
      <c r="CV55" s="11">
        <v>51</v>
      </c>
      <c r="CW55" s="11">
        <v>45</v>
      </c>
      <c r="CX55" s="11">
        <v>34</v>
      </c>
      <c r="CY55" s="11">
        <v>49</v>
      </c>
      <c r="CZ55" s="11">
        <v>43</v>
      </c>
      <c r="DA55" s="11">
        <v>47</v>
      </c>
      <c r="DB55" s="12">
        <f t="shared" ref="DB55:DB77" si="36">AVERAGE(CT55:DA55)</f>
        <v>46.125</v>
      </c>
      <c r="DC55" s="15">
        <f t="shared" ref="DC55:DC77" si="37">DB55-$DB$78</f>
        <v>-2.3967391304347814</v>
      </c>
      <c r="DD55" s="14">
        <f t="shared" ref="DD55:DD77" si="38">STDEV(CT55:DA55)</f>
        <v>5.7180790980388307</v>
      </c>
      <c r="DE55" s="9"/>
    </row>
    <row r="56" spans="1:109" x14ac:dyDescent="0.3">
      <c r="A56" s="17"/>
      <c r="B56" s="21" t="s">
        <v>61</v>
      </c>
      <c r="C56" s="14">
        <v>48</v>
      </c>
      <c r="D56" s="14">
        <v>49</v>
      </c>
      <c r="E56" s="14">
        <v>32</v>
      </c>
      <c r="F56" s="14">
        <v>47</v>
      </c>
      <c r="G56" s="14">
        <v>49</v>
      </c>
      <c r="H56" s="8">
        <v>45</v>
      </c>
      <c r="I56" s="14">
        <v>-4.7</v>
      </c>
      <c r="J56" s="14">
        <f t="shared" ref="J56:J57" si="39">STDEV(C56:G56)</f>
        <v>7.3143694191638966</v>
      </c>
      <c r="K56" s="1"/>
      <c r="L56" s="21" t="s">
        <v>61</v>
      </c>
      <c r="M56" s="9">
        <v>52</v>
      </c>
      <c r="N56" s="9">
        <v>47</v>
      </c>
      <c r="O56" s="9">
        <v>53</v>
      </c>
      <c r="P56" s="9">
        <v>43</v>
      </c>
      <c r="Q56" s="9">
        <v>41</v>
      </c>
      <c r="R56" s="9">
        <v>48</v>
      </c>
      <c r="S56" s="9">
        <v>48</v>
      </c>
      <c r="T56" s="9">
        <v>29</v>
      </c>
      <c r="U56" s="9">
        <v>45</v>
      </c>
      <c r="V56" s="9">
        <f>AVERAGE(M56:U56)</f>
        <v>45.111111111111114</v>
      </c>
      <c r="W56" s="15">
        <f t="shared" si="26"/>
        <v>-10.260869565217391</v>
      </c>
      <c r="X56" s="14">
        <f t="shared" ref="X56:X57" si="40">STDEV(M56:U56)</f>
        <v>7.1666666666666812</v>
      </c>
      <c r="Y56" s="1"/>
      <c r="Z56" s="21" t="s">
        <v>61</v>
      </c>
      <c r="AA56" s="9">
        <v>41</v>
      </c>
      <c r="AB56" s="9">
        <v>40</v>
      </c>
      <c r="AC56" s="9">
        <v>43</v>
      </c>
      <c r="AD56" s="9">
        <v>33</v>
      </c>
      <c r="AE56" s="9">
        <v>44</v>
      </c>
      <c r="AF56" s="9">
        <v>41</v>
      </c>
      <c r="AG56" s="9">
        <v>36</v>
      </c>
      <c r="AH56" s="9">
        <v>32</v>
      </c>
      <c r="AI56" s="9">
        <v>28</v>
      </c>
      <c r="AJ56" s="9">
        <v>36</v>
      </c>
      <c r="AK56" s="9">
        <v>41</v>
      </c>
      <c r="AL56" s="31">
        <f t="shared" ref="AL56:AL57" si="41">AVERAGE(AA56:AK56)</f>
        <v>37.727272727272727</v>
      </c>
      <c r="AM56" s="15">
        <f t="shared" si="27"/>
        <v>-5.0247933884297566</v>
      </c>
      <c r="AN56" s="14">
        <f t="shared" si="28"/>
        <v>5.1008020759662696</v>
      </c>
      <c r="AO56" s="1"/>
      <c r="AP56" s="21" t="s">
        <v>66</v>
      </c>
      <c r="AQ56" s="9">
        <v>43</v>
      </c>
      <c r="AR56" s="9">
        <v>40</v>
      </c>
      <c r="AS56" s="9">
        <v>45</v>
      </c>
      <c r="AT56" s="9">
        <v>51</v>
      </c>
      <c r="AU56" s="9">
        <v>44</v>
      </c>
      <c r="AV56" s="9">
        <v>46</v>
      </c>
      <c r="AW56" s="9">
        <v>53</v>
      </c>
      <c r="AX56" s="9">
        <v>50</v>
      </c>
      <c r="AY56" s="31">
        <f>AVERAGE(AQ56:AX56)</f>
        <v>46.5</v>
      </c>
      <c r="AZ56" s="15">
        <f t="shared" si="29"/>
        <v>1.5113636363636331</v>
      </c>
      <c r="BA56" s="14">
        <f t="shared" si="30"/>
        <v>4.4400772194057296</v>
      </c>
      <c r="BC56" s="22" t="s">
        <v>101</v>
      </c>
      <c r="BD56">
        <v>48</v>
      </c>
      <c r="BE56">
        <v>44</v>
      </c>
      <c r="BF56">
        <v>47</v>
      </c>
      <c r="BG56">
        <v>50</v>
      </c>
      <c r="BH56">
        <v>51</v>
      </c>
      <c r="BI56">
        <f t="shared" si="31"/>
        <v>48</v>
      </c>
      <c r="BJ56">
        <f t="shared" si="32"/>
        <v>-2.2899999999999991</v>
      </c>
      <c r="BK56" s="14">
        <f t="shared" si="33"/>
        <v>2.7386127875258306</v>
      </c>
      <c r="BM56" s="21" t="s">
        <v>60</v>
      </c>
      <c r="BN56" s="9">
        <v>38</v>
      </c>
      <c r="BO56" s="9">
        <v>38</v>
      </c>
      <c r="BP56" s="9">
        <v>37</v>
      </c>
      <c r="BQ56" s="9">
        <v>32</v>
      </c>
      <c r="BR56" s="9">
        <v>36</v>
      </c>
      <c r="BS56" s="9">
        <v>36</v>
      </c>
      <c r="BT56" s="9">
        <v>39</v>
      </c>
      <c r="BU56" s="9">
        <v>36</v>
      </c>
      <c r="BV56" s="9">
        <f t="shared" ref="BV56:BV57" si="42">AVERAGE(BN56:BU56)</f>
        <v>36.5</v>
      </c>
      <c r="BW56" s="15">
        <f t="shared" si="34"/>
        <v>-3.3260869565217419</v>
      </c>
      <c r="BX56" s="14">
        <f t="shared" ref="BX56:BX57" si="43">STDEV(BN56:BU56)</f>
        <v>2.1380899352993952</v>
      </c>
      <c r="BZ56" s="21" t="s">
        <v>60</v>
      </c>
      <c r="CA56" s="16">
        <v>37</v>
      </c>
      <c r="CB56" s="16">
        <v>35</v>
      </c>
      <c r="CC56" s="16">
        <v>40</v>
      </c>
      <c r="CD56" s="16">
        <v>38</v>
      </c>
      <c r="CE56" s="16">
        <v>44</v>
      </c>
      <c r="CF56" s="16">
        <v>42</v>
      </c>
      <c r="CG56" s="16">
        <v>42</v>
      </c>
      <c r="CH56" s="16">
        <v>37</v>
      </c>
      <c r="CI56" s="16">
        <v>33</v>
      </c>
      <c r="CJ56" s="16">
        <v>37</v>
      </c>
      <c r="CK56" s="16">
        <v>37</v>
      </c>
      <c r="CL56" s="16">
        <v>38</v>
      </c>
      <c r="CM56" s="16">
        <v>37</v>
      </c>
      <c r="CN56" s="16">
        <v>39</v>
      </c>
      <c r="CO56" s="10">
        <f t="shared" ref="CO56:CO57" si="44">AVERAGE(CA56:CN56)</f>
        <v>38.285714285714285</v>
      </c>
      <c r="CP56" s="15">
        <f t="shared" si="35"/>
        <v>-3.4155844155844122</v>
      </c>
      <c r="CQ56" s="14">
        <f t="shared" ref="CQ56:CQ57" si="45">STDEV(CA56:CN56)</f>
        <v>2.9201836461894866</v>
      </c>
      <c r="CS56" s="21" t="s">
        <v>61</v>
      </c>
      <c r="CT56" s="11">
        <v>46</v>
      </c>
      <c r="CU56" s="11">
        <v>52</v>
      </c>
      <c r="CV56" s="11">
        <v>44</v>
      </c>
      <c r="CW56" s="11">
        <v>44</v>
      </c>
      <c r="CX56" s="11">
        <v>33</v>
      </c>
      <c r="CY56" s="11">
        <v>46</v>
      </c>
      <c r="CZ56" s="11">
        <v>42</v>
      </c>
      <c r="DA56" s="11">
        <v>46</v>
      </c>
      <c r="DB56" s="12">
        <f t="shared" si="36"/>
        <v>44.125</v>
      </c>
      <c r="DC56" s="15">
        <f t="shared" si="37"/>
        <v>-4.3967391304347814</v>
      </c>
      <c r="DD56" s="14">
        <f t="shared" si="38"/>
        <v>5.3569047566135213</v>
      </c>
      <c r="DE56" s="9"/>
    </row>
    <row r="57" spans="1:109" x14ac:dyDescent="0.3">
      <c r="A57" s="17"/>
      <c r="B57" s="21" t="s">
        <v>62</v>
      </c>
      <c r="C57" s="14">
        <v>55</v>
      </c>
      <c r="D57" s="14">
        <v>48</v>
      </c>
      <c r="E57" s="14">
        <v>40</v>
      </c>
      <c r="F57" s="14">
        <v>53</v>
      </c>
      <c r="G57" s="14">
        <v>51</v>
      </c>
      <c r="H57" s="8">
        <v>49.4</v>
      </c>
      <c r="I57" s="14">
        <v>-0.3</v>
      </c>
      <c r="J57" s="14">
        <f t="shared" si="39"/>
        <v>5.856620185738544</v>
      </c>
      <c r="K57" s="1"/>
      <c r="L57" s="21" t="s">
        <v>62</v>
      </c>
      <c r="M57" s="9">
        <v>52</v>
      </c>
      <c r="N57" s="9">
        <v>49</v>
      </c>
      <c r="O57" s="9">
        <v>55</v>
      </c>
      <c r="P57" s="9">
        <v>51</v>
      </c>
      <c r="Q57" s="9">
        <v>47</v>
      </c>
      <c r="R57" s="9">
        <v>60</v>
      </c>
      <c r="S57" s="9">
        <v>56</v>
      </c>
      <c r="T57" s="9">
        <v>40</v>
      </c>
      <c r="U57" s="9">
        <v>50</v>
      </c>
      <c r="V57" s="9">
        <f t="shared" ref="V57" si="46">AVERAGE(M57:U57)</f>
        <v>51.111111111111114</v>
      </c>
      <c r="W57" s="15">
        <f t="shared" si="26"/>
        <v>-4.2608695652173907</v>
      </c>
      <c r="X57" s="14">
        <f t="shared" si="40"/>
        <v>5.7542255005440408</v>
      </c>
      <c r="Y57" s="1"/>
      <c r="Z57" s="21" t="s">
        <v>62</v>
      </c>
      <c r="AA57" s="9">
        <v>46</v>
      </c>
      <c r="AB57" s="9">
        <v>45</v>
      </c>
      <c r="AC57" s="9">
        <v>46</v>
      </c>
      <c r="AD57" s="9">
        <v>42</v>
      </c>
      <c r="AE57" s="9">
        <v>47</v>
      </c>
      <c r="AF57" s="9">
        <v>47</v>
      </c>
      <c r="AG57" s="9">
        <v>44</v>
      </c>
      <c r="AH57" s="9">
        <v>41</v>
      </c>
      <c r="AI57" s="9">
        <v>38</v>
      </c>
      <c r="AJ57" s="9">
        <v>43</v>
      </c>
      <c r="AK57" s="9">
        <v>48</v>
      </c>
      <c r="AL57" s="31">
        <f t="shared" si="41"/>
        <v>44.272727272727273</v>
      </c>
      <c r="AM57" s="15">
        <f t="shared" si="27"/>
        <v>1.5206611570247901</v>
      </c>
      <c r="AN57" s="14">
        <f t="shared" si="28"/>
        <v>3.0361458822299392</v>
      </c>
      <c r="AO57" s="1"/>
      <c r="AP57" s="21" t="s">
        <v>67</v>
      </c>
      <c r="AQ57" s="9">
        <v>44</v>
      </c>
      <c r="AR57" s="9">
        <v>39</v>
      </c>
      <c r="AS57" s="9">
        <v>48</v>
      </c>
      <c r="AT57" s="9">
        <v>51</v>
      </c>
      <c r="AU57" s="9">
        <v>45</v>
      </c>
      <c r="AV57" s="9">
        <v>49</v>
      </c>
      <c r="AW57" s="9">
        <v>60</v>
      </c>
      <c r="AX57" s="9">
        <v>52</v>
      </c>
      <c r="AY57" s="31">
        <f>AVERAGE(AQ57:AX57)</f>
        <v>48.5</v>
      </c>
      <c r="AZ57" s="15">
        <f t="shared" si="29"/>
        <v>3.5113636363636331</v>
      </c>
      <c r="BA57" s="14">
        <f t="shared" si="30"/>
        <v>6.2564252687023396</v>
      </c>
      <c r="BC57" s="22" t="s">
        <v>100</v>
      </c>
      <c r="BD57">
        <v>55</v>
      </c>
      <c r="BE57">
        <v>47</v>
      </c>
      <c r="BF57">
        <v>50</v>
      </c>
      <c r="BG57">
        <v>54</v>
      </c>
      <c r="BH57">
        <v>56</v>
      </c>
      <c r="BI57">
        <f t="shared" si="31"/>
        <v>52.4</v>
      </c>
      <c r="BJ57">
        <f t="shared" si="32"/>
        <v>2.1099999999999994</v>
      </c>
      <c r="BK57" s="14">
        <f t="shared" si="33"/>
        <v>3.7815340802378072</v>
      </c>
      <c r="BM57" s="21" t="s">
        <v>61</v>
      </c>
      <c r="BN57" s="9">
        <v>38</v>
      </c>
      <c r="BO57" s="9">
        <v>36</v>
      </c>
      <c r="BP57" s="9">
        <v>36</v>
      </c>
      <c r="BQ57" s="9">
        <v>30</v>
      </c>
      <c r="BR57" s="9">
        <v>35</v>
      </c>
      <c r="BS57" s="9">
        <v>36</v>
      </c>
      <c r="BT57" s="9">
        <v>38</v>
      </c>
      <c r="BU57" s="9">
        <v>34</v>
      </c>
      <c r="BV57" s="9">
        <f t="shared" si="42"/>
        <v>35.375</v>
      </c>
      <c r="BW57" s="15">
        <f t="shared" si="34"/>
        <v>-4.4510869565217419</v>
      </c>
      <c r="BX57" s="14">
        <f t="shared" si="43"/>
        <v>2.5599944196367752</v>
      </c>
      <c r="BZ57" s="21" t="s">
        <v>61</v>
      </c>
      <c r="CA57" s="16">
        <v>40</v>
      </c>
      <c r="CB57" s="16">
        <v>32</v>
      </c>
      <c r="CC57" s="16">
        <v>40</v>
      </c>
      <c r="CD57" s="16">
        <v>36</v>
      </c>
      <c r="CE57" s="16">
        <v>46</v>
      </c>
      <c r="CF57" s="16">
        <v>46</v>
      </c>
      <c r="CG57" s="16">
        <v>46</v>
      </c>
      <c r="CH57" s="16">
        <v>35</v>
      </c>
      <c r="CI57" s="16">
        <v>34</v>
      </c>
      <c r="CJ57" s="16">
        <v>41</v>
      </c>
      <c r="CK57" s="16">
        <v>41</v>
      </c>
      <c r="CL57" s="16">
        <v>40</v>
      </c>
      <c r="CM57" s="16">
        <v>39</v>
      </c>
      <c r="CN57" s="16">
        <v>42</v>
      </c>
      <c r="CO57" s="10">
        <f t="shared" si="44"/>
        <v>39.857142857142854</v>
      </c>
      <c r="CP57" s="15">
        <f t="shared" si="35"/>
        <v>-1.8441558441558428</v>
      </c>
      <c r="CQ57" s="14">
        <f t="shared" si="45"/>
        <v>4.4351245383111522</v>
      </c>
      <c r="CS57" s="21" t="s">
        <v>62</v>
      </c>
      <c r="CT57" s="11">
        <v>47</v>
      </c>
      <c r="CU57" s="11">
        <v>57</v>
      </c>
      <c r="CV57" s="11">
        <v>50</v>
      </c>
      <c r="CW57" s="11">
        <v>48</v>
      </c>
      <c r="CX57" s="11">
        <v>38</v>
      </c>
      <c r="CY57" s="11">
        <v>51</v>
      </c>
      <c r="CZ57" s="11">
        <v>45</v>
      </c>
      <c r="DA57" s="11">
        <v>54</v>
      </c>
      <c r="DB57" s="12">
        <f t="shared" si="36"/>
        <v>48.75</v>
      </c>
      <c r="DC57" s="15">
        <f t="shared" si="37"/>
        <v>0.22826086956521863</v>
      </c>
      <c r="DD57" s="14">
        <f t="shared" si="38"/>
        <v>5.8002463001890829</v>
      </c>
      <c r="DE57" s="9"/>
    </row>
    <row r="58" spans="1:109" x14ac:dyDescent="0.3">
      <c r="B58" s="22" t="s">
        <v>63</v>
      </c>
      <c r="C58" s="14">
        <v>42</v>
      </c>
      <c r="D58" s="14">
        <v>43</v>
      </c>
      <c r="E58" s="14">
        <v>30</v>
      </c>
      <c r="F58" s="14">
        <v>43</v>
      </c>
      <c r="G58" s="14">
        <v>46</v>
      </c>
      <c r="H58" s="8">
        <v>40.799999999999997</v>
      </c>
      <c r="I58" s="14">
        <v>-8.9</v>
      </c>
      <c r="J58" s="14">
        <f t="shared" ref="J58:J77" si="47">STDEV(C58:G58)</f>
        <v>6.220932405998302</v>
      </c>
      <c r="K58" s="1"/>
      <c r="L58" s="22" t="s">
        <v>63</v>
      </c>
      <c r="M58" s="9">
        <v>55</v>
      </c>
      <c r="N58" s="9">
        <v>53</v>
      </c>
      <c r="O58" s="9">
        <v>57</v>
      </c>
      <c r="P58" s="9">
        <v>53</v>
      </c>
      <c r="Q58" s="9">
        <v>49</v>
      </c>
      <c r="R58" s="9">
        <v>62</v>
      </c>
      <c r="S58" s="9">
        <v>61</v>
      </c>
      <c r="T58" s="9">
        <v>42</v>
      </c>
      <c r="U58" s="9">
        <v>55</v>
      </c>
      <c r="V58" s="9">
        <f t="shared" ref="V58:V77" si="48">AVERAGE(M58:U58)</f>
        <v>54.111111111111114</v>
      </c>
      <c r="W58" s="15">
        <f t="shared" si="26"/>
        <v>-1.2608695652173907</v>
      </c>
      <c r="X58" s="14">
        <f t="shared" ref="X58:X77" si="49">STDEV(M58:U58)</f>
        <v>6.0713352000290115</v>
      </c>
      <c r="Z58" s="22" t="s">
        <v>101</v>
      </c>
      <c r="AA58" s="9">
        <v>45</v>
      </c>
      <c r="AB58" s="9">
        <v>46</v>
      </c>
      <c r="AC58" s="9">
        <v>48</v>
      </c>
      <c r="AD58" s="9">
        <v>40</v>
      </c>
      <c r="AE58" s="9">
        <v>48</v>
      </c>
      <c r="AF58" s="9">
        <v>45</v>
      </c>
      <c r="AG58" s="9">
        <v>43</v>
      </c>
      <c r="AH58" s="9">
        <v>40</v>
      </c>
      <c r="AI58" s="9">
        <v>37</v>
      </c>
      <c r="AJ58" s="9">
        <v>44</v>
      </c>
      <c r="AK58" s="9">
        <v>46</v>
      </c>
      <c r="AL58" s="31">
        <f t="shared" ref="AL58:AL76" si="50">AVERAGE(AA58:AK58)</f>
        <v>43.81818181818182</v>
      </c>
      <c r="AM58" s="15">
        <f t="shared" ref="AM58:AM76" si="51">AL58-$AL$77</f>
        <v>1.0661157024793368</v>
      </c>
      <c r="AN58" s="14">
        <f t="shared" ref="AN58:AN76" si="52">STDEV(AA58:AK58)</f>
        <v>3.5161962919661303</v>
      </c>
      <c r="AO58" s="1"/>
      <c r="AP58" s="21" t="s">
        <v>64</v>
      </c>
      <c r="AQ58" s="9">
        <v>37</v>
      </c>
      <c r="AR58" s="9">
        <v>32</v>
      </c>
      <c r="AS58" s="9">
        <v>35</v>
      </c>
      <c r="AT58" s="9">
        <v>41</v>
      </c>
      <c r="AU58" s="9">
        <v>37</v>
      </c>
      <c r="AV58" s="9">
        <v>36</v>
      </c>
      <c r="AW58" s="9">
        <v>43</v>
      </c>
      <c r="AX58" s="9">
        <v>40</v>
      </c>
      <c r="AY58" s="31">
        <f>AVERAGE(AQ58:AX58)</f>
        <v>37.625</v>
      </c>
      <c r="AZ58" s="15">
        <f t="shared" si="29"/>
        <v>-7.3636363636363669</v>
      </c>
      <c r="BA58" s="14">
        <f t="shared" si="30"/>
        <v>3.5431019500674021</v>
      </c>
      <c r="BC58" s="22" t="s">
        <v>102</v>
      </c>
      <c r="BD58">
        <v>51</v>
      </c>
      <c r="BE58">
        <v>46</v>
      </c>
      <c r="BF58">
        <v>51</v>
      </c>
      <c r="BG58">
        <v>54</v>
      </c>
      <c r="BH58">
        <v>54</v>
      </c>
      <c r="BI58">
        <f t="shared" si="31"/>
        <v>51.2</v>
      </c>
      <c r="BJ58">
        <f t="shared" si="32"/>
        <v>0.91000000000000369</v>
      </c>
      <c r="BK58" s="14">
        <f t="shared" si="33"/>
        <v>3.2710854467592254</v>
      </c>
      <c r="BM58" s="21" t="s">
        <v>64</v>
      </c>
      <c r="BN58" s="9">
        <v>40</v>
      </c>
      <c r="BO58" s="9">
        <v>39</v>
      </c>
      <c r="BP58" s="9">
        <v>41</v>
      </c>
      <c r="BQ58" s="9">
        <v>32</v>
      </c>
      <c r="BR58" s="9">
        <v>37</v>
      </c>
      <c r="BS58" s="9">
        <v>38</v>
      </c>
      <c r="BT58" s="9">
        <v>41</v>
      </c>
      <c r="BU58" s="9">
        <v>40</v>
      </c>
      <c r="BV58" s="9">
        <f t="shared" ref="BV58:BV77" si="53">AVERAGE(BN58:BU58)</f>
        <v>38.5</v>
      </c>
      <c r="BW58" s="15">
        <f t="shared" si="34"/>
        <v>-1.3260869565217419</v>
      </c>
      <c r="BX58" s="14">
        <f t="shared" ref="BX58:BX77" si="54">STDEV(BN58:BU58)</f>
        <v>2.9760952365713798</v>
      </c>
      <c r="BZ58" s="21" t="s">
        <v>64</v>
      </c>
      <c r="CA58" s="16">
        <v>36</v>
      </c>
      <c r="CB58" s="16">
        <v>33</v>
      </c>
      <c r="CC58" s="16">
        <v>38</v>
      </c>
      <c r="CD58" s="16">
        <v>34</v>
      </c>
      <c r="CE58" s="16">
        <v>41</v>
      </c>
      <c r="CF58" s="16">
        <v>41</v>
      </c>
      <c r="CG58" s="16">
        <v>41</v>
      </c>
      <c r="CH58" s="16">
        <v>34</v>
      </c>
      <c r="CI58" s="16">
        <v>31</v>
      </c>
      <c r="CJ58" s="16">
        <v>36</v>
      </c>
      <c r="CK58" s="16">
        <v>36</v>
      </c>
      <c r="CL58" s="16">
        <v>36</v>
      </c>
      <c r="CM58" s="16">
        <v>34</v>
      </c>
      <c r="CN58" s="16">
        <v>37</v>
      </c>
      <c r="CO58" s="10">
        <f>AVERAGE(CA58:CN58)</f>
        <v>36.285714285714285</v>
      </c>
      <c r="CP58" s="15">
        <f t="shared" si="35"/>
        <v>-5.4155844155844122</v>
      </c>
      <c r="CQ58" s="14">
        <f t="shared" ref="CQ58:CQ76" si="55">STDEV(CA58:CN58)</f>
        <v>3.0990959333966419</v>
      </c>
      <c r="CS58" s="21" t="s">
        <v>64</v>
      </c>
      <c r="CT58" s="11">
        <v>45</v>
      </c>
      <c r="CU58" s="11">
        <v>52</v>
      </c>
      <c r="CV58" s="11">
        <v>48</v>
      </c>
      <c r="CW58" s="11">
        <v>46</v>
      </c>
      <c r="CX58" s="11">
        <v>37</v>
      </c>
      <c r="CY58" s="11">
        <v>47</v>
      </c>
      <c r="CZ58" s="11">
        <v>42</v>
      </c>
      <c r="DA58" s="11">
        <v>49</v>
      </c>
      <c r="DB58" s="12">
        <f t="shared" si="36"/>
        <v>45.75</v>
      </c>
      <c r="DC58" s="15">
        <f t="shared" si="37"/>
        <v>-2.7717391304347814</v>
      </c>
      <c r="DD58" s="14">
        <f t="shared" si="38"/>
        <v>4.5903625751598938</v>
      </c>
      <c r="DE58" s="9"/>
    </row>
    <row r="59" spans="1:109" x14ac:dyDescent="0.3">
      <c r="B59" s="22" t="s">
        <v>101</v>
      </c>
      <c r="C59" s="14">
        <v>57</v>
      </c>
      <c r="D59" s="14">
        <v>55</v>
      </c>
      <c r="E59" s="14">
        <v>47</v>
      </c>
      <c r="F59" s="14">
        <v>56</v>
      </c>
      <c r="G59" s="14">
        <v>55</v>
      </c>
      <c r="H59" s="8">
        <v>54</v>
      </c>
      <c r="I59" s="14">
        <v>4.3</v>
      </c>
      <c r="J59" s="14">
        <f t="shared" si="47"/>
        <v>4</v>
      </c>
      <c r="K59" s="1"/>
      <c r="L59" s="22" t="s">
        <v>101</v>
      </c>
      <c r="M59" s="9">
        <v>57</v>
      </c>
      <c r="N59" s="9">
        <v>55</v>
      </c>
      <c r="O59" s="9">
        <v>59</v>
      </c>
      <c r="P59" s="9">
        <v>55</v>
      </c>
      <c r="Q59" s="9">
        <v>50</v>
      </c>
      <c r="R59" s="9">
        <v>65</v>
      </c>
      <c r="S59" s="9">
        <v>62</v>
      </c>
      <c r="T59" s="9">
        <v>45</v>
      </c>
      <c r="U59" s="9">
        <v>57</v>
      </c>
      <c r="V59" s="9">
        <f t="shared" si="48"/>
        <v>56.111111111111114</v>
      </c>
      <c r="W59" s="15">
        <f t="shared" si="26"/>
        <v>0.73913043478260931</v>
      </c>
      <c r="X59" s="14">
        <f t="shared" si="49"/>
        <v>5.9884147410739104</v>
      </c>
      <c r="Z59" s="22" t="s">
        <v>100</v>
      </c>
      <c r="AA59" s="9">
        <v>43</v>
      </c>
      <c r="AB59" s="9">
        <v>44</v>
      </c>
      <c r="AC59" s="9">
        <v>45</v>
      </c>
      <c r="AD59" s="9">
        <v>39</v>
      </c>
      <c r="AE59" s="9">
        <v>45</v>
      </c>
      <c r="AF59" s="9">
        <v>44</v>
      </c>
      <c r="AG59" s="9">
        <v>42</v>
      </c>
      <c r="AH59" s="9">
        <v>39</v>
      </c>
      <c r="AI59" s="9">
        <v>37</v>
      </c>
      <c r="AJ59" s="9">
        <v>42</v>
      </c>
      <c r="AK59" s="9">
        <v>46</v>
      </c>
      <c r="AL59" s="31">
        <f t="shared" si="50"/>
        <v>42.363636363636367</v>
      </c>
      <c r="AM59" s="15">
        <f t="shared" si="51"/>
        <v>-0.38842975206611641</v>
      </c>
      <c r="AN59" s="14">
        <f t="shared" si="52"/>
        <v>2.9076701075853588</v>
      </c>
      <c r="AO59" s="1"/>
      <c r="AP59" s="21" t="s">
        <v>101</v>
      </c>
      <c r="AQ59" s="9">
        <v>37</v>
      </c>
      <c r="AR59" s="9">
        <v>27</v>
      </c>
      <c r="AS59" s="9">
        <v>37</v>
      </c>
      <c r="AT59" s="9">
        <v>43</v>
      </c>
      <c r="AU59" s="9">
        <v>36</v>
      </c>
      <c r="AV59" s="9">
        <v>38</v>
      </c>
      <c r="AW59" s="9">
        <v>50</v>
      </c>
      <c r="AX59" s="9">
        <v>44</v>
      </c>
      <c r="AY59" s="31">
        <f>AVERAGE(AQ59:AX59)</f>
        <v>39</v>
      </c>
      <c r="AZ59" s="15">
        <f t="shared" si="29"/>
        <v>-5.9886363636363669</v>
      </c>
      <c r="BA59" s="14">
        <f t="shared" si="30"/>
        <v>6.8033605141660898</v>
      </c>
      <c r="BC59" s="22" t="s">
        <v>43</v>
      </c>
      <c r="BD59">
        <v>44</v>
      </c>
      <c r="BE59">
        <v>40</v>
      </c>
      <c r="BF59">
        <v>41</v>
      </c>
      <c r="BG59">
        <v>46</v>
      </c>
      <c r="BH59">
        <v>46</v>
      </c>
      <c r="BI59">
        <f t="shared" si="31"/>
        <v>43.4</v>
      </c>
      <c r="BJ59">
        <f t="shared" si="32"/>
        <v>-6.8900000000000006</v>
      </c>
      <c r="BK59" s="14">
        <f t="shared" si="33"/>
        <v>2.7928480087537886</v>
      </c>
      <c r="BM59" s="21" t="s">
        <v>101</v>
      </c>
      <c r="BN59" s="9">
        <v>39</v>
      </c>
      <c r="BO59" s="9">
        <v>41</v>
      </c>
      <c r="BP59" s="9">
        <v>40</v>
      </c>
      <c r="BQ59" s="9">
        <v>33</v>
      </c>
      <c r="BR59" s="9">
        <v>38</v>
      </c>
      <c r="BS59" s="9">
        <v>37</v>
      </c>
      <c r="BT59" s="9">
        <v>41</v>
      </c>
      <c r="BU59" s="9">
        <v>39</v>
      </c>
      <c r="BV59" s="9">
        <f t="shared" si="53"/>
        <v>38.5</v>
      </c>
      <c r="BW59" s="15">
        <f t="shared" si="34"/>
        <v>-1.3260869565217419</v>
      </c>
      <c r="BX59" s="14">
        <f t="shared" si="54"/>
        <v>2.6186146828319083</v>
      </c>
      <c r="BZ59" s="21" t="s">
        <v>101</v>
      </c>
      <c r="CA59" s="16">
        <v>56</v>
      </c>
      <c r="CB59" s="16">
        <v>53</v>
      </c>
      <c r="CC59" s="16">
        <v>58</v>
      </c>
      <c r="CD59" s="16">
        <v>56</v>
      </c>
      <c r="CE59" s="16">
        <v>60</v>
      </c>
      <c r="CF59" s="16">
        <v>59</v>
      </c>
      <c r="CG59" s="16">
        <v>59</v>
      </c>
      <c r="CH59" s="16">
        <v>50</v>
      </c>
      <c r="CI59" s="16">
        <v>47</v>
      </c>
      <c r="CJ59" s="16">
        <v>57</v>
      </c>
      <c r="CK59" s="16">
        <v>53</v>
      </c>
      <c r="CL59" s="16">
        <v>55</v>
      </c>
      <c r="CM59" s="16">
        <v>53</v>
      </c>
      <c r="CN59" s="16">
        <v>56</v>
      </c>
      <c r="CO59" s="10">
        <v>55.142857142857146</v>
      </c>
      <c r="CP59" s="15">
        <f t="shared" si="35"/>
        <v>13.441558441558449</v>
      </c>
      <c r="CQ59" s="14">
        <f t="shared" si="55"/>
        <v>3.6554941338535016</v>
      </c>
      <c r="CS59" s="21" t="s">
        <v>101</v>
      </c>
      <c r="CT59" s="11">
        <v>53</v>
      </c>
      <c r="CU59" s="11">
        <v>59</v>
      </c>
      <c r="CV59" s="11">
        <v>56</v>
      </c>
      <c r="CW59" s="11">
        <v>54</v>
      </c>
      <c r="CX59" s="11">
        <v>45</v>
      </c>
      <c r="CY59" s="11">
        <v>56</v>
      </c>
      <c r="CZ59" s="11">
        <v>52</v>
      </c>
      <c r="DA59" s="11">
        <v>57</v>
      </c>
      <c r="DB59" s="12">
        <f t="shared" si="36"/>
        <v>54</v>
      </c>
      <c r="DC59" s="15">
        <f t="shared" si="37"/>
        <v>5.4782608695652186</v>
      </c>
      <c r="DD59" s="14">
        <f t="shared" si="38"/>
        <v>4.2761798705987903</v>
      </c>
      <c r="DE59" s="9"/>
    </row>
    <row r="60" spans="1:109" x14ac:dyDescent="0.3">
      <c r="B60" s="22" t="s">
        <v>100</v>
      </c>
      <c r="C60" s="14">
        <v>51</v>
      </c>
      <c r="D60" s="14">
        <v>50</v>
      </c>
      <c r="E60" s="14">
        <v>39</v>
      </c>
      <c r="F60" s="14">
        <v>52</v>
      </c>
      <c r="G60" s="14">
        <v>51</v>
      </c>
      <c r="H60" s="8">
        <v>48.6</v>
      </c>
      <c r="I60" s="14">
        <v>-1.1000000000000001</v>
      </c>
      <c r="J60" s="14">
        <f t="shared" si="47"/>
        <v>5.4129474410897434</v>
      </c>
      <c r="K60" s="1"/>
      <c r="L60" s="22" t="s">
        <v>100</v>
      </c>
      <c r="M60" s="9">
        <v>63</v>
      </c>
      <c r="N60" s="9">
        <v>59</v>
      </c>
      <c r="O60" s="9">
        <v>64</v>
      </c>
      <c r="P60" s="9">
        <v>60</v>
      </c>
      <c r="Q60" s="9">
        <v>57</v>
      </c>
      <c r="R60" s="9">
        <v>70</v>
      </c>
      <c r="S60" s="9">
        <v>69</v>
      </c>
      <c r="T60" s="9">
        <v>50</v>
      </c>
      <c r="U60" s="9">
        <v>62</v>
      </c>
      <c r="V60" s="9">
        <f t="shared" si="48"/>
        <v>61.555555555555557</v>
      </c>
      <c r="W60" s="15">
        <f t="shared" si="26"/>
        <v>6.1835748792270522</v>
      </c>
      <c r="X60" s="14">
        <f t="shared" si="49"/>
        <v>6.1055530280047341</v>
      </c>
      <c r="Z60" s="22" t="s">
        <v>102</v>
      </c>
      <c r="AA60" s="9">
        <v>48</v>
      </c>
      <c r="AB60" s="9">
        <v>48</v>
      </c>
      <c r="AC60" s="9">
        <v>51</v>
      </c>
      <c r="AD60" s="9">
        <v>43</v>
      </c>
      <c r="AE60" s="9">
        <v>50</v>
      </c>
      <c r="AF60" s="9">
        <v>50</v>
      </c>
      <c r="AG60" s="9">
        <v>47</v>
      </c>
      <c r="AH60" s="9">
        <v>43</v>
      </c>
      <c r="AI60" s="9">
        <v>41</v>
      </c>
      <c r="AJ60" s="9">
        <v>46</v>
      </c>
      <c r="AK60" s="9">
        <v>49</v>
      </c>
      <c r="AL60" s="31">
        <f t="shared" si="50"/>
        <v>46.909090909090907</v>
      </c>
      <c r="AM60" s="15">
        <f t="shared" si="51"/>
        <v>4.1570247933884232</v>
      </c>
      <c r="AN60" s="14">
        <f t="shared" si="52"/>
        <v>3.300137738172316</v>
      </c>
      <c r="AO60" s="1"/>
      <c r="AP60" s="21" t="s">
        <v>100</v>
      </c>
      <c r="AQ60" s="9">
        <v>40</v>
      </c>
      <c r="AR60" s="9">
        <v>26</v>
      </c>
      <c r="AS60" s="9">
        <v>35</v>
      </c>
      <c r="AT60" s="9">
        <v>43</v>
      </c>
      <c r="AU60" s="9">
        <v>34</v>
      </c>
      <c r="AV60" s="9">
        <v>32</v>
      </c>
      <c r="AW60" s="9">
        <v>48</v>
      </c>
      <c r="AX60" s="9">
        <v>44</v>
      </c>
      <c r="AY60" s="31">
        <v>37.75</v>
      </c>
      <c r="AZ60" s="15">
        <f t="shared" si="29"/>
        <v>-7.2386363636363669</v>
      </c>
      <c r="BA60" s="14">
        <f t="shared" si="30"/>
        <v>7.2653777799722352</v>
      </c>
      <c r="BC60" s="22" t="s">
        <v>52</v>
      </c>
      <c r="BD60">
        <v>54</v>
      </c>
      <c r="BE60">
        <v>46</v>
      </c>
      <c r="BF60">
        <v>49</v>
      </c>
      <c r="BG60">
        <v>55</v>
      </c>
      <c r="BH60">
        <v>56</v>
      </c>
      <c r="BI60">
        <f t="shared" si="31"/>
        <v>52</v>
      </c>
      <c r="BJ60">
        <f t="shared" si="32"/>
        <v>1.7100000000000009</v>
      </c>
      <c r="BK60" s="14">
        <f t="shared" si="33"/>
        <v>4.3011626335213133</v>
      </c>
      <c r="BM60" s="21" t="s">
        <v>100</v>
      </c>
      <c r="BN60" s="9">
        <v>42</v>
      </c>
      <c r="BO60" s="9">
        <v>42</v>
      </c>
      <c r="BP60" s="9">
        <v>43</v>
      </c>
      <c r="BQ60" s="9">
        <v>37</v>
      </c>
      <c r="BR60" s="9">
        <v>40</v>
      </c>
      <c r="BS60" s="9">
        <v>38</v>
      </c>
      <c r="BT60" s="9">
        <v>44</v>
      </c>
      <c r="BU60" s="9">
        <v>42</v>
      </c>
      <c r="BV60" s="9">
        <f t="shared" si="53"/>
        <v>41</v>
      </c>
      <c r="BW60" s="15">
        <f t="shared" si="34"/>
        <v>1.1739130434782581</v>
      </c>
      <c r="BX60" s="14">
        <f t="shared" si="54"/>
        <v>2.4494897427831779</v>
      </c>
      <c r="BZ60" s="21" t="s">
        <v>100</v>
      </c>
      <c r="CA60" s="16">
        <v>55</v>
      </c>
      <c r="CB60" s="16">
        <v>48</v>
      </c>
      <c r="CC60" s="16">
        <v>56</v>
      </c>
      <c r="CD60" s="16">
        <v>54</v>
      </c>
      <c r="CE60" s="16">
        <v>59</v>
      </c>
      <c r="CF60" s="16">
        <v>58</v>
      </c>
      <c r="CG60" s="16">
        <v>59</v>
      </c>
      <c r="CH60" s="16">
        <v>49</v>
      </c>
      <c r="CI60" s="16">
        <v>46</v>
      </c>
      <c r="CJ60" s="16">
        <v>56</v>
      </c>
      <c r="CK60" s="16">
        <v>53</v>
      </c>
      <c r="CL60" s="16">
        <v>55</v>
      </c>
      <c r="CM60" s="16">
        <v>52</v>
      </c>
      <c r="CN60" s="16">
        <v>54</v>
      </c>
      <c r="CO60" s="10">
        <v>53.857142857142897</v>
      </c>
      <c r="CP60" s="15">
        <f t="shared" si="35"/>
        <v>12.1558441558442</v>
      </c>
      <c r="CQ60" s="14">
        <f t="shared" si="55"/>
        <v>3.9779612647907752</v>
      </c>
      <c r="CS60" s="21" t="s">
        <v>100</v>
      </c>
      <c r="CT60" s="11">
        <v>51</v>
      </c>
      <c r="CU60" s="11">
        <v>59</v>
      </c>
      <c r="CV60" s="11">
        <v>54</v>
      </c>
      <c r="CW60" s="11">
        <v>53</v>
      </c>
      <c r="CX60" s="11">
        <v>43</v>
      </c>
      <c r="CY60" s="11">
        <v>54</v>
      </c>
      <c r="CZ60" s="11">
        <v>50</v>
      </c>
      <c r="DA60" s="11">
        <v>56</v>
      </c>
      <c r="DB60" s="12">
        <f t="shared" si="36"/>
        <v>52.5</v>
      </c>
      <c r="DC60" s="15">
        <f t="shared" si="37"/>
        <v>3.9782608695652186</v>
      </c>
      <c r="DD60" s="14">
        <f t="shared" si="38"/>
        <v>4.7509397566616833</v>
      </c>
      <c r="DE60" s="9"/>
    </row>
    <row r="61" spans="1:109" x14ac:dyDescent="0.3">
      <c r="B61" s="22" t="s">
        <v>102</v>
      </c>
      <c r="C61" s="14">
        <v>51</v>
      </c>
      <c r="D61" s="14">
        <v>47</v>
      </c>
      <c r="E61" s="14">
        <v>41</v>
      </c>
      <c r="F61" s="14">
        <v>51</v>
      </c>
      <c r="G61" s="14">
        <v>50</v>
      </c>
      <c r="H61" s="8">
        <v>48</v>
      </c>
      <c r="I61" s="14">
        <v>-1.7</v>
      </c>
      <c r="J61" s="14">
        <f t="shared" si="47"/>
        <v>4.2426406871192848</v>
      </c>
      <c r="K61" s="1"/>
      <c r="L61" s="22" t="s">
        <v>102</v>
      </c>
      <c r="M61" s="9">
        <v>59</v>
      </c>
      <c r="N61" s="9">
        <v>57</v>
      </c>
      <c r="O61" s="9">
        <v>62</v>
      </c>
      <c r="P61" s="9">
        <v>57</v>
      </c>
      <c r="Q61" s="9">
        <v>53</v>
      </c>
      <c r="R61" s="9">
        <v>69</v>
      </c>
      <c r="S61" s="9">
        <v>64</v>
      </c>
      <c r="T61" s="9">
        <v>47</v>
      </c>
      <c r="U61" s="9">
        <v>59</v>
      </c>
      <c r="V61" s="9">
        <f t="shared" si="48"/>
        <v>58.555555555555557</v>
      </c>
      <c r="W61" s="15">
        <f t="shared" si="26"/>
        <v>3.1835748792270522</v>
      </c>
      <c r="X61" s="14">
        <f t="shared" si="49"/>
        <v>6.3267509653674399</v>
      </c>
      <c r="Z61" s="22" t="s">
        <v>43</v>
      </c>
      <c r="AA61" s="9">
        <v>43</v>
      </c>
      <c r="AB61" s="9">
        <v>42</v>
      </c>
      <c r="AC61" s="9">
        <v>45</v>
      </c>
      <c r="AD61" s="9">
        <v>38</v>
      </c>
      <c r="AE61" s="9">
        <v>45</v>
      </c>
      <c r="AF61" s="9">
        <v>43</v>
      </c>
      <c r="AG61" s="9">
        <v>40</v>
      </c>
      <c r="AH61" s="9">
        <v>38</v>
      </c>
      <c r="AI61" s="9">
        <v>35</v>
      </c>
      <c r="AJ61" s="9">
        <v>42</v>
      </c>
      <c r="AK61" s="9">
        <v>45</v>
      </c>
      <c r="AL61" s="31">
        <f t="shared" si="50"/>
        <v>41.454545454545453</v>
      </c>
      <c r="AM61" s="15">
        <f t="shared" si="51"/>
        <v>-1.29752066115703</v>
      </c>
      <c r="AN61" s="14">
        <f t="shared" si="52"/>
        <v>3.3275707765165974</v>
      </c>
      <c r="AO61" s="1"/>
      <c r="AP61" s="21" t="s">
        <v>102</v>
      </c>
      <c r="AQ61" s="9">
        <v>48</v>
      </c>
      <c r="AR61" s="9">
        <v>44</v>
      </c>
      <c r="AS61" s="9">
        <v>50</v>
      </c>
      <c r="AT61" s="9">
        <v>58</v>
      </c>
      <c r="AU61" s="9">
        <v>40</v>
      </c>
      <c r="AV61" s="9">
        <v>41</v>
      </c>
      <c r="AW61" s="9">
        <v>61</v>
      </c>
      <c r="AX61" s="9">
        <v>53</v>
      </c>
      <c r="AY61" s="31">
        <f t="shared" ref="AY61:AY76" si="56">AVERAGE(AQ61:AX61)</f>
        <v>49.375</v>
      </c>
      <c r="AZ61" s="15">
        <f t="shared" si="29"/>
        <v>4.3863636363636331</v>
      </c>
      <c r="BA61" s="14">
        <f t="shared" si="30"/>
        <v>7.6706770049511093</v>
      </c>
      <c r="BC61" s="22" t="s">
        <v>53</v>
      </c>
      <c r="BD61">
        <v>45</v>
      </c>
      <c r="BE61">
        <v>41</v>
      </c>
      <c r="BF61">
        <v>44</v>
      </c>
      <c r="BG61">
        <v>48</v>
      </c>
      <c r="BH61">
        <v>48</v>
      </c>
      <c r="BI61">
        <f t="shared" si="31"/>
        <v>45.2</v>
      </c>
      <c r="BJ61">
        <f t="shared" si="32"/>
        <v>-5.0899999999999963</v>
      </c>
      <c r="BK61" s="14">
        <f t="shared" si="33"/>
        <v>2.9495762407505253</v>
      </c>
      <c r="BM61" s="22" t="s">
        <v>102</v>
      </c>
      <c r="BN61" s="9">
        <v>44</v>
      </c>
      <c r="BO61" s="9">
        <v>46</v>
      </c>
      <c r="BP61" s="9">
        <v>45</v>
      </c>
      <c r="BQ61" s="9">
        <v>38</v>
      </c>
      <c r="BR61" s="9">
        <v>40</v>
      </c>
      <c r="BS61" s="9">
        <v>42</v>
      </c>
      <c r="BT61" s="9">
        <v>45</v>
      </c>
      <c r="BU61" s="9">
        <v>42</v>
      </c>
      <c r="BV61" s="9">
        <f t="shared" si="53"/>
        <v>42.75</v>
      </c>
      <c r="BW61" s="15">
        <f t="shared" si="34"/>
        <v>2.9239130434782581</v>
      </c>
      <c r="BX61" s="14">
        <f t="shared" si="54"/>
        <v>2.7645717829090897</v>
      </c>
      <c r="BZ61" s="22" t="s">
        <v>102</v>
      </c>
      <c r="CA61" s="16">
        <v>39</v>
      </c>
      <c r="CB61" s="16">
        <v>39</v>
      </c>
      <c r="CC61" s="16">
        <v>44</v>
      </c>
      <c r="CD61" s="16">
        <v>40</v>
      </c>
      <c r="CE61" s="16">
        <v>46</v>
      </c>
      <c r="CF61" s="16">
        <v>45</v>
      </c>
      <c r="CG61" s="16">
        <v>46</v>
      </c>
      <c r="CH61" s="16">
        <v>38</v>
      </c>
      <c r="CI61" s="16">
        <v>35</v>
      </c>
      <c r="CJ61" s="16">
        <v>41</v>
      </c>
      <c r="CK61" s="16">
        <v>40</v>
      </c>
      <c r="CL61" s="16">
        <v>40</v>
      </c>
      <c r="CM61" s="16">
        <v>40</v>
      </c>
      <c r="CN61" s="16">
        <v>41</v>
      </c>
      <c r="CO61" s="10">
        <f t="shared" ref="CO61:CO76" si="57">AVERAGE(CA61:CN61)</f>
        <v>41</v>
      </c>
      <c r="CP61" s="15">
        <f t="shared" si="35"/>
        <v>-0.70129870129869687</v>
      </c>
      <c r="CQ61" s="14">
        <f t="shared" si="55"/>
        <v>3.186510027262766</v>
      </c>
      <c r="CS61" s="22" t="s">
        <v>102</v>
      </c>
      <c r="CT61" s="11">
        <v>49</v>
      </c>
      <c r="CU61" s="11">
        <v>57</v>
      </c>
      <c r="CV61" s="11">
        <v>54</v>
      </c>
      <c r="CW61" s="11">
        <v>52</v>
      </c>
      <c r="CX61" s="11">
        <v>38</v>
      </c>
      <c r="CY61" s="11">
        <v>55</v>
      </c>
      <c r="CZ61" s="11">
        <v>47</v>
      </c>
      <c r="DA61" s="11">
        <v>53</v>
      </c>
      <c r="DB61" s="12">
        <f t="shared" si="36"/>
        <v>50.625</v>
      </c>
      <c r="DC61" s="15">
        <f t="shared" si="37"/>
        <v>2.1032608695652186</v>
      </c>
      <c r="DD61" s="14">
        <f t="shared" si="38"/>
        <v>6.022280061808579</v>
      </c>
      <c r="DE61" s="9"/>
    </row>
    <row r="62" spans="1:109" x14ac:dyDescent="0.3">
      <c r="B62" s="52" t="s">
        <v>43</v>
      </c>
      <c r="C62" s="14">
        <v>56</v>
      </c>
      <c r="D62" s="14">
        <v>51</v>
      </c>
      <c r="E62" s="14">
        <v>44</v>
      </c>
      <c r="F62" s="14">
        <v>54</v>
      </c>
      <c r="G62" s="14">
        <v>54</v>
      </c>
      <c r="H62" s="8">
        <v>51.8</v>
      </c>
      <c r="I62" s="14">
        <v>2.1</v>
      </c>
      <c r="J62" s="14">
        <f t="shared" si="47"/>
        <v>4.7116875957558992</v>
      </c>
      <c r="K62" s="1"/>
      <c r="L62" s="22" t="s">
        <v>43</v>
      </c>
      <c r="M62" s="9">
        <v>54</v>
      </c>
      <c r="N62" s="9">
        <v>53</v>
      </c>
      <c r="O62" s="9">
        <v>57</v>
      </c>
      <c r="P62" s="9">
        <v>52</v>
      </c>
      <c r="Q62" s="9">
        <v>48</v>
      </c>
      <c r="R62" s="9">
        <v>62</v>
      </c>
      <c r="S62" s="9">
        <v>58</v>
      </c>
      <c r="T62" s="9">
        <v>43</v>
      </c>
      <c r="U62" s="9">
        <v>55</v>
      </c>
      <c r="V62" s="9">
        <f t="shared" si="48"/>
        <v>53.555555555555557</v>
      </c>
      <c r="W62" s="15">
        <f t="shared" si="26"/>
        <v>-1.8164251207729478</v>
      </c>
      <c r="X62" s="14">
        <f t="shared" si="49"/>
        <v>5.592653911854172</v>
      </c>
      <c r="Z62" s="22" t="s">
        <v>52</v>
      </c>
      <c r="AA62" s="9">
        <v>50</v>
      </c>
      <c r="AB62" s="9">
        <v>48</v>
      </c>
      <c r="AC62" s="9">
        <v>51</v>
      </c>
      <c r="AD62" s="9">
        <v>45</v>
      </c>
      <c r="AE62" s="9">
        <v>53</v>
      </c>
      <c r="AF62" s="9">
        <v>52</v>
      </c>
      <c r="AG62" s="9">
        <v>48</v>
      </c>
      <c r="AH62" s="9">
        <v>46</v>
      </c>
      <c r="AI62" s="9">
        <v>43</v>
      </c>
      <c r="AJ62" s="9">
        <v>49</v>
      </c>
      <c r="AK62" s="9">
        <v>52</v>
      </c>
      <c r="AL62" s="31">
        <f t="shared" si="50"/>
        <v>48.81818181818182</v>
      </c>
      <c r="AM62" s="15">
        <f t="shared" si="51"/>
        <v>6.0661157024793368</v>
      </c>
      <c r="AN62" s="14">
        <f t="shared" si="52"/>
        <v>3.1880458534400602</v>
      </c>
      <c r="AO62" s="1"/>
      <c r="AP62" s="21" t="s">
        <v>43</v>
      </c>
      <c r="AQ62" s="9">
        <v>44</v>
      </c>
      <c r="AR62" s="9">
        <v>38</v>
      </c>
      <c r="AS62" s="9">
        <v>46</v>
      </c>
      <c r="AT62" s="9">
        <v>55</v>
      </c>
      <c r="AU62" s="9">
        <v>35</v>
      </c>
      <c r="AV62" s="9">
        <v>37</v>
      </c>
      <c r="AW62" s="9">
        <v>52</v>
      </c>
      <c r="AX62" s="9">
        <v>52</v>
      </c>
      <c r="AY62" s="31">
        <f t="shared" si="56"/>
        <v>44.875</v>
      </c>
      <c r="AZ62" s="15">
        <f t="shared" si="29"/>
        <v>-0.11363636363636687</v>
      </c>
      <c r="BA62" s="14">
        <f t="shared" si="30"/>
        <v>7.6799832589103252</v>
      </c>
      <c r="BC62" s="22" t="s">
        <v>54</v>
      </c>
      <c r="BD62">
        <v>45</v>
      </c>
      <c r="BE62">
        <v>41</v>
      </c>
      <c r="BF62">
        <v>41</v>
      </c>
      <c r="BG62">
        <v>45</v>
      </c>
      <c r="BH62">
        <v>47</v>
      </c>
      <c r="BI62">
        <f t="shared" si="31"/>
        <v>43.8</v>
      </c>
      <c r="BJ62">
        <f t="shared" si="32"/>
        <v>-6.490000000000002</v>
      </c>
      <c r="BK62" s="14">
        <f t="shared" si="33"/>
        <v>2.6832815729997477</v>
      </c>
      <c r="BM62" s="22" t="s">
        <v>43</v>
      </c>
      <c r="BN62" s="9">
        <v>40</v>
      </c>
      <c r="BO62" s="9">
        <v>43</v>
      </c>
      <c r="BP62" s="9">
        <v>43</v>
      </c>
      <c r="BQ62" s="9">
        <v>37</v>
      </c>
      <c r="BR62" s="9">
        <v>38</v>
      </c>
      <c r="BS62" s="9">
        <v>39</v>
      </c>
      <c r="BT62" s="9">
        <v>45</v>
      </c>
      <c r="BU62" s="9">
        <v>42</v>
      </c>
      <c r="BV62" s="9">
        <f t="shared" si="53"/>
        <v>40.875</v>
      </c>
      <c r="BW62" s="15">
        <f t="shared" si="34"/>
        <v>1.0489130434782581</v>
      </c>
      <c r="BX62" s="14">
        <f t="shared" si="54"/>
        <v>2.7998724460742341</v>
      </c>
      <c r="BZ62" s="22" t="s">
        <v>43</v>
      </c>
      <c r="CA62" s="16">
        <v>38</v>
      </c>
      <c r="CB62" s="16">
        <v>38</v>
      </c>
      <c r="CC62" s="16">
        <v>43</v>
      </c>
      <c r="CD62" s="16">
        <v>38</v>
      </c>
      <c r="CE62" s="16">
        <v>46</v>
      </c>
      <c r="CF62" s="16">
        <v>44</v>
      </c>
      <c r="CG62" s="16">
        <v>45</v>
      </c>
      <c r="CH62" s="16">
        <v>37</v>
      </c>
      <c r="CI62" s="16">
        <v>34</v>
      </c>
      <c r="CJ62" s="16">
        <v>40</v>
      </c>
      <c r="CK62" s="16">
        <v>40</v>
      </c>
      <c r="CL62" s="16">
        <v>40</v>
      </c>
      <c r="CM62" s="16">
        <v>39</v>
      </c>
      <c r="CN62" s="16">
        <v>41</v>
      </c>
      <c r="CO62" s="10">
        <f t="shared" si="57"/>
        <v>40.214285714285715</v>
      </c>
      <c r="CP62" s="15">
        <f t="shared" si="35"/>
        <v>-1.4870129870129816</v>
      </c>
      <c r="CQ62" s="14">
        <f t="shared" si="55"/>
        <v>3.3323258550741408</v>
      </c>
      <c r="CS62" s="30" t="s">
        <v>43</v>
      </c>
      <c r="CT62" s="11">
        <v>47</v>
      </c>
      <c r="CU62" s="11">
        <v>56</v>
      </c>
      <c r="CV62" s="11">
        <v>52</v>
      </c>
      <c r="CW62" s="11">
        <v>49</v>
      </c>
      <c r="CX62" s="11">
        <v>38</v>
      </c>
      <c r="CY62" s="11">
        <v>51</v>
      </c>
      <c r="CZ62" s="11">
        <v>47</v>
      </c>
      <c r="DA62" s="11">
        <v>51</v>
      </c>
      <c r="DB62" s="12">
        <f t="shared" si="36"/>
        <v>48.875</v>
      </c>
      <c r="DC62" s="15">
        <f t="shared" si="37"/>
        <v>0.35326086956521863</v>
      </c>
      <c r="DD62" s="14">
        <f t="shared" si="38"/>
        <v>5.2762946955496828</v>
      </c>
      <c r="DE62" s="9"/>
    </row>
    <row r="63" spans="1:109" x14ac:dyDescent="0.3">
      <c r="B63" s="22" t="s">
        <v>52</v>
      </c>
      <c r="C63" s="14">
        <v>45</v>
      </c>
      <c r="D63" s="14">
        <v>41</v>
      </c>
      <c r="E63" s="14">
        <v>35</v>
      </c>
      <c r="F63" s="14">
        <v>45</v>
      </c>
      <c r="G63" s="14">
        <v>43</v>
      </c>
      <c r="H63" s="8">
        <v>41.8</v>
      </c>
      <c r="I63" s="14">
        <v>-7.9</v>
      </c>
      <c r="J63" s="14">
        <f t="shared" si="47"/>
        <v>4.1472882706655447</v>
      </c>
      <c r="K63" s="1"/>
      <c r="L63" s="22" t="s">
        <v>52</v>
      </c>
      <c r="M63" s="9">
        <v>65</v>
      </c>
      <c r="N63" s="9">
        <v>63</v>
      </c>
      <c r="O63" s="9">
        <v>68</v>
      </c>
      <c r="P63" s="9">
        <v>61</v>
      </c>
      <c r="Q63" s="9">
        <v>56</v>
      </c>
      <c r="R63" s="9">
        <v>71</v>
      </c>
      <c r="S63" s="9">
        <v>69</v>
      </c>
      <c r="T63" s="9">
        <v>50</v>
      </c>
      <c r="U63" s="9">
        <v>65</v>
      </c>
      <c r="V63" s="9">
        <f t="shared" si="48"/>
        <v>63.111111111111114</v>
      </c>
      <c r="W63" s="15">
        <f t="shared" si="26"/>
        <v>7.7391304347826093</v>
      </c>
      <c r="X63" s="14">
        <f t="shared" si="49"/>
        <v>6.6604137342293619</v>
      </c>
      <c r="Z63" s="22" t="s">
        <v>53</v>
      </c>
      <c r="AA63" s="9">
        <v>43</v>
      </c>
      <c r="AB63" s="9">
        <v>41</v>
      </c>
      <c r="AC63" s="9">
        <v>45</v>
      </c>
      <c r="AD63" s="9">
        <v>36</v>
      </c>
      <c r="AE63" s="9">
        <v>45</v>
      </c>
      <c r="AF63" s="9">
        <v>43</v>
      </c>
      <c r="AG63" s="9">
        <v>40</v>
      </c>
      <c r="AH63" s="9">
        <v>4</v>
      </c>
      <c r="AI63" s="9">
        <v>33</v>
      </c>
      <c r="AJ63" s="9">
        <v>40</v>
      </c>
      <c r="AK63" s="9">
        <v>42</v>
      </c>
      <c r="AL63" s="31">
        <f t="shared" si="50"/>
        <v>37.454545454545453</v>
      </c>
      <c r="AM63" s="15">
        <f t="shared" si="51"/>
        <v>-5.29752066115703</v>
      </c>
      <c r="AN63" s="14">
        <f t="shared" si="52"/>
        <v>11.673591018736573</v>
      </c>
      <c r="AO63" s="1"/>
      <c r="AP63" s="21" t="s">
        <v>52</v>
      </c>
      <c r="AQ63" s="9">
        <v>39</v>
      </c>
      <c r="AR63" s="9">
        <v>30</v>
      </c>
      <c r="AS63" s="9">
        <v>34</v>
      </c>
      <c r="AT63" s="9">
        <v>44</v>
      </c>
      <c r="AU63" s="9">
        <v>37</v>
      </c>
      <c r="AV63" s="9">
        <v>39</v>
      </c>
      <c r="AW63" s="9">
        <v>46</v>
      </c>
      <c r="AX63" s="9">
        <v>45</v>
      </c>
      <c r="AY63" s="31">
        <f t="shared" si="56"/>
        <v>39.25</v>
      </c>
      <c r="AZ63" s="15">
        <f t="shared" si="29"/>
        <v>-5.7386363636363669</v>
      </c>
      <c r="BA63" s="14">
        <f t="shared" si="30"/>
        <v>5.5997448921484683</v>
      </c>
      <c r="BC63" s="22" t="s">
        <v>55</v>
      </c>
      <c r="BD63">
        <v>61</v>
      </c>
      <c r="BE63">
        <v>50</v>
      </c>
      <c r="BF63">
        <v>54</v>
      </c>
      <c r="BG63">
        <v>61</v>
      </c>
      <c r="BH63">
        <v>59</v>
      </c>
      <c r="BI63">
        <f t="shared" si="31"/>
        <v>57</v>
      </c>
      <c r="BJ63">
        <f t="shared" si="32"/>
        <v>6.7100000000000009</v>
      </c>
      <c r="BK63" s="14">
        <f t="shared" si="33"/>
        <v>4.8476798574163293</v>
      </c>
      <c r="BM63" s="21" t="s">
        <v>52</v>
      </c>
      <c r="BN63" s="9">
        <v>42</v>
      </c>
      <c r="BO63" s="9">
        <v>41</v>
      </c>
      <c r="BP63" s="9">
        <v>41</v>
      </c>
      <c r="BQ63" s="9">
        <v>35</v>
      </c>
      <c r="BR63" s="9">
        <v>39</v>
      </c>
      <c r="BS63" s="9">
        <v>40</v>
      </c>
      <c r="BT63" s="9">
        <v>44</v>
      </c>
      <c r="BU63" s="9">
        <v>41</v>
      </c>
      <c r="BV63" s="9">
        <f t="shared" si="53"/>
        <v>40.375</v>
      </c>
      <c r="BW63" s="15">
        <f t="shared" si="34"/>
        <v>0.54891304347825809</v>
      </c>
      <c r="BX63" s="14">
        <f t="shared" si="54"/>
        <v>2.615202805574687</v>
      </c>
      <c r="BZ63" s="21" t="s">
        <v>52</v>
      </c>
      <c r="CA63" s="16">
        <v>44</v>
      </c>
      <c r="CB63" s="16">
        <v>37</v>
      </c>
      <c r="CC63" s="16">
        <v>45</v>
      </c>
      <c r="CD63" s="16">
        <v>41</v>
      </c>
      <c r="CE63" s="16">
        <v>50</v>
      </c>
      <c r="CF63" s="16">
        <v>48</v>
      </c>
      <c r="CG63" s="16">
        <v>48</v>
      </c>
      <c r="CH63" s="16">
        <v>42</v>
      </c>
      <c r="CI63" s="16">
        <v>39</v>
      </c>
      <c r="CJ63" s="16">
        <v>46</v>
      </c>
      <c r="CK63" s="16">
        <v>43</v>
      </c>
      <c r="CL63" s="16">
        <v>45</v>
      </c>
      <c r="CM63" s="16">
        <v>43</v>
      </c>
      <c r="CN63" s="16">
        <v>45</v>
      </c>
      <c r="CO63" s="10">
        <f t="shared" si="57"/>
        <v>44</v>
      </c>
      <c r="CP63" s="15">
        <f t="shared" si="35"/>
        <v>2.2987012987013031</v>
      </c>
      <c r="CQ63" s="14">
        <f t="shared" si="55"/>
        <v>3.5518142709585216</v>
      </c>
      <c r="CS63" s="21" t="s">
        <v>52</v>
      </c>
      <c r="CT63" s="11">
        <v>49</v>
      </c>
      <c r="CU63" s="11">
        <v>56</v>
      </c>
      <c r="CV63" s="11">
        <v>52</v>
      </c>
      <c r="CW63" s="11">
        <v>50</v>
      </c>
      <c r="CX63" s="11">
        <v>40</v>
      </c>
      <c r="CY63" s="11">
        <v>52</v>
      </c>
      <c r="CZ63" s="11">
        <v>47</v>
      </c>
      <c r="DA63" s="11">
        <v>54</v>
      </c>
      <c r="DB63" s="12">
        <f t="shared" si="36"/>
        <v>50</v>
      </c>
      <c r="DC63" s="15">
        <f t="shared" si="37"/>
        <v>1.4782608695652186</v>
      </c>
      <c r="DD63" s="14">
        <f t="shared" si="38"/>
        <v>4.9280538030458114</v>
      </c>
      <c r="DE63" s="9"/>
    </row>
    <row r="64" spans="1:109" x14ac:dyDescent="0.3">
      <c r="B64" s="22" t="s">
        <v>53</v>
      </c>
      <c r="C64" s="14">
        <v>49</v>
      </c>
      <c r="D64" s="14">
        <v>47</v>
      </c>
      <c r="E64" s="14">
        <v>42</v>
      </c>
      <c r="F64" s="14">
        <v>48</v>
      </c>
      <c r="G64" s="14">
        <v>50</v>
      </c>
      <c r="H64" s="8">
        <v>47.2</v>
      </c>
      <c r="I64" s="14">
        <v>-2.5</v>
      </c>
      <c r="J64" s="14">
        <f t="shared" si="47"/>
        <v>3.1144823004794877</v>
      </c>
      <c r="K64" s="1"/>
      <c r="L64" s="22" t="s">
        <v>53</v>
      </c>
      <c r="M64" s="9">
        <v>58</v>
      </c>
      <c r="N64" s="9">
        <v>54</v>
      </c>
      <c r="O64" s="9">
        <v>60</v>
      </c>
      <c r="P64" s="9">
        <v>54</v>
      </c>
      <c r="Q64" s="9">
        <v>52</v>
      </c>
      <c r="R64" s="9">
        <v>67</v>
      </c>
      <c r="S64" s="9">
        <v>61</v>
      </c>
      <c r="T64" s="9">
        <v>45</v>
      </c>
      <c r="U64" s="9">
        <v>57</v>
      </c>
      <c r="V64" s="9">
        <f t="shared" si="48"/>
        <v>56.444444444444443</v>
      </c>
      <c r="W64" s="15">
        <f t="shared" si="26"/>
        <v>1.0724637681159379</v>
      </c>
      <c r="X64" s="14">
        <f t="shared" si="49"/>
        <v>6.2271805640898057</v>
      </c>
      <c r="Z64" s="22" t="s">
        <v>54</v>
      </c>
      <c r="AA64" s="9">
        <v>47</v>
      </c>
      <c r="AB64" s="9">
        <v>46</v>
      </c>
      <c r="AC64" s="9">
        <v>49</v>
      </c>
      <c r="AD64" s="9">
        <v>42</v>
      </c>
      <c r="AE64" s="9">
        <v>50</v>
      </c>
      <c r="AF64" s="9">
        <v>47</v>
      </c>
      <c r="AG64" s="9">
        <v>43</v>
      </c>
      <c r="AH64" s="9">
        <v>41</v>
      </c>
      <c r="AI64" s="9">
        <v>39</v>
      </c>
      <c r="AJ64" s="9">
        <v>45</v>
      </c>
      <c r="AK64" s="9">
        <v>50</v>
      </c>
      <c r="AL64" s="31">
        <f t="shared" si="50"/>
        <v>45.363636363636367</v>
      </c>
      <c r="AM64" s="15">
        <f t="shared" si="51"/>
        <v>2.6115702479338836</v>
      </c>
      <c r="AN64" s="14">
        <f t="shared" si="52"/>
        <v>3.7221694553775295</v>
      </c>
      <c r="AO64" s="1"/>
      <c r="AP64" s="21" t="s">
        <v>53</v>
      </c>
      <c r="AQ64" s="9">
        <v>45</v>
      </c>
      <c r="AR64" s="9">
        <v>35</v>
      </c>
      <c r="AS64" s="9">
        <v>39</v>
      </c>
      <c r="AT64" s="9">
        <v>50</v>
      </c>
      <c r="AU64" s="9">
        <v>42</v>
      </c>
      <c r="AV64" s="9">
        <v>43</v>
      </c>
      <c r="AW64" s="9">
        <v>57</v>
      </c>
      <c r="AX64" s="9">
        <v>51</v>
      </c>
      <c r="AY64" s="31">
        <f t="shared" si="56"/>
        <v>45.25</v>
      </c>
      <c r="AZ64" s="15">
        <f t="shared" si="29"/>
        <v>0.26136363636363313</v>
      </c>
      <c r="BA64" s="14">
        <f t="shared" si="30"/>
        <v>7.1063352017759476</v>
      </c>
      <c r="BC64" s="22" t="s">
        <v>42</v>
      </c>
      <c r="BD64">
        <v>49</v>
      </c>
      <c r="BE64">
        <v>42</v>
      </c>
      <c r="BF64">
        <v>45</v>
      </c>
      <c r="BG64">
        <v>50</v>
      </c>
      <c r="BH64">
        <v>54</v>
      </c>
      <c r="BI64">
        <f t="shared" si="31"/>
        <v>48</v>
      </c>
      <c r="BJ64">
        <f t="shared" si="32"/>
        <v>-2.2899999999999991</v>
      </c>
      <c r="BK64" s="14">
        <f t="shared" si="33"/>
        <v>4.636809247747852</v>
      </c>
      <c r="BM64" s="21" t="s">
        <v>53</v>
      </c>
      <c r="BN64" s="9">
        <v>43</v>
      </c>
      <c r="BO64" s="9">
        <v>44</v>
      </c>
      <c r="BP64" s="9">
        <v>43</v>
      </c>
      <c r="BQ64" s="9">
        <v>35</v>
      </c>
      <c r="BR64" s="9">
        <v>41</v>
      </c>
      <c r="BS64" s="9">
        <v>40</v>
      </c>
      <c r="BT64" s="9">
        <v>44</v>
      </c>
      <c r="BU64" s="9">
        <v>40</v>
      </c>
      <c r="BV64" s="9">
        <f t="shared" si="53"/>
        <v>41.25</v>
      </c>
      <c r="BW64" s="15">
        <f t="shared" si="34"/>
        <v>1.4239130434782581</v>
      </c>
      <c r="BX64" s="14">
        <f t="shared" si="54"/>
        <v>3.0118812346154309</v>
      </c>
      <c r="BZ64" s="21" t="s">
        <v>53</v>
      </c>
      <c r="CA64" s="16">
        <v>47</v>
      </c>
      <c r="CB64" s="16">
        <v>40</v>
      </c>
      <c r="CC64" s="16">
        <v>50</v>
      </c>
      <c r="CD64" s="16">
        <v>46</v>
      </c>
      <c r="CE64" s="16">
        <v>52</v>
      </c>
      <c r="CF64" s="16">
        <v>51</v>
      </c>
      <c r="CG64" s="16">
        <v>52</v>
      </c>
      <c r="CH64" s="16">
        <v>44</v>
      </c>
      <c r="CI64" s="16">
        <v>44</v>
      </c>
      <c r="CJ64" s="16">
        <v>49</v>
      </c>
      <c r="CK64" s="16">
        <v>46</v>
      </c>
      <c r="CL64" s="16">
        <v>48</v>
      </c>
      <c r="CM64" s="16">
        <v>46</v>
      </c>
      <c r="CN64" s="16">
        <v>47</v>
      </c>
      <c r="CO64" s="10">
        <f t="shared" si="57"/>
        <v>47.285714285714285</v>
      </c>
      <c r="CP64" s="15">
        <f t="shared" si="35"/>
        <v>5.5844155844155878</v>
      </c>
      <c r="CQ64" s="14">
        <f t="shared" si="55"/>
        <v>3.3838660509171237</v>
      </c>
      <c r="CS64" s="21" t="s">
        <v>53</v>
      </c>
      <c r="CT64" s="11">
        <v>51</v>
      </c>
      <c r="CU64" s="11">
        <v>59</v>
      </c>
      <c r="CV64" s="11">
        <v>55</v>
      </c>
      <c r="CW64" s="11">
        <v>53</v>
      </c>
      <c r="CX64" s="11">
        <v>46</v>
      </c>
      <c r="CY64" s="11">
        <v>55</v>
      </c>
      <c r="CZ64" s="11">
        <v>49</v>
      </c>
      <c r="DA64" s="11">
        <v>55</v>
      </c>
      <c r="DB64" s="12">
        <f t="shared" si="36"/>
        <v>52.875</v>
      </c>
      <c r="DC64" s="15">
        <f t="shared" si="37"/>
        <v>4.3532608695652186</v>
      </c>
      <c r="DD64" s="14">
        <f t="shared" si="38"/>
        <v>4.0861263528467369</v>
      </c>
      <c r="DE64" s="9"/>
    </row>
    <row r="65" spans="1:109" x14ac:dyDescent="0.3">
      <c r="B65" s="22" t="s">
        <v>54</v>
      </c>
      <c r="C65" s="14">
        <v>46</v>
      </c>
      <c r="D65" s="14">
        <v>44</v>
      </c>
      <c r="E65" s="14">
        <v>34</v>
      </c>
      <c r="F65" s="14">
        <v>46</v>
      </c>
      <c r="G65" s="14">
        <v>46</v>
      </c>
      <c r="H65" s="8">
        <v>43.2</v>
      </c>
      <c r="I65" s="14">
        <v>-6.5</v>
      </c>
      <c r="J65" s="14">
        <f t="shared" si="47"/>
        <v>5.2153619241621012</v>
      </c>
      <c r="K65" s="1"/>
      <c r="L65" s="22" t="s">
        <v>54</v>
      </c>
      <c r="M65" s="9">
        <v>59</v>
      </c>
      <c r="N65" s="9">
        <v>54</v>
      </c>
      <c r="O65" s="9">
        <v>59</v>
      </c>
      <c r="P65" s="9">
        <v>56</v>
      </c>
      <c r="Q65" s="9">
        <v>51</v>
      </c>
      <c r="R65" s="9">
        <v>65</v>
      </c>
      <c r="S65" s="9">
        <v>63</v>
      </c>
      <c r="T65" s="9">
        <v>46</v>
      </c>
      <c r="U65" s="9">
        <v>57</v>
      </c>
      <c r="V65" s="9">
        <f t="shared" si="48"/>
        <v>56.666666666666664</v>
      </c>
      <c r="W65" s="15">
        <f t="shared" si="26"/>
        <v>1.2946859903381593</v>
      </c>
      <c r="X65" s="14">
        <f t="shared" si="49"/>
        <v>5.8523499553598128</v>
      </c>
      <c r="Z65" s="22" t="s">
        <v>55</v>
      </c>
      <c r="AA65" s="9">
        <v>42</v>
      </c>
      <c r="AB65" s="9">
        <v>42</v>
      </c>
      <c r="AC65" s="9">
        <v>43</v>
      </c>
      <c r="AD65" s="9">
        <v>38</v>
      </c>
      <c r="AE65" s="9">
        <v>44</v>
      </c>
      <c r="AF65" s="9">
        <v>44</v>
      </c>
      <c r="AG65" s="9">
        <v>39</v>
      </c>
      <c r="AH65" s="9">
        <v>37</v>
      </c>
      <c r="AI65" s="9">
        <v>34</v>
      </c>
      <c r="AJ65" s="9">
        <v>40</v>
      </c>
      <c r="AK65" s="9">
        <v>43</v>
      </c>
      <c r="AL65" s="31">
        <f t="shared" si="50"/>
        <v>40.545454545454547</v>
      </c>
      <c r="AM65" s="15">
        <f t="shared" si="51"/>
        <v>-2.2066115702479365</v>
      </c>
      <c r="AN65" s="14">
        <f t="shared" si="52"/>
        <v>3.236159339823562</v>
      </c>
      <c r="AO65" s="1"/>
      <c r="AP65" s="21" t="s">
        <v>54</v>
      </c>
      <c r="AQ65" s="9">
        <v>38</v>
      </c>
      <c r="AR65" s="9">
        <v>35</v>
      </c>
      <c r="AS65" s="9">
        <v>41</v>
      </c>
      <c r="AT65" s="9">
        <v>46</v>
      </c>
      <c r="AU65" s="9">
        <v>38</v>
      </c>
      <c r="AV65" s="9">
        <v>39</v>
      </c>
      <c r="AW65" s="9">
        <v>45</v>
      </c>
      <c r="AX65" s="9">
        <v>47</v>
      </c>
      <c r="AY65" s="31">
        <f t="shared" si="56"/>
        <v>41.125</v>
      </c>
      <c r="AZ65" s="15">
        <f t="shared" si="29"/>
        <v>-3.8636363636363669</v>
      </c>
      <c r="BA65" s="14">
        <f t="shared" si="30"/>
        <v>4.3895167322675901</v>
      </c>
      <c r="BC65" s="22" t="s">
        <v>45</v>
      </c>
      <c r="BD65">
        <v>47</v>
      </c>
      <c r="BE65">
        <v>41</v>
      </c>
      <c r="BF65">
        <v>44</v>
      </c>
      <c r="BG65">
        <v>50</v>
      </c>
      <c r="BH65">
        <v>50</v>
      </c>
      <c r="BI65">
        <f t="shared" si="31"/>
        <v>46.4</v>
      </c>
      <c r="BJ65">
        <f t="shared" si="32"/>
        <v>-3.8900000000000006</v>
      </c>
      <c r="BK65" s="14">
        <f t="shared" si="33"/>
        <v>3.9115214431215892</v>
      </c>
      <c r="BM65" s="21" t="s">
        <v>54</v>
      </c>
      <c r="BN65" s="9">
        <v>42</v>
      </c>
      <c r="BO65" s="9">
        <v>41</v>
      </c>
      <c r="BP65" s="9">
        <v>40</v>
      </c>
      <c r="BQ65" s="9">
        <v>34</v>
      </c>
      <c r="BR65" s="9">
        <v>38</v>
      </c>
      <c r="BS65" s="9">
        <v>40</v>
      </c>
      <c r="BT65" s="9">
        <v>44</v>
      </c>
      <c r="BU65" s="9">
        <v>39</v>
      </c>
      <c r="BV65" s="9">
        <f t="shared" si="53"/>
        <v>39.75</v>
      </c>
      <c r="BW65" s="15">
        <f t="shared" si="34"/>
        <v>-7.6086956521741911E-2</v>
      </c>
      <c r="BX65" s="14">
        <f t="shared" si="54"/>
        <v>2.9640705601780613</v>
      </c>
      <c r="BZ65" s="21" t="s">
        <v>54</v>
      </c>
      <c r="CA65" s="16">
        <v>35</v>
      </c>
      <c r="CB65" s="16">
        <v>31</v>
      </c>
      <c r="CC65" s="16">
        <v>36</v>
      </c>
      <c r="CD65" s="16">
        <v>32</v>
      </c>
      <c r="CE65" s="16">
        <v>40</v>
      </c>
      <c r="CF65" s="16">
        <v>40</v>
      </c>
      <c r="CG65" s="16">
        <v>40</v>
      </c>
      <c r="CH65" s="16">
        <v>35</v>
      </c>
      <c r="CI65" s="16">
        <v>30</v>
      </c>
      <c r="CJ65" s="16">
        <v>35</v>
      </c>
      <c r="CK65" s="16">
        <v>36</v>
      </c>
      <c r="CL65" s="16">
        <v>36</v>
      </c>
      <c r="CM65" s="16">
        <v>34</v>
      </c>
      <c r="CN65" s="16">
        <v>36</v>
      </c>
      <c r="CO65" s="10">
        <f t="shared" si="57"/>
        <v>35.428571428571431</v>
      </c>
      <c r="CP65" s="15">
        <f t="shared" si="35"/>
        <v>-6.2727272727272663</v>
      </c>
      <c r="CQ65" s="14">
        <f t="shared" si="55"/>
        <v>3.1308461799005394</v>
      </c>
      <c r="CS65" s="21" t="s">
        <v>54</v>
      </c>
      <c r="CT65" s="11">
        <v>44</v>
      </c>
      <c r="CU65" s="11">
        <v>54</v>
      </c>
      <c r="CV65" s="11">
        <v>48</v>
      </c>
      <c r="CW65" s="11">
        <v>46</v>
      </c>
      <c r="CX65" s="11">
        <v>38</v>
      </c>
      <c r="CY65" s="11">
        <v>48</v>
      </c>
      <c r="CZ65" s="11">
        <v>42</v>
      </c>
      <c r="DA65" s="11">
        <v>50</v>
      </c>
      <c r="DB65" s="12">
        <f t="shared" si="36"/>
        <v>46.25</v>
      </c>
      <c r="DC65" s="15">
        <f t="shared" si="37"/>
        <v>-2.2717391304347814</v>
      </c>
      <c r="DD65" s="14">
        <f t="shared" si="38"/>
        <v>4.9497474683058327</v>
      </c>
      <c r="DE65" s="9"/>
    </row>
    <row r="66" spans="1:109" x14ac:dyDescent="0.3">
      <c r="B66" s="22" t="s">
        <v>55</v>
      </c>
      <c r="C66" s="14">
        <v>55</v>
      </c>
      <c r="D66" s="14">
        <v>51</v>
      </c>
      <c r="E66" s="14">
        <v>41</v>
      </c>
      <c r="F66" s="14">
        <v>53</v>
      </c>
      <c r="G66" s="14">
        <v>54</v>
      </c>
      <c r="H66" s="8">
        <v>50.8</v>
      </c>
      <c r="I66" s="14">
        <v>1.1000000000000001</v>
      </c>
      <c r="J66" s="14">
        <f t="shared" si="47"/>
        <v>5.6745043836444431</v>
      </c>
      <c r="K66" s="1"/>
      <c r="L66" s="22" t="s">
        <v>55</v>
      </c>
      <c r="M66" s="9">
        <v>50</v>
      </c>
      <c r="N66" s="9">
        <v>49</v>
      </c>
      <c r="O66" s="9">
        <v>54</v>
      </c>
      <c r="P66" s="9">
        <v>49</v>
      </c>
      <c r="Q66" s="9">
        <v>45</v>
      </c>
      <c r="R66" s="9">
        <v>59</v>
      </c>
      <c r="S66" s="9">
        <v>56</v>
      </c>
      <c r="T66" s="9">
        <v>40</v>
      </c>
      <c r="U66" s="9">
        <v>50</v>
      </c>
      <c r="V66" s="9">
        <f t="shared" si="48"/>
        <v>50.222222222222221</v>
      </c>
      <c r="W66" s="15">
        <f t="shared" si="26"/>
        <v>-5.1497584541062835</v>
      </c>
      <c r="X66" s="14">
        <f t="shared" si="49"/>
        <v>5.6960024968783456</v>
      </c>
      <c r="Z66" s="22" t="s">
        <v>42</v>
      </c>
      <c r="AA66" s="9">
        <v>42</v>
      </c>
      <c r="AB66" s="9">
        <v>41</v>
      </c>
      <c r="AC66" s="9">
        <v>43</v>
      </c>
      <c r="AD66" s="9">
        <v>36</v>
      </c>
      <c r="AE66" s="9">
        <v>43</v>
      </c>
      <c r="AF66" s="9">
        <v>42</v>
      </c>
      <c r="AG66" s="9">
        <v>38</v>
      </c>
      <c r="AH66" s="9">
        <v>38</v>
      </c>
      <c r="AI66" s="9">
        <v>35</v>
      </c>
      <c r="AJ66" s="9">
        <v>40</v>
      </c>
      <c r="AK66" s="9">
        <v>43</v>
      </c>
      <c r="AL66" s="31">
        <f t="shared" si="50"/>
        <v>40.090909090909093</v>
      </c>
      <c r="AM66" s="15">
        <f t="shared" si="51"/>
        <v>-2.6611570247933898</v>
      </c>
      <c r="AN66" s="14">
        <f t="shared" si="52"/>
        <v>2.9139164522870402</v>
      </c>
      <c r="AO66" s="1"/>
      <c r="AP66" s="21" t="s">
        <v>55</v>
      </c>
      <c r="AQ66" s="9">
        <v>46</v>
      </c>
      <c r="AR66" s="9">
        <v>39</v>
      </c>
      <c r="AS66" s="9">
        <v>46</v>
      </c>
      <c r="AT66" s="9">
        <v>52</v>
      </c>
      <c r="AU66" s="9">
        <v>49</v>
      </c>
      <c r="AV66" s="9">
        <v>49</v>
      </c>
      <c r="AW66" s="9">
        <v>55</v>
      </c>
      <c r="AX66" s="9">
        <v>52</v>
      </c>
      <c r="AY66" s="31">
        <f t="shared" si="56"/>
        <v>48.5</v>
      </c>
      <c r="AZ66" s="15">
        <f t="shared" si="29"/>
        <v>3.5113636363636331</v>
      </c>
      <c r="BA66" s="14">
        <f t="shared" si="30"/>
        <v>4.9280538030458114</v>
      </c>
      <c r="BC66" s="22" t="s">
        <v>51</v>
      </c>
      <c r="BD66">
        <v>47</v>
      </c>
      <c r="BE66">
        <v>42</v>
      </c>
      <c r="BF66">
        <v>46</v>
      </c>
      <c r="BG66">
        <v>50</v>
      </c>
      <c r="BH66">
        <v>49</v>
      </c>
      <c r="BI66">
        <f t="shared" si="31"/>
        <v>46.8</v>
      </c>
      <c r="BJ66">
        <f t="shared" si="32"/>
        <v>-3.490000000000002</v>
      </c>
      <c r="BK66" s="14">
        <f t="shared" si="33"/>
        <v>3.1144823004794877</v>
      </c>
      <c r="BM66" s="21" t="s">
        <v>55</v>
      </c>
      <c r="BN66" s="9">
        <v>46</v>
      </c>
      <c r="BO66" s="9">
        <v>45</v>
      </c>
      <c r="BP66" s="9">
        <v>46</v>
      </c>
      <c r="BQ66" s="9">
        <v>38</v>
      </c>
      <c r="BR66" s="9">
        <v>41</v>
      </c>
      <c r="BS66" s="9">
        <v>45</v>
      </c>
      <c r="BT66" s="9">
        <v>46</v>
      </c>
      <c r="BU66" s="9">
        <v>44</v>
      </c>
      <c r="BV66" s="9">
        <f t="shared" si="53"/>
        <v>43.875</v>
      </c>
      <c r="BW66" s="15">
        <f t="shared" si="34"/>
        <v>4.0489130434782581</v>
      </c>
      <c r="BX66" s="14">
        <f t="shared" si="54"/>
        <v>2.9001231500945415</v>
      </c>
      <c r="BZ66" s="21" t="s">
        <v>55</v>
      </c>
      <c r="CA66" s="16">
        <v>43</v>
      </c>
      <c r="CB66" s="16">
        <v>36</v>
      </c>
      <c r="CC66" s="16">
        <v>43</v>
      </c>
      <c r="CD66" s="16">
        <v>41</v>
      </c>
      <c r="CE66" s="16">
        <v>46</v>
      </c>
      <c r="CF66" s="16">
        <v>46</v>
      </c>
      <c r="CG66" s="16">
        <v>46</v>
      </c>
      <c r="CH66" s="16">
        <v>39</v>
      </c>
      <c r="CI66" s="16">
        <v>37</v>
      </c>
      <c r="CJ66" s="16">
        <v>43</v>
      </c>
      <c r="CK66" s="16">
        <v>42</v>
      </c>
      <c r="CL66" s="16">
        <v>43</v>
      </c>
      <c r="CM66" s="16">
        <v>40</v>
      </c>
      <c r="CN66" s="16">
        <v>43</v>
      </c>
      <c r="CO66" s="10">
        <f t="shared" si="57"/>
        <v>42</v>
      </c>
      <c r="CP66" s="15">
        <f t="shared" si="35"/>
        <v>0.29870129870130313</v>
      </c>
      <c r="CQ66" s="14">
        <f t="shared" si="55"/>
        <v>3.1378581622109447</v>
      </c>
      <c r="CS66" s="21" t="s">
        <v>55</v>
      </c>
      <c r="CT66" s="11">
        <v>49</v>
      </c>
      <c r="CU66" s="11">
        <v>56</v>
      </c>
      <c r="CV66" s="11">
        <v>52</v>
      </c>
      <c r="CW66" s="11">
        <v>50</v>
      </c>
      <c r="CX66" s="11">
        <v>41</v>
      </c>
      <c r="CY66" s="11">
        <v>52</v>
      </c>
      <c r="CZ66" s="11">
        <v>48</v>
      </c>
      <c r="DA66" s="11">
        <v>53</v>
      </c>
      <c r="DB66" s="12">
        <f t="shared" si="36"/>
        <v>50.125</v>
      </c>
      <c r="DC66" s="15">
        <f t="shared" si="37"/>
        <v>1.6032608695652186</v>
      </c>
      <c r="DD66" s="14">
        <f t="shared" si="38"/>
        <v>4.4541313086039249</v>
      </c>
      <c r="DE66" s="9"/>
    </row>
    <row r="67" spans="1:109" x14ac:dyDescent="0.3">
      <c r="B67" s="22" t="s">
        <v>42</v>
      </c>
      <c r="C67" s="14">
        <v>56</v>
      </c>
      <c r="D67" s="14">
        <v>51</v>
      </c>
      <c r="E67" s="14">
        <v>44</v>
      </c>
      <c r="F67" s="14">
        <v>56</v>
      </c>
      <c r="G67" s="14">
        <v>54</v>
      </c>
      <c r="H67" s="8">
        <v>52.2</v>
      </c>
      <c r="I67" s="14">
        <v>2.5</v>
      </c>
      <c r="J67" s="14">
        <f t="shared" si="47"/>
        <v>5.0199601592044534</v>
      </c>
      <c r="K67" s="1"/>
      <c r="L67" s="22" t="s">
        <v>42</v>
      </c>
      <c r="M67" s="9">
        <v>55</v>
      </c>
      <c r="N67" s="9">
        <v>52</v>
      </c>
      <c r="O67" s="9">
        <v>58</v>
      </c>
      <c r="P67" s="9">
        <v>53</v>
      </c>
      <c r="Q67" s="9">
        <v>49</v>
      </c>
      <c r="R67" s="9">
        <v>64</v>
      </c>
      <c r="S67" s="9">
        <v>60</v>
      </c>
      <c r="T67" s="9">
        <v>42</v>
      </c>
      <c r="U67" s="9">
        <v>55</v>
      </c>
      <c r="V67" s="9">
        <f t="shared" si="48"/>
        <v>54.222222222222221</v>
      </c>
      <c r="W67" s="15">
        <f t="shared" si="26"/>
        <v>-1.1497584541062835</v>
      </c>
      <c r="X67" s="14">
        <f t="shared" si="49"/>
        <v>6.3987846068174807</v>
      </c>
      <c r="Z67" s="22" t="s">
        <v>45</v>
      </c>
      <c r="AA67" s="9">
        <v>40</v>
      </c>
      <c r="AB67" s="9">
        <v>39</v>
      </c>
      <c r="AC67" s="9">
        <v>43</v>
      </c>
      <c r="AD67" s="9">
        <v>35</v>
      </c>
      <c r="AE67" s="9">
        <v>42</v>
      </c>
      <c r="AF67" s="9">
        <v>41</v>
      </c>
      <c r="AG67" s="9">
        <v>38</v>
      </c>
      <c r="AH67" s="9">
        <v>36</v>
      </c>
      <c r="AI67" s="9">
        <v>34</v>
      </c>
      <c r="AJ67" s="9">
        <v>39</v>
      </c>
      <c r="AK67" s="9">
        <v>42</v>
      </c>
      <c r="AL67" s="31">
        <f t="shared" si="50"/>
        <v>39</v>
      </c>
      <c r="AM67" s="15">
        <f t="shared" si="51"/>
        <v>-3.7520661157024833</v>
      </c>
      <c r="AN67" s="14">
        <f t="shared" si="52"/>
        <v>3</v>
      </c>
      <c r="AO67" s="1"/>
      <c r="AP67" s="21" t="s">
        <v>45</v>
      </c>
      <c r="AQ67" s="9">
        <v>47</v>
      </c>
      <c r="AR67" s="9">
        <v>43</v>
      </c>
      <c r="AS67" s="9">
        <v>50</v>
      </c>
      <c r="AT67" s="9">
        <v>57</v>
      </c>
      <c r="AU67" s="9">
        <v>39</v>
      </c>
      <c r="AV67" s="9">
        <v>41</v>
      </c>
      <c r="AW67" s="9">
        <v>55</v>
      </c>
      <c r="AX67" s="9">
        <v>52</v>
      </c>
      <c r="AY67" s="31">
        <f t="shared" si="56"/>
        <v>48</v>
      </c>
      <c r="AZ67" s="15">
        <f t="shared" si="29"/>
        <v>3.0113636363636331</v>
      </c>
      <c r="BA67" s="14">
        <f t="shared" si="30"/>
        <v>6.6116779802320771</v>
      </c>
      <c r="BC67" s="22" t="s">
        <v>44</v>
      </c>
      <c r="BD67">
        <v>48</v>
      </c>
      <c r="BE67">
        <v>43</v>
      </c>
      <c r="BF67">
        <v>47</v>
      </c>
      <c r="BG67">
        <v>50</v>
      </c>
      <c r="BH67">
        <v>51</v>
      </c>
      <c r="BI67">
        <f t="shared" si="31"/>
        <v>47.8</v>
      </c>
      <c r="BJ67">
        <f t="shared" si="32"/>
        <v>-2.490000000000002</v>
      </c>
      <c r="BK67" s="14">
        <f t="shared" si="33"/>
        <v>3.1144823004794877</v>
      </c>
      <c r="BM67" s="22" t="s">
        <v>42</v>
      </c>
      <c r="BN67" s="9">
        <v>39</v>
      </c>
      <c r="BO67" s="9">
        <v>39</v>
      </c>
      <c r="BP67" s="9">
        <v>40</v>
      </c>
      <c r="BQ67" s="9">
        <v>33</v>
      </c>
      <c r="BR67" s="9">
        <v>36</v>
      </c>
      <c r="BS67" s="9">
        <v>37</v>
      </c>
      <c r="BT67" s="9">
        <v>41</v>
      </c>
      <c r="BU67" s="9">
        <v>41</v>
      </c>
      <c r="BV67" s="9">
        <f t="shared" si="53"/>
        <v>38.25</v>
      </c>
      <c r="BW67" s="15">
        <f t="shared" si="34"/>
        <v>-1.5760869565217419</v>
      </c>
      <c r="BX67" s="14">
        <f t="shared" si="54"/>
        <v>2.7645717829090897</v>
      </c>
      <c r="BZ67" s="22" t="s">
        <v>42</v>
      </c>
      <c r="CA67" s="16">
        <v>40</v>
      </c>
      <c r="CB67" s="16">
        <v>38</v>
      </c>
      <c r="CC67" s="16">
        <v>44</v>
      </c>
      <c r="CD67" s="16">
        <v>41</v>
      </c>
      <c r="CE67" s="16">
        <v>47</v>
      </c>
      <c r="CF67" s="16">
        <v>47</v>
      </c>
      <c r="CG67" s="16">
        <v>46</v>
      </c>
      <c r="CH67" s="16">
        <v>38</v>
      </c>
      <c r="CI67" s="16">
        <v>36</v>
      </c>
      <c r="CJ67" s="16">
        <v>42</v>
      </c>
      <c r="CK67" s="16">
        <v>42</v>
      </c>
      <c r="CL67" s="16">
        <v>41</v>
      </c>
      <c r="CM67" s="16">
        <v>40</v>
      </c>
      <c r="CN67" s="16">
        <v>42</v>
      </c>
      <c r="CO67" s="10">
        <f t="shared" si="57"/>
        <v>41.714285714285715</v>
      </c>
      <c r="CP67" s="15">
        <f t="shared" si="35"/>
        <v>1.2987012987018431E-2</v>
      </c>
      <c r="CQ67" s="14">
        <f t="shared" si="55"/>
        <v>3.3610568719828735</v>
      </c>
      <c r="CS67" s="22" t="s">
        <v>42</v>
      </c>
      <c r="CT67" s="11">
        <v>49</v>
      </c>
      <c r="CU67" s="11">
        <v>51</v>
      </c>
      <c r="CV67" s="11">
        <v>50</v>
      </c>
      <c r="CW67" s="11">
        <v>49</v>
      </c>
      <c r="CX67" s="11">
        <v>38</v>
      </c>
      <c r="CY67" s="11">
        <v>51</v>
      </c>
      <c r="CZ67" s="11">
        <v>47</v>
      </c>
      <c r="DA67" s="11">
        <v>51</v>
      </c>
      <c r="DB67" s="12">
        <f t="shared" si="36"/>
        <v>48.25</v>
      </c>
      <c r="DC67" s="15">
        <f t="shared" si="37"/>
        <v>-0.27173913043478137</v>
      </c>
      <c r="DD67" s="14">
        <f t="shared" si="38"/>
        <v>4.367084676466507</v>
      </c>
      <c r="DE67" s="9"/>
    </row>
    <row r="68" spans="1:109" x14ac:dyDescent="0.3">
      <c r="B68" s="22" t="s">
        <v>45</v>
      </c>
      <c r="C68" s="14">
        <v>61</v>
      </c>
      <c r="D68" s="14">
        <v>55</v>
      </c>
      <c r="E68" s="14">
        <v>49</v>
      </c>
      <c r="F68" s="14">
        <v>59</v>
      </c>
      <c r="G68" s="14">
        <v>56</v>
      </c>
      <c r="H68" s="8">
        <v>56</v>
      </c>
      <c r="I68" s="14">
        <v>6.3</v>
      </c>
      <c r="J68" s="14">
        <f t="shared" si="47"/>
        <v>4.5825756949558398</v>
      </c>
      <c r="K68" s="1"/>
      <c r="L68" s="22" t="s">
        <v>45</v>
      </c>
      <c r="M68" s="9">
        <v>55</v>
      </c>
      <c r="N68" s="9">
        <v>52</v>
      </c>
      <c r="O68" s="9">
        <v>56</v>
      </c>
      <c r="P68" s="9">
        <v>52</v>
      </c>
      <c r="Q68" s="9">
        <v>48</v>
      </c>
      <c r="R68" s="9">
        <v>62</v>
      </c>
      <c r="S68" s="9">
        <v>59</v>
      </c>
      <c r="T68" s="9">
        <v>42</v>
      </c>
      <c r="U68" s="9">
        <v>54</v>
      </c>
      <c r="V68" s="9">
        <f t="shared" si="48"/>
        <v>53.333333333333336</v>
      </c>
      <c r="W68" s="15">
        <f t="shared" si="26"/>
        <v>-2.0386473429951693</v>
      </c>
      <c r="X68" s="14">
        <f t="shared" si="49"/>
        <v>5.8949130612757976</v>
      </c>
      <c r="Z68" s="22" t="s">
        <v>51</v>
      </c>
      <c r="AA68" s="9">
        <v>46</v>
      </c>
      <c r="AB68" s="9">
        <v>46</v>
      </c>
      <c r="AC68" s="9">
        <v>48</v>
      </c>
      <c r="AD68" s="9">
        <v>39</v>
      </c>
      <c r="AE68" s="9">
        <v>47</v>
      </c>
      <c r="AF68" s="9">
        <v>45</v>
      </c>
      <c r="AG68" s="9">
        <v>42</v>
      </c>
      <c r="AH68" s="9">
        <v>42</v>
      </c>
      <c r="AI68" s="9">
        <v>40</v>
      </c>
      <c r="AJ68" s="9">
        <v>49</v>
      </c>
      <c r="AK68" s="9">
        <v>47</v>
      </c>
      <c r="AL68" s="31">
        <f t="shared" si="50"/>
        <v>44.636363636363633</v>
      </c>
      <c r="AM68" s="15">
        <f t="shared" si="51"/>
        <v>1.8842975206611499</v>
      </c>
      <c r="AN68" s="14">
        <f t="shared" si="52"/>
        <v>3.3547794941762499</v>
      </c>
      <c r="AO68" s="1"/>
      <c r="AP68" s="21" t="s">
        <v>51</v>
      </c>
      <c r="AQ68" s="9">
        <v>38</v>
      </c>
      <c r="AR68" s="9">
        <v>35</v>
      </c>
      <c r="AS68" s="9">
        <v>40</v>
      </c>
      <c r="AT68" s="9">
        <v>47</v>
      </c>
      <c r="AU68" s="9">
        <v>42</v>
      </c>
      <c r="AV68" s="9">
        <v>43</v>
      </c>
      <c r="AW68" s="9">
        <v>48</v>
      </c>
      <c r="AX68" s="9">
        <v>44</v>
      </c>
      <c r="AY68" s="31">
        <f t="shared" si="56"/>
        <v>42.125</v>
      </c>
      <c r="AZ68" s="15">
        <f t="shared" si="29"/>
        <v>-2.8636363636363669</v>
      </c>
      <c r="BA68" s="14">
        <f t="shared" si="30"/>
        <v>4.3895167322675901</v>
      </c>
      <c r="BC68" s="22" t="s">
        <v>56</v>
      </c>
      <c r="BD68">
        <v>57</v>
      </c>
      <c r="BE68">
        <v>51</v>
      </c>
      <c r="BF68">
        <v>54</v>
      </c>
      <c r="BG68">
        <v>58</v>
      </c>
      <c r="BH68">
        <v>57</v>
      </c>
      <c r="BI68">
        <f t="shared" si="31"/>
        <v>55.4</v>
      </c>
      <c r="BJ68">
        <f t="shared" si="32"/>
        <v>5.1099999999999994</v>
      </c>
      <c r="BK68" s="14">
        <f t="shared" si="33"/>
        <v>2.8809720581775866</v>
      </c>
      <c r="BM68" s="22" t="s">
        <v>45</v>
      </c>
      <c r="BN68" s="9">
        <v>41</v>
      </c>
      <c r="BO68" s="9">
        <v>41</v>
      </c>
      <c r="BP68" s="9">
        <v>39</v>
      </c>
      <c r="BQ68" s="9">
        <v>35</v>
      </c>
      <c r="BR68" s="9">
        <v>37</v>
      </c>
      <c r="BS68" s="9">
        <v>38</v>
      </c>
      <c r="BT68" s="9">
        <v>43</v>
      </c>
      <c r="BU68" s="9">
        <v>41</v>
      </c>
      <c r="BV68" s="9">
        <f t="shared" si="53"/>
        <v>39.375</v>
      </c>
      <c r="BW68" s="15">
        <f t="shared" si="34"/>
        <v>-0.45108695652174191</v>
      </c>
      <c r="BX68" s="14">
        <f t="shared" si="54"/>
        <v>2.615202805574687</v>
      </c>
      <c r="BZ68" s="22" t="s">
        <v>45</v>
      </c>
      <c r="CA68" s="16">
        <v>38</v>
      </c>
      <c r="CB68" s="16">
        <v>36</v>
      </c>
      <c r="CC68" s="16">
        <v>41</v>
      </c>
      <c r="CD68" s="16">
        <v>38</v>
      </c>
      <c r="CE68" s="16">
        <v>45</v>
      </c>
      <c r="CF68" s="16">
        <v>43</v>
      </c>
      <c r="CG68" s="16">
        <v>43</v>
      </c>
      <c r="CH68" s="16">
        <v>37</v>
      </c>
      <c r="CI68" s="16">
        <v>34</v>
      </c>
      <c r="CJ68" s="16">
        <v>39</v>
      </c>
      <c r="CK68" s="16">
        <v>39</v>
      </c>
      <c r="CL68" s="16">
        <v>38</v>
      </c>
      <c r="CM68" s="16">
        <v>38</v>
      </c>
      <c r="CN68" s="16">
        <v>39</v>
      </c>
      <c r="CO68" s="10">
        <f t="shared" si="57"/>
        <v>39.142857142857146</v>
      </c>
      <c r="CP68" s="15">
        <f t="shared" si="35"/>
        <v>-2.558441558441551</v>
      </c>
      <c r="CQ68" s="14">
        <f t="shared" si="55"/>
        <v>2.9575754846246518</v>
      </c>
      <c r="CS68" s="22" t="s">
        <v>45</v>
      </c>
      <c r="CT68" s="11">
        <v>45</v>
      </c>
      <c r="CU68" s="11">
        <v>52</v>
      </c>
      <c r="CV68" s="11">
        <v>48</v>
      </c>
      <c r="CW68" s="11">
        <v>47</v>
      </c>
      <c r="CX68" s="11">
        <v>35</v>
      </c>
      <c r="CY68" s="11">
        <v>49</v>
      </c>
      <c r="CZ68" s="11">
        <v>43</v>
      </c>
      <c r="DA68" s="11">
        <v>48</v>
      </c>
      <c r="DB68" s="12">
        <f t="shared" si="36"/>
        <v>45.875</v>
      </c>
      <c r="DC68" s="15">
        <f t="shared" si="37"/>
        <v>-2.6467391304347814</v>
      </c>
      <c r="DD68" s="14">
        <f t="shared" si="38"/>
        <v>5.1391355582154361</v>
      </c>
      <c r="DE68" s="9"/>
    </row>
    <row r="69" spans="1:109" x14ac:dyDescent="0.3">
      <c r="B69" s="22" t="s">
        <v>51</v>
      </c>
      <c r="C69" s="14">
        <v>53</v>
      </c>
      <c r="D69" s="14">
        <v>49</v>
      </c>
      <c r="E69" s="14">
        <v>40</v>
      </c>
      <c r="F69" s="14">
        <v>53</v>
      </c>
      <c r="G69" s="14">
        <v>52</v>
      </c>
      <c r="H69" s="8">
        <v>49.4</v>
      </c>
      <c r="I69" s="14">
        <v>-0.3</v>
      </c>
      <c r="J69" s="14">
        <f t="shared" si="47"/>
        <v>5.5045435778091534</v>
      </c>
      <c r="K69" s="1"/>
      <c r="L69" s="22" t="s">
        <v>51</v>
      </c>
      <c r="M69" s="9">
        <v>62</v>
      </c>
      <c r="N69" s="9">
        <v>59</v>
      </c>
      <c r="O69" s="9">
        <v>65</v>
      </c>
      <c r="P69" s="9">
        <v>59</v>
      </c>
      <c r="Q69" s="9">
        <v>55</v>
      </c>
      <c r="R69" s="9">
        <v>69</v>
      </c>
      <c r="S69" s="9">
        <v>69</v>
      </c>
      <c r="T69" s="9">
        <v>48</v>
      </c>
      <c r="U69" s="9">
        <v>62</v>
      </c>
      <c r="V69" s="9">
        <f t="shared" si="48"/>
        <v>60.888888888888886</v>
      </c>
      <c r="W69" s="15">
        <f t="shared" si="26"/>
        <v>5.5169082125603808</v>
      </c>
      <c r="X69" s="14">
        <f t="shared" si="49"/>
        <v>6.6978437658033885</v>
      </c>
      <c r="Z69" s="22" t="s">
        <v>44</v>
      </c>
      <c r="AA69" s="9">
        <v>41</v>
      </c>
      <c r="AB69" s="9">
        <v>40</v>
      </c>
      <c r="AC69" s="9">
        <v>43</v>
      </c>
      <c r="AD69" s="9">
        <v>36</v>
      </c>
      <c r="AE69" s="9">
        <v>44</v>
      </c>
      <c r="AF69" s="9">
        <v>41</v>
      </c>
      <c r="AG69" s="9">
        <v>39</v>
      </c>
      <c r="AH69" s="9">
        <v>36</v>
      </c>
      <c r="AI69" s="9">
        <v>34</v>
      </c>
      <c r="AJ69" s="9">
        <v>39</v>
      </c>
      <c r="AK69" s="9">
        <v>40</v>
      </c>
      <c r="AL69" s="31">
        <f t="shared" si="50"/>
        <v>39.363636363636367</v>
      </c>
      <c r="AM69" s="15">
        <f t="shared" si="51"/>
        <v>-3.3884297520661164</v>
      </c>
      <c r="AN69" s="14">
        <f t="shared" si="52"/>
        <v>3.042128441493793</v>
      </c>
      <c r="AO69" s="1"/>
      <c r="AP69" s="21" t="s">
        <v>44</v>
      </c>
      <c r="AQ69" s="9">
        <v>44</v>
      </c>
      <c r="AR69" s="9">
        <v>44</v>
      </c>
      <c r="AS69" s="9">
        <v>51</v>
      </c>
      <c r="AT69" s="9">
        <v>52</v>
      </c>
      <c r="AU69" s="9">
        <v>40</v>
      </c>
      <c r="AV69" s="9">
        <v>43</v>
      </c>
      <c r="AW69" s="9">
        <v>54</v>
      </c>
      <c r="AX69" s="9">
        <v>53</v>
      </c>
      <c r="AY69" s="31">
        <f t="shared" si="56"/>
        <v>47.625</v>
      </c>
      <c r="AZ69" s="15">
        <f t="shared" si="29"/>
        <v>2.6363636363636331</v>
      </c>
      <c r="BA69" s="14">
        <f t="shared" si="30"/>
        <v>5.4231646006473273</v>
      </c>
      <c r="BC69" s="22" t="s">
        <v>50</v>
      </c>
      <c r="BD69">
        <v>49</v>
      </c>
      <c r="BE69">
        <v>43</v>
      </c>
      <c r="BF69">
        <v>49</v>
      </c>
      <c r="BG69">
        <v>52</v>
      </c>
      <c r="BH69">
        <v>50</v>
      </c>
      <c r="BI69">
        <f t="shared" si="31"/>
        <v>48.6</v>
      </c>
      <c r="BJ69">
        <f t="shared" si="32"/>
        <v>-1.6899999999999977</v>
      </c>
      <c r="BK69" s="14">
        <f t="shared" si="33"/>
        <v>3.3615472627943221</v>
      </c>
      <c r="BM69" s="21" t="s">
        <v>51</v>
      </c>
      <c r="BN69" s="9">
        <v>38</v>
      </c>
      <c r="BO69" s="9">
        <v>38</v>
      </c>
      <c r="BP69" s="9">
        <v>39</v>
      </c>
      <c r="BQ69" s="9">
        <v>31</v>
      </c>
      <c r="BR69" s="9">
        <v>35</v>
      </c>
      <c r="BS69" s="9">
        <v>36</v>
      </c>
      <c r="BT69" s="9">
        <v>39</v>
      </c>
      <c r="BU69" s="9">
        <v>38</v>
      </c>
      <c r="BV69" s="9">
        <f t="shared" si="53"/>
        <v>36.75</v>
      </c>
      <c r="BW69" s="15">
        <f t="shared" si="34"/>
        <v>-3.0760869565217419</v>
      </c>
      <c r="BX69" s="14">
        <f t="shared" si="54"/>
        <v>2.712405363721075</v>
      </c>
      <c r="BZ69" s="21" t="s">
        <v>51</v>
      </c>
      <c r="CA69" s="16">
        <v>43</v>
      </c>
      <c r="CB69" s="16">
        <v>36</v>
      </c>
      <c r="CC69" s="16">
        <v>42</v>
      </c>
      <c r="CD69" s="16">
        <v>40</v>
      </c>
      <c r="CE69" s="16">
        <v>48</v>
      </c>
      <c r="CF69" s="16">
        <v>47</v>
      </c>
      <c r="CG69" s="16">
        <v>47</v>
      </c>
      <c r="CH69" s="16">
        <v>41</v>
      </c>
      <c r="CI69" s="16">
        <v>38</v>
      </c>
      <c r="CJ69" s="16">
        <v>44</v>
      </c>
      <c r="CK69" s="16">
        <v>42</v>
      </c>
      <c r="CL69" s="16">
        <v>42</v>
      </c>
      <c r="CM69" s="16">
        <v>41</v>
      </c>
      <c r="CN69" s="16">
        <v>42</v>
      </c>
      <c r="CO69" s="10">
        <f t="shared" si="57"/>
        <v>42.357142857142854</v>
      </c>
      <c r="CP69" s="15">
        <f t="shared" si="35"/>
        <v>0.65584415584415723</v>
      </c>
      <c r="CQ69" s="14">
        <f t="shared" si="55"/>
        <v>3.3651412784868073</v>
      </c>
      <c r="CS69" s="21" t="s">
        <v>51</v>
      </c>
      <c r="CT69" s="11">
        <v>47</v>
      </c>
      <c r="CU69" s="11">
        <v>54</v>
      </c>
      <c r="CV69" s="11">
        <v>51</v>
      </c>
      <c r="CW69" s="11">
        <v>49</v>
      </c>
      <c r="CX69" s="11">
        <v>39</v>
      </c>
      <c r="CY69" s="11">
        <v>49</v>
      </c>
      <c r="CZ69" s="11">
        <v>46</v>
      </c>
      <c r="DA69" s="11">
        <v>50</v>
      </c>
      <c r="DB69" s="12">
        <f t="shared" si="36"/>
        <v>48.125</v>
      </c>
      <c r="DC69" s="15">
        <f t="shared" si="37"/>
        <v>-0.39673913043478137</v>
      </c>
      <c r="DD69" s="14">
        <f t="shared" si="38"/>
        <v>4.421942042651783</v>
      </c>
      <c r="DE69" s="9"/>
    </row>
    <row r="70" spans="1:109" x14ac:dyDescent="0.3">
      <c r="B70" s="22" t="s">
        <v>44</v>
      </c>
      <c r="C70" s="14">
        <v>61</v>
      </c>
      <c r="D70" s="14">
        <v>57</v>
      </c>
      <c r="E70" s="14">
        <v>50</v>
      </c>
      <c r="F70" s="14">
        <v>63</v>
      </c>
      <c r="G70" s="14">
        <v>60</v>
      </c>
      <c r="H70" s="8">
        <v>58.2</v>
      </c>
      <c r="I70" s="14">
        <v>8.5</v>
      </c>
      <c r="J70" s="14">
        <f t="shared" si="47"/>
        <v>5.0695167422546303</v>
      </c>
      <c r="K70" s="1"/>
      <c r="L70" s="22" t="s">
        <v>44</v>
      </c>
      <c r="M70" s="9">
        <v>57</v>
      </c>
      <c r="N70" s="9">
        <v>54</v>
      </c>
      <c r="O70" s="9">
        <v>60</v>
      </c>
      <c r="P70" s="9">
        <v>55</v>
      </c>
      <c r="Q70" s="9">
        <v>50</v>
      </c>
      <c r="R70" s="9">
        <v>66</v>
      </c>
      <c r="S70" s="9">
        <v>61</v>
      </c>
      <c r="T70" s="9">
        <v>44</v>
      </c>
      <c r="U70" s="9">
        <v>55</v>
      </c>
      <c r="V70" s="9">
        <f t="shared" si="48"/>
        <v>55.777777777777779</v>
      </c>
      <c r="W70" s="15">
        <f t="shared" si="26"/>
        <v>0.40579710144927361</v>
      </c>
      <c r="X70" s="14">
        <f t="shared" si="49"/>
        <v>6.3987846068174807</v>
      </c>
      <c r="Z70" s="22" t="s">
        <v>56</v>
      </c>
      <c r="AA70" s="9">
        <v>45</v>
      </c>
      <c r="AB70" s="9">
        <v>45</v>
      </c>
      <c r="AC70" s="9">
        <v>46</v>
      </c>
      <c r="AD70" s="9">
        <v>40</v>
      </c>
      <c r="AE70" s="9">
        <v>47</v>
      </c>
      <c r="AF70" s="9">
        <v>47</v>
      </c>
      <c r="AG70" s="9">
        <v>43</v>
      </c>
      <c r="AH70" s="9">
        <v>41</v>
      </c>
      <c r="AI70" s="9">
        <v>38</v>
      </c>
      <c r="AJ70" s="9">
        <v>44</v>
      </c>
      <c r="AK70" s="9">
        <v>48</v>
      </c>
      <c r="AL70" s="31">
        <f t="shared" si="50"/>
        <v>44</v>
      </c>
      <c r="AM70" s="15">
        <f t="shared" si="51"/>
        <v>1.2479338842975167</v>
      </c>
      <c r="AN70" s="14">
        <f t="shared" si="52"/>
        <v>3.1937438845342623</v>
      </c>
      <c r="AO70" s="1"/>
      <c r="AP70" s="21" t="s">
        <v>56</v>
      </c>
      <c r="AQ70" s="9">
        <v>38</v>
      </c>
      <c r="AR70" s="9">
        <v>33</v>
      </c>
      <c r="AS70" s="9">
        <v>38</v>
      </c>
      <c r="AT70" s="9">
        <v>43</v>
      </c>
      <c r="AU70" s="9">
        <v>40</v>
      </c>
      <c r="AV70" s="9">
        <v>40</v>
      </c>
      <c r="AW70" s="9">
        <v>46</v>
      </c>
      <c r="AX70" s="9">
        <v>43</v>
      </c>
      <c r="AY70" s="31">
        <f t="shared" si="56"/>
        <v>40.125</v>
      </c>
      <c r="AZ70" s="15">
        <f t="shared" si="29"/>
        <v>-4.8636363636363669</v>
      </c>
      <c r="BA70" s="14">
        <f t="shared" si="30"/>
        <v>3.9798600118956085</v>
      </c>
      <c r="BC70" s="22" t="s">
        <v>46</v>
      </c>
      <c r="BD70">
        <v>57</v>
      </c>
      <c r="BE70">
        <v>48</v>
      </c>
      <c r="BF70">
        <v>52</v>
      </c>
      <c r="BG70">
        <v>59</v>
      </c>
      <c r="BH70">
        <v>59</v>
      </c>
      <c r="BI70">
        <f t="shared" si="31"/>
        <v>55</v>
      </c>
      <c r="BJ70">
        <f t="shared" si="32"/>
        <v>4.7100000000000009</v>
      </c>
      <c r="BK70" s="14">
        <f t="shared" si="33"/>
        <v>4.8476798574163293</v>
      </c>
      <c r="BM70" s="22" t="s">
        <v>44</v>
      </c>
      <c r="BN70" s="9">
        <v>40</v>
      </c>
      <c r="BO70" s="9">
        <v>38</v>
      </c>
      <c r="BP70" s="9">
        <v>41</v>
      </c>
      <c r="BQ70" s="9">
        <v>34</v>
      </c>
      <c r="BR70" s="9">
        <v>36</v>
      </c>
      <c r="BS70" s="9">
        <v>38</v>
      </c>
      <c r="BT70" s="9">
        <v>42</v>
      </c>
      <c r="BU70" s="9">
        <v>38</v>
      </c>
      <c r="BV70" s="9">
        <f t="shared" si="53"/>
        <v>38.375</v>
      </c>
      <c r="BW70" s="15">
        <f t="shared" si="34"/>
        <v>-1.4510869565217419</v>
      </c>
      <c r="BX70" s="14">
        <f t="shared" si="54"/>
        <v>2.615202805574687</v>
      </c>
      <c r="BZ70" s="22" t="s">
        <v>44</v>
      </c>
      <c r="CA70" s="16">
        <v>39</v>
      </c>
      <c r="CB70" s="16">
        <v>34</v>
      </c>
      <c r="CC70" s="16">
        <v>42</v>
      </c>
      <c r="CD70" s="16">
        <v>39</v>
      </c>
      <c r="CE70" s="16">
        <v>46</v>
      </c>
      <c r="CF70" s="16">
        <v>45</v>
      </c>
      <c r="CG70" s="16">
        <v>45</v>
      </c>
      <c r="CH70" s="16">
        <v>37</v>
      </c>
      <c r="CI70" s="16">
        <v>35</v>
      </c>
      <c r="CJ70" s="16">
        <v>40</v>
      </c>
      <c r="CK70" s="16">
        <v>40</v>
      </c>
      <c r="CL70" s="16">
        <v>40</v>
      </c>
      <c r="CM70" s="16">
        <v>39</v>
      </c>
      <c r="CN70" s="16">
        <v>42</v>
      </c>
      <c r="CO70" s="10">
        <f t="shared" si="57"/>
        <v>40.214285714285715</v>
      </c>
      <c r="CP70" s="15">
        <f t="shared" si="35"/>
        <v>-1.4870129870129816</v>
      </c>
      <c r="CQ70" s="14">
        <f t="shared" si="55"/>
        <v>3.5772480060380629</v>
      </c>
      <c r="CS70" s="22" t="s">
        <v>44</v>
      </c>
      <c r="CT70" s="11">
        <v>47</v>
      </c>
      <c r="CU70" s="11">
        <v>52</v>
      </c>
      <c r="CV70" s="11">
        <v>50</v>
      </c>
      <c r="CW70" s="11">
        <v>46</v>
      </c>
      <c r="CX70" s="11">
        <v>35</v>
      </c>
      <c r="CY70" s="11">
        <v>48</v>
      </c>
      <c r="CZ70" s="11">
        <v>43</v>
      </c>
      <c r="DA70" s="11">
        <v>49</v>
      </c>
      <c r="DB70" s="12">
        <f t="shared" si="36"/>
        <v>46.25</v>
      </c>
      <c r="DC70" s="15">
        <f t="shared" si="37"/>
        <v>-2.2717391304347814</v>
      </c>
      <c r="DD70" s="14">
        <f t="shared" si="38"/>
        <v>5.2847489465982607</v>
      </c>
      <c r="DE70" s="9"/>
    </row>
    <row r="71" spans="1:109" x14ac:dyDescent="0.3">
      <c r="B71" s="22" t="s">
        <v>56</v>
      </c>
      <c r="C71" s="14">
        <v>51</v>
      </c>
      <c r="D71" s="14">
        <v>49</v>
      </c>
      <c r="E71" s="14">
        <v>38</v>
      </c>
      <c r="F71" s="14">
        <v>50</v>
      </c>
      <c r="G71" s="14">
        <v>52</v>
      </c>
      <c r="H71" s="8">
        <v>48</v>
      </c>
      <c r="I71" s="14">
        <v>-1.7</v>
      </c>
      <c r="J71" s="14">
        <f t="shared" si="47"/>
        <v>5.7008771254956896</v>
      </c>
      <c r="K71" s="1"/>
      <c r="L71" s="22" t="s">
        <v>56</v>
      </c>
      <c r="M71" s="9">
        <v>60</v>
      </c>
      <c r="N71" s="9">
        <v>56</v>
      </c>
      <c r="O71" s="9">
        <v>61</v>
      </c>
      <c r="P71" s="9">
        <v>57</v>
      </c>
      <c r="Q71" s="9">
        <v>52</v>
      </c>
      <c r="R71" s="9">
        <v>69</v>
      </c>
      <c r="S71" s="9">
        <v>67</v>
      </c>
      <c r="T71" s="9">
        <v>47</v>
      </c>
      <c r="U71" s="9">
        <v>59</v>
      </c>
      <c r="V71" s="9">
        <f t="shared" si="48"/>
        <v>58.666666666666664</v>
      </c>
      <c r="W71" s="15">
        <f t="shared" si="26"/>
        <v>3.2946859903381593</v>
      </c>
      <c r="X71" s="14">
        <f t="shared" si="49"/>
        <v>6.8373971655886718</v>
      </c>
      <c r="Z71" s="22" t="s">
        <v>50</v>
      </c>
      <c r="AA71" s="9">
        <v>46</v>
      </c>
      <c r="AB71" s="9">
        <v>44</v>
      </c>
      <c r="AC71" s="9">
        <v>46</v>
      </c>
      <c r="AD71" s="9">
        <v>40</v>
      </c>
      <c r="AE71" s="9">
        <v>48</v>
      </c>
      <c r="AF71" s="9">
        <v>46</v>
      </c>
      <c r="AG71" s="9">
        <v>44</v>
      </c>
      <c r="AH71" s="9">
        <v>41</v>
      </c>
      <c r="AI71" s="9">
        <v>37</v>
      </c>
      <c r="AJ71" s="9">
        <v>44</v>
      </c>
      <c r="AK71" s="9">
        <v>46</v>
      </c>
      <c r="AL71" s="31">
        <f t="shared" si="50"/>
        <v>43.81818181818182</v>
      </c>
      <c r="AM71" s="15">
        <f t="shared" si="51"/>
        <v>1.0661157024793368</v>
      </c>
      <c r="AN71" s="14">
        <f t="shared" si="52"/>
        <v>3.250174820472949</v>
      </c>
      <c r="AO71" s="1"/>
      <c r="AP71" s="21" t="s">
        <v>50</v>
      </c>
      <c r="AQ71" s="9">
        <v>50</v>
      </c>
      <c r="AR71" s="9">
        <v>40</v>
      </c>
      <c r="AS71" s="9">
        <v>47</v>
      </c>
      <c r="AT71" s="9">
        <v>56</v>
      </c>
      <c r="AU71" s="9">
        <v>44</v>
      </c>
      <c r="AV71" s="9">
        <v>48</v>
      </c>
      <c r="AW71" s="9">
        <v>57</v>
      </c>
      <c r="AX71" s="9">
        <v>53</v>
      </c>
      <c r="AY71" s="31">
        <f t="shared" si="56"/>
        <v>49.375</v>
      </c>
      <c r="AZ71" s="15">
        <f t="shared" si="29"/>
        <v>4.3863636363636331</v>
      </c>
      <c r="BA71" s="14">
        <f t="shared" si="30"/>
        <v>5.8538753952281173</v>
      </c>
      <c r="BC71" s="22" t="s">
        <v>57</v>
      </c>
      <c r="BD71">
        <v>60</v>
      </c>
      <c r="BE71">
        <v>52</v>
      </c>
      <c r="BF71">
        <v>57</v>
      </c>
      <c r="BG71">
        <v>62</v>
      </c>
      <c r="BH71">
        <v>57</v>
      </c>
      <c r="BI71">
        <f t="shared" si="31"/>
        <v>57.6</v>
      </c>
      <c r="BJ71">
        <f t="shared" si="32"/>
        <v>7.3100000000000023</v>
      </c>
      <c r="BK71" s="14">
        <f t="shared" si="33"/>
        <v>3.7815340802378077</v>
      </c>
      <c r="BM71" s="21" t="s">
        <v>56</v>
      </c>
      <c r="BN71" s="9">
        <v>43</v>
      </c>
      <c r="BO71" s="9">
        <v>42</v>
      </c>
      <c r="BP71" s="9">
        <v>41</v>
      </c>
      <c r="BQ71" s="9">
        <v>35</v>
      </c>
      <c r="BR71" s="9">
        <v>39</v>
      </c>
      <c r="BS71" s="9">
        <v>41</v>
      </c>
      <c r="BT71" s="9">
        <v>42</v>
      </c>
      <c r="BU71" s="9">
        <v>39</v>
      </c>
      <c r="BV71" s="9">
        <f t="shared" si="53"/>
        <v>40.25</v>
      </c>
      <c r="BW71" s="15">
        <f t="shared" si="34"/>
        <v>0.42391304347825809</v>
      </c>
      <c r="BX71" s="14">
        <f t="shared" si="54"/>
        <v>2.5495097567963922</v>
      </c>
      <c r="BZ71" s="21" t="s">
        <v>56</v>
      </c>
      <c r="CA71" s="16">
        <v>38</v>
      </c>
      <c r="CB71" s="16">
        <v>26</v>
      </c>
      <c r="CC71" s="16">
        <v>32</v>
      </c>
      <c r="CD71" s="16">
        <v>28</v>
      </c>
      <c r="CE71" s="16">
        <v>44</v>
      </c>
      <c r="CF71" s="16">
        <v>43</v>
      </c>
      <c r="CG71" s="16">
        <v>43</v>
      </c>
      <c r="CH71" s="16">
        <v>37</v>
      </c>
      <c r="CI71" s="16">
        <v>34</v>
      </c>
      <c r="CJ71" s="16">
        <v>39</v>
      </c>
      <c r="CK71" s="16">
        <v>40</v>
      </c>
      <c r="CL71" s="16">
        <v>39</v>
      </c>
      <c r="CM71" s="16">
        <v>37</v>
      </c>
      <c r="CN71" s="16">
        <v>40</v>
      </c>
      <c r="CO71" s="10">
        <f t="shared" si="57"/>
        <v>37.142857142857146</v>
      </c>
      <c r="CP71" s="15">
        <f t="shared" si="35"/>
        <v>-4.558441558441551</v>
      </c>
      <c r="CQ71" s="14">
        <f t="shared" si="55"/>
        <v>5.4329074643770214</v>
      </c>
      <c r="CS71" s="21" t="s">
        <v>56</v>
      </c>
      <c r="CT71" s="11">
        <v>46</v>
      </c>
      <c r="CU71" s="11">
        <v>51</v>
      </c>
      <c r="CV71" s="11">
        <v>49</v>
      </c>
      <c r="CW71" s="11">
        <v>46</v>
      </c>
      <c r="CX71" s="11">
        <v>39</v>
      </c>
      <c r="CY71" s="11">
        <v>48</v>
      </c>
      <c r="CZ71" s="11">
        <v>44</v>
      </c>
      <c r="DA71" s="11">
        <v>50</v>
      </c>
      <c r="DB71" s="12">
        <f t="shared" si="36"/>
        <v>46.625</v>
      </c>
      <c r="DC71" s="15">
        <f t="shared" si="37"/>
        <v>-1.8967391304347814</v>
      </c>
      <c r="DD71" s="14">
        <f t="shared" si="38"/>
        <v>3.8521793460696654</v>
      </c>
      <c r="DE71" s="9"/>
    </row>
    <row r="72" spans="1:109" x14ac:dyDescent="0.3">
      <c r="B72" s="22" t="s">
        <v>50</v>
      </c>
      <c r="C72" s="14">
        <v>52</v>
      </c>
      <c r="D72" s="14">
        <v>50</v>
      </c>
      <c r="E72" s="14">
        <v>40</v>
      </c>
      <c r="F72" s="14">
        <v>52</v>
      </c>
      <c r="G72" s="14">
        <v>52</v>
      </c>
      <c r="H72" s="8">
        <v>49.2</v>
      </c>
      <c r="I72" s="14">
        <v>-0.5</v>
      </c>
      <c r="J72" s="14">
        <f t="shared" si="47"/>
        <v>5.215361924162119</v>
      </c>
      <c r="K72" s="1"/>
      <c r="L72" s="22" t="s">
        <v>50</v>
      </c>
      <c r="M72" s="9">
        <v>60</v>
      </c>
      <c r="N72" s="9">
        <v>56</v>
      </c>
      <c r="O72" s="9">
        <v>62</v>
      </c>
      <c r="P72" s="9">
        <v>56</v>
      </c>
      <c r="Q72" s="9">
        <v>53</v>
      </c>
      <c r="R72" s="9">
        <v>70</v>
      </c>
      <c r="S72" s="9">
        <v>65</v>
      </c>
      <c r="T72" s="9">
        <v>46</v>
      </c>
      <c r="U72" s="9">
        <v>59</v>
      </c>
      <c r="V72" s="9">
        <f t="shared" si="48"/>
        <v>58.555555555555557</v>
      </c>
      <c r="W72" s="15">
        <f t="shared" si="26"/>
        <v>3.1835748792270522</v>
      </c>
      <c r="X72" s="14">
        <f t="shared" si="49"/>
        <v>6.9661881813354585</v>
      </c>
      <c r="Z72" s="22" t="s">
        <v>46</v>
      </c>
      <c r="AA72" s="9">
        <v>46</v>
      </c>
      <c r="AB72" s="9">
        <v>46</v>
      </c>
      <c r="AC72" s="9">
        <v>48</v>
      </c>
      <c r="AD72" s="9">
        <v>41</v>
      </c>
      <c r="AE72" s="9">
        <v>49</v>
      </c>
      <c r="AF72" s="9">
        <v>48</v>
      </c>
      <c r="AG72" s="9">
        <v>45</v>
      </c>
      <c r="AH72" s="9">
        <v>42</v>
      </c>
      <c r="AI72" s="9">
        <v>39</v>
      </c>
      <c r="AJ72" s="9">
        <v>45</v>
      </c>
      <c r="AK72" s="9">
        <v>48</v>
      </c>
      <c r="AL72" s="31">
        <f t="shared" si="50"/>
        <v>45.18181818181818</v>
      </c>
      <c r="AM72" s="15">
        <f t="shared" si="51"/>
        <v>2.4297520661156966</v>
      </c>
      <c r="AN72" s="14">
        <f t="shared" si="52"/>
        <v>3.2501748204729486</v>
      </c>
      <c r="AO72" s="1"/>
      <c r="AP72" s="21" t="s">
        <v>46</v>
      </c>
      <c r="AQ72" s="9">
        <v>44</v>
      </c>
      <c r="AR72" s="9">
        <v>42</v>
      </c>
      <c r="AS72" s="9">
        <v>49</v>
      </c>
      <c r="AT72" s="9">
        <v>54</v>
      </c>
      <c r="AU72" s="9">
        <v>41</v>
      </c>
      <c r="AV72" s="9">
        <v>41</v>
      </c>
      <c r="AW72" s="9">
        <v>55</v>
      </c>
      <c r="AX72" s="9">
        <v>52</v>
      </c>
      <c r="AY72" s="31">
        <f t="shared" si="56"/>
        <v>47.25</v>
      </c>
      <c r="AZ72" s="15">
        <f t="shared" si="29"/>
        <v>2.2613636363636331</v>
      </c>
      <c r="BA72" s="14">
        <f t="shared" si="30"/>
        <v>5.946187253790689</v>
      </c>
      <c r="BC72" s="22" t="s">
        <v>49</v>
      </c>
      <c r="BD72">
        <v>67</v>
      </c>
      <c r="BE72">
        <v>53</v>
      </c>
      <c r="BF72">
        <v>57</v>
      </c>
      <c r="BG72">
        <v>64</v>
      </c>
      <c r="BH72">
        <v>51</v>
      </c>
      <c r="BI72">
        <f t="shared" si="31"/>
        <v>58.4</v>
      </c>
      <c r="BJ72">
        <f t="shared" si="32"/>
        <v>8.11</v>
      </c>
      <c r="BK72" s="14">
        <f t="shared" si="33"/>
        <v>6.9137544069774552</v>
      </c>
      <c r="BM72" s="21" t="s">
        <v>50</v>
      </c>
      <c r="BN72" s="9">
        <v>46</v>
      </c>
      <c r="BO72" s="9">
        <v>47</v>
      </c>
      <c r="BP72" s="9">
        <v>44</v>
      </c>
      <c r="BQ72" s="9">
        <v>38</v>
      </c>
      <c r="BR72" s="9">
        <v>42</v>
      </c>
      <c r="BS72" s="9">
        <v>43</v>
      </c>
      <c r="BT72" s="9">
        <v>46</v>
      </c>
      <c r="BU72" s="9">
        <v>44</v>
      </c>
      <c r="BV72" s="9">
        <f t="shared" si="53"/>
        <v>43.75</v>
      </c>
      <c r="BW72" s="15">
        <f t="shared" si="34"/>
        <v>3.9239130434782581</v>
      </c>
      <c r="BX72" s="14">
        <f t="shared" si="54"/>
        <v>2.8660575211055539</v>
      </c>
      <c r="BZ72" s="21" t="s">
        <v>50</v>
      </c>
      <c r="CA72" s="16">
        <v>44</v>
      </c>
      <c r="CB72" s="16">
        <v>38</v>
      </c>
      <c r="CC72" s="16">
        <v>45</v>
      </c>
      <c r="CD72" s="16">
        <v>43</v>
      </c>
      <c r="CE72" s="16">
        <v>50</v>
      </c>
      <c r="CF72" s="16">
        <v>49</v>
      </c>
      <c r="CG72" s="16">
        <v>48</v>
      </c>
      <c r="CH72" s="16">
        <v>41</v>
      </c>
      <c r="CI72" s="16">
        <v>38</v>
      </c>
      <c r="CJ72" s="16">
        <v>45</v>
      </c>
      <c r="CK72" s="16">
        <v>44</v>
      </c>
      <c r="CL72" s="16">
        <v>44</v>
      </c>
      <c r="CM72" s="16">
        <v>42</v>
      </c>
      <c r="CN72" s="16">
        <v>45</v>
      </c>
      <c r="CO72" s="10">
        <f t="shared" si="57"/>
        <v>44</v>
      </c>
      <c r="CP72" s="15">
        <f t="shared" si="35"/>
        <v>2.2987012987013031</v>
      </c>
      <c r="CQ72" s="14">
        <f t="shared" si="55"/>
        <v>3.573406045949826</v>
      </c>
      <c r="CS72" s="21" t="s">
        <v>50</v>
      </c>
      <c r="CT72" s="11">
        <v>49</v>
      </c>
      <c r="CU72" s="11">
        <v>55</v>
      </c>
      <c r="CV72" s="11">
        <v>51</v>
      </c>
      <c r="CW72" s="11">
        <v>48</v>
      </c>
      <c r="CX72" s="11">
        <v>40</v>
      </c>
      <c r="CY72" s="11">
        <v>52</v>
      </c>
      <c r="CZ72" s="11">
        <v>46</v>
      </c>
      <c r="DA72" s="11">
        <v>51</v>
      </c>
      <c r="DB72" s="12">
        <f t="shared" si="36"/>
        <v>49</v>
      </c>
      <c r="DC72" s="15">
        <f t="shared" si="37"/>
        <v>0.47826086956521863</v>
      </c>
      <c r="DD72" s="14">
        <f t="shared" si="38"/>
        <v>4.5355736761107268</v>
      </c>
      <c r="DE72" s="9"/>
    </row>
    <row r="73" spans="1:109" x14ac:dyDescent="0.3">
      <c r="B73" s="22" t="s">
        <v>46</v>
      </c>
      <c r="C73" s="14">
        <v>55</v>
      </c>
      <c r="D73" s="14">
        <v>53</v>
      </c>
      <c r="E73" s="14">
        <v>44</v>
      </c>
      <c r="F73" s="14">
        <v>57</v>
      </c>
      <c r="G73" s="14">
        <v>57</v>
      </c>
      <c r="H73" s="8">
        <v>53.2</v>
      </c>
      <c r="I73" s="14">
        <v>3.5</v>
      </c>
      <c r="J73" s="14">
        <f t="shared" si="47"/>
        <v>5.4037024344425184</v>
      </c>
      <c r="K73" s="1"/>
      <c r="L73" s="22" t="s">
        <v>46</v>
      </c>
      <c r="M73" s="9">
        <v>66</v>
      </c>
      <c r="N73" s="9">
        <v>61</v>
      </c>
      <c r="O73" s="9">
        <v>68</v>
      </c>
      <c r="P73" s="9">
        <v>61</v>
      </c>
      <c r="Q73" s="9">
        <v>57</v>
      </c>
      <c r="R73" s="9">
        <v>72</v>
      </c>
      <c r="S73" s="9">
        <v>70</v>
      </c>
      <c r="T73" s="9">
        <v>49</v>
      </c>
      <c r="U73" s="9">
        <v>64</v>
      </c>
      <c r="V73" s="9">
        <f t="shared" si="48"/>
        <v>63.111111111111114</v>
      </c>
      <c r="W73" s="15">
        <f t="shared" si="26"/>
        <v>7.7391304347826093</v>
      </c>
      <c r="X73" s="14">
        <f t="shared" si="49"/>
        <v>7.1141486568043621</v>
      </c>
      <c r="Z73" s="22" t="s">
        <v>57</v>
      </c>
      <c r="AA73" s="9">
        <v>46</v>
      </c>
      <c r="AB73" s="9">
        <v>47</v>
      </c>
      <c r="AC73" s="9">
        <v>48</v>
      </c>
      <c r="AD73" s="9">
        <v>39</v>
      </c>
      <c r="AE73" s="9">
        <v>47</v>
      </c>
      <c r="AF73" s="9">
        <v>47</v>
      </c>
      <c r="AG73" s="9">
        <v>42</v>
      </c>
      <c r="AH73" s="9">
        <v>39</v>
      </c>
      <c r="AI73" s="9">
        <v>35</v>
      </c>
      <c r="AJ73" s="9">
        <v>44</v>
      </c>
      <c r="AK73" s="9">
        <v>47</v>
      </c>
      <c r="AL73" s="31">
        <f t="shared" si="50"/>
        <v>43.727272727272727</v>
      </c>
      <c r="AM73" s="15">
        <f t="shared" si="51"/>
        <v>0.97520661157024335</v>
      </c>
      <c r="AN73" s="14">
        <f t="shared" si="52"/>
        <v>4.3609840424131132</v>
      </c>
      <c r="AO73" s="1"/>
      <c r="AP73" s="21" t="s">
        <v>57</v>
      </c>
      <c r="AQ73" s="9">
        <v>44</v>
      </c>
      <c r="AR73" s="9">
        <v>42</v>
      </c>
      <c r="AS73" s="9">
        <v>50</v>
      </c>
      <c r="AT73" s="9">
        <v>50</v>
      </c>
      <c r="AU73" s="9">
        <v>40</v>
      </c>
      <c r="AV73" s="9">
        <v>40</v>
      </c>
      <c r="AW73" s="9">
        <v>60</v>
      </c>
      <c r="AX73" s="9">
        <v>52</v>
      </c>
      <c r="AY73" s="31">
        <f t="shared" si="56"/>
        <v>47.25</v>
      </c>
      <c r="AZ73" s="15">
        <f t="shared" si="29"/>
        <v>2.2613636363636331</v>
      </c>
      <c r="BA73" s="14">
        <f t="shared" si="30"/>
        <v>7.0051001828259798</v>
      </c>
      <c r="BC73" s="22" t="s">
        <v>48</v>
      </c>
      <c r="BD73">
        <v>51</v>
      </c>
      <c r="BE73">
        <v>46</v>
      </c>
      <c r="BF73">
        <v>48</v>
      </c>
      <c r="BG73">
        <v>53</v>
      </c>
      <c r="BH73">
        <v>50</v>
      </c>
      <c r="BI73">
        <f t="shared" si="31"/>
        <v>49.6</v>
      </c>
      <c r="BJ73">
        <f t="shared" si="32"/>
        <v>-0.68999999999999773</v>
      </c>
      <c r="BK73" s="14">
        <f t="shared" si="33"/>
        <v>2.7018512172212592</v>
      </c>
      <c r="BM73" s="22" t="s">
        <v>46</v>
      </c>
      <c r="BN73" s="9">
        <v>46</v>
      </c>
      <c r="BO73" s="9">
        <v>45</v>
      </c>
      <c r="BP73" s="9">
        <v>47</v>
      </c>
      <c r="BQ73" s="9">
        <v>39</v>
      </c>
      <c r="BR73" s="9">
        <v>43</v>
      </c>
      <c r="BS73" s="9">
        <v>45</v>
      </c>
      <c r="BT73" s="9">
        <v>48</v>
      </c>
      <c r="BU73" s="9">
        <v>44</v>
      </c>
      <c r="BV73" s="9">
        <f t="shared" si="53"/>
        <v>44.625</v>
      </c>
      <c r="BW73" s="15">
        <f t="shared" si="34"/>
        <v>4.7989130434782581</v>
      </c>
      <c r="BX73" s="14">
        <f t="shared" si="54"/>
        <v>2.7742437837054932</v>
      </c>
      <c r="BZ73" s="22" t="s">
        <v>46</v>
      </c>
      <c r="CA73" s="16">
        <v>37</v>
      </c>
      <c r="CB73" s="16">
        <v>35</v>
      </c>
      <c r="CC73" s="16">
        <v>42</v>
      </c>
      <c r="CD73" s="16">
        <v>37</v>
      </c>
      <c r="CE73" s="16">
        <v>44</v>
      </c>
      <c r="CF73" s="16">
        <v>43</v>
      </c>
      <c r="CG73" s="16">
        <v>43</v>
      </c>
      <c r="CH73" s="16">
        <v>36</v>
      </c>
      <c r="CI73" s="16">
        <v>34</v>
      </c>
      <c r="CJ73" s="16">
        <v>39</v>
      </c>
      <c r="CK73" s="16">
        <v>39</v>
      </c>
      <c r="CL73" s="16">
        <v>40</v>
      </c>
      <c r="CM73" s="16">
        <v>38</v>
      </c>
      <c r="CN73" s="16">
        <v>40</v>
      </c>
      <c r="CO73" s="10">
        <f t="shared" si="57"/>
        <v>39.071428571428569</v>
      </c>
      <c r="CP73" s="15">
        <f t="shared" si="35"/>
        <v>-2.6298701298701275</v>
      </c>
      <c r="CQ73" s="14">
        <f t="shared" si="55"/>
        <v>3.1246977875846271</v>
      </c>
      <c r="CS73" s="22" t="s">
        <v>46</v>
      </c>
      <c r="CT73" s="11">
        <v>53</v>
      </c>
      <c r="CU73" s="11">
        <v>60</v>
      </c>
      <c r="CV73" s="11">
        <v>55</v>
      </c>
      <c r="CW73" s="11">
        <v>52</v>
      </c>
      <c r="CX73" s="11">
        <v>41</v>
      </c>
      <c r="CY73" s="11">
        <v>55</v>
      </c>
      <c r="CZ73" s="11">
        <v>49</v>
      </c>
      <c r="DA73" s="11">
        <v>55</v>
      </c>
      <c r="DB73" s="12">
        <f t="shared" si="36"/>
        <v>52.5</v>
      </c>
      <c r="DC73" s="15">
        <f t="shared" si="37"/>
        <v>3.9782608695652186</v>
      </c>
      <c r="DD73" s="14">
        <f t="shared" si="38"/>
        <v>5.6061191058138808</v>
      </c>
      <c r="DE73" s="9"/>
    </row>
    <row r="74" spans="1:109" x14ac:dyDescent="0.3">
      <c r="B74" s="22" t="s">
        <v>57</v>
      </c>
      <c r="C74" s="14">
        <v>64</v>
      </c>
      <c r="D74" s="14">
        <v>58</v>
      </c>
      <c r="E74" s="14">
        <v>52</v>
      </c>
      <c r="F74" s="14">
        <v>66</v>
      </c>
      <c r="G74" s="14">
        <v>62</v>
      </c>
      <c r="H74" s="8">
        <v>60.4</v>
      </c>
      <c r="I74" s="14">
        <v>11.4</v>
      </c>
      <c r="J74" s="14">
        <f t="shared" si="47"/>
        <v>5.5497747702046425</v>
      </c>
      <c r="K74" s="1"/>
      <c r="L74" s="22" t="s">
        <v>57</v>
      </c>
      <c r="M74" s="9">
        <v>50</v>
      </c>
      <c r="N74" s="9">
        <v>47</v>
      </c>
      <c r="O74" s="9">
        <v>53</v>
      </c>
      <c r="P74" s="9">
        <v>47</v>
      </c>
      <c r="Q74" s="9">
        <v>44</v>
      </c>
      <c r="R74" s="9">
        <v>57</v>
      </c>
      <c r="S74" s="9">
        <v>55</v>
      </c>
      <c r="T74" s="9">
        <v>38</v>
      </c>
      <c r="U74" s="9">
        <v>49</v>
      </c>
      <c r="V74" s="9">
        <f t="shared" si="48"/>
        <v>48.888888888888886</v>
      </c>
      <c r="W74" s="15">
        <f t="shared" si="26"/>
        <v>-6.4830917874396192</v>
      </c>
      <c r="X74" s="14">
        <f t="shared" si="49"/>
        <v>5.819030083365381</v>
      </c>
      <c r="Z74" s="22" t="s">
        <v>49</v>
      </c>
      <c r="AA74" s="9">
        <v>47</v>
      </c>
      <c r="AB74" s="9">
        <v>49</v>
      </c>
      <c r="AC74" s="9">
        <v>50</v>
      </c>
      <c r="AD74" s="9">
        <v>43</v>
      </c>
      <c r="AE74" s="9">
        <v>52</v>
      </c>
      <c r="AF74" s="9">
        <v>50</v>
      </c>
      <c r="AG74" s="9">
        <v>45</v>
      </c>
      <c r="AH74" s="9">
        <v>43</v>
      </c>
      <c r="AI74" s="9">
        <v>40</v>
      </c>
      <c r="AJ74" s="9">
        <v>47</v>
      </c>
      <c r="AK74" s="9">
        <v>51</v>
      </c>
      <c r="AL74" s="31">
        <f t="shared" si="50"/>
        <v>47</v>
      </c>
      <c r="AM74" s="15">
        <f t="shared" si="51"/>
        <v>4.2479338842975167</v>
      </c>
      <c r="AN74" s="14">
        <f t="shared" si="52"/>
        <v>3.8470768123342691</v>
      </c>
      <c r="AO74" s="1"/>
      <c r="AP74" s="21" t="s">
        <v>49</v>
      </c>
      <c r="AQ74" s="9">
        <v>45</v>
      </c>
      <c r="AR74" s="9">
        <v>39</v>
      </c>
      <c r="AS74" s="9">
        <v>56</v>
      </c>
      <c r="AT74" s="9">
        <v>57</v>
      </c>
      <c r="AU74" s="9">
        <v>35</v>
      </c>
      <c r="AV74" s="9">
        <v>34</v>
      </c>
      <c r="AW74" s="9">
        <v>59</v>
      </c>
      <c r="AX74" s="9">
        <v>51</v>
      </c>
      <c r="AY74" s="9">
        <f t="shared" si="56"/>
        <v>47</v>
      </c>
      <c r="AZ74" s="16">
        <f t="shared" si="29"/>
        <v>2.0113636363636331</v>
      </c>
      <c r="BA74" s="14">
        <f t="shared" si="30"/>
        <v>10.155927192672127</v>
      </c>
      <c r="BC74" s="22" t="s">
        <v>47</v>
      </c>
      <c r="BD74">
        <v>45</v>
      </c>
      <c r="BE74">
        <v>39</v>
      </c>
      <c r="BF74">
        <v>44</v>
      </c>
      <c r="BG74">
        <v>48</v>
      </c>
      <c r="BH74">
        <v>50</v>
      </c>
      <c r="BI74">
        <f t="shared" si="31"/>
        <v>45.2</v>
      </c>
      <c r="BJ74">
        <f t="shared" si="32"/>
        <v>-5.0899999999999963</v>
      </c>
      <c r="BK74" s="14">
        <f t="shared" si="33"/>
        <v>4.2071367935925261</v>
      </c>
      <c r="BM74" s="21" t="s">
        <v>57</v>
      </c>
      <c r="BN74" s="9">
        <v>44</v>
      </c>
      <c r="BO74" s="9">
        <v>43</v>
      </c>
      <c r="BP74" s="9">
        <v>43</v>
      </c>
      <c r="BQ74" s="9">
        <v>36</v>
      </c>
      <c r="BR74" s="9">
        <v>39</v>
      </c>
      <c r="BS74" s="9">
        <v>41</v>
      </c>
      <c r="BT74" s="9">
        <v>44</v>
      </c>
      <c r="BU74" s="9">
        <v>42</v>
      </c>
      <c r="BV74" s="9">
        <f t="shared" si="53"/>
        <v>41.5</v>
      </c>
      <c r="BW74" s="15">
        <f t="shared" si="34"/>
        <v>1.6739130434782581</v>
      </c>
      <c r="BX74" s="14">
        <f t="shared" si="54"/>
        <v>2.7774602993176543</v>
      </c>
      <c r="BZ74" s="21" t="s">
        <v>57</v>
      </c>
      <c r="CA74" s="16">
        <v>41</v>
      </c>
      <c r="CB74" s="16">
        <v>40</v>
      </c>
      <c r="CC74" s="16">
        <v>45</v>
      </c>
      <c r="CD74" s="16">
        <v>42</v>
      </c>
      <c r="CE74" s="16">
        <v>48</v>
      </c>
      <c r="CF74" s="16">
        <v>48</v>
      </c>
      <c r="CG74" s="16">
        <v>47</v>
      </c>
      <c r="CH74" s="16">
        <v>39</v>
      </c>
      <c r="CI74" s="16">
        <v>36</v>
      </c>
      <c r="CJ74" s="16">
        <v>42</v>
      </c>
      <c r="CK74" s="16">
        <v>42</v>
      </c>
      <c r="CL74" s="16">
        <v>43</v>
      </c>
      <c r="CM74" s="16">
        <v>41</v>
      </c>
      <c r="CN74" s="16">
        <v>43</v>
      </c>
      <c r="CO74" s="10">
        <f t="shared" si="57"/>
        <v>42.642857142857146</v>
      </c>
      <c r="CP74" s="15">
        <f t="shared" si="35"/>
        <v>0.94155844155844903</v>
      </c>
      <c r="CQ74" s="14">
        <f t="shared" si="55"/>
        <v>3.4330328116279762</v>
      </c>
      <c r="CS74" s="21" t="s">
        <v>57</v>
      </c>
      <c r="CT74" s="11">
        <v>51</v>
      </c>
      <c r="CU74" s="11">
        <v>58</v>
      </c>
      <c r="CV74" s="11">
        <v>52</v>
      </c>
      <c r="CW74" s="11">
        <v>50</v>
      </c>
      <c r="CX74" s="11">
        <v>39</v>
      </c>
      <c r="CY74" s="11">
        <v>53</v>
      </c>
      <c r="CZ74" s="11">
        <v>48</v>
      </c>
      <c r="DA74" s="11">
        <v>54</v>
      </c>
      <c r="DB74" s="12">
        <f t="shared" si="36"/>
        <v>50.625</v>
      </c>
      <c r="DC74" s="15">
        <f t="shared" si="37"/>
        <v>2.1032608695652186</v>
      </c>
      <c r="DD74" s="14">
        <f t="shared" si="38"/>
        <v>5.5533130394644346</v>
      </c>
      <c r="DE74" s="9"/>
    </row>
    <row r="75" spans="1:109" x14ac:dyDescent="0.3">
      <c r="B75" s="22" t="s">
        <v>49</v>
      </c>
      <c r="C75" s="14">
        <v>59</v>
      </c>
      <c r="D75" s="14">
        <v>55</v>
      </c>
      <c r="E75" s="14">
        <v>48</v>
      </c>
      <c r="F75" s="14">
        <v>59</v>
      </c>
      <c r="G75" s="14">
        <v>55</v>
      </c>
      <c r="H75" s="8">
        <v>55.2</v>
      </c>
      <c r="I75" s="14">
        <v>5.5</v>
      </c>
      <c r="J75" s="14">
        <f t="shared" si="47"/>
        <v>4.4944410108488464</v>
      </c>
      <c r="K75" s="1"/>
      <c r="L75" s="22" t="s">
        <v>49</v>
      </c>
      <c r="M75" s="9">
        <v>63</v>
      </c>
      <c r="N75" s="9">
        <v>59</v>
      </c>
      <c r="O75" s="9">
        <v>65</v>
      </c>
      <c r="P75" s="9">
        <v>59</v>
      </c>
      <c r="Q75" s="9">
        <v>55</v>
      </c>
      <c r="R75" s="9">
        <v>71</v>
      </c>
      <c r="S75" s="9">
        <v>66</v>
      </c>
      <c r="T75" s="9">
        <v>47</v>
      </c>
      <c r="U75" s="9">
        <v>63</v>
      </c>
      <c r="V75" s="9">
        <f t="shared" si="48"/>
        <v>60.888888888888886</v>
      </c>
      <c r="W75" s="15">
        <f t="shared" si="26"/>
        <v>5.5169082125603808</v>
      </c>
      <c r="X75" s="14">
        <f t="shared" si="49"/>
        <v>6.9721668877839775</v>
      </c>
      <c r="Z75" s="22" t="s">
        <v>48</v>
      </c>
      <c r="AA75" s="9">
        <v>45</v>
      </c>
      <c r="AB75" s="9">
        <v>46</v>
      </c>
      <c r="AC75" s="9">
        <v>47</v>
      </c>
      <c r="AD75" s="9">
        <v>40</v>
      </c>
      <c r="AE75" s="9">
        <v>48</v>
      </c>
      <c r="AF75" s="9">
        <v>46</v>
      </c>
      <c r="AG75" s="9">
        <v>43</v>
      </c>
      <c r="AH75" s="9">
        <v>41</v>
      </c>
      <c r="AI75" s="9">
        <v>37</v>
      </c>
      <c r="AJ75" s="9">
        <v>45</v>
      </c>
      <c r="AK75" s="9">
        <v>49</v>
      </c>
      <c r="AL75" s="31">
        <f t="shared" si="50"/>
        <v>44.272727272727273</v>
      </c>
      <c r="AM75" s="15">
        <f t="shared" si="51"/>
        <v>1.5206611570247901</v>
      </c>
      <c r="AN75" s="14">
        <f t="shared" si="52"/>
        <v>3.6630836488103595</v>
      </c>
      <c r="AO75" s="1"/>
      <c r="AP75" s="21" t="s">
        <v>48</v>
      </c>
      <c r="AQ75" s="9">
        <v>43</v>
      </c>
      <c r="AR75" s="9">
        <v>40</v>
      </c>
      <c r="AS75" s="9">
        <v>45</v>
      </c>
      <c r="AT75" s="9">
        <v>50</v>
      </c>
      <c r="AU75" s="9">
        <v>36</v>
      </c>
      <c r="AV75" s="9">
        <v>35</v>
      </c>
      <c r="AW75" s="9">
        <v>56</v>
      </c>
      <c r="AX75" s="9">
        <v>49</v>
      </c>
      <c r="AY75" s="31">
        <f t="shared" si="56"/>
        <v>44.25</v>
      </c>
      <c r="AZ75" s="15">
        <f t="shared" si="29"/>
        <v>-0.73863636363636687</v>
      </c>
      <c r="BA75" s="14">
        <f t="shared" si="30"/>
        <v>7.245688373094719</v>
      </c>
      <c r="BC75" s="28" t="s">
        <v>58</v>
      </c>
      <c r="BD75" s="9">
        <f ca="1">HARMEAN(BD56:BD77)</f>
        <v>50.718393605500708</v>
      </c>
      <c r="BE75" s="9">
        <f ca="1">HARMEAN(BE56:BE77)</f>
        <v>44.654375140191505</v>
      </c>
      <c r="BF75" s="9">
        <f ca="1">HARMEAN(BF56:BF77)</f>
        <v>48.011204577640001</v>
      </c>
      <c r="BG75" s="9">
        <f ca="1">HARMEAN(BG56:BG77)</f>
        <v>52.658583000818119</v>
      </c>
      <c r="BH75" s="9">
        <f ca="1">HARMEAN(BH56:BH77)</f>
        <v>51.879036140799869</v>
      </c>
      <c r="BI75">
        <f>AVERAGE(BI55:BI71,BI72:BI74)</f>
        <v>50.29</v>
      </c>
      <c r="BM75" s="21" t="s">
        <v>49</v>
      </c>
      <c r="BN75" s="9">
        <v>42</v>
      </c>
      <c r="BO75" s="9">
        <v>43</v>
      </c>
      <c r="BP75" s="9">
        <v>42</v>
      </c>
      <c r="BQ75" s="9">
        <v>37</v>
      </c>
      <c r="BR75" s="9">
        <v>38</v>
      </c>
      <c r="BS75" s="9">
        <v>41</v>
      </c>
      <c r="BT75" s="9">
        <v>45</v>
      </c>
      <c r="BU75" s="9">
        <v>42</v>
      </c>
      <c r="BV75" s="9">
        <f t="shared" si="53"/>
        <v>41.25</v>
      </c>
      <c r="BW75" s="15">
        <f t="shared" si="34"/>
        <v>1.4239130434782581</v>
      </c>
      <c r="BX75" s="14">
        <f t="shared" si="54"/>
        <v>2.6049403612586386</v>
      </c>
      <c r="BZ75" s="22" t="s">
        <v>48</v>
      </c>
      <c r="CA75" s="16">
        <v>38</v>
      </c>
      <c r="CB75" s="16">
        <v>34</v>
      </c>
      <c r="CC75" s="16">
        <v>41</v>
      </c>
      <c r="CD75" s="16">
        <v>36</v>
      </c>
      <c r="CE75" s="16">
        <v>44</v>
      </c>
      <c r="CF75" s="16">
        <v>43</v>
      </c>
      <c r="CG75" s="16">
        <v>43</v>
      </c>
      <c r="CH75" s="16">
        <v>34</v>
      </c>
      <c r="CI75" s="16">
        <v>33</v>
      </c>
      <c r="CJ75" s="16">
        <v>38</v>
      </c>
      <c r="CK75" s="16">
        <v>38</v>
      </c>
      <c r="CL75" s="16">
        <v>38</v>
      </c>
      <c r="CM75" s="16">
        <v>37</v>
      </c>
      <c r="CN75" s="16">
        <v>39</v>
      </c>
      <c r="CO75" s="10">
        <f t="shared" si="57"/>
        <v>38.285714285714285</v>
      </c>
      <c r="CP75" s="15">
        <f t="shared" si="35"/>
        <v>-3.4155844155844122</v>
      </c>
      <c r="CQ75" s="14">
        <f t="shared" si="55"/>
        <v>3.4736053411310372</v>
      </c>
      <c r="CS75" s="21" t="s">
        <v>49</v>
      </c>
      <c r="CT75" s="11">
        <v>49</v>
      </c>
      <c r="CU75" s="11">
        <v>55</v>
      </c>
      <c r="CV75" s="11">
        <v>52</v>
      </c>
      <c r="CW75" s="11">
        <v>49</v>
      </c>
      <c r="CX75" s="11">
        <v>38</v>
      </c>
      <c r="CY75" s="11">
        <v>52</v>
      </c>
      <c r="CZ75" s="11">
        <v>47</v>
      </c>
      <c r="DA75" s="11">
        <v>51</v>
      </c>
      <c r="DB75" s="12">
        <f t="shared" si="36"/>
        <v>49.125</v>
      </c>
      <c r="DC75" s="15">
        <f t="shared" si="37"/>
        <v>0.60326086956521863</v>
      </c>
      <c r="DD75" s="14">
        <f t="shared" si="38"/>
        <v>5.111262075065218</v>
      </c>
      <c r="DE75" s="9"/>
    </row>
    <row r="76" spans="1:109" x14ac:dyDescent="0.3">
      <c r="B76" s="22" t="s">
        <v>48</v>
      </c>
      <c r="C76" s="14">
        <v>49</v>
      </c>
      <c r="D76" s="14">
        <v>46</v>
      </c>
      <c r="E76" s="14">
        <v>36</v>
      </c>
      <c r="F76" s="14">
        <v>48</v>
      </c>
      <c r="G76" s="14">
        <v>48</v>
      </c>
      <c r="H76" s="8">
        <v>45.4</v>
      </c>
      <c r="I76" s="14">
        <v>-4.3</v>
      </c>
      <c r="J76" s="14">
        <f t="shared" si="47"/>
        <v>5.3665631459995122</v>
      </c>
      <c r="K76" s="1"/>
      <c r="L76" s="22" t="s">
        <v>48</v>
      </c>
      <c r="M76" s="9">
        <v>52</v>
      </c>
      <c r="N76" s="9">
        <v>49</v>
      </c>
      <c r="O76" s="9">
        <v>54</v>
      </c>
      <c r="P76" s="9">
        <v>48</v>
      </c>
      <c r="Q76" s="9">
        <v>46</v>
      </c>
      <c r="R76" s="9">
        <v>60</v>
      </c>
      <c r="S76" s="9">
        <v>59</v>
      </c>
      <c r="T76" s="9">
        <v>39</v>
      </c>
      <c r="U76" s="9">
        <v>51</v>
      </c>
      <c r="V76" s="9">
        <f t="shared" si="48"/>
        <v>50.888888888888886</v>
      </c>
      <c r="W76" s="15">
        <f t="shared" si="26"/>
        <v>-4.4830917874396192</v>
      </c>
      <c r="X76" s="14">
        <f t="shared" si="49"/>
        <v>6.489307444643944</v>
      </c>
      <c r="Z76" s="22" t="s">
        <v>47</v>
      </c>
      <c r="AA76" s="9">
        <v>43</v>
      </c>
      <c r="AB76" s="9">
        <v>42</v>
      </c>
      <c r="AC76" s="9">
        <v>45</v>
      </c>
      <c r="AD76" s="9">
        <v>37</v>
      </c>
      <c r="AE76" s="9">
        <v>46</v>
      </c>
      <c r="AF76" s="9">
        <v>43</v>
      </c>
      <c r="AG76" s="9">
        <v>41</v>
      </c>
      <c r="AH76" s="9">
        <v>38</v>
      </c>
      <c r="AI76" s="9">
        <v>35</v>
      </c>
      <c r="AJ76" s="9">
        <v>41</v>
      </c>
      <c r="AK76" s="9">
        <v>44</v>
      </c>
      <c r="AL76" s="31">
        <f t="shared" si="50"/>
        <v>41.363636363636367</v>
      </c>
      <c r="AM76" s="15">
        <f t="shared" si="51"/>
        <v>-1.3884297520661164</v>
      </c>
      <c r="AN76" s="14">
        <f t="shared" si="52"/>
        <v>3.4430430515091524</v>
      </c>
      <c r="AO76" s="1"/>
      <c r="AP76" s="21" t="s">
        <v>47</v>
      </c>
      <c r="AQ76" s="9">
        <v>42</v>
      </c>
      <c r="AR76" s="9">
        <v>40</v>
      </c>
      <c r="AS76" s="9">
        <v>47</v>
      </c>
      <c r="AT76" s="9">
        <v>50</v>
      </c>
      <c r="AU76" s="9">
        <v>38</v>
      </c>
      <c r="AV76" s="9">
        <v>37</v>
      </c>
      <c r="AW76" s="9">
        <v>55</v>
      </c>
      <c r="AX76" s="9">
        <v>49</v>
      </c>
      <c r="AY76" s="31">
        <f t="shared" si="56"/>
        <v>44.75</v>
      </c>
      <c r="AZ76" s="15">
        <f t="shared" si="29"/>
        <v>-0.23863636363636687</v>
      </c>
      <c r="BA76" s="14">
        <f t="shared" si="30"/>
        <v>6.4531277023515621</v>
      </c>
      <c r="BC76" s="28" t="s">
        <v>59</v>
      </c>
      <c r="BD76" s="9">
        <f ca="1">STDEV(BD56:BD77)</f>
        <v>6.5818129294221466</v>
      </c>
      <c r="BE76" s="9">
        <f ca="1">STDEV(BE56:BE77)</f>
        <v>4.4519952198883255</v>
      </c>
      <c r="BF76" s="9">
        <f ca="1">STDEV(BF56:BF77)</f>
        <v>5.0439247090522903</v>
      </c>
      <c r="BG76" s="9">
        <f ca="1">STDEV(BG56:BG77)</f>
        <v>5.745131499601408</v>
      </c>
      <c r="BH76" s="9">
        <f ca="1">STDEV(BH56:BH77)</f>
        <v>4.0329525018716676</v>
      </c>
      <c r="BI76" s="9">
        <f>STDEV(BI55:BI74)</f>
        <v>4.719712301669067</v>
      </c>
      <c r="BM76" s="22" t="s">
        <v>48</v>
      </c>
      <c r="BN76" s="9">
        <v>41</v>
      </c>
      <c r="BO76" s="9">
        <v>38</v>
      </c>
      <c r="BP76" s="9">
        <v>39</v>
      </c>
      <c r="BQ76" s="9">
        <v>32</v>
      </c>
      <c r="BR76" s="9">
        <v>36</v>
      </c>
      <c r="BS76" s="9">
        <v>38</v>
      </c>
      <c r="BT76" s="9">
        <v>41</v>
      </c>
      <c r="BU76" s="9">
        <v>40</v>
      </c>
      <c r="BV76" s="9">
        <f t="shared" si="53"/>
        <v>38.125</v>
      </c>
      <c r="BW76" s="15">
        <f t="shared" si="34"/>
        <v>-1.7010869565217419</v>
      </c>
      <c r="BX76" s="14">
        <f t="shared" si="54"/>
        <v>2.997022331772464</v>
      </c>
      <c r="BZ76" s="22" t="s">
        <v>47</v>
      </c>
      <c r="CA76" s="16">
        <v>36</v>
      </c>
      <c r="CB76" s="16">
        <v>34</v>
      </c>
      <c r="CC76" s="16">
        <v>40</v>
      </c>
      <c r="CD76" s="16">
        <v>35</v>
      </c>
      <c r="CE76" s="16">
        <v>43</v>
      </c>
      <c r="CF76" s="16">
        <v>42</v>
      </c>
      <c r="CG76" s="16">
        <v>43</v>
      </c>
      <c r="CH76" s="16">
        <v>34</v>
      </c>
      <c r="CI76" s="16">
        <v>33</v>
      </c>
      <c r="CJ76" s="16">
        <v>37</v>
      </c>
      <c r="CK76" s="16">
        <v>37</v>
      </c>
      <c r="CL76" s="16">
        <v>37</v>
      </c>
      <c r="CM76" s="16">
        <v>36</v>
      </c>
      <c r="CN76" s="16">
        <v>39</v>
      </c>
      <c r="CO76" s="10">
        <f t="shared" si="57"/>
        <v>37.571428571428569</v>
      </c>
      <c r="CP76" s="15">
        <f t="shared" si="35"/>
        <v>-4.1298701298701275</v>
      </c>
      <c r="CQ76" s="14">
        <f t="shared" si="55"/>
        <v>3.3446693688335163</v>
      </c>
      <c r="CS76" s="22" t="s">
        <v>48</v>
      </c>
      <c r="CT76" s="11">
        <v>44</v>
      </c>
      <c r="CU76" s="11">
        <v>52</v>
      </c>
      <c r="CV76" s="11">
        <v>47</v>
      </c>
      <c r="CW76" s="11">
        <v>45</v>
      </c>
      <c r="CX76" s="11">
        <v>34</v>
      </c>
      <c r="CY76" s="11">
        <v>49</v>
      </c>
      <c r="CZ76" s="11">
        <v>43</v>
      </c>
      <c r="DA76" s="11">
        <v>48</v>
      </c>
      <c r="DB76" s="12">
        <f t="shared" si="36"/>
        <v>45.25</v>
      </c>
      <c r="DC76" s="15">
        <f t="shared" si="37"/>
        <v>-3.2717391304347814</v>
      </c>
      <c r="DD76" s="14">
        <f t="shared" si="38"/>
        <v>5.391792704790177</v>
      </c>
      <c r="DE76" s="9"/>
    </row>
    <row r="77" spans="1:109" x14ac:dyDescent="0.3">
      <c r="B77" s="22" t="s">
        <v>47</v>
      </c>
      <c r="C77" s="14">
        <v>62</v>
      </c>
      <c r="D77" s="14">
        <v>57</v>
      </c>
      <c r="E77" s="14">
        <v>50</v>
      </c>
      <c r="F77" s="14">
        <v>62</v>
      </c>
      <c r="G77" s="14">
        <v>61</v>
      </c>
      <c r="H77" s="8">
        <v>58.4</v>
      </c>
      <c r="I77" s="14">
        <v>8.6999999999999993</v>
      </c>
      <c r="J77" s="14">
        <f t="shared" si="47"/>
        <v>5.1283525619832337</v>
      </c>
      <c r="K77" s="1"/>
      <c r="L77" s="22" t="s">
        <v>47</v>
      </c>
      <c r="M77" s="9">
        <v>51</v>
      </c>
      <c r="N77" s="9">
        <v>48</v>
      </c>
      <c r="O77" s="9">
        <v>55</v>
      </c>
      <c r="P77" s="9">
        <v>52</v>
      </c>
      <c r="Q77" s="9">
        <v>46</v>
      </c>
      <c r="R77" s="9">
        <v>60</v>
      </c>
      <c r="S77" s="9">
        <v>60</v>
      </c>
      <c r="T77" s="9">
        <v>41</v>
      </c>
      <c r="U77" s="9">
        <v>52</v>
      </c>
      <c r="V77" s="9">
        <f t="shared" si="48"/>
        <v>51.666666666666664</v>
      </c>
      <c r="W77" s="15">
        <f t="shared" si="26"/>
        <v>-3.7053140096618407</v>
      </c>
      <c r="X77" s="14">
        <f t="shared" si="49"/>
        <v>6.2249497989943663</v>
      </c>
      <c r="Z77" s="14" t="s">
        <v>58</v>
      </c>
      <c r="AA77" s="9">
        <f t="shared" ref="AA77:AK77" si="58">HARMEAN(AA55:AA76)</f>
        <v>44.267271735360723</v>
      </c>
      <c r="AB77" s="9">
        <f t="shared" si="58"/>
        <v>43.85915278395818</v>
      </c>
      <c r="AC77" s="9">
        <f t="shared" si="58"/>
        <v>46.136938340302777</v>
      </c>
      <c r="AD77" s="9">
        <f t="shared" si="58"/>
        <v>38.668103099065156</v>
      </c>
      <c r="AE77" s="9">
        <f t="shared" si="58"/>
        <v>46.611313515693503</v>
      </c>
      <c r="AF77" s="9">
        <f t="shared" si="58"/>
        <v>44.980120652488949</v>
      </c>
      <c r="AG77" s="9">
        <f t="shared" si="58"/>
        <v>41.599053424357834</v>
      </c>
      <c r="AH77" s="9">
        <f t="shared" si="58"/>
        <v>27.94764944665102</v>
      </c>
      <c r="AI77" s="9">
        <f t="shared" si="58"/>
        <v>35.9747843871573</v>
      </c>
      <c r="AJ77" s="9">
        <f t="shared" si="58"/>
        <v>42.549197107822877</v>
      </c>
      <c r="AK77" s="9">
        <f t="shared" si="58"/>
        <v>45.726332876317493</v>
      </c>
      <c r="AL77" s="9">
        <f>AVERAGE(AL55:AL76)</f>
        <v>42.752066115702483</v>
      </c>
      <c r="AM77" s="9"/>
      <c r="AN77" s="9">
        <f>AVERAGE(AN55:AN76)</f>
        <v>3.8859271835703253</v>
      </c>
      <c r="AO77" s="1"/>
      <c r="AP77" s="28" t="s">
        <v>58</v>
      </c>
      <c r="AQ77" s="9">
        <f t="shared" ref="AQ77:AX77" si="59">HARMEAN(AQ59:AQ76)</f>
        <v>42.56492917426155</v>
      </c>
      <c r="AR77" s="9">
        <f t="shared" si="59"/>
        <v>36.453741718499103</v>
      </c>
      <c r="AS77" s="9">
        <f t="shared" si="59"/>
        <v>43.638045350115739</v>
      </c>
      <c r="AT77" s="9">
        <f t="shared" si="59"/>
        <v>49.881039623806053</v>
      </c>
      <c r="AU77" s="9">
        <f t="shared" si="59"/>
        <v>38.914330264460418</v>
      </c>
      <c r="AV77" s="9">
        <f t="shared" si="59"/>
        <v>39.554809889215768</v>
      </c>
      <c r="AW77" s="9">
        <f t="shared" si="59"/>
        <v>52.817237061001372</v>
      </c>
      <c r="AX77" s="9">
        <f t="shared" si="59"/>
        <v>48.949478564249759</v>
      </c>
      <c r="AY77" s="9">
        <f>AVERAGE(AY55:AY76)</f>
        <v>44.988636363636367</v>
      </c>
      <c r="AZ77" s="9"/>
      <c r="BA77" s="9">
        <f>AVERAGE(BA55:BA76)</f>
        <v>6.0718046298766657</v>
      </c>
      <c r="BM77" s="22" t="s">
        <v>47</v>
      </c>
      <c r="BN77" s="9">
        <v>41</v>
      </c>
      <c r="BO77" s="9">
        <v>40</v>
      </c>
      <c r="BP77" s="9">
        <v>41</v>
      </c>
      <c r="BQ77" s="9">
        <v>33</v>
      </c>
      <c r="BR77" s="9">
        <v>38</v>
      </c>
      <c r="BS77" s="9">
        <v>38</v>
      </c>
      <c r="BT77" s="9">
        <v>42</v>
      </c>
      <c r="BU77" s="9">
        <v>41</v>
      </c>
      <c r="BV77" s="9">
        <f t="shared" si="53"/>
        <v>39.25</v>
      </c>
      <c r="BW77" s="15">
        <f t="shared" si="34"/>
        <v>-0.57608695652174191</v>
      </c>
      <c r="BX77" s="14">
        <f t="shared" si="54"/>
        <v>2.9154759474226504</v>
      </c>
      <c r="BZ77" s="28" t="s">
        <v>58</v>
      </c>
      <c r="CA77" s="9">
        <f t="shared" ref="CA77:CN77" si="60">HARMEAN(CA54:CA76)</f>
        <v>40.531443474064325</v>
      </c>
      <c r="CB77" s="9">
        <f t="shared" si="60"/>
        <v>36.187673206541852</v>
      </c>
      <c r="CC77" s="9">
        <f t="shared" si="60"/>
        <v>42.552264606562609</v>
      </c>
      <c r="CD77" s="9">
        <f t="shared" si="60"/>
        <v>38.947734137815615</v>
      </c>
      <c r="CE77" s="9">
        <f t="shared" si="60"/>
        <v>46.699590565496976</v>
      </c>
      <c r="CF77" s="9">
        <f t="shared" si="60"/>
        <v>45.752498940779297</v>
      </c>
      <c r="CG77" s="9">
        <f t="shared" si="60"/>
        <v>45.836401835086789</v>
      </c>
      <c r="CH77" s="9">
        <f t="shared" si="60"/>
        <v>38.31111165762271</v>
      </c>
      <c r="CI77" s="9">
        <f t="shared" si="60"/>
        <v>35.767813566149357</v>
      </c>
      <c r="CJ77" s="9">
        <f t="shared" si="60"/>
        <v>41.540409694042353</v>
      </c>
      <c r="CK77" s="9">
        <f t="shared" si="60"/>
        <v>41.036861250584373</v>
      </c>
      <c r="CL77" s="9">
        <f t="shared" si="60"/>
        <v>41.24336903451146</v>
      </c>
      <c r="CM77" s="9">
        <f t="shared" si="60"/>
        <v>39.78870793334233</v>
      </c>
      <c r="CN77" s="9">
        <f t="shared" si="60"/>
        <v>42.044780326185709</v>
      </c>
      <c r="CO77" s="16">
        <f>AVERAGE(CO55:CO76)</f>
        <v>41.701298701298697</v>
      </c>
      <c r="CP77" s="9"/>
      <c r="CQ77" s="9">
        <f>AVERAGE(CQ55:CQ76)</f>
        <v>3.4884970990382755</v>
      </c>
      <c r="CS77" s="22" t="s">
        <v>47</v>
      </c>
      <c r="CT77" s="11">
        <v>44</v>
      </c>
      <c r="CU77" s="11">
        <v>50</v>
      </c>
      <c r="CV77" s="11">
        <v>46</v>
      </c>
      <c r="CW77" s="11">
        <v>45</v>
      </c>
      <c r="CX77" s="11">
        <v>34</v>
      </c>
      <c r="CY77" s="11">
        <v>48</v>
      </c>
      <c r="CZ77" s="11">
        <v>42</v>
      </c>
      <c r="DA77" s="11">
        <v>46</v>
      </c>
      <c r="DB77" s="12">
        <f t="shared" si="36"/>
        <v>44.375</v>
      </c>
      <c r="DC77" s="15">
        <f t="shared" si="37"/>
        <v>-4.1467391304347814</v>
      </c>
      <c r="DD77" s="14">
        <f t="shared" si="38"/>
        <v>4.8384619752266609</v>
      </c>
      <c r="DE77" s="9"/>
    </row>
    <row r="78" spans="1:109" x14ac:dyDescent="0.3">
      <c r="B78" s="14" t="s">
        <v>58</v>
      </c>
      <c r="C78" s="14">
        <f t="shared" ref="C78:H78" si="61">AVERAGE(C55:C77)</f>
        <v>53.304347826086953</v>
      </c>
      <c r="D78" s="14">
        <f t="shared" si="61"/>
        <v>50.260869565217391</v>
      </c>
      <c r="E78" s="14">
        <f t="shared" si="61"/>
        <v>41.130434782608695</v>
      </c>
      <c r="F78" s="14">
        <f t="shared" si="61"/>
        <v>53.086956521739133</v>
      </c>
      <c r="G78" s="14">
        <f t="shared" si="61"/>
        <v>52.521739130434781</v>
      </c>
      <c r="H78" s="14">
        <f t="shared" si="61"/>
        <v>50.060869565217402</v>
      </c>
      <c r="I78" s="14"/>
      <c r="J78" s="9">
        <f>AVERAGE(J55:J77)</f>
        <v>5.2827045050287333</v>
      </c>
      <c r="K78" s="1"/>
      <c r="L78" s="1" t="s">
        <v>58</v>
      </c>
      <c r="M78" s="9">
        <f t="shared" ref="M78:U78" si="62">HARMEAN(M57:M77)</f>
        <v>56.894335528246792</v>
      </c>
      <c r="N78" s="9">
        <f t="shared" si="62"/>
        <v>53.895732168667784</v>
      </c>
      <c r="O78" s="9">
        <f t="shared" si="62"/>
        <v>59.297915990781306</v>
      </c>
      <c r="P78" s="9">
        <f t="shared" si="62"/>
        <v>54.321100060531293</v>
      </c>
      <c r="Q78" s="9">
        <f t="shared" si="62"/>
        <v>50.323378758543015</v>
      </c>
      <c r="R78" s="9">
        <f t="shared" si="62"/>
        <v>64.923256604189788</v>
      </c>
      <c r="S78" s="9">
        <f t="shared" si="62"/>
        <v>62.056375143809085</v>
      </c>
      <c r="T78" s="9">
        <f t="shared" si="62"/>
        <v>44.047993275505981</v>
      </c>
      <c r="U78" s="9">
        <f t="shared" si="62"/>
        <v>56.283322858791429</v>
      </c>
      <c r="V78" s="9">
        <f>AVERAGE(V55:V77)</f>
        <v>55.371980676328505</v>
      </c>
      <c r="W78" s="16"/>
      <c r="X78" s="9">
        <f>AVERAGE(X55:X77)</f>
        <v>6.36387868174487</v>
      </c>
      <c r="Y78" s="1"/>
      <c r="Z78" s="19" t="s">
        <v>59</v>
      </c>
      <c r="AA78" s="9">
        <f t="shared" ref="AA78:AK78" si="63">STDEV(AA55:AA76)</f>
        <v>2.5756939131424628</v>
      </c>
      <c r="AB78" s="9">
        <f t="shared" si="63"/>
        <v>2.9191856778295251</v>
      </c>
      <c r="AC78" s="9">
        <f t="shared" si="63"/>
        <v>2.5853399552056366</v>
      </c>
      <c r="AD78" s="9">
        <f t="shared" si="63"/>
        <v>3.1153856431632501</v>
      </c>
      <c r="AE78" s="9">
        <f t="shared" si="63"/>
        <v>2.8440718325570802</v>
      </c>
      <c r="AF78" s="9">
        <f t="shared" si="63"/>
        <v>3.126482332413183</v>
      </c>
      <c r="AG78" s="9">
        <f t="shared" si="63"/>
        <v>3.0958707312185347</v>
      </c>
      <c r="AH78" s="9">
        <f t="shared" si="63"/>
        <v>8.2284744763408124</v>
      </c>
      <c r="AI78" s="9">
        <f t="shared" si="63"/>
        <v>3.5103434052113514</v>
      </c>
      <c r="AJ78" s="9">
        <f t="shared" si="63"/>
        <v>3.4590992997264429</v>
      </c>
      <c r="AK78" s="9">
        <f t="shared" si="63"/>
        <v>3.3019081456935484</v>
      </c>
      <c r="AL78" s="9">
        <f>STDEV(AL55:AL76)</f>
        <v>3.115787555064911</v>
      </c>
      <c r="AM78" s="9"/>
      <c r="AN78" s="9"/>
      <c r="AO78" s="1"/>
      <c r="AP78" s="28" t="s">
        <v>59</v>
      </c>
      <c r="AQ78" s="9">
        <f t="shared" ref="AQ78:AX78" si="64">STDEV(AQ59:AQ76)</f>
        <v>3.8177432337302117</v>
      </c>
      <c r="AR78" s="9">
        <f t="shared" si="64"/>
        <v>5.5093503406908679</v>
      </c>
      <c r="AS78" s="9">
        <f t="shared" si="64"/>
        <v>6.252058484540723</v>
      </c>
      <c r="AT78" s="9">
        <f t="shared" si="64"/>
        <v>5.1579623072875096</v>
      </c>
      <c r="AU78" s="9">
        <f t="shared" si="64"/>
        <v>3.6871087916998144</v>
      </c>
      <c r="AV78" s="9">
        <f t="shared" si="64"/>
        <v>4.3656412506539937</v>
      </c>
      <c r="AW78" s="9">
        <f t="shared" si="64"/>
        <v>5.0153359579635168</v>
      </c>
      <c r="AX78" s="9">
        <f t="shared" si="64"/>
        <v>3.6871087916998149</v>
      </c>
      <c r="AY78" s="9">
        <f>STDEV(AY55:AY76)</f>
        <v>4.3881450636421651</v>
      </c>
      <c r="AZ78" s="9"/>
      <c r="BA78" s="1"/>
      <c r="BC78" s="27"/>
      <c r="BM78" s="28" t="s">
        <v>58</v>
      </c>
      <c r="BN78" s="9">
        <f t="shared" ref="BN78:BU78" si="65">HARMEAN(BN55:BN77)</f>
        <v>41.229807107572746</v>
      </c>
      <c r="BO78" s="9">
        <f t="shared" si="65"/>
        <v>40.962809652637404</v>
      </c>
      <c r="BP78" s="9">
        <f t="shared" si="65"/>
        <v>41.03448807813902</v>
      </c>
      <c r="BQ78" s="9">
        <f t="shared" si="65"/>
        <v>34.321170294997195</v>
      </c>
      <c r="BR78" s="9">
        <f t="shared" si="65"/>
        <v>38.05215014433049</v>
      </c>
      <c r="BS78" s="9">
        <f t="shared" si="65"/>
        <v>39.037631254911361</v>
      </c>
      <c r="BT78" s="9">
        <f t="shared" si="65"/>
        <v>42.584797059506521</v>
      </c>
      <c r="BU78" s="9">
        <f t="shared" si="65"/>
        <v>39.992624680848714</v>
      </c>
      <c r="BV78" s="9">
        <f>AVERAGE(BV55:BV77)</f>
        <v>39.826086956521742</v>
      </c>
      <c r="BW78" s="16"/>
      <c r="BX78" s="9">
        <f>AVERAGE(BX55:BX77)</f>
        <v>2.723883240739601</v>
      </c>
      <c r="BZ78" s="28" t="s">
        <v>59</v>
      </c>
      <c r="CA78" s="9">
        <f t="shared" ref="CA78:CN78" si="66">STDEV(CA54:CA76)</f>
        <v>5.5488776603961467</v>
      </c>
      <c r="CB78" s="9">
        <f t="shared" si="66"/>
        <v>5.5283605673626681</v>
      </c>
      <c r="CC78" s="9">
        <f t="shared" si="66"/>
        <v>5.7315485996935855</v>
      </c>
      <c r="CD78" s="9">
        <f t="shared" si="66"/>
        <v>6.2764591446084808</v>
      </c>
      <c r="CE78" s="9">
        <f t="shared" si="66"/>
        <v>4.9018505207868852</v>
      </c>
      <c r="CF78" s="9">
        <f t="shared" si="66"/>
        <v>4.8367281703584943</v>
      </c>
      <c r="CG78" s="9">
        <f t="shared" si="66"/>
        <v>4.9104535546682726</v>
      </c>
      <c r="CH78" s="9">
        <f t="shared" si="66"/>
        <v>4.3663411530634235</v>
      </c>
      <c r="CI78" s="9">
        <f t="shared" si="66"/>
        <v>4.4286063397590549</v>
      </c>
      <c r="CJ78" s="9">
        <f t="shared" si="66"/>
        <v>5.7207755354735568</v>
      </c>
      <c r="CK78" s="9">
        <f t="shared" si="66"/>
        <v>4.5221915539057376</v>
      </c>
      <c r="CL78" s="9">
        <f t="shared" si="66"/>
        <v>5.1817612209218504</v>
      </c>
      <c r="CM78" s="9">
        <f t="shared" si="66"/>
        <v>4.8223864688980926</v>
      </c>
      <c r="CN78" s="9">
        <f t="shared" si="66"/>
        <v>4.8181205582971574</v>
      </c>
      <c r="CO78" s="16">
        <f>STDEV(CO55:CO76)</f>
        <v>4.9917636907445573</v>
      </c>
      <c r="CP78" s="9"/>
      <c r="CQ78" s="9"/>
      <c r="CS78" s="28" t="s">
        <v>58</v>
      </c>
      <c r="CT78" s="9">
        <f t="shared" ref="CT78:DA78" si="67">HARMEAN(CT59:CT77)</f>
        <v>48.103541164966963</v>
      </c>
      <c r="CU78" s="9">
        <f t="shared" si="67"/>
        <v>54.884827783651509</v>
      </c>
      <c r="CV78" s="9">
        <f t="shared" si="67"/>
        <v>51.114029630466831</v>
      </c>
      <c r="CW78" s="9">
        <f t="shared" si="67"/>
        <v>48.953890916793732</v>
      </c>
      <c r="CX78" s="9">
        <f t="shared" si="67"/>
        <v>38.738663784761911</v>
      </c>
      <c r="CY78" s="9">
        <f t="shared" si="67"/>
        <v>51.284040801600341</v>
      </c>
      <c r="CZ78" s="9">
        <f t="shared" si="67"/>
        <v>46.151368827463507</v>
      </c>
      <c r="DA78" s="9">
        <f t="shared" si="67"/>
        <v>51.520832907633825</v>
      </c>
      <c r="DB78" s="11">
        <f>AVERAGE(DB55:DB77)</f>
        <v>48.521739130434781</v>
      </c>
      <c r="DC78" s="9"/>
      <c r="DD78" s="9">
        <f>AVERAGE(DD55:DD77)</f>
        <v>4.9700417040823961</v>
      </c>
      <c r="DE78" s="9"/>
    </row>
    <row r="79" spans="1:109" x14ac:dyDescent="0.3">
      <c r="A79" s="21"/>
      <c r="B79" s="19" t="s">
        <v>59</v>
      </c>
      <c r="C79" s="14">
        <f t="shared" ref="C79:H79" si="68">_xlfn.STDEV.S(C55:C77)</f>
        <v>5.7952549760260057</v>
      </c>
      <c r="D79" s="14">
        <f t="shared" si="68"/>
        <v>4.5449011520838871</v>
      </c>
      <c r="E79" s="14">
        <f t="shared" si="68"/>
        <v>6.4265383572275585</v>
      </c>
      <c r="F79" s="14">
        <f t="shared" si="68"/>
        <v>6.0144752924488918</v>
      </c>
      <c r="G79" s="14">
        <f t="shared" si="68"/>
        <v>4.7755967282290426</v>
      </c>
      <c r="H79" s="14">
        <f t="shared" si="68"/>
        <v>5.3528020810203101</v>
      </c>
      <c r="I79" s="14"/>
      <c r="J79" s="14"/>
      <c r="K79" s="1"/>
      <c r="L79" s="1" t="s">
        <v>59</v>
      </c>
      <c r="M79" s="9">
        <f t="shared" ref="M79:U79" si="69">STDEV(M57:M77)</f>
        <v>4.8594532320298871</v>
      </c>
      <c r="N79" s="9">
        <f t="shared" si="69"/>
        <v>4.4261129888962598</v>
      </c>
      <c r="O79" s="9">
        <f t="shared" si="69"/>
        <v>4.5329481629088866</v>
      </c>
      <c r="P79" s="9">
        <f t="shared" si="69"/>
        <v>4.1045851249083682</v>
      </c>
      <c r="Q79" s="9">
        <f t="shared" si="69"/>
        <v>3.9683269834552504</v>
      </c>
      <c r="R79" s="9">
        <f t="shared" si="69"/>
        <v>4.6141603993008502</v>
      </c>
      <c r="S79" s="9">
        <f t="shared" si="69"/>
        <v>4.6311574198702266</v>
      </c>
      <c r="T79" s="9">
        <f t="shared" si="69"/>
        <v>3.6239941133138358</v>
      </c>
      <c r="U79" s="9">
        <f t="shared" si="69"/>
        <v>4.7784237289438174</v>
      </c>
      <c r="V79" s="9">
        <f>STDEV(V55:V77)</f>
        <v>4.8496599549475601</v>
      </c>
      <c r="W79" s="16"/>
      <c r="Y79" s="1"/>
      <c r="AM79" s="21"/>
      <c r="AN79" s="21"/>
      <c r="AO79" s="1"/>
      <c r="BC79" s="26"/>
      <c r="BM79" s="28" t="s">
        <v>59</v>
      </c>
      <c r="BN79" s="9">
        <f t="shared" ref="BN79:BV79" si="70">STDEV(BN55:BN77)</f>
        <v>2.6584193942809944</v>
      </c>
      <c r="BO79" s="9">
        <f t="shared" si="70"/>
        <v>3.0249293592509723</v>
      </c>
      <c r="BP79" s="9">
        <f t="shared" si="70"/>
        <v>2.811607785577666</v>
      </c>
      <c r="BQ79" s="9">
        <f t="shared" si="70"/>
        <v>2.6776781872189752</v>
      </c>
      <c r="BR79" s="9">
        <f t="shared" si="70"/>
        <v>2.2289861925638563</v>
      </c>
      <c r="BS79" s="9">
        <f t="shared" si="70"/>
        <v>2.7626818613792059</v>
      </c>
      <c r="BT79" s="9">
        <f t="shared" si="70"/>
        <v>2.614946397927044</v>
      </c>
      <c r="BU79" s="9">
        <f t="shared" si="70"/>
        <v>2.6909304560630307</v>
      </c>
      <c r="BV79" s="9">
        <f t="shared" si="70"/>
        <v>2.5377096673440058</v>
      </c>
      <c r="BW79" s="9"/>
      <c r="BX79" s="16"/>
      <c r="CP79" s="9"/>
      <c r="CQ79" s="9"/>
      <c r="CS79" s="28" t="s">
        <v>59</v>
      </c>
      <c r="CT79" s="9">
        <f t="shared" ref="CT79:DA79" si="71">STDEV(CT59:CT77)</f>
        <v>2.8449195509648399</v>
      </c>
      <c r="CU79" s="9">
        <f t="shared" si="71"/>
        <v>3.1175789076804512</v>
      </c>
      <c r="CV79" s="9">
        <f t="shared" si="71"/>
        <v>2.8253240770486627</v>
      </c>
      <c r="CW79" s="9">
        <f t="shared" si="71"/>
        <v>2.806633745691828</v>
      </c>
      <c r="CX79" s="9">
        <f t="shared" si="71"/>
        <v>3.3166247903553998</v>
      </c>
      <c r="CY79" s="9">
        <f t="shared" si="71"/>
        <v>2.7348733359595818</v>
      </c>
      <c r="CZ79" s="9">
        <f t="shared" si="71"/>
        <v>2.8294607177369282</v>
      </c>
      <c r="DA79" s="9">
        <f t="shared" si="71"/>
        <v>2.9824045403173023</v>
      </c>
      <c r="DB79" s="11">
        <f>STDEV(DB55:DB77)</f>
        <v>2.8348611512798247</v>
      </c>
      <c r="DC79" s="11"/>
      <c r="DD79" s="11"/>
      <c r="DE79" s="9"/>
    </row>
    <row r="80" spans="1:109" x14ac:dyDescent="0.3">
      <c r="A80" s="21"/>
      <c r="B80" s="21"/>
      <c r="C80" s="9"/>
      <c r="D80" s="9"/>
      <c r="E80" s="9"/>
      <c r="F80" s="9"/>
      <c r="G80" s="9"/>
      <c r="H80" s="14"/>
      <c r="I80" s="14"/>
      <c r="J80" s="14"/>
      <c r="K80" s="1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AO80" s="1"/>
      <c r="BC80" s="27"/>
      <c r="BY80" s="1"/>
      <c r="DE80" s="9"/>
    </row>
    <row r="81" spans="2:109" x14ac:dyDescent="0.3">
      <c r="K81" s="14"/>
      <c r="X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C81" s="27"/>
      <c r="BX81" s="9"/>
      <c r="DE81" s="9"/>
    </row>
    <row r="82" spans="2:109" x14ac:dyDescent="0.3">
      <c r="B82" s="21"/>
      <c r="C82" s="9"/>
      <c r="D82" s="9"/>
      <c r="E82" s="9"/>
      <c r="F82" s="9"/>
      <c r="G82" s="9"/>
      <c r="H82" s="14"/>
      <c r="I82" s="14"/>
      <c r="J82" s="9"/>
      <c r="BC82" s="27"/>
      <c r="BP82" s="25"/>
      <c r="BQ82" s="26"/>
      <c r="DE82" s="9"/>
    </row>
    <row r="83" spans="2:109" x14ac:dyDescent="0.3">
      <c r="C83" s="14"/>
      <c r="D83" s="14"/>
      <c r="E83" s="14"/>
      <c r="F83" s="14"/>
      <c r="G83" s="14"/>
      <c r="H83" s="14"/>
      <c r="I83" s="14"/>
      <c r="J83" s="9"/>
      <c r="BC83" s="27"/>
      <c r="BP83" s="25"/>
      <c r="BQ83" s="26"/>
      <c r="DE83" s="9"/>
    </row>
    <row r="84" spans="2:109" x14ac:dyDescent="0.3">
      <c r="C84" s="24"/>
      <c r="D84" s="24"/>
      <c r="E84" s="24"/>
      <c r="F84" s="24"/>
      <c r="G84" s="24"/>
      <c r="H84" s="24"/>
      <c r="I84" s="14"/>
      <c r="BC84" s="26"/>
      <c r="BP84" s="22"/>
      <c r="BQ84" s="27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</row>
    <row r="85" spans="2:109" x14ac:dyDescent="0.3">
      <c r="C85" s="14"/>
      <c r="D85" s="14"/>
      <c r="E85" s="14"/>
      <c r="F85" s="14"/>
      <c r="G85" s="14"/>
      <c r="H85" s="14"/>
      <c r="I85" s="14"/>
      <c r="BC85" s="27"/>
      <c r="BP85" s="23"/>
      <c r="BQ85" s="26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</row>
    <row r="86" spans="2:109" x14ac:dyDescent="0.3">
      <c r="C86" s="9"/>
      <c r="D86" s="9"/>
      <c r="E86" s="9"/>
      <c r="F86" s="9"/>
      <c r="G86" s="9"/>
      <c r="H86" s="9"/>
      <c r="I86" s="9"/>
      <c r="J86" s="6"/>
      <c r="K86" s="14"/>
      <c r="AJ86" s="9"/>
      <c r="BC86" s="27"/>
      <c r="BP86" s="22"/>
      <c r="BQ86" s="27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</row>
    <row r="87" spans="2:109" x14ac:dyDescent="0.3">
      <c r="BC87" s="27"/>
      <c r="BF87" s="27"/>
      <c r="BP87" s="22"/>
      <c r="BQ87" s="26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</row>
    <row r="88" spans="2:109" x14ac:dyDescent="0.3">
      <c r="BC88" s="27"/>
      <c r="BF88" s="26"/>
      <c r="BP88" s="22"/>
      <c r="BQ88" s="27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</row>
    <row r="89" spans="2:109" x14ac:dyDescent="0.3">
      <c r="BC89" s="27"/>
      <c r="BF89" s="26"/>
      <c r="BP89" s="22"/>
      <c r="BQ89" s="27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</row>
    <row r="90" spans="2:109" x14ac:dyDescent="0.3">
      <c r="BC90" s="26"/>
      <c r="BF90" s="27"/>
      <c r="BP90" s="22"/>
      <c r="BQ90" s="27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</row>
    <row r="91" spans="2:109" x14ac:dyDescent="0.3">
      <c r="BC91" s="26"/>
      <c r="BF91" s="27"/>
      <c r="BP91" s="22"/>
      <c r="BQ91" s="27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</row>
    <row r="92" spans="2:109" x14ac:dyDescent="0.3">
      <c r="BC92" s="26"/>
      <c r="BF92" s="26"/>
      <c r="BP92" s="22"/>
      <c r="BQ92" s="27"/>
      <c r="DE92" s="9"/>
    </row>
    <row r="93" spans="2:109" x14ac:dyDescent="0.3">
      <c r="BC93" s="26"/>
      <c r="BP93" s="22"/>
      <c r="BQ93" s="26"/>
    </row>
    <row r="94" spans="2:109" x14ac:dyDescent="0.3">
      <c r="BC94" s="27"/>
      <c r="BP94" s="22"/>
      <c r="BQ94" s="27"/>
    </row>
    <row r="95" spans="2:109" x14ac:dyDescent="0.3">
      <c r="BC95" s="27"/>
      <c r="BP95" s="22"/>
      <c r="BQ95" s="27"/>
    </row>
    <row r="96" spans="2:109" x14ac:dyDescent="0.3">
      <c r="BP96" s="22"/>
      <c r="BQ96" s="27"/>
    </row>
    <row r="97" spans="68:69" x14ac:dyDescent="0.3">
      <c r="BP97" s="22"/>
      <c r="BQ97" s="27"/>
    </row>
    <row r="98" spans="68:69" x14ac:dyDescent="0.3">
      <c r="BP98" s="22"/>
      <c r="BQ98" s="27"/>
    </row>
    <row r="99" spans="68:69" x14ac:dyDescent="0.3">
      <c r="BP99" s="22"/>
      <c r="BQ99" s="26"/>
    </row>
    <row r="100" spans="68:69" x14ac:dyDescent="0.3">
      <c r="BP100" s="22"/>
      <c r="BQ100" s="26"/>
    </row>
    <row r="101" spans="68:69" x14ac:dyDescent="0.3">
      <c r="BP101" s="22"/>
      <c r="BQ101" s="26"/>
    </row>
    <row r="102" spans="68:69" x14ac:dyDescent="0.3">
      <c r="BP102" s="22"/>
      <c r="BQ102" s="26"/>
    </row>
    <row r="103" spans="68:69" x14ac:dyDescent="0.3">
      <c r="BP103" s="22"/>
      <c r="BQ103" s="27"/>
    </row>
    <row r="104" spans="68:69" x14ac:dyDescent="0.3">
      <c r="BP104" s="22"/>
      <c r="BQ104" s="27"/>
    </row>
  </sheetData>
  <sortState xmlns:xlrd2="http://schemas.microsoft.com/office/spreadsheetml/2017/richdata2" ref="CS59:DD77">
    <sortCondition ref="CS59:CS77"/>
  </sortState>
  <mergeCells count="8">
    <mergeCell ref="CS3:DD3"/>
    <mergeCell ref="B3:J3"/>
    <mergeCell ref="L3:X3"/>
    <mergeCell ref="Z3:AM3"/>
    <mergeCell ref="BM3:BW3"/>
    <mergeCell ref="BZ3:CP3"/>
    <mergeCell ref="AP3:BA3"/>
    <mergeCell ref="BC3:BK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Single CpG methylation values </vt:lpstr>
      <vt:lpstr>Foglio1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MDPI</cp:lastModifiedBy>
  <dcterms:created xsi:type="dcterms:W3CDTF">2020-10-08T10:41:21Z</dcterms:created>
  <dcterms:modified xsi:type="dcterms:W3CDTF">2020-11-17T06:38:04Z</dcterms:modified>
</cp:coreProperties>
</file>