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CMPH-Pharmacology\PETER MACKENZIE RESEARCH\Dong Gui\Manuscript 2021\UGT TCGA suvrival\Submission folder July 15 2021\"/>
    </mc:Choice>
  </mc:AlternateContent>
  <xr:revisionPtr revIDLastSave="0" documentId="8_{87FAD9BB-C498-4E1F-B061-876DDB010023}" xr6:coauthVersionLast="46" xr6:coauthVersionMax="46" xr10:uidLastSave="{00000000-0000-0000-0000-000000000000}"/>
  <bookViews>
    <workbookView xWindow="28680" yWindow="-120" windowWidth="29040" windowHeight="15840" xr2:uid="{B30ED400-B740-4C8F-A12E-215ABC1AF8E6}"/>
  </bookViews>
  <sheets>
    <sheet name="33 TCGA cancer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L14" i="1" l="1"/>
  <c r="BL18" i="1"/>
  <c r="JA5" i="1"/>
  <c r="JA8" i="1"/>
  <c r="JA10" i="1"/>
  <c r="JA11" i="1"/>
  <c r="JA12" i="1"/>
  <c r="JA13" i="1"/>
  <c r="JA14" i="1"/>
  <c r="JA15" i="1"/>
  <c r="JA16" i="1"/>
  <c r="JA17" i="1"/>
  <c r="JA19" i="1"/>
  <c r="JA22" i="1"/>
  <c r="JA23" i="1"/>
  <c r="JA4" i="1"/>
  <c r="MY22" i="1"/>
  <c r="MY23" i="1"/>
  <c r="MY16" i="1"/>
  <c r="MB16" i="1"/>
  <c r="MB17" i="1"/>
  <c r="MB22" i="1"/>
  <c r="LF8" i="1"/>
  <c r="LF16" i="1"/>
  <c r="LF18" i="1"/>
  <c r="LF21" i="1"/>
  <c r="KJ18" i="1"/>
  <c r="JX9" i="1"/>
  <c r="JX19" i="1"/>
  <c r="JM18" i="1"/>
  <c r="IP7" i="1"/>
  <c r="IP4" i="1"/>
  <c r="IE8" i="1"/>
  <c r="IE9" i="1"/>
  <c r="IE12" i="1"/>
  <c r="IE16" i="1"/>
  <c r="IE19" i="1"/>
  <c r="IE23" i="1"/>
  <c r="HT22" i="1"/>
  <c r="HI15" i="1"/>
  <c r="HI19" i="1"/>
  <c r="GX10" i="1"/>
  <c r="GX21" i="1"/>
  <c r="GX23" i="1"/>
  <c r="GX4" i="1"/>
  <c r="GM11" i="1"/>
  <c r="GM15" i="1"/>
  <c r="GM4" i="1"/>
  <c r="GB15" i="1"/>
  <c r="GB21" i="1"/>
  <c r="FF16" i="1"/>
  <c r="FF19" i="1"/>
  <c r="FF23" i="1"/>
  <c r="EU13" i="1"/>
  <c r="EU18" i="1"/>
  <c r="EU22" i="1"/>
  <c r="EJ6" i="1"/>
  <c r="EJ8" i="1"/>
  <c r="EJ9" i="1"/>
  <c r="EJ11" i="1"/>
  <c r="EJ12" i="1"/>
  <c r="EJ14" i="1"/>
  <c r="EJ20" i="1"/>
  <c r="EJ21" i="1"/>
  <c r="EJ4" i="1"/>
  <c r="DY14" i="1"/>
  <c r="DY12" i="1"/>
  <c r="DY16" i="1"/>
  <c r="DY21" i="1"/>
  <c r="DN14" i="1"/>
  <c r="BA9" i="1"/>
  <c r="BA14" i="1"/>
  <c r="AP5" i="1"/>
  <c r="AP10" i="1"/>
  <c r="AP20" i="1"/>
  <c r="AE22" i="1"/>
  <c r="T6" i="1"/>
  <c r="T11" i="1"/>
  <c r="T13" i="1"/>
  <c r="T14" i="1"/>
  <c r="T15" i="1"/>
  <c r="T16" i="1"/>
  <c r="T17" i="1"/>
  <c r="T18" i="1"/>
  <c r="T19" i="1"/>
  <c r="T20" i="1"/>
  <c r="I8" i="1"/>
  <c r="I9" i="1"/>
  <c r="I10" i="1"/>
  <c r="I11" i="1"/>
  <c r="I13" i="1"/>
  <c r="I14" i="1"/>
  <c r="I4" i="1"/>
  <c r="FQ8" i="1"/>
  <c r="FQ9" i="1"/>
</calcChain>
</file>

<file path=xl/sharedStrings.xml><?xml version="1.0" encoding="utf-8"?>
<sst xmlns="http://schemas.openxmlformats.org/spreadsheetml/2006/main" count="1535" uniqueCount="553">
  <si>
    <t>UGT1A10</t>
  </si>
  <si>
    <t>UGT1A1</t>
  </si>
  <si>
    <t>UGT1A3</t>
  </si>
  <si>
    <t>UGT1A4</t>
  </si>
  <si>
    <t>UGT1A5</t>
  </si>
  <si>
    <t>UGT1A6</t>
  </si>
  <si>
    <t>UGT1A7</t>
  </si>
  <si>
    <t>UGT1A8</t>
  </si>
  <si>
    <t>UGT1A9</t>
  </si>
  <si>
    <t>UGT2A1</t>
  </si>
  <si>
    <t>UGT2A3</t>
  </si>
  <si>
    <t>UGT2B10</t>
  </si>
  <si>
    <t>UGT2B11</t>
  </si>
  <si>
    <t>UGT2B28</t>
  </si>
  <si>
    <t>UGT2B4</t>
  </si>
  <si>
    <t>UGT2B7</t>
  </si>
  <si>
    <t>UGT3A1</t>
  </si>
  <si>
    <t>UGT3A2</t>
  </si>
  <si>
    <t>UGT8</t>
  </si>
  <si>
    <t>UGT2B15</t>
  </si>
  <si>
    <t>p value</t>
  </si>
  <si>
    <t>harzard</t>
  </si>
  <si>
    <t>1.334 to 5.886</t>
  </si>
  <si>
    <t>1.462 to 6.469</t>
  </si>
  <si>
    <t>1.620 to 7.527</t>
  </si>
  <si>
    <t>1.203 to 5.624</t>
  </si>
  <si>
    <t>1.658 to 7.455</t>
  </si>
  <si>
    <t>3.333 to 15.20</t>
  </si>
  <si>
    <t>1.457 to 6.915</t>
  </si>
  <si>
    <t>0.2302 to 1.651</t>
  </si>
  <si>
    <t>0.4321 to 2.240</t>
  </si>
  <si>
    <t>0.7750 to 3.799</t>
  </si>
  <si>
    <t>0.7011 to 4.171</t>
  </si>
  <si>
    <t>0.3958 to 2.247</t>
  </si>
  <si>
    <t>0.3564 to 1.574</t>
  </si>
  <si>
    <t>0.3818 to 1.682</t>
  </si>
  <si>
    <t>0.9480 to 1.715</t>
  </si>
  <si>
    <t>0.8442 to 1.527</t>
  </si>
  <si>
    <t>0.8637 to 1.563</t>
  </si>
  <si>
    <t>1.155 to 2.095</t>
  </si>
  <si>
    <t>0.8224 to 1.488</t>
  </si>
  <si>
    <t>0.8838 to 1.599</t>
  </si>
  <si>
    <t>0.7473 to 1.353</t>
  </si>
  <si>
    <t>0.7396 to 1.338</t>
  </si>
  <si>
    <t>1.021 to 1.849</t>
  </si>
  <si>
    <t>1.028 to 1.861</t>
  </si>
  <si>
    <t>1.058 to 1.919</t>
  </si>
  <si>
    <t>1.005 to 1.820</t>
  </si>
  <si>
    <t>1.134 to 2.052</t>
  </si>
  <si>
    <t>1.257 to 2.276</t>
  </si>
  <si>
    <t>1.061 to 1.919</t>
  </si>
  <si>
    <t>1.103 to 1.996</t>
  </si>
  <si>
    <t>1.151 to 2.086</t>
  </si>
  <si>
    <t>0.9313 to 1.851</t>
  </si>
  <si>
    <t>0.9898 to 1.791</t>
  </si>
  <si>
    <t>0.6581 to 1.190</t>
  </si>
  <si>
    <t>0.5658 to 1.073</t>
  </si>
  <si>
    <t>0.4891 to 1.443</t>
  </si>
  <si>
    <t>0.9089 to 2.475</t>
  </si>
  <si>
    <t>0.7475 to 1.795</t>
  </si>
  <si>
    <t>0.8557 to 2.784</t>
  </si>
  <si>
    <t>0.8357 to 2.009</t>
  </si>
  <si>
    <t>0.7934 to 1.807</t>
  </si>
  <si>
    <t>0.6299 to 1.539</t>
  </si>
  <si>
    <t>0.7224 to 1.370</t>
  </si>
  <si>
    <t>0.7414 to 1.408</t>
  </si>
  <si>
    <t>0.8143 to 1.546</t>
  </si>
  <si>
    <t>0.8110 to 1.538</t>
  </si>
  <si>
    <t>0.8004 to 1.518</t>
  </si>
  <si>
    <t>0.6674 to 1.267</t>
  </si>
  <si>
    <t>0.8951 to 1.737</t>
  </si>
  <si>
    <t>1.046 to 1.984</t>
  </si>
  <si>
    <t>0.8083 to 1.533</t>
  </si>
  <si>
    <t>0.7175 to 1.830</t>
  </si>
  <si>
    <t>0.7123 to 1.811</t>
  </si>
  <si>
    <t>0.3400 to 0.9556</t>
  </si>
  <si>
    <t>0.4487 to 1.324</t>
  </si>
  <si>
    <t>0.5844 to 1.967</t>
  </si>
  <si>
    <t>0.4604 to 1.168</t>
  </si>
  <si>
    <t>0.4549 to 1.156</t>
  </si>
  <si>
    <t>0.3654 to 0.9831</t>
  </si>
  <si>
    <t>0.5452 to 1.383</t>
  </si>
  <si>
    <t>0.3967 to 1.011</t>
  </si>
  <si>
    <t>0.6890 to 2.142</t>
  </si>
  <si>
    <t>0.9689 to 2.829</t>
  </si>
  <si>
    <t>0.5442 to 1.875</t>
  </si>
  <si>
    <t>0.6423 to 1.629</t>
  </si>
  <si>
    <t>0.3465 to 0.9946</t>
  </si>
  <si>
    <t>0.7259 to 2.286</t>
  </si>
  <si>
    <t>0.9264 to 2.351</t>
  </si>
  <si>
    <t>0.6070 to 1.906</t>
  </si>
  <si>
    <t>0.8849 to 2.244</t>
  </si>
  <si>
    <t>0.8733 to 2.224</t>
  </si>
  <si>
    <t>0.7676 to 2.231</t>
  </si>
  <si>
    <t>0.5860 to 1.708</t>
  </si>
  <si>
    <t>0.5094 to 1.481</t>
  </si>
  <si>
    <t>0.5660 to 2.709</t>
  </si>
  <si>
    <t>0.3545 to 1.463</t>
  </si>
  <si>
    <t>0.4998 to 1.453</t>
  </si>
  <si>
    <t>0.7356 to 2.672</t>
  </si>
  <si>
    <t>0.9782 to 2.850</t>
  </si>
  <si>
    <t>0.5841 to 1.699</t>
  </si>
  <si>
    <t>0.8694 to 2.910</t>
  </si>
  <si>
    <t>1.008 to 2.932</t>
  </si>
  <si>
    <t>0.7920 to 2.304</t>
  </si>
  <si>
    <t>1.391 to 4.446</t>
  </si>
  <si>
    <t>0.8914 to 2.591</t>
  </si>
  <si>
    <t>0.6582 to 1.941</t>
  </si>
  <si>
    <t>0.8647 to 2.513</t>
  </si>
  <si>
    <t>0.4960 to 1.443</t>
  </si>
  <si>
    <t>0.8873 to 2.579</t>
  </si>
  <si>
    <t>together</t>
  </si>
  <si>
    <t>0.6417 to 1.540</t>
  </si>
  <si>
    <t>0.8285 to 1.714</t>
  </si>
  <si>
    <t>0.7141 to 1.476</t>
  </si>
  <si>
    <t>0.7742 to 1.599</t>
  </si>
  <si>
    <t>0.4715 to 1.290</t>
  </si>
  <si>
    <t>0.8062 to 1.368</t>
  </si>
  <si>
    <t>0.7576 to 1.286</t>
  </si>
  <si>
    <t>0.7702 to 1.314</t>
  </si>
  <si>
    <t>0.8075 to 1.399</t>
  </si>
  <si>
    <t>0.6023 to 1.149</t>
  </si>
  <si>
    <t>0.7734 to 1.312</t>
  </si>
  <si>
    <t>0.8942 to 1.517</t>
  </si>
  <si>
    <t>0.7714 to 1.309</t>
  </si>
  <si>
    <t>0.7820 to 1.327</t>
  </si>
  <si>
    <t>0.6743 to 1.144</t>
  </si>
  <si>
    <t>0.6309 to 1.172</t>
  </si>
  <si>
    <t>0.5721 to 1.180</t>
  </si>
  <si>
    <t>0.6461 to 1.494</t>
  </si>
  <si>
    <t>0.7837 to 1.330</t>
  </si>
  <si>
    <t>0.8678 to 1.687</t>
  </si>
  <si>
    <t>0.6967 to 1.257</t>
  </si>
  <si>
    <t>0.8563 to 1.453</t>
  </si>
  <si>
    <t>0.9061 to 1.688</t>
  </si>
  <si>
    <t>0.6602 to 1.121</t>
  </si>
  <si>
    <t>0.6076 to 1.031</t>
  </si>
  <si>
    <t>KIRC</t>
  </si>
  <si>
    <t>0.4807 to 0.8695</t>
  </si>
  <si>
    <t>0.7132 to 1.290</t>
  </si>
  <si>
    <t>0.7528 to 1.364</t>
  </si>
  <si>
    <t>0.7045 to 1.275</t>
  </si>
  <si>
    <t>0.7527 to 1.362</t>
  </si>
  <si>
    <t>0.6331 to 1.145</t>
  </si>
  <si>
    <t>0.6187 to 1.119</t>
  </si>
  <si>
    <t>0.8412 to 1.524</t>
  </si>
  <si>
    <t>0.9573 to 1.733</t>
  </si>
  <si>
    <t>0.8525 to 1.549</t>
  </si>
  <si>
    <t>1.594 to 2.887</t>
  </si>
  <si>
    <t>0.9438 to 1.708</t>
  </si>
  <si>
    <t>0.9275 to 1.678</t>
  </si>
  <si>
    <t>0.6427 to 1.162</t>
  </si>
  <si>
    <t>0.8139 to 1.480</t>
  </si>
  <si>
    <t>0.5948 to 1.227</t>
  </si>
  <si>
    <t>1.019 to 1.845</t>
  </si>
  <si>
    <t>1.145 to 2.071</t>
  </si>
  <si>
    <t>0.6456 to 1.168</t>
  </si>
  <si>
    <t>1.117 to 2.020</t>
  </si>
  <si>
    <t>0.2310 to 0.8714</t>
  </si>
  <si>
    <t>0.2651 to 0.8645</t>
  </si>
  <si>
    <t>0.3363 to 1.099</t>
  </si>
  <si>
    <t>0.2395 to 0.8280</t>
  </si>
  <si>
    <t>0.2824 to 1.120</t>
  </si>
  <si>
    <t>0.2804 to 0.9145</t>
  </si>
  <si>
    <t>0.2551 to 1.079</t>
  </si>
  <si>
    <t>0.2992 to 0.9757</t>
  </si>
  <si>
    <t>0.3247 to 1.063</t>
  </si>
  <si>
    <t>0.8253 to 2.974</t>
  </si>
  <si>
    <t>1.320 to 4.310</t>
  </si>
  <si>
    <t>0.8526 to 2.787</t>
  </si>
  <si>
    <t>0.7459 to 2.432</t>
  </si>
  <si>
    <t>0.5580 to 1.819</t>
  </si>
  <si>
    <t>1.058 to 3.453</t>
  </si>
  <si>
    <t>0.3603 to 1.179</t>
  </si>
  <si>
    <t>0.7946 to 2.594</t>
  </si>
  <si>
    <t>0.2911 to 0.9502</t>
  </si>
  <si>
    <t>0.4286 to 1.398</t>
  </si>
  <si>
    <t>0.8234 to 2.685</t>
  </si>
  <si>
    <t>RSEM levels</t>
  </si>
  <si>
    <t>0.5231 to 1.042</t>
  </si>
  <si>
    <t>0.7274 to 1.447</t>
  </si>
  <si>
    <t>0.9589 to 1.908</t>
  </si>
  <si>
    <t>0.9613 to 1.913</t>
  </si>
  <si>
    <t>0.8575 to 1.706</t>
  </si>
  <si>
    <t>0.4877 to 0.9751</t>
  </si>
  <si>
    <t>0.4814 to 0.9645</t>
  </si>
  <si>
    <t>0.8723 to 1.738</t>
  </si>
  <si>
    <t>0.7975 to 1.587</t>
  </si>
  <si>
    <t>0.5070 to 1.010</t>
  </si>
  <si>
    <t>0.6944 to 1.381</t>
  </si>
  <si>
    <t>0.9468 to 1.883</t>
  </si>
  <si>
    <t>0.6358 to 1.265</t>
  </si>
  <si>
    <t>0.8941 to 1.779</t>
  </si>
  <si>
    <t>0.6739 to 1.343</t>
  </si>
  <si>
    <t>0.6997 to 1.392</t>
  </si>
  <si>
    <t>0.8144 to 1.620</t>
  </si>
  <si>
    <t>0.8197 to 1.632</t>
  </si>
  <si>
    <t>0.7069 to 1.406</t>
  </si>
  <si>
    <t>0.6242 to 1.243</t>
  </si>
  <si>
    <t>0.2140 to 2.920</t>
  </si>
  <si>
    <t>0.2810 to 3.928</t>
  </si>
  <si>
    <t>0.2818 to 3.884</t>
  </si>
  <si>
    <t>0.4662 to 6.606</t>
  </si>
  <si>
    <t>0.3521 to 4.807</t>
  </si>
  <si>
    <t>1.223 to 2.101</t>
  </si>
  <si>
    <t>0.8732 to 1.498</t>
  </si>
  <si>
    <t>0.8147 to 1.398</t>
  </si>
  <si>
    <t>0.9735 to 1.671</t>
  </si>
  <si>
    <t>0.8557 to 1.468</t>
  </si>
  <si>
    <t>0.9398 to 1.615</t>
  </si>
  <si>
    <t>0.9437 to 1.624</t>
  </si>
  <si>
    <t>0.7738 to 1.327</t>
  </si>
  <si>
    <t>1.073 to 1.845</t>
  </si>
  <si>
    <t>0.8107 to 1.391</t>
  </si>
  <si>
    <t>0.7939 to 1.412</t>
  </si>
  <si>
    <t>0.6106 to 1.203</t>
  </si>
  <si>
    <t>0.6995 to 1.396</t>
  </si>
  <si>
    <t>0.7220 to 1.240</t>
  </si>
  <si>
    <t>0.9254 to 1.603</t>
  </si>
  <si>
    <t>0.5500 to 0.9466</t>
  </si>
  <si>
    <t>0.6594 to 1.132</t>
  </si>
  <si>
    <t>0.6344 to 1.091</t>
  </si>
  <si>
    <t>0.6280 to 1.078</t>
  </si>
  <si>
    <t>0.8371 to 1.439</t>
  </si>
  <si>
    <t>0.5064 to 6.920</t>
  </si>
  <si>
    <t>0.3304 to 4.509</t>
  </si>
  <si>
    <t>0.09301 to 1.284</t>
  </si>
  <si>
    <t>0.03102 to 0.4242</t>
  </si>
  <si>
    <t>0.3709 to 5.075</t>
  </si>
  <si>
    <t>0.2258 to 3.083</t>
  </si>
  <si>
    <t>0.09624 to 1.335</t>
  </si>
  <si>
    <t>0.1447 to 1.977</t>
  </si>
  <si>
    <t>0.4028 to 5.554</t>
  </si>
  <si>
    <t>0.1250 to 1.709</t>
  </si>
  <si>
    <t>0.4306 to 5.998</t>
  </si>
  <si>
    <t>0.1358 to 1.853</t>
  </si>
  <si>
    <t>0.6232 to 4.006</t>
  </si>
  <si>
    <t>0.1760 to 1.149</t>
  </si>
  <si>
    <t>0.3927 to 2.492</t>
  </si>
  <si>
    <t>0.2391 to 1.519</t>
  </si>
  <si>
    <t>0.3667 to 2.330</t>
  </si>
  <si>
    <t>0.2678 to 1.711</t>
  </si>
  <si>
    <t>1.012 to 6.515</t>
  </si>
  <si>
    <t>0.3356 to 2.131</t>
  </si>
  <si>
    <t>0.4192 to 2.662</t>
  </si>
  <si>
    <t>0.4618 to 3.037</t>
  </si>
  <si>
    <t>1.108 to 7.233</t>
  </si>
  <si>
    <t>0.2390 to 1.518</t>
  </si>
  <si>
    <t>0.4228 to 2.739</t>
  </si>
  <si>
    <t>0.2864 to 1.860</t>
  </si>
  <si>
    <t>0.5535 to 3.611</t>
  </si>
  <si>
    <t>0.2319 to 1.481</t>
  </si>
  <si>
    <t>0.4727 to 3.022</t>
  </si>
  <si>
    <t>0.2720 to 1.728</t>
  </si>
  <si>
    <t>0.5771 to 3.796</t>
  </si>
  <si>
    <t>0.2711 to 1.723</t>
  </si>
  <si>
    <t>0.7480 to 1.663</t>
  </si>
  <si>
    <t>0.7794 to 1.686</t>
  </si>
  <si>
    <t>0.3418 to 0.8149</t>
  </si>
  <si>
    <t>0.3137 to 1.023</t>
  </si>
  <si>
    <t>0.4903 to 1.281</t>
  </si>
  <si>
    <t>0.7458 to 1.504</t>
  </si>
  <si>
    <t>1.022 to 2.066</t>
  </si>
  <si>
    <t>0.8476 to 1.539</t>
  </si>
  <si>
    <t>0.7406 to 1.334</t>
  </si>
  <si>
    <t>0.5446 to 1.047</t>
  </si>
  <si>
    <t>0.6999 to 1.549</t>
  </si>
  <si>
    <t>0.6639 to 1.521</t>
  </si>
  <si>
    <t>0.6767 to 1.210</t>
  </si>
  <si>
    <t>0.5123 to 1.215</t>
  </si>
  <si>
    <t>0.6005 to 1.183</t>
  </si>
  <si>
    <t>0.6913 to 1.236</t>
  </si>
  <si>
    <t>0.9412 to 1.765</t>
  </si>
  <si>
    <t>0.6686 to 1.301</t>
  </si>
  <si>
    <t>0.6337 to 1.173</t>
  </si>
  <si>
    <t>0.8447 to 1.512</t>
  </si>
  <si>
    <t>0.7970 to 1.425</t>
  </si>
  <si>
    <t>0.8728 to 1.625</t>
  </si>
  <si>
    <t>1.061 to 1.898</t>
  </si>
  <si>
    <t>0.5571 to 0.9962</t>
  </si>
  <si>
    <t>1.048 to 1.903</t>
  </si>
  <si>
    <t>0.7612 to 1.361</t>
  </si>
  <si>
    <t>0.7737 to 1.383</t>
  </si>
  <si>
    <t>0.4564 to 1.150</t>
  </si>
  <si>
    <t>0.3790 to 1.001</t>
  </si>
  <si>
    <t>0.5006 to 1.254</t>
  </si>
  <si>
    <t>0.3796 to 1.052</t>
  </si>
  <si>
    <t>0.4966 to 1.269</t>
  </si>
  <si>
    <t>0.4900 to 1.242</t>
  </si>
  <si>
    <t>0.9970 to 2.538</t>
  </si>
  <si>
    <t>0.5423 to 1.358</t>
  </si>
  <si>
    <t>0.3691 to 0.9404</t>
  </si>
  <si>
    <t>0.2963 to 11.08</t>
  </si>
  <si>
    <t>0.1423 to 4.800</t>
  </si>
  <si>
    <t>0.07570 to 1.915</t>
  </si>
  <si>
    <t>0.1094 to 2.694</t>
  </si>
  <si>
    <t xml:space="preserve"> RSEM levels</t>
  </si>
  <si>
    <t>0.4002 to 20.20</t>
  </si>
  <si>
    <t>0.07307 to 8.869</t>
  </si>
  <si>
    <t>0.09255 to 5.015</t>
  </si>
  <si>
    <t>0.3478 to 17.83</t>
  </si>
  <si>
    <t>0.2200 to 13.03</t>
  </si>
  <si>
    <t>0.1408 to 7.095</t>
  </si>
  <si>
    <t>0.4339 to 21.88</t>
  </si>
  <si>
    <t>-1.000 to -1.000</t>
  </si>
  <si>
    <t>1.003 to 7.147</t>
  </si>
  <si>
    <t>0.3439 to 5.040</t>
  </si>
  <si>
    <t>0.8030 to 11.16</t>
  </si>
  <si>
    <t>1.123 to 7.974</t>
  </si>
  <si>
    <t>0.3437 to 2.857</t>
  </si>
  <si>
    <t>0.8940 to 6.357</t>
  </si>
  <si>
    <t>0.1081 to 1.167</t>
  </si>
  <si>
    <t>0.4085 to 2.905</t>
  </si>
  <si>
    <t>0.1764 to 1.270</t>
  </si>
  <si>
    <t>0.1839 to 3.355</t>
  </si>
  <si>
    <t>0.2458 to 1.957</t>
  </si>
  <si>
    <t>0.3827 to 5.249</t>
  </si>
  <si>
    <t>0.5489 to 11.68</t>
  </si>
  <si>
    <t>0.1044 to 1.454</t>
  </si>
  <si>
    <t>0.2793 to 5.472</t>
  </si>
  <si>
    <t>0.5190 to 7.827</t>
  </si>
  <si>
    <t>0.2138 to 2.918</t>
  </si>
  <si>
    <t>0.2469 to 3.388</t>
  </si>
  <si>
    <t>1.122 to 15.46</t>
  </si>
  <si>
    <t>0.07537 to 1.029</t>
  </si>
  <si>
    <t>0.8684 to 5.726</t>
  </si>
  <si>
    <t>0.8290 to 4.251</t>
  </si>
  <si>
    <t>0.06310 to 0.3330</t>
  </si>
  <si>
    <t>UCS</t>
  </si>
  <si>
    <t>0.6536 to 2.573</t>
  </si>
  <si>
    <t>0.8233 to 3.116</t>
  </si>
  <si>
    <t>0.6209 to 2.465</t>
  </si>
  <si>
    <t>0.5120 to 1.935</t>
  </si>
  <si>
    <t>0.7124 to 2.726</t>
  </si>
  <si>
    <t>0.6449 to 2.496</t>
  </si>
  <si>
    <t>0.5418 to 2.044</t>
  </si>
  <si>
    <t>0.5709 to 2.176</t>
  </si>
  <si>
    <t>0.6753 to 2.541</t>
  </si>
  <si>
    <t>0.6884 to 2.615</t>
  </si>
  <si>
    <t>0.3529 to 1.330</t>
  </si>
  <si>
    <t>0.4888 to 1.843</t>
  </si>
  <si>
    <t>UGT8_266</t>
  </si>
  <si>
    <t>0.07751 to 1.153</t>
  </si>
  <si>
    <t>0.04006 to 0.5520</t>
  </si>
  <si>
    <t>0.07683 to 1.048</t>
  </si>
  <si>
    <t>0.08100 to 1.781</t>
  </si>
  <si>
    <t>0.04514 to 0.8309</t>
  </si>
  <si>
    <t>0.07857 to 1.072</t>
  </si>
  <si>
    <t>0.2674 to 3.706</t>
  </si>
  <si>
    <t>0.1385 to 1.890</t>
  </si>
  <si>
    <t>0.2004 to 4.747</t>
  </si>
  <si>
    <t>0.1957 to 2.678</t>
  </si>
  <si>
    <t>0.2559 to 3.525</t>
  </si>
  <si>
    <t>0.1050 to 1.482</t>
  </si>
  <si>
    <t>0.08577 to 1.175</t>
  </si>
  <si>
    <t>0.08832 to 1.212</t>
  </si>
  <si>
    <t>0.1187 to 1.629</t>
  </si>
  <si>
    <t>0.5899 to 8.069</t>
  </si>
  <si>
    <t>0.6798 to 9.447</t>
  </si>
  <si>
    <t>0.4214 to 5.860</t>
  </si>
  <si>
    <t>0.7033 to 2.417</t>
  </si>
  <si>
    <t>0.5316 to 1.867</t>
  </si>
  <si>
    <t>0.6439 to 1.437</t>
  </si>
  <si>
    <t>0.4554 to 1.577</t>
  </si>
  <si>
    <t>0.5110 to 1.217</t>
  </si>
  <si>
    <t>0.5014 to 1.294</t>
  </si>
  <si>
    <t>0.6343 to 1.631</t>
  </si>
  <si>
    <t>0.4010 to 1.079</t>
  </si>
  <si>
    <t>0.7286 to 1.717</t>
  </si>
  <si>
    <t>0.3820 to 1.541</t>
  </si>
  <si>
    <t>0.5105 to 1.152</t>
  </si>
  <si>
    <t>0.6011 to 1.337</t>
  </si>
  <si>
    <t>0.6482 to 1.511</t>
  </si>
  <si>
    <t>0.8120 to 1.806</t>
  </si>
  <si>
    <t>0.6266 to 1.390</t>
  </si>
  <si>
    <t>0.7467 to 1.174</t>
  </si>
  <si>
    <t>0.8797 to 1.508</t>
  </si>
  <si>
    <t>0.7963 to 1.534</t>
  </si>
  <si>
    <t>0.9391 to 1.609</t>
  </si>
  <si>
    <t>0.7812 to 1.741</t>
  </si>
  <si>
    <t>1.172 to 2.022</t>
  </si>
  <si>
    <t>0.8464 to 1.470</t>
  </si>
  <si>
    <t>0.7784 to 1.387</t>
  </si>
  <si>
    <t>0.4091 to 0.9655</t>
  </si>
  <si>
    <t>0.6276 to 1.098</t>
  </si>
  <si>
    <t>0.4837 to 1.122</t>
  </si>
  <si>
    <t>0.4628 to 3.287</t>
  </si>
  <si>
    <t>0.8921 to 6.343</t>
  </si>
  <si>
    <t>0.3091 to 2.214</t>
  </si>
  <si>
    <t>0.2397 to 1.703</t>
  </si>
  <si>
    <t>0.6326 to 4.579</t>
  </si>
  <si>
    <t>1.031 to 7.417</t>
  </si>
  <si>
    <t>0.3831 to 2.720</t>
  </si>
  <si>
    <t>0.7149 to 7.208</t>
  </si>
  <si>
    <t>0.8395 to 5.960</t>
  </si>
  <si>
    <t>0.3779 to 2.730</t>
  </si>
  <si>
    <t>0.3630 to 2.749</t>
  </si>
  <si>
    <t>0.3273 to 2.404</t>
  </si>
  <si>
    <t>0.7482 to 5.324</t>
  </si>
  <si>
    <t>0.5486 to 4.050</t>
  </si>
  <si>
    <t>0.3652 to 0.8938</t>
  </si>
  <si>
    <t>0.3624 to 0.8710</t>
  </si>
  <si>
    <t>0.5022 to 1.207</t>
  </si>
  <si>
    <t>0.5640 to 1.355</t>
  </si>
  <si>
    <t>0.5048 to 1.321</t>
  </si>
  <si>
    <t>0.4983 to 1.461</t>
  </si>
  <si>
    <t>0.4142 to 1.002</t>
  </si>
  <si>
    <t>0.3935 to 1.036</t>
  </si>
  <si>
    <t>0.5387 to 1.294</t>
  </si>
  <si>
    <t>0.4644 to 1.117</t>
  </si>
  <si>
    <t>0.5351 to 1.400</t>
  </si>
  <si>
    <t>0.5422 to 1.303</t>
  </si>
  <si>
    <t>0.5324 to 1.287</t>
  </si>
  <si>
    <t>0.7596 to 1.826</t>
  </si>
  <si>
    <t>1.109 to 2.712</t>
  </si>
  <si>
    <t>0.8323 to 2.127</t>
  </si>
  <si>
    <t>0.7268 to 1.747</t>
  </si>
  <si>
    <t>0.6362 to 1.529</t>
  </si>
  <si>
    <t>0.8775 to 2.108</t>
  </si>
  <si>
    <t>0.3768 to 0.9058</t>
  </si>
  <si>
    <t>0.5932 to 1.451</t>
  </si>
  <si>
    <t>0.6607 to 1.615</t>
  </si>
  <si>
    <t>0.5586 to 1.365</t>
  </si>
  <si>
    <t>0.4345 to 1.062</t>
  </si>
  <si>
    <t>0.6350 to 1.553</t>
  </si>
  <si>
    <t>0.5596 to 1.371</t>
  </si>
  <si>
    <t>0.4467 to 1.092</t>
  </si>
  <si>
    <t>0.6753 to 1.653</t>
  </si>
  <si>
    <t>0.5209 to 1.275</t>
  </si>
  <si>
    <t>0.5727 to 1.401</t>
  </si>
  <si>
    <t>0.7711 to 1.893</t>
  </si>
  <si>
    <t>0.8180 to 2.168</t>
  </si>
  <si>
    <t>0.7022 to 1.959</t>
  </si>
  <si>
    <t>0.6206 to 1.533</t>
  </si>
  <si>
    <t>0.3671 to 1.033</t>
  </si>
  <si>
    <t>0.8446 to 2.254</t>
  </si>
  <si>
    <t>0.8410 to 2.062</t>
  </si>
  <si>
    <t>0.7312 to 1.895</t>
  </si>
  <si>
    <t>0.5868 to 1.434</t>
  </si>
  <si>
    <t>0.6313 to 1.553</t>
  </si>
  <si>
    <t>0.9081 to 2.232</t>
  </si>
  <si>
    <t>0.5445 to 1.353</t>
  </si>
  <si>
    <t>0.4265 to 0.9708</t>
  </si>
  <si>
    <t>0.6556 to 1.636</t>
  </si>
  <si>
    <t>0.5647 to 1.279</t>
  </si>
  <si>
    <t>0.4459 to 1.104</t>
  </si>
  <si>
    <t>0.4127 to 0.9408</t>
  </si>
  <si>
    <t>0.6756 to 1.531</t>
  </si>
  <si>
    <t>0.7071 to 1.551</t>
  </si>
  <si>
    <t>0.8097 to 1.464</t>
  </si>
  <si>
    <t>0.5399 to 1.103</t>
  </si>
  <si>
    <t>0.8361 to 1.574</t>
  </si>
  <si>
    <t>0.5068 to 1.102</t>
  </si>
  <si>
    <t>0.7228 to 1.516</t>
  </si>
  <si>
    <t>0.7416 to 1.397</t>
  </si>
  <si>
    <t>0.4825 to 0.8727</t>
  </si>
  <si>
    <t>1.064 to 2.088</t>
  </si>
  <si>
    <t>0.6890 to 1.236</t>
  </si>
  <si>
    <t>0.7911 to 1.425</t>
  </si>
  <si>
    <t>0.8205 to 1.476</t>
  </si>
  <si>
    <t>0.6036 to 1.086</t>
  </si>
  <si>
    <t>0.7640 to 1.486</t>
  </si>
  <si>
    <t>0.8486 to 1.650</t>
  </si>
  <si>
    <t>0.8834 to 1.719</t>
  </si>
  <si>
    <t>0.6693 to 1.324</t>
  </si>
  <si>
    <t>95% CI</t>
  </si>
  <si>
    <t>0.8059 to 1.650</t>
  </si>
  <si>
    <t>0.6328 to 1.230</t>
  </si>
  <si>
    <t>0.7062 to 1.373</t>
  </si>
  <si>
    <t>0.6681 to 1.299</t>
  </si>
  <si>
    <t>0.7501 to 1.459</t>
  </si>
  <si>
    <t>0.8438 to 1.641</t>
  </si>
  <si>
    <t>0.7809 to 1.521</t>
  </si>
  <si>
    <t>0.8583 to 1.718</t>
  </si>
  <si>
    <t>1.123 to 2.203</t>
  </si>
  <si>
    <t>0.8034 to 1.562</t>
  </si>
  <si>
    <t>0.7116 to 1.745</t>
  </si>
  <si>
    <t>0.9889 to 1.933</t>
  </si>
  <si>
    <t>0.8288 to 1.614</t>
  </si>
  <si>
    <t>0.9022 to 1.755</t>
  </si>
  <si>
    <t>0.9540 to 1.855</t>
  </si>
  <si>
    <t>0.6236 to 1.213</t>
  </si>
  <si>
    <t>0.6729 to 2.437</t>
  </si>
  <si>
    <t>0.7550 to 2.766</t>
  </si>
  <si>
    <t>0.8361 to 2.580</t>
  </si>
  <si>
    <t>0.9070 to 2.865</t>
  </si>
  <si>
    <t>0.8509 to 3.765</t>
  </si>
  <si>
    <t>0.4623 to 1.283</t>
  </si>
  <si>
    <t>0.8384 to 3.971</t>
  </si>
  <si>
    <t>0.4607 to 1.442</t>
  </si>
  <si>
    <t>0.6064 to 1.957</t>
  </si>
  <si>
    <t>0.8647 to 3.000</t>
  </si>
  <si>
    <t>0.3019 to 0.8379</t>
  </si>
  <si>
    <t>0.5346 to 1.497</t>
  </si>
  <si>
    <t>0.4968 to 1.379</t>
  </si>
  <si>
    <t>0.5871 to 1.931</t>
  </si>
  <si>
    <t>0.6286 to 1.774</t>
  </si>
  <si>
    <t>0.3246 to 0.9008</t>
  </si>
  <si>
    <t>0.8425 to 2.338</t>
  </si>
  <si>
    <t>1.166 to 3.238</t>
  </si>
  <si>
    <t>0.9259 to 2.575</t>
  </si>
  <si>
    <t>Mean</t>
  </si>
  <si>
    <t>Std. Deviation</t>
  </si>
  <si>
    <t>Adjusted p values</t>
  </si>
  <si>
    <t>Bonferroni correction</t>
  </si>
  <si>
    <t>No. of tumours</t>
  </si>
  <si>
    <t>Median</t>
  </si>
  <si>
    <t xml:space="preserve">Median </t>
  </si>
  <si>
    <t>CESC (304 samples)</t>
  </si>
  <si>
    <t>CHOL (35 samples)</t>
  </si>
  <si>
    <t>DLBC (47 samples)</t>
  </si>
  <si>
    <t>ESCA (182 samples)</t>
  </si>
  <si>
    <t>KICH(65 samples)</t>
  </si>
  <si>
    <t>KIRC (531 samples)</t>
  </si>
  <si>
    <t>LAML (149 samples)</t>
  </si>
  <si>
    <t>0.4814 to 1.597</t>
  </si>
  <si>
    <t>LGG (510 samples)</t>
  </si>
  <si>
    <t>LUAD (502)</t>
  </si>
  <si>
    <t>LUSC (492 samples)</t>
  </si>
  <si>
    <t>OV (294 samples)</t>
  </si>
  <si>
    <t>PAAD (144 samples)</t>
  </si>
  <si>
    <t>PRAD (462 samples)</t>
  </si>
  <si>
    <t>0.1163 to 3.998</t>
  </si>
  <si>
    <t>SARC (258 samples)</t>
  </si>
  <si>
    <t>STAD (357 samples)</t>
  </si>
  <si>
    <t>THCA (504 samples)</t>
  </si>
  <si>
    <t>THYM (119 samples)</t>
  </si>
  <si>
    <t>UCEC (370 samples)</t>
  </si>
  <si>
    <t>READ (93 samples)</t>
  </si>
  <si>
    <t>COAD (235 samples)</t>
  </si>
  <si>
    <t>ACC (78 samples)</t>
  </si>
  <si>
    <t>GBM (148 samples)</t>
  </si>
  <si>
    <t>HNSC (519 samples)</t>
  </si>
  <si>
    <t>LIHC (365 samples)</t>
  </si>
  <si>
    <t>UVM (80 samples)</t>
  </si>
  <si>
    <t xml:space="preserve">No. of tumours expressed </t>
  </si>
  <si>
    <t>harzard ratios</t>
  </si>
  <si>
    <t>Logrank test</t>
  </si>
  <si>
    <t>BLCA (398 samples)</t>
  </si>
  <si>
    <t xml:space="preserve">RSEM levels </t>
  </si>
  <si>
    <t>BRCA (1080 samples)</t>
  </si>
  <si>
    <t>logrank test</t>
  </si>
  <si>
    <t>No. of tumours expressed</t>
  </si>
  <si>
    <t>harzard ratio</t>
  </si>
  <si>
    <t>RSEM values</t>
  </si>
  <si>
    <t>harzard ratiosratios</t>
  </si>
  <si>
    <t>harzard ratiosratio</t>
  </si>
  <si>
    <t>SKCM (452 samples)</t>
  </si>
  <si>
    <t>KIRP (287 samples)</t>
  </si>
  <si>
    <t>MESO (85 samples)</t>
  </si>
  <si>
    <t>PCPG (179 samples)</t>
  </si>
  <si>
    <t>TGCT (134 samples)</t>
  </si>
  <si>
    <t>UCS (56 samples)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</si>
</sst>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0" fontId="2" fillId="0" borderId="0" xfId="0" applyFont="1"/>
    <xf numFmtId="0" fontId="6" fillId="0" borderId="0" xfId="0" applyFont="1"/>
    <xf numFmtId="0" fontId="0" fillId="0" borderId="0" xfId="0" applyNumberFormat="1"/>
    <xf numFmtId="0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73FF3-6928-47F4-8123-3B0086DAC5CA}">
  <dimension ref="A1:MY45"/>
  <sheetViews>
    <sheetView tabSelected="1" topLeftCell="MA1" zoomScaleNormal="100" workbookViewId="0">
      <selection activeCell="MG18" sqref="MG18"/>
    </sheetView>
  </sheetViews>
  <sheetFormatPr defaultRowHeight="15" x14ac:dyDescent="0.25"/>
  <cols>
    <col min="2" max="2" width="23.5703125" bestFit="1" customWidth="1"/>
    <col min="3" max="3" width="9.42578125" customWidth="1"/>
    <col min="5" max="5" width="13.5703125" bestFit="1" customWidth="1"/>
    <col min="6" max="6" width="13" bestFit="1" customWidth="1"/>
    <col min="7" max="7" width="12.140625" customWidth="1"/>
    <col min="8" max="8" width="14" bestFit="1" customWidth="1"/>
    <col min="9" max="9" width="20.28515625" bestFit="1" customWidth="1"/>
    <col min="10" max="10" width="20.28515625" customWidth="1"/>
    <col min="11" max="11" width="14" customWidth="1"/>
    <col min="12" max="12" width="12.140625" customWidth="1"/>
    <col min="13" max="13" width="24.5703125" bestFit="1" customWidth="1"/>
    <col min="19" max="19" width="14" bestFit="1" customWidth="1"/>
    <col min="20" max="21" width="14" customWidth="1"/>
    <col min="24" max="24" width="14.5703125" customWidth="1"/>
    <col min="30" max="30" width="14" bestFit="1" customWidth="1"/>
    <col min="31" max="32" width="14" customWidth="1"/>
    <col min="35" max="35" width="14.42578125" bestFit="1" customWidth="1"/>
    <col min="38" max="38" width="13.5703125" bestFit="1" customWidth="1"/>
    <col min="41" max="41" width="15" bestFit="1" customWidth="1"/>
    <col min="42" max="42" width="20.28515625" bestFit="1" customWidth="1"/>
    <col min="49" max="49" width="12.85546875" bestFit="1" customWidth="1"/>
    <col min="52" max="52" width="14" bestFit="1" customWidth="1"/>
    <col min="53" max="53" width="20.28515625" bestFit="1" customWidth="1"/>
    <col min="63" max="63" width="14" bestFit="1" customWidth="1"/>
    <col min="64" max="66" width="14" customWidth="1"/>
    <col min="67" max="67" width="14.42578125" bestFit="1" customWidth="1"/>
    <col min="68" max="68" width="6.85546875" customWidth="1"/>
    <col min="69" max="69" width="7.5703125" bestFit="1" customWidth="1"/>
    <col min="70" max="70" width="13.5703125" bestFit="1" customWidth="1"/>
    <col min="71" max="71" width="6.28515625" customWidth="1"/>
    <col min="72" max="72" width="12.28515625" customWidth="1"/>
    <col min="73" max="73" width="14" customWidth="1"/>
    <col min="74" max="74" width="20.28515625" bestFit="1" customWidth="1"/>
    <col min="75" max="75" width="14" customWidth="1"/>
    <col min="78" max="78" width="14.42578125" bestFit="1" customWidth="1"/>
    <col min="81" max="81" width="14.140625" customWidth="1"/>
    <col min="82" max="82" width="13.7109375" customWidth="1"/>
    <col min="84" max="85" width="14.140625" customWidth="1"/>
    <col min="89" max="89" width="14.42578125" bestFit="1" customWidth="1"/>
    <col min="92" max="92" width="14" bestFit="1" customWidth="1"/>
    <col min="95" max="95" width="14" bestFit="1" customWidth="1"/>
    <col min="96" max="96" width="20.28515625" bestFit="1" customWidth="1"/>
    <col min="100" max="100" width="14.42578125" bestFit="1" customWidth="1"/>
    <col min="106" max="106" width="14" bestFit="1" customWidth="1"/>
    <col min="107" max="107" width="20.28515625" bestFit="1" customWidth="1"/>
    <col min="114" max="114" width="12.85546875" bestFit="1" customWidth="1"/>
    <col min="117" max="117" width="16" bestFit="1" customWidth="1"/>
    <col min="118" max="118" width="16" customWidth="1"/>
    <col min="121" max="121" width="11.5703125" bestFit="1" customWidth="1"/>
    <col min="125" max="125" width="13.5703125" bestFit="1" customWidth="1"/>
    <col min="128" max="128" width="15" bestFit="1" customWidth="1"/>
    <col min="129" max="129" width="20.28515625" bestFit="1" customWidth="1"/>
    <col min="136" max="136" width="13.5703125" bestFit="1" customWidth="1"/>
    <col min="139" max="139" width="15" bestFit="1" customWidth="1"/>
    <col min="140" max="140" width="20.28515625" bestFit="1" customWidth="1"/>
    <col min="147" max="147" width="15.28515625" customWidth="1"/>
    <col min="150" max="150" width="15" bestFit="1" customWidth="1"/>
    <col min="151" max="151" width="20.28515625" bestFit="1" customWidth="1"/>
    <col min="158" max="158" width="12.85546875" bestFit="1" customWidth="1"/>
    <col min="161" max="161" width="15" bestFit="1" customWidth="1"/>
    <col min="166" max="166" width="14.42578125" bestFit="1" customWidth="1"/>
    <col min="167" max="167" width="8.7109375" customWidth="1"/>
    <col min="168" max="168" width="8.42578125" customWidth="1"/>
    <col min="169" max="169" width="13.5703125" bestFit="1" customWidth="1"/>
    <col min="172" max="172" width="15" bestFit="1" customWidth="1"/>
    <col min="173" max="173" width="18.5703125" customWidth="1"/>
    <col min="180" max="180" width="12.85546875" bestFit="1" customWidth="1"/>
    <col min="183" max="183" width="15" bestFit="1" customWidth="1"/>
    <col min="191" max="191" width="12.85546875" bestFit="1" customWidth="1"/>
    <col min="194" max="194" width="15" bestFit="1" customWidth="1"/>
    <col min="205" max="205" width="15" bestFit="1" customWidth="1"/>
    <col min="213" max="213" width="12.5703125" bestFit="1" customWidth="1"/>
    <col min="216" max="216" width="15" bestFit="1" customWidth="1"/>
    <col min="217" max="217" width="20.28515625" bestFit="1" customWidth="1"/>
    <col min="227" max="227" width="15" bestFit="1" customWidth="1"/>
    <col min="235" max="235" width="12.85546875" bestFit="1" customWidth="1"/>
    <col min="236" max="236" width="7.140625" bestFit="1" customWidth="1"/>
    <col min="238" max="238" width="15" bestFit="1" customWidth="1"/>
    <col min="249" max="249" width="16" bestFit="1" customWidth="1"/>
    <col min="257" max="257" width="12.85546875" bestFit="1" customWidth="1"/>
    <col min="260" max="260" width="14" bestFit="1" customWidth="1"/>
    <col min="272" max="272" width="14" bestFit="1" customWidth="1"/>
    <col min="276" max="276" width="21" bestFit="1" customWidth="1"/>
    <col min="280" max="280" width="12.85546875" bestFit="1" customWidth="1"/>
    <col min="281" max="281" width="12.140625" bestFit="1" customWidth="1"/>
    <col min="283" max="283" width="15" bestFit="1" customWidth="1"/>
    <col min="292" max="292" width="15.42578125" customWidth="1"/>
    <col min="295" max="295" width="14" bestFit="1" customWidth="1"/>
    <col min="303" max="303" width="12.85546875" bestFit="1" customWidth="1"/>
    <col min="306" max="306" width="15" bestFit="1" customWidth="1"/>
    <col min="314" max="314" width="12.85546875" bestFit="1" customWidth="1"/>
    <col min="317" max="317" width="14" bestFit="1" customWidth="1"/>
    <col min="318" max="318" width="14" customWidth="1"/>
    <col min="325" max="325" width="13.140625" bestFit="1" customWidth="1"/>
    <col min="328" max="328" width="15" bestFit="1" customWidth="1"/>
    <col min="336" max="336" width="12.85546875" bestFit="1" customWidth="1"/>
    <col min="339" max="339" width="15" bestFit="1" customWidth="1"/>
    <col min="346" max="347" width="13.140625" bestFit="1" customWidth="1"/>
    <col min="350" max="350" width="14" bestFit="1" customWidth="1"/>
    <col min="359" max="359" width="12.140625" bestFit="1" customWidth="1"/>
  </cols>
  <sheetData>
    <row r="1" spans="1:363" x14ac:dyDescent="0.25">
      <c r="B1" t="s">
        <v>539</v>
      </c>
      <c r="M1" t="s">
        <v>539</v>
      </c>
      <c r="W1" t="s">
        <v>178</v>
      </c>
      <c r="AH1" t="s">
        <v>178</v>
      </c>
      <c r="AS1" t="s">
        <v>178</v>
      </c>
      <c r="BD1" t="s">
        <v>178</v>
      </c>
      <c r="BN1" t="s">
        <v>178</v>
      </c>
      <c r="BY1" t="s">
        <v>544</v>
      </c>
      <c r="CJ1" t="s">
        <v>178</v>
      </c>
      <c r="CU1" t="s">
        <v>178</v>
      </c>
      <c r="DF1" t="s">
        <v>178</v>
      </c>
      <c r="DQ1" t="s">
        <v>178</v>
      </c>
      <c r="EB1" t="s">
        <v>178</v>
      </c>
      <c r="EM1" t="s">
        <v>296</v>
      </c>
      <c r="EX1" t="s">
        <v>178</v>
      </c>
      <c r="FI1" t="s">
        <v>178</v>
      </c>
      <c r="FT1" t="s">
        <v>178</v>
      </c>
      <c r="GE1" t="s">
        <v>178</v>
      </c>
      <c r="GP1" t="s">
        <v>178</v>
      </c>
      <c r="HA1" t="s">
        <v>544</v>
      </c>
      <c r="HL1" t="s">
        <v>178</v>
      </c>
      <c r="HW1" t="s">
        <v>178</v>
      </c>
      <c r="IH1" t="s">
        <v>178</v>
      </c>
      <c r="IS1" t="s">
        <v>178</v>
      </c>
      <c r="JE1" t="s">
        <v>178</v>
      </c>
      <c r="JP1" t="s">
        <v>178</v>
      </c>
      <c r="KB1" t="s">
        <v>544</v>
      </c>
      <c r="KM1" t="s">
        <v>296</v>
      </c>
      <c r="KX1" t="s">
        <v>296</v>
      </c>
      <c r="LI1" t="s">
        <v>296</v>
      </c>
      <c r="LT1" t="s">
        <v>178</v>
      </c>
      <c r="ME1" t="s">
        <v>296</v>
      </c>
      <c r="MP1" t="s">
        <v>296</v>
      </c>
    </row>
    <row r="2" spans="1:363" s="4" customFormat="1" x14ac:dyDescent="0.25">
      <c r="B2" s="4" t="s">
        <v>530</v>
      </c>
      <c r="F2" s="4" t="s">
        <v>537</v>
      </c>
      <c r="I2" s="4" t="s">
        <v>504</v>
      </c>
      <c r="M2" s="4" t="s">
        <v>538</v>
      </c>
      <c r="Q2" s="4" t="s">
        <v>537</v>
      </c>
      <c r="T2" s="4" t="s">
        <v>504</v>
      </c>
      <c r="W2" s="4" t="s">
        <v>540</v>
      </c>
      <c r="AB2" s="4" t="s">
        <v>541</v>
      </c>
      <c r="AE2" s="4" t="s">
        <v>504</v>
      </c>
      <c r="AH2" s="4" t="s">
        <v>508</v>
      </c>
      <c r="AM2" s="4" t="s">
        <v>541</v>
      </c>
      <c r="AP2" s="4" t="s">
        <v>504</v>
      </c>
      <c r="AS2" s="4" t="s">
        <v>509</v>
      </c>
      <c r="AX2" s="4" t="s">
        <v>541</v>
      </c>
      <c r="BA2" s="4" t="s">
        <v>504</v>
      </c>
      <c r="BD2" s="4" t="s">
        <v>529</v>
      </c>
      <c r="BI2" s="4" t="s">
        <v>541</v>
      </c>
      <c r="BL2" s="4" t="s">
        <v>504</v>
      </c>
      <c r="BN2" s="4" t="s">
        <v>510</v>
      </c>
      <c r="BS2" s="4" t="s">
        <v>541</v>
      </c>
      <c r="BV2" s="4" t="s">
        <v>504</v>
      </c>
      <c r="BY2" s="4" t="s">
        <v>511</v>
      </c>
      <c r="CD2" s="4" t="s">
        <v>541</v>
      </c>
      <c r="CG2" s="4" t="s">
        <v>504</v>
      </c>
      <c r="CJ2" s="4" t="s">
        <v>531</v>
      </c>
      <c r="CO2" s="4" t="s">
        <v>541</v>
      </c>
      <c r="CR2" s="4" t="s">
        <v>504</v>
      </c>
      <c r="CU2" s="4" t="s">
        <v>532</v>
      </c>
      <c r="CZ2" s="4" t="s">
        <v>541</v>
      </c>
      <c r="DC2" s="4" t="s">
        <v>504</v>
      </c>
      <c r="DF2" s="4" t="s">
        <v>512</v>
      </c>
      <c r="DK2" s="4" t="s">
        <v>541</v>
      </c>
      <c r="DN2" s="4" t="s">
        <v>504</v>
      </c>
      <c r="DQ2" s="4" t="s">
        <v>513</v>
      </c>
      <c r="DV2" s="4" t="s">
        <v>137</v>
      </c>
      <c r="DW2" s="4" t="s">
        <v>137</v>
      </c>
      <c r="DX2" s="4" t="s">
        <v>137</v>
      </c>
      <c r="DY2" s="4" t="s">
        <v>504</v>
      </c>
      <c r="EB2" s="4" t="s">
        <v>548</v>
      </c>
      <c r="EG2" s="4" t="s">
        <v>541</v>
      </c>
      <c r="EJ2" s="4" t="s">
        <v>504</v>
      </c>
      <c r="EM2" s="4" t="s">
        <v>514</v>
      </c>
      <c r="ER2" s="4" t="s">
        <v>541</v>
      </c>
      <c r="EU2" s="4" t="s">
        <v>504</v>
      </c>
      <c r="EX2" s="4" t="s">
        <v>516</v>
      </c>
      <c r="FC2" s="4" t="s">
        <v>541</v>
      </c>
      <c r="FF2" s="4" t="s">
        <v>504</v>
      </c>
      <c r="FI2" s="4" t="s">
        <v>533</v>
      </c>
      <c r="FN2" s="4" t="s">
        <v>541</v>
      </c>
      <c r="FQ2" s="4" t="s">
        <v>504</v>
      </c>
      <c r="FT2" s="4" t="s">
        <v>517</v>
      </c>
      <c r="FY2" s="4" t="s">
        <v>541</v>
      </c>
      <c r="GB2" s="4" t="s">
        <v>504</v>
      </c>
      <c r="GE2" s="4" t="s">
        <v>518</v>
      </c>
      <c r="GJ2" s="4" t="s">
        <v>541</v>
      </c>
      <c r="GM2" s="4" t="s">
        <v>504</v>
      </c>
      <c r="GP2" s="4" t="s">
        <v>549</v>
      </c>
      <c r="GU2" s="4" t="s">
        <v>541</v>
      </c>
      <c r="GX2" s="4" t="s">
        <v>504</v>
      </c>
      <c r="HA2" s="4" t="s">
        <v>519</v>
      </c>
      <c r="HF2" s="4" t="s">
        <v>541</v>
      </c>
      <c r="HI2" s="4" t="s">
        <v>504</v>
      </c>
      <c r="HL2" s="4" t="s">
        <v>550</v>
      </c>
      <c r="HQ2" s="4" t="s">
        <v>541</v>
      </c>
      <c r="HT2" s="4" t="s">
        <v>504</v>
      </c>
      <c r="HW2" s="4" t="s">
        <v>520</v>
      </c>
      <c r="IB2" s="4" t="s">
        <v>541</v>
      </c>
      <c r="IE2" s="4" t="s">
        <v>504</v>
      </c>
      <c r="IH2" s="4" t="s">
        <v>521</v>
      </c>
      <c r="IM2" s="4" t="s">
        <v>541</v>
      </c>
      <c r="IP2" s="4" t="s">
        <v>504</v>
      </c>
      <c r="IS2" s="4" t="s">
        <v>528</v>
      </c>
      <c r="IX2" s="4" t="s">
        <v>541</v>
      </c>
      <c r="JA2" s="4" t="s">
        <v>504</v>
      </c>
      <c r="JE2" s="4" t="s">
        <v>523</v>
      </c>
      <c r="JJ2" s="4" t="s">
        <v>541</v>
      </c>
      <c r="JM2" s="4" t="s">
        <v>504</v>
      </c>
      <c r="JP2" s="4" t="s">
        <v>547</v>
      </c>
      <c r="JU2" s="4" t="s">
        <v>541</v>
      </c>
      <c r="JX2" s="4" t="s">
        <v>504</v>
      </c>
      <c r="KB2" s="4" t="s">
        <v>524</v>
      </c>
      <c r="KG2" s="4" t="s">
        <v>541</v>
      </c>
      <c r="KJ2" s="4" t="s">
        <v>504</v>
      </c>
      <c r="KM2" s="4" t="s">
        <v>551</v>
      </c>
      <c r="KR2" s="4" t="s">
        <v>541</v>
      </c>
      <c r="KU2" s="4" t="s">
        <v>504</v>
      </c>
      <c r="KX2" s="4" t="s">
        <v>525</v>
      </c>
      <c r="LC2" s="4" t="s">
        <v>541</v>
      </c>
      <c r="LF2" s="4" t="s">
        <v>504</v>
      </c>
      <c r="LI2" s="4" t="s">
        <v>526</v>
      </c>
      <c r="LN2" s="4" t="s">
        <v>541</v>
      </c>
      <c r="LQ2" s="4" t="s">
        <v>504</v>
      </c>
      <c r="LT2" s="4" t="s">
        <v>527</v>
      </c>
      <c r="LY2" s="4" t="s">
        <v>541</v>
      </c>
      <c r="MB2" s="4" t="s">
        <v>504</v>
      </c>
      <c r="ME2" s="4" t="s">
        <v>552</v>
      </c>
      <c r="MJ2" s="4" t="s">
        <v>541</v>
      </c>
      <c r="MK2" s="4" t="s">
        <v>328</v>
      </c>
      <c r="ML2" s="4" t="s">
        <v>328</v>
      </c>
      <c r="MM2" s="4" t="s">
        <v>504</v>
      </c>
      <c r="MP2" s="4" t="s">
        <v>534</v>
      </c>
      <c r="MU2" s="4" t="s">
        <v>541</v>
      </c>
      <c r="MX2" s="4" t="s">
        <v>504</v>
      </c>
    </row>
    <row r="3" spans="1:363" x14ac:dyDescent="0.25">
      <c r="B3" t="s">
        <v>535</v>
      </c>
      <c r="C3" t="s">
        <v>506</v>
      </c>
      <c r="D3" t="s">
        <v>501</v>
      </c>
      <c r="E3" t="s">
        <v>502</v>
      </c>
      <c r="F3" t="s">
        <v>20</v>
      </c>
      <c r="G3" t="s">
        <v>545</v>
      </c>
      <c r="H3" t="s">
        <v>465</v>
      </c>
      <c r="I3" t="s">
        <v>503</v>
      </c>
      <c r="M3" t="s">
        <v>542</v>
      </c>
      <c r="N3" t="s">
        <v>506</v>
      </c>
      <c r="O3" t="s">
        <v>501</v>
      </c>
      <c r="P3" t="s">
        <v>502</v>
      </c>
      <c r="Q3" t="s">
        <v>20</v>
      </c>
      <c r="R3" t="s">
        <v>545</v>
      </c>
      <c r="S3" t="s">
        <v>465</v>
      </c>
      <c r="T3" t="s">
        <v>503</v>
      </c>
      <c r="X3" t="s">
        <v>535</v>
      </c>
      <c r="Y3" t="s">
        <v>507</v>
      </c>
      <c r="Z3" t="s">
        <v>501</v>
      </c>
      <c r="AA3" t="s">
        <v>502</v>
      </c>
      <c r="AB3" t="s">
        <v>20</v>
      </c>
      <c r="AC3" t="s">
        <v>545</v>
      </c>
      <c r="AD3" t="s">
        <v>465</v>
      </c>
      <c r="AE3" t="s">
        <v>503</v>
      </c>
      <c r="AI3" t="s">
        <v>542</v>
      </c>
      <c r="AJ3" t="s">
        <v>507</v>
      </c>
      <c r="AK3" t="s">
        <v>501</v>
      </c>
      <c r="AL3" t="s">
        <v>502</v>
      </c>
      <c r="AM3" t="s">
        <v>20</v>
      </c>
      <c r="AN3" t="s">
        <v>546</v>
      </c>
      <c r="AO3" t="s">
        <v>465</v>
      </c>
      <c r="AP3" t="s">
        <v>503</v>
      </c>
      <c r="AT3" t="s">
        <v>542</v>
      </c>
      <c r="AU3" t="s">
        <v>507</v>
      </c>
      <c r="AV3" t="s">
        <v>501</v>
      </c>
      <c r="AW3" t="s">
        <v>502</v>
      </c>
      <c r="AX3" t="s">
        <v>20</v>
      </c>
      <c r="AY3" t="s">
        <v>546</v>
      </c>
      <c r="AZ3" t="s">
        <v>465</v>
      </c>
      <c r="BA3" t="s">
        <v>503</v>
      </c>
      <c r="BE3" t="s">
        <v>542</v>
      </c>
      <c r="BF3" t="s">
        <v>506</v>
      </c>
      <c r="BG3" t="s">
        <v>501</v>
      </c>
      <c r="BH3" t="s">
        <v>502</v>
      </c>
      <c r="BI3" t="s">
        <v>20</v>
      </c>
      <c r="BJ3" t="s">
        <v>546</v>
      </c>
      <c r="BK3" t="s">
        <v>465</v>
      </c>
      <c r="BL3" t="s">
        <v>503</v>
      </c>
      <c r="BO3" t="s">
        <v>542</v>
      </c>
      <c r="BP3" t="s">
        <v>506</v>
      </c>
      <c r="BQ3" t="s">
        <v>501</v>
      </c>
      <c r="BR3" t="s">
        <v>502</v>
      </c>
      <c r="BS3" t="s">
        <v>20</v>
      </c>
      <c r="BT3" t="s">
        <v>546</v>
      </c>
      <c r="BU3" t="s">
        <v>465</v>
      </c>
      <c r="BV3" t="s">
        <v>503</v>
      </c>
      <c r="BY3" t="s">
        <v>111</v>
      </c>
      <c r="BZ3" t="s">
        <v>542</v>
      </c>
      <c r="CA3" t="s">
        <v>506</v>
      </c>
      <c r="CB3" t="s">
        <v>501</v>
      </c>
      <c r="CC3" t="s">
        <v>502</v>
      </c>
      <c r="CD3" t="s">
        <v>20</v>
      </c>
      <c r="CE3" t="s">
        <v>546</v>
      </c>
      <c r="CF3" t="s">
        <v>465</v>
      </c>
      <c r="CG3" t="s">
        <v>503</v>
      </c>
      <c r="CK3" t="s">
        <v>542</v>
      </c>
      <c r="CL3" t="s">
        <v>506</v>
      </c>
      <c r="CM3" t="s">
        <v>501</v>
      </c>
      <c r="CN3" t="s">
        <v>502</v>
      </c>
      <c r="CO3" t="s">
        <v>20</v>
      </c>
      <c r="CP3" t="s">
        <v>543</v>
      </c>
      <c r="CQ3" t="s">
        <v>465</v>
      </c>
      <c r="CR3" t="s">
        <v>503</v>
      </c>
      <c r="CV3" t="s">
        <v>542</v>
      </c>
      <c r="CW3" t="s">
        <v>506</v>
      </c>
      <c r="CX3" t="s">
        <v>501</v>
      </c>
      <c r="CY3" t="s">
        <v>502</v>
      </c>
      <c r="CZ3" t="s">
        <v>20</v>
      </c>
      <c r="DA3" t="s">
        <v>543</v>
      </c>
      <c r="DB3" t="s">
        <v>465</v>
      </c>
      <c r="DC3" t="s">
        <v>503</v>
      </c>
      <c r="DG3" t="s">
        <v>542</v>
      </c>
      <c r="DH3" t="s">
        <v>506</v>
      </c>
      <c r="DI3" t="s">
        <v>501</v>
      </c>
      <c r="DJ3" t="s">
        <v>502</v>
      </c>
      <c r="DK3" t="s">
        <v>20</v>
      </c>
      <c r="DL3" t="s">
        <v>543</v>
      </c>
      <c r="DM3" t="s">
        <v>465</v>
      </c>
      <c r="DN3" t="s">
        <v>503</v>
      </c>
      <c r="DR3" t="s">
        <v>505</v>
      </c>
      <c r="DS3" t="s">
        <v>506</v>
      </c>
      <c r="DT3" t="s">
        <v>501</v>
      </c>
      <c r="DU3" t="s">
        <v>502</v>
      </c>
      <c r="DV3" t="s">
        <v>20</v>
      </c>
      <c r="DW3" t="s">
        <v>21</v>
      </c>
      <c r="DX3" t="s">
        <v>465</v>
      </c>
      <c r="DY3" t="s">
        <v>503</v>
      </c>
      <c r="EC3" t="s">
        <v>542</v>
      </c>
      <c r="ED3" t="s">
        <v>506</v>
      </c>
      <c r="EE3" t="s">
        <v>501</v>
      </c>
      <c r="EF3" t="s">
        <v>502</v>
      </c>
      <c r="EG3" t="s">
        <v>20</v>
      </c>
      <c r="EH3" t="s">
        <v>536</v>
      </c>
      <c r="EI3" t="s">
        <v>465</v>
      </c>
      <c r="EJ3" t="s">
        <v>503</v>
      </c>
      <c r="EN3" t="s">
        <v>542</v>
      </c>
      <c r="EO3" t="s">
        <v>506</v>
      </c>
      <c r="EP3" t="s">
        <v>501</v>
      </c>
      <c r="EQ3" t="s">
        <v>502</v>
      </c>
      <c r="ER3" t="s">
        <v>20</v>
      </c>
      <c r="ES3" t="s">
        <v>536</v>
      </c>
      <c r="ET3" t="s">
        <v>465</v>
      </c>
      <c r="EU3" t="s">
        <v>503</v>
      </c>
      <c r="EY3" t="s">
        <v>542</v>
      </c>
      <c r="EZ3" t="s">
        <v>506</v>
      </c>
      <c r="FA3" t="s">
        <v>501</v>
      </c>
      <c r="FB3" t="s">
        <v>502</v>
      </c>
      <c r="FC3" t="s">
        <v>20</v>
      </c>
      <c r="FD3" t="s">
        <v>536</v>
      </c>
      <c r="FE3" t="s">
        <v>465</v>
      </c>
      <c r="FF3" t="s">
        <v>503</v>
      </c>
      <c r="FJ3" t="s">
        <v>542</v>
      </c>
      <c r="FK3" t="s">
        <v>506</v>
      </c>
      <c r="FL3" t="s">
        <v>501</v>
      </c>
      <c r="FM3" t="s">
        <v>502</v>
      </c>
      <c r="FN3" t="s">
        <v>20</v>
      </c>
      <c r="FO3" t="s">
        <v>536</v>
      </c>
      <c r="FP3" t="s">
        <v>465</v>
      </c>
      <c r="FQ3" t="s">
        <v>503</v>
      </c>
      <c r="FU3" t="s">
        <v>542</v>
      </c>
      <c r="FV3" t="s">
        <v>506</v>
      </c>
      <c r="FW3" t="s">
        <v>501</v>
      </c>
      <c r="FX3" t="s">
        <v>502</v>
      </c>
      <c r="FY3" t="s">
        <v>20</v>
      </c>
      <c r="FZ3" t="s">
        <v>536</v>
      </c>
      <c r="GA3" t="s">
        <v>465</v>
      </c>
      <c r="GB3" t="s">
        <v>503</v>
      </c>
      <c r="GF3" t="s">
        <v>542</v>
      </c>
      <c r="GG3" t="s">
        <v>506</v>
      </c>
      <c r="GH3" t="s">
        <v>501</v>
      </c>
      <c r="GI3" t="s">
        <v>502</v>
      </c>
      <c r="GJ3" t="s">
        <v>20</v>
      </c>
      <c r="GK3" t="s">
        <v>536</v>
      </c>
      <c r="GL3" t="s">
        <v>465</v>
      </c>
      <c r="GM3" t="s">
        <v>503</v>
      </c>
      <c r="GQ3" t="s">
        <v>542</v>
      </c>
      <c r="GR3" t="s">
        <v>506</v>
      </c>
      <c r="GS3" t="s">
        <v>501</v>
      </c>
      <c r="GT3" t="s">
        <v>502</v>
      </c>
      <c r="GU3" t="s">
        <v>20</v>
      </c>
      <c r="GV3" t="s">
        <v>536</v>
      </c>
      <c r="GW3" t="s">
        <v>465</v>
      </c>
      <c r="GX3" t="s">
        <v>503</v>
      </c>
      <c r="HB3" t="s">
        <v>542</v>
      </c>
      <c r="HC3" t="s">
        <v>506</v>
      </c>
      <c r="HD3" t="s">
        <v>501</v>
      </c>
      <c r="HE3" t="s">
        <v>502</v>
      </c>
      <c r="HF3" t="s">
        <v>20</v>
      </c>
      <c r="HG3" t="s">
        <v>536</v>
      </c>
      <c r="HH3" t="s">
        <v>465</v>
      </c>
      <c r="HI3" t="s">
        <v>503</v>
      </c>
      <c r="HM3" t="s">
        <v>542</v>
      </c>
      <c r="HN3" t="s">
        <v>506</v>
      </c>
      <c r="HO3" t="s">
        <v>501</v>
      </c>
      <c r="HP3" t="s">
        <v>502</v>
      </c>
      <c r="HQ3" t="s">
        <v>20</v>
      </c>
      <c r="HR3" t="s">
        <v>536</v>
      </c>
      <c r="HS3" t="s">
        <v>465</v>
      </c>
      <c r="HT3" t="s">
        <v>503</v>
      </c>
      <c r="HX3" t="s">
        <v>542</v>
      </c>
      <c r="HY3" t="s">
        <v>506</v>
      </c>
      <c r="HZ3" t="s">
        <v>501</v>
      </c>
      <c r="IA3" t="s">
        <v>502</v>
      </c>
      <c r="IB3" t="s">
        <v>20</v>
      </c>
      <c r="IC3" t="s">
        <v>536</v>
      </c>
      <c r="ID3" t="s">
        <v>465</v>
      </c>
      <c r="IE3" t="s">
        <v>503</v>
      </c>
      <c r="II3" t="s">
        <v>542</v>
      </c>
      <c r="IJ3" t="s">
        <v>506</v>
      </c>
      <c r="IK3" t="s">
        <v>501</v>
      </c>
      <c r="IL3" t="s">
        <v>502</v>
      </c>
      <c r="IM3" t="s">
        <v>20</v>
      </c>
      <c r="IN3" t="s">
        <v>536</v>
      </c>
      <c r="IO3" t="s">
        <v>465</v>
      </c>
      <c r="IP3" t="s">
        <v>503</v>
      </c>
      <c r="IT3" t="s">
        <v>542</v>
      </c>
      <c r="IU3" t="s">
        <v>506</v>
      </c>
      <c r="IV3" t="s">
        <v>501</v>
      </c>
      <c r="IW3" t="s">
        <v>502</v>
      </c>
      <c r="IX3" t="s">
        <v>20</v>
      </c>
      <c r="IY3" t="s">
        <v>536</v>
      </c>
      <c r="IZ3" t="s">
        <v>465</v>
      </c>
      <c r="JA3" t="s">
        <v>503</v>
      </c>
      <c r="JF3" t="s">
        <v>542</v>
      </c>
      <c r="JG3" t="s">
        <v>506</v>
      </c>
      <c r="JH3" t="s">
        <v>501</v>
      </c>
      <c r="JI3" t="s">
        <v>502</v>
      </c>
      <c r="JJ3" t="s">
        <v>20</v>
      </c>
      <c r="JK3" t="s">
        <v>536</v>
      </c>
      <c r="JL3" t="s">
        <v>465</v>
      </c>
      <c r="JM3" t="s">
        <v>503</v>
      </c>
      <c r="JQ3" t="s">
        <v>542</v>
      </c>
      <c r="JR3" t="s">
        <v>506</v>
      </c>
      <c r="JS3" t="s">
        <v>501</v>
      </c>
      <c r="JT3" t="s">
        <v>502</v>
      </c>
      <c r="JU3" t="s">
        <v>20</v>
      </c>
      <c r="JV3" t="s">
        <v>536</v>
      </c>
      <c r="JW3" t="s">
        <v>465</v>
      </c>
      <c r="JX3" t="s">
        <v>503</v>
      </c>
      <c r="KC3" t="s">
        <v>542</v>
      </c>
      <c r="KD3" t="s">
        <v>506</v>
      </c>
      <c r="KE3" t="s">
        <v>501</v>
      </c>
      <c r="KF3" t="s">
        <v>502</v>
      </c>
      <c r="KG3" t="s">
        <v>20</v>
      </c>
      <c r="KH3" t="s">
        <v>536</v>
      </c>
      <c r="KI3" t="s">
        <v>465</v>
      </c>
      <c r="KJ3" t="s">
        <v>503</v>
      </c>
      <c r="KN3" t="s">
        <v>542</v>
      </c>
      <c r="KO3" t="s">
        <v>506</v>
      </c>
      <c r="KP3" t="s">
        <v>501</v>
      </c>
      <c r="KQ3" t="s">
        <v>502</v>
      </c>
      <c r="KR3" t="s">
        <v>20</v>
      </c>
      <c r="KS3" t="s">
        <v>536</v>
      </c>
      <c r="KT3" t="s">
        <v>465</v>
      </c>
      <c r="KU3" t="s">
        <v>503</v>
      </c>
      <c r="KY3" t="s">
        <v>542</v>
      </c>
      <c r="KZ3" t="s">
        <v>506</v>
      </c>
      <c r="LA3" t="s">
        <v>501</v>
      </c>
      <c r="LB3" t="s">
        <v>502</v>
      </c>
      <c r="LC3" t="s">
        <v>20</v>
      </c>
      <c r="LD3" t="s">
        <v>536</v>
      </c>
      <c r="LE3" t="s">
        <v>465</v>
      </c>
      <c r="LF3" t="s">
        <v>503</v>
      </c>
      <c r="LJ3" t="s">
        <v>542</v>
      </c>
      <c r="LK3" t="s">
        <v>506</v>
      </c>
      <c r="LL3" t="s">
        <v>501</v>
      </c>
      <c r="LM3" t="s">
        <v>502</v>
      </c>
      <c r="LN3" t="s">
        <v>20</v>
      </c>
      <c r="LO3" t="s">
        <v>536</v>
      </c>
      <c r="LP3" t="s">
        <v>465</v>
      </c>
      <c r="LQ3" t="s">
        <v>503</v>
      </c>
      <c r="LU3" t="s">
        <v>542</v>
      </c>
      <c r="LV3" t="s">
        <v>506</v>
      </c>
      <c r="LW3" t="s">
        <v>501</v>
      </c>
      <c r="LX3" t="s">
        <v>502</v>
      </c>
      <c r="LY3" t="s">
        <v>20</v>
      </c>
      <c r="LZ3" t="s">
        <v>536</v>
      </c>
      <c r="MA3" t="s">
        <v>465</v>
      </c>
      <c r="MB3" t="s">
        <v>503</v>
      </c>
      <c r="MF3" t="s">
        <v>542</v>
      </c>
      <c r="MG3" t="s">
        <v>506</v>
      </c>
      <c r="MH3" t="s">
        <v>501</v>
      </c>
      <c r="MI3" t="s">
        <v>502</v>
      </c>
      <c r="MJ3" t="s">
        <v>20</v>
      </c>
      <c r="MK3" t="s">
        <v>536</v>
      </c>
      <c r="ML3" t="s">
        <v>465</v>
      </c>
      <c r="MM3" t="s">
        <v>503</v>
      </c>
      <c r="MQ3" t="s">
        <v>542</v>
      </c>
      <c r="MR3" t="s">
        <v>506</v>
      </c>
      <c r="MS3" t="s">
        <v>501</v>
      </c>
      <c r="MT3" t="s">
        <v>502</v>
      </c>
      <c r="MU3" t="s">
        <v>20</v>
      </c>
      <c r="MV3" t="s">
        <v>536</v>
      </c>
      <c r="MW3" t="s">
        <v>465</v>
      </c>
      <c r="MX3" t="s">
        <v>503</v>
      </c>
    </row>
    <row r="4" spans="1:363" x14ac:dyDescent="0.25">
      <c r="A4" t="s">
        <v>1</v>
      </c>
      <c r="B4">
        <v>22</v>
      </c>
      <c r="C4">
        <v>3</v>
      </c>
      <c r="D4">
        <v>13</v>
      </c>
      <c r="E4">
        <v>19</v>
      </c>
      <c r="F4" s="1">
        <v>2.2840313719851998E-2</v>
      </c>
      <c r="G4" s="1">
        <v>3.1739999999999999</v>
      </c>
      <c r="H4" s="1" t="s">
        <v>28</v>
      </c>
      <c r="I4" s="1">
        <f>ABS(F4*14)</f>
        <v>0.31976439207792795</v>
      </c>
      <c r="J4" s="1"/>
      <c r="K4" s="1"/>
      <c r="L4" s="1" t="s">
        <v>1</v>
      </c>
      <c r="M4">
        <v>343</v>
      </c>
      <c r="N4">
        <v>48</v>
      </c>
      <c r="O4" s="1">
        <v>275</v>
      </c>
      <c r="P4" s="1">
        <v>634</v>
      </c>
      <c r="Q4" s="1">
        <v>0.107983291328037</v>
      </c>
      <c r="R4" s="1">
        <v>1.2749999999999999</v>
      </c>
      <c r="S4" s="1" t="s">
        <v>36</v>
      </c>
      <c r="T4" s="1">
        <v>1</v>
      </c>
      <c r="U4" s="1"/>
      <c r="W4" t="s">
        <v>1</v>
      </c>
      <c r="X4">
        <v>132</v>
      </c>
      <c r="Y4">
        <v>0.9</v>
      </c>
      <c r="Z4">
        <v>5</v>
      </c>
      <c r="AA4">
        <v>21</v>
      </c>
      <c r="AB4" s="1">
        <v>0.496391338351586</v>
      </c>
      <c r="AC4" s="1">
        <v>0.84</v>
      </c>
      <c r="AD4" s="1" t="s">
        <v>57</v>
      </c>
      <c r="AE4" s="1">
        <v>1</v>
      </c>
      <c r="AF4" s="1"/>
      <c r="AH4" t="s">
        <v>1</v>
      </c>
      <c r="AI4">
        <v>131</v>
      </c>
      <c r="AJ4">
        <v>3</v>
      </c>
      <c r="AK4">
        <v>11</v>
      </c>
      <c r="AL4">
        <v>27</v>
      </c>
      <c r="AM4" s="1">
        <v>0.58389878416771801</v>
      </c>
      <c r="AN4" s="1">
        <v>1.1359999999999999</v>
      </c>
      <c r="AO4" s="1" t="s">
        <v>74</v>
      </c>
      <c r="AP4">
        <v>1</v>
      </c>
      <c r="AS4" t="s">
        <v>1</v>
      </c>
      <c r="AT4">
        <v>30</v>
      </c>
      <c r="AU4">
        <v>40</v>
      </c>
      <c r="AV4">
        <v>383</v>
      </c>
      <c r="AW4">
        <v>873</v>
      </c>
      <c r="AX4" s="1">
        <v>8.7476013488412996E-2</v>
      </c>
      <c r="AY4" s="1">
        <v>0.44969999999999999</v>
      </c>
      <c r="AZ4" s="1" t="s">
        <v>237</v>
      </c>
      <c r="BA4" s="1">
        <v>1</v>
      </c>
      <c r="BD4" t="s">
        <v>1</v>
      </c>
      <c r="BE4">
        <v>188</v>
      </c>
      <c r="BF4">
        <v>8</v>
      </c>
      <c r="BG4">
        <v>46</v>
      </c>
      <c r="BH4">
        <v>149</v>
      </c>
      <c r="BI4" s="1">
        <v>0.998617767766519</v>
      </c>
      <c r="BJ4" s="1">
        <v>1</v>
      </c>
      <c r="BK4" s="1" t="s">
        <v>94</v>
      </c>
      <c r="BL4" s="1">
        <v>1</v>
      </c>
      <c r="BM4" s="1"/>
      <c r="BN4" s="1" t="s">
        <v>1</v>
      </c>
      <c r="BO4" s="8">
        <v>9</v>
      </c>
      <c r="BP4" s="8">
        <v>0.8</v>
      </c>
      <c r="BQ4" s="8">
        <v>2</v>
      </c>
      <c r="BR4" s="8">
        <v>2</v>
      </c>
      <c r="BS4" s="1"/>
      <c r="BT4" s="1"/>
      <c r="BU4" s="1"/>
      <c r="BV4" s="1"/>
      <c r="BW4" s="1"/>
      <c r="BY4" t="s">
        <v>1</v>
      </c>
      <c r="BZ4">
        <v>158</v>
      </c>
      <c r="CA4">
        <v>33</v>
      </c>
      <c r="CB4">
        <v>99</v>
      </c>
      <c r="CC4">
        <v>201</v>
      </c>
      <c r="CD4" s="1">
        <v>0.73933063563983803</v>
      </c>
      <c r="CE4" s="1">
        <v>0.92779999999999996</v>
      </c>
      <c r="CF4" s="1" t="s">
        <v>420</v>
      </c>
      <c r="CG4" s="1">
        <v>1</v>
      </c>
      <c r="CJ4" t="s">
        <v>1</v>
      </c>
      <c r="CK4" s="6">
        <v>5</v>
      </c>
      <c r="CL4" s="6">
        <v>1</v>
      </c>
      <c r="CM4" s="6">
        <v>3</v>
      </c>
      <c r="CN4" s="6">
        <v>3</v>
      </c>
      <c r="CU4" t="s">
        <v>1</v>
      </c>
      <c r="CV4">
        <v>350</v>
      </c>
      <c r="CW4">
        <v>6</v>
      </c>
      <c r="CX4">
        <v>12</v>
      </c>
      <c r="CY4">
        <v>16</v>
      </c>
      <c r="CZ4" s="3">
        <v>0.92201447172677198</v>
      </c>
      <c r="DA4" s="3">
        <v>0.9869</v>
      </c>
      <c r="DB4" s="3" t="s">
        <v>118</v>
      </c>
      <c r="DC4">
        <v>1</v>
      </c>
      <c r="DF4" t="s">
        <v>1</v>
      </c>
      <c r="DG4">
        <v>8</v>
      </c>
      <c r="DH4">
        <v>2</v>
      </c>
      <c r="DI4">
        <v>9</v>
      </c>
      <c r="DJ4">
        <v>13</v>
      </c>
      <c r="DQ4" t="s">
        <v>1</v>
      </c>
      <c r="DR4">
        <v>477</v>
      </c>
      <c r="DS4">
        <v>26</v>
      </c>
      <c r="DT4">
        <v>54</v>
      </c>
      <c r="DU4">
        <v>266</v>
      </c>
      <c r="DV4" s="1">
        <v>0.78211091604275695</v>
      </c>
      <c r="DW4" s="1">
        <v>0.95909999999999995</v>
      </c>
      <c r="DX4" s="1" t="s">
        <v>139</v>
      </c>
      <c r="DY4">
        <v>1</v>
      </c>
      <c r="EB4" t="s">
        <v>1</v>
      </c>
      <c r="EC4">
        <v>170</v>
      </c>
      <c r="ED4">
        <v>8</v>
      </c>
      <c r="EE4">
        <v>28</v>
      </c>
      <c r="EF4">
        <v>48</v>
      </c>
      <c r="EG4" s="1">
        <v>1.9679013444227001E-2</v>
      </c>
      <c r="EH4" s="1">
        <v>0.4788</v>
      </c>
      <c r="EI4" s="1" t="s">
        <v>159</v>
      </c>
      <c r="EJ4" s="1">
        <f>ABS(EG4*20)</f>
        <v>0.39358026888454001</v>
      </c>
      <c r="EM4" t="s">
        <v>1</v>
      </c>
      <c r="EN4">
        <v>7</v>
      </c>
      <c r="EO4">
        <v>0.8</v>
      </c>
      <c r="EP4">
        <v>1</v>
      </c>
      <c r="EQ4">
        <v>1</v>
      </c>
      <c r="ER4" s="1"/>
      <c r="ES4" s="1"/>
      <c r="ET4" s="1"/>
      <c r="EU4" s="1"/>
      <c r="EV4" s="1"/>
      <c r="EW4" s="1"/>
      <c r="EX4" t="s">
        <v>1</v>
      </c>
      <c r="EY4">
        <v>37</v>
      </c>
      <c r="EZ4">
        <v>0.4</v>
      </c>
      <c r="FA4">
        <v>0.9</v>
      </c>
      <c r="FB4">
        <v>1</v>
      </c>
      <c r="FC4" s="1"/>
      <c r="FD4" s="1"/>
      <c r="FE4" s="1"/>
      <c r="FF4" s="1"/>
      <c r="FG4" s="1"/>
      <c r="FI4" t="s">
        <v>1</v>
      </c>
      <c r="FJ4">
        <v>362</v>
      </c>
      <c r="FK4">
        <v>3263</v>
      </c>
      <c r="FL4">
        <v>6938</v>
      </c>
      <c r="FM4">
        <v>9902</v>
      </c>
      <c r="FN4" s="1">
        <v>0.88377090746249698</v>
      </c>
      <c r="FO4" s="1">
        <v>1.026</v>
      </c>
      <c r="FP4" s="1" t="s">
        <v>180</v>
      </c>
      <c r="FQ4">
        <v>1</v>
      </c>
      <c r="FT4" t="s">
        <v>1</v>
      </c>
      <c r="FU4">
        <v>210</v>
      </c>
      <c r="FV4">
        <v>7</v>
      </c>
      <c r="FW4">
        <v>53</v>
      </c>
      <c r="FX4">
        <v>240</v>
      </c>
      <c r="FY4" s="1">
        <v>0.96788998558036499</v>
      </c>
      <c r="FZ4" s="1">
        <v>0.99399999999999999</v>
      </c>
      <c r="GA4" s="1" t="s">
        <v>264</v>
      </c>
      <c r="GB4">
        <v>1</v>
      </c>
      <c r="GE4" t="s">
        <v>1</v>
      </c>
      <c r="GF4">
        <v>409</v>
      </c>
      <c r="GG4">
        <v>27</v>
      </c>
      <c r="GH4">
        <v>44</v>
      </c>
      <c r="GI4">
        <v>54</v>
      </c>
      <c r="GJ4" s="2">
        <v>6.1211554988899999E-4</v>
      </c>
      <c r="GK4" s="3">
        <v>1.603</v>
      </c>
      <c r="GL4" s="3" t="s">
        <v>204</v>
      </c>
      <c r="GM4" s="4">
        <f>ABS(GJ4*20)</f>
        <v>1.224231099778E-2</v>
      </c>
      <c r="GP4" t="s">
        <v>1</v>
      </c>
      <c r="GQ4">
        <v>36</v>
      </c>
      <c r="GR4">
        <v>4</v>
      </c>
      <c r="GS4">
        <v>11</v>
      </c>
      <c r="GT4">
        <v>17</v>
      </c>
      <c r="GU4" s="1">
        <v>3.3875899464095999E-2</v>
      </c>
      <c r="GV4" s="1">
        <v>0.6159</v>
      </c>
      <c r="GW4" s="1" t="s">
        <v>284</v>
      </c>
      <c r="GX4">
        <f>ABS(GU4*9)</f>
        <v>0.30488309517686396</v>
      </c>
      <c r="HA4" t="s">
        <v>1</v>
      </c>
      <c r="HB4">
        <v>34</v>
      </c>
      <c r="HC4">
        <v>0.7</v>
      </c>
      <c r="HD4">
        <v>2</v>
      </c>
      <c r="HE4">
        <v>7</v>
      </c>
      <c r="HL4" t="s">
        <v>1</v>
      </c>
      <c r="HM4">
        <v>13</v>
      </c>
      <c r="HN4">
        <v>0.8</v>
      </c>
      <c r="HO4">
        <v>1</v>
      </c>
      <c r="HP4">
        <v>2</v>
      </c>
      <c r="HW4" t="s">
        <v>1</v>
      </c>
      <c r="HX4">
        <v>133</v>
      </c>
      <c r="HY4">
        <v>23</v>
      </c>
      <c r="HZ4">
        <v>93</v>
      </c>
      <c r="IA4">
        <v>226</v>
      </c>
      <c r="IB4" s="1">
        <v>0.26437860985198602</v>
      </c>
      <c r="IC4" s="1">
        <v>0.77849999999999997</v>
      </c>
      <c r="ID4" s="1" t="s">
        <v>402</v>
      </c>
      <c r="IE4">
        <v>1</v>
      </c>
      <c r="IH4" t="s">
        <v>1</v>
      </c>
      <c r="II4">
        <v>284</v>
      </c>
      <c r="IJ4">
        <v>5</v>
      </c>
      <c r="IK4">
        <v>63</v>
      </c>
      <c r="IL4">
        <v>262</v>
      </c>
      <c r="IM4" s="1">
        <v>3.4121898860321999E-2</v>
      </c>
      <c r="IN4" s="1">
        <v>0.1487</v>
      </c>
      <c r="IO4" s="1" t="s">
        <v>343</v>
      </c>
      <c r="IP4">
        <f>ABS(IM4*19)</f>
        <v>0.64831607834611793</v>
      </c>
      <c r="IS4" t="s">
        <v>1</v>
      </c>
      <c r="IT4">
        <v>71</v>
      </c>
      <c r="IU4">
        <v>7</v>
      </c>
      <c r="IV4">
        <v>33</v>
      </c>
      <c r="IW4">
        <v>77</v>
      </c>
      <c r="IX4" s="1">
        <v>0.70241965143219498</v>
      </c>
      <c r="IY4" s="1">
        <v>0.82720000000000005</v>
      </c>
      <c r="IZ4" s="1" t="s">
        <v>388</v>
      </c>
      <c r="JA4">
        <f>ABS(IX4*14)</f>
        <v>9.8338751200507293</v>
      </c>
      <c r="JE4" t="s">
        <v>1</v>
      </c>
      <c r="JF4">
        <v>29</v>
      </c>
      <c r="JG4">
        <v>1</v>
      </c>
      <c r="JH4">
        <v>10</v>
      </c>
      <c r="JI4">
        <v>24</v>
      </c>
      <c r="JJ4" s="3">
        <v>0.99045547811916701</v>
      </c>
      <c r="JK4" s="3">
        <v>0.99619999999999997</v>
      </c>
      <c r="JL4" s="3" t="s">
        <v>361</v>
      </c>
      <c r="JM4">
        <v>1</v>
      </c>
      <c r="JP4" t="s">
        <v>1</v>
      </c>
      <c r="JQ4">
        <v>64</v>
      </c>
      <c r="JR4">
        <v>0.6</v>
      </c>
      <c r="JS4">
        <v>2</v>
      </c>
      <c r="JT4">
        <v>4</v>
      </c>
      <c r="KB4" t="s">
        <v>1</v>
      </c>
      <c r="KC4">
        <v>324</v>
      </c>
      <c r="KD4">
        <v>53</v>
      </c>
      <c r="KE4">
        <v>270</v>
      </c>
      <c r="KF4">
        <v>814</v>
      </c>
      <c r="KG4" s="6">
        <v>0.32022137521592903</v>
      </c>
      <c r="KH4" s="6">
        <v>1.1830000000000001</v>
      </c>
      <c r="KI4" s="6" t="s">
        <v>462</v>
      </c>
      <c r="KJ4">
        <v>1</v>
      </c>
      <c r="KM4" t="s">
        <v>1</v>
      </c>
      <c r="KN4">
        <v>27</v>
      </c>
      <c r="KO4">
        <v>1</v>
      </c>
      <c r="KP4">
        <v>2</v>
      </c>
      <c r="KQ4">
        <v>2</v>
      </c>
      <c r="KR4" s="1">
        <v>0.85052379163636005</v>
      </c>
      <c r="KS4" s="1">
        <v>0.80510000000000004</v>
      </c>
      <c r="KT4" s="1" t="s">
        <v>298</v>
      </c>
      <c r="KU4">
        <v>1</v>
      </c>
      <c r="KX4" t="s">
        <v>1</v>
      </c>
      <c r="KY4">
        <v>42</v>
      </c>
      <c r="KZ4">
        <v>0.9</v>
      </c>
      <c r="LA4">
        <v>1</v>
      </c>
      <c r="LB4">
        <v>2</v>
      </c>
      <c r="LI4" t="s">
        <v>1</v>
      </c>
      <c r="LJ4">
        <v>25</v>
      </c>
      <c r="LK4">
        <v>1</v>
      </c>
      <c r="LL4">
        <v>1</v>
      </c>
      <c r="LM4">
        <v>0.9</v>
      </c>
      <c r="LN4" s="1">
        <v>0.43719197828665601</v>
      </c>
      <c r="LO4" s="1">
        <v>0.69350000000000001</v>
      </c>
      <c r="LP4" s="1" t="s">
        <v>315</v>
      </c>
      <c r="LT4" t="s">
        <v>1</v>
      </c>
      <c r="LU4">
        <v>63</v>
      </c>
      <c r="LV4">
        <v>3</v>
      </c>
      <c r="LW4">
        <v>40</v>
      </c>
      <c r="LX4">
        <v>181</v>
      </c>
      <c r="LY4" s="6">
        <v>0.210663224815551</v>
      </c>
      <c r="LZ4" s="6">
        <v>1.4450000000000001</v>
      </c>
      <c r="MA4" s="6" t="s">
        <v>483</v>
      </c>
      <c r="MB4" s="6">
        <v>1</v>
      </c>
      <c r="ME4" t="s">
        <v>1</v>
      </c>
      <c r="MF4">
        <v>20</v>
      </c>
      <c r="MG4">
        <v>2</v>
      </c>
      <c r="MH4">
        <v>4</v>
      </c>
      <c r="MI4">
        <v>5</v>
      </c>
      <c r="MJ4" s="1">
        <v>0.46845743129034201</v>
      </c>
      <c r="MK4" s="1">
        <v>1.2969999999999999</v>
      </c>
      <c r="ML4" s="1" t="s">
        <v>329</v>
      </c>
      <c r="MM4">
        <v>1</v>
      </c>
      <c r="MP4" t="s">
        <v>1</v>
      </c>
      <c r="MQ4">
        <v>5</v>
      </c>
      <c r="MR4">
        <v>0.9</v>
      </c>
      <c r="MS4">
        <v>0.9</v>
      </c>
      <c r="MT4">
        <v>0.5</v>
      </c>
    </row>
    <row r="5" spans="1:363" x14ac:dyDescent="0.25">
      <c r="A5" t="s">
        <v>2</v>
      </c>
      <c r="B5" s="7">
        <v>5</v>
      </c>
      <c r="C5" s="7">
        <v>2</v>
      </c>
      <c r="D5">
        <v>3</v>
      </c>
      <c r="E5">
        <v>3</v>
      </c>
      <c r="I5" s="1"/>
      <c r="J5" s="1"/>
      <c r="L5" t="s">
        <v>2</v>
      </c>
      <c r="M5">
        <v>278</v>
      </c>
      <c r="N5">
        <v>6</v>
      </c>
      <c r="O5">
        <v>11</v>
      </c>
      <c r="P5">
        <v>28</v>
      </c>
      <c r="Q5" s="1">
        <v>0.32057095384124301</v>
      </c>
      <c r="R5" s="1">
        <v>1.1619999999999999</v>
      </c>
      <c r="S5" s="1" t="s">
        <v>38</v>
      </c>
      <c r="T5" s="1">
        <v>1</v>
      </c>
      <c r="U5" s="1"/>
      <c r="W5" t="s">
        <v>2</v>
      </c>
      <c r="X5">
        <v>44</v>
      </c>
      <c r="Y5">
        <v>2</v>
      </c>
      <c r="Z5">
        <v>6</v>
      </c>
      <c r="AA5">
        <v>16</v>
      </c>
      <c r="AE5" s="1"/>
      <c r="AH5" t="s">
        <v>2</v>
      </c>
      <c r="AI5">
        <v>77</v>
      </c>
      <c r="AJ5">
        <v>3</v>
      </c>
      <c r="AK5">
        <v>4</v>
      </c>
      <c r="AL5">
        <v>5</v>
      </c>
      <c r="AM5" s="1">
        <v>1.8064853803700001E-2</v>
      </c>
      <c r="AN5" s="1">
        <v>0.56999999999999995</v>
      </c>
      <c r="AO5" s="1" t="s">
        <v>75</v>
      </c>
      <c r="AP5">
        <f t="shared" ref="AP5:AP20" si="0">ABS(AM5*20)</f>
        <v>0.36129707607400002</v>
      </c>
      <c r="AS5" t="s">
        <v>2</v>
      </c>
      <c r="AT5">
        <v>27</v>
      </c>
      <c r="AU5">
        <v>17</v>
      </c>
      <c r="AV5">
        <v>41</v>
      </c>
      <c r="AW5">
        <v>57</v>
      </c>
      <c r="AX5" s="1">
        <v>0.98165813879977903</v>
      </c>
      <c r="AY5" s="1">
        <v>0.98929999999999996</v>
      </c>
      <c r="AZ5" s="1" t="s">
        <v>238</v>
      </c>
      <c r="BA5" s="1">
        <v>1</v>
      </c>
      <c r="BD5" t="s">
        <v>2</v>
      </c>
      <c r="BE5">
        <v>121</v>
      </c>
      <c r="BF5">
        <v>2</v>
      </c>
      <c r="BG5">
        <v>5</v>
      </c>
      <c r="BH5">
        <v>13</v>
      </c>
      <c r="BI5" s="1">
        <v>0.60386219821851495</v>
      </c>
      <c r="BJ5" s="1">
        <v>0.86860000000000004</v>
      </c>
      <c r="BK5" s="1" t="s">
        <v>95</v>
      </c>
      <c r="BL5" s="1">
        <v>1</v>
      </c>
      <c r="BM5" s="1"/>
      <c r="BN5" s="1" t="s">
        <v>2</v>
      </c>
      <c r="BO5" s="8">
        <v>1</v>
      </c>
      <c r="BP5" s="8">
        <v>2</v>
      </c>
      <c r="BQ5" s="8">
        <v>2</v>
      </c>
      <c r="BR5" s="8">
        <v>0</v>
      </c>
      <c r="BS5" s="1"/>
      <c r="BT5" s="1"/>
      <c r="BU5" s="1"/>
      <c r="BV5" s="1"/>
      <c r="BW5" s="1"/>
      <c r="BY5" t="s">
        <v>2</v>
      </c>
      <c r="BZ5">
        <v>120</v>
      </c>
      <c r="CA5">
        <v>3</v>
      </c>
      <c r="CB5">
        <v>6</v>
      </c>
      <c r="CC5">
        <v>8</v>
      </c>
      <c r="CD5" s="1">
        <v>0.548445780708257</v>
      </c>
      <c r="CE5" s="1">
        <v>0.87339999999999995</v>
      </c>
      <c r="CF5" s="1" t="s">
        <v>422</v>
      </c>
      <c r="CG5" s="1">
        <v>1</v>
      </c>
      <c r="CJ5" t="s">
        <v>2</v>
      </c>
      <c r="CK5" s="6">
        <v>0</v>
      </c>
      <c r="CL5" s="6"/>
      <c r="CM5" s="6"/>
      <c r="CN5" s="6"/>
      <c r="CU5" t="s">
        <v>2</v>
      </c>
      <c r="CV5">
        <v>216</v>
      </c>
      <c r="CW5">
        <v>4</v>
      </c>
      <c r="CX5">
        <v>7</v>
      </c>
      <c r="CY5">
        <v>13</v>
      </c>
      <c r="CZ5" s="3">
        <v>0.96490889618894304</v>
      </c>
      <c r="DA5" s="3">
        <v>1.006</v>
      </c>
      <c r="DB5" s="3" t="s">
        <v>119</v>
      </c>
      <c r="DC5">
        <v>1</v>
      </c>
      <c r="DF5" t="s">
        <v>2</v>
      </c>
      <c r="DG5">
        <v>6</v>
      </c>
      <c r="DH5">
        <v>0.8</v>
      </c>
      <c r="DI5">
        <v>1</v>
      </c>
      <c r="DJ5">
        <v>0.9</v>
      </c>
      <c r="DQ5" t="s">
        <v>2</v>
      </c>
      <c r="DR5">
        <v>477</v>
      </c>
      <c r="DS5">
        <v>16</v>
      </c>
      <c r="DT5">
        <v>50</v>
      </c>
      <c r="DU5">
        <v>142</v>
      </c>
      <c r="DV5" s="1">
        <v>0.93141149734052298</v>
      </c>
      <c r="DW5" s="1">
        <v>1.0129999999999999</v>
      </c>
      <c r="DX5" s="1" t="s">
        <v>140</v>
      </c>
      <c r="DY5">
        <v>1</v>
      </c>
      <c r="EB5" t="s">
        <v>2</v>
      </c>
      <c r="EC5">
        <v>141</v>
      </c>
      <c r="ED5">
        <v>5</v>
      </c>
      <c r="EE5">
        <v>16</v>
      </c>
      <c r="EF5">
        <v>37</v>
      </c>
      <c r="EG5" s="1">
        <v>0.10084704657143</v>
      </c>
      <c r="EH5" s="1">
        <v>0.60799999999999998</v>
      </c>
      <c r="EI5" s="1" t="s">
        <v>160</v>
      </c>
      <c r="EJ5" s="1">
        <v>1</v>
      </c>
      <c r="EM5" t="s">
        <v>2</v>
      </c>
      <c r="EN5">
        <v>5</v>
      </c>
      <c r="EO5">
        <v>0.9</v>
      </c>
      <c r="EP5">
        <v>1</v>
      </c>
      <c r="EQ5">
        <v>0.7</v>
      </c>
      <c r="ER5" s="1"/>
      <c r="ES5" s="1"/>
      <c r="ET5" s="1"/>
      <c r="EU5" s="1"/>
      <c r="EV5" s="1"/>
      <c r="EW5" s="1"/>
      <c r="EX5" t="s">
        <v>2</v>
      </c>
      <c r="EY5">
        <v>4</v>
      </c>
      <c r="EZ5">
        <v>0.6</v>
      </c>
      <c r="FA5">
        <v>2</v>
      </c>
      <c r="FB5">
        <v>2</v>
      </c>
      <c r="FC5" s="1"/>
      <c r="FD5" s="1"/>
      <c r="FE5" s="1"/>
      <c r="FF5" s="1"/>
      <c r="FG5" s="1"/>
      <c r="FI5" t="s">
        <v>2</v>
      </c>
      <c r="FJ5">
        <v>349</v>
      </c>
      <c r="FK5">
        <v>261</v>
      </c>
      <c r="FL5">
        <v>1337</v>
      </c>
      <c r="FM5">
        <v>2610</v>
      </c>
      <c r="FN5" s="1">
        <v>8.4409377754989995E-2</v>
      </c>
      <c r="FO5" s="1">
        <v>1.353</v>
      </c>
      <c r="FP5" s="1" t="s">
        <v>181</v>
      </c>
      <c r="FQ5">
        <v>1</v>
      </c>
      <c r="FT5" t="s">
        <v>2</v>
      </c>
      <c r="FU5">
        <v>150</v>
      </c>
      <c r="FV5">
        <v>5</v>
      </c>
      <c r="FW5">
        <v>15</v>
      </c>
      <c r="FX5">
        <v>34</v>
      </c>
      <c r="FY5" s="1">
        <v>7.3412366842439E-2</v>
      </c>
      <c r="FZ5" s="1">
        <v>0.75519999999999998</v>
      </c>
      <c r="GA5" s="1" t="s">
        <v>265</v>
      </c>
      <c r="GB5">
        <v>1</v>
      </c>
      <c r="GE5" t="s">
        <v>2</v>
      </c>
      <c r="GF5">
        <v>385</v>
      </c>
      <c r="GG5">
        <v>8</v>
      </c>
      <c r="GH5">
        <v>12</v>
      </c>
      <c r="GI5">
        <v>13</v>
      </c>
      <c r="GJ5" s="1">
        <v>0.63462074739892604</v>
      </c>
      <c r="GK5" s="1">
        <v>1.0669999999999999</v>
      </c>
      <c r="GL5" s="1" t="s">
        <v>206</v>
      </c>
      <c r="GM5">
        <v>1</v>
      </c>
      <c r="GP5" t="s">
        <v>2</v>
      </c>
      <c r="GQ5">
        <v>2</v>
      </c>
      <c r="GR5">
        <v>3</v>
      </c>
      <c r="GS5">
        <v>3</v>
      </c>
      <c r="GT5">
        <v>2</v>
      </c>
      <c r="GU5" s="1"/>
      <c r="GV5" s="1"/>
      <c r="GW5" s="1"/>
      <c r="HA5" t="s">
        <v>2</v>
      </c>
      <c r="HB5">
        <v>8</v>
      </c>
      <c r="HC5">
        <v>1</v>
      </c>
      <c r="HD5">
        <v>1</v>
      </c>
      <c r="HE5">
        <v>0.8</v>
      </c>
      <c r="HL5" t="s">
        <v>2</v>
      </c>
      <c r="HM5">
        <v>5</v>
      </c>
      <c r="HN5">
        <v>1</v>
      </c>
      <c r="HO5">
        <v>1</v>
      </c>
      <c r="HP5">
        <v>0.6</v>
      </c>
      <c r="HW5" t="s">
        <v>2</v>
      </c>
      <c r="HX5">
        <v>84</v>
      </c>
      <c r="HY5">
        <v>3</v>
      </c>
      <c r="HZ5">
        <v>8</v>
      </c>
      <c r="IA5">
        <v>16</v>
      </c>
      <c r="IB5" s="1">
        <v>0.54153930500389102</v>
      </c>
      <c r="IC5" s="1">
        <v>0.87429999999999997</v>
      </c>
      <c r="ID5" s="1" t="s">
        <v>403</v>
      </c>
      <c r="IE5">
        <v>1</v>
      </c>
      <c r="IH5" t="s">
        <v>2</v>
      </c>
      <c r="II5">
        <v>390</v>
      </c>
      <c r="IJ5">
        <v>25</v>
      </c>
      <c r="IK5">
        <v>178</v>
      </c>
      <c r="IL5">
        <v>565</v>
      </c>
      <c r="IM5" s="1">
        <v>9.2459276173575994E-2</v>
      </c>
      <c r="IN5" s="1">
        <v>0.2838</v>
      </c>
      <c r="IO5" s="1" t="s">
        <v>344</v>
      </c>
      <c r="IP5" s="1">
        <v>1</v>
      </c>
      <c r="IS5" t="s">
        <v>2</v>
      </c>
      <c r="IT5">
        <v>50</v>
      </c>
      <c r="IU5">
        <v>2</v>
      </c>
      <c r="IV5">
        <v>9</v>
      </c>
      <c r="IW5">
        <v>18</v>
      </c>
      <c r="IX5" s="1">
        <v>0.380068707816831</v>
      </c>
      <c r="IY5" s="1">
        <v>0.63880000000000003</v>
      </c>
      <c r="IZ5" s="1" t="s">
        <v>389</v>
      </c>
      <c r="JA5">
        <f t="shared" ref="JA5:JA23" si="1">ABS(IX5*14)</f>
        <v>5.320961909435634</v>
      </c>
      <c r="JE5" t="s">
        <v>2</v>
      </c>
      <c r="JF5">
        <v>8</v>
      </c>
      <c r="JG5">
        <v>1</v>
      </c>
      <c r="JH5">
        <v>3</v>
      </c>
      <c r="JI5">
        <v>2</v>
      </c>
      <c r="JP5" t="s">
        <v>2</v>
      </c>
      <c r="JQ5">
        <v>15</v>
      </c>
      <c r="JR5">
        <v>0.9</v>
      </c>
      <c r="JS5">
        <v>2</v>
      </c>
      <c r="JT5">
        <v>4</v>
      </c>
      <c r="KB5" t="s">
        <v>2</v>
      </c>
      <c r="KC5">
        <v>198</v>
      </c>
      <c r="KD5">
        <v>3</v>
      </c>
      <c r="KE5">
        <v>6</v>
      </c>
      <c r="KF5">
        <v>8</v>
      </c>
      <c r="KG5" s="6">
        <v>0.217843835633899</v>
      </c>
      <c r="KH5" s="6">
        <v>1.232</v>
      </c>
      <c r="KI5" s="6" t="s">
        <v>463</v>
      </c>
      <c r="KJ5">
        <v>1</v>
      </c>
      <c r="KM5" t="s">
        <v>2</v>
      </c>
      <c r="KN5">
        <v>9</v>
      </c>
      <c r="KO5">
        <v>1</v>
      </c>
      <c r="KP5">
        <v>2</v>
      </c>
      <c r="KQ5">
        <v>3</v>
      </c>
      <c r="KX5" t="s">
        <v>2</v>
      </c>
      <c r="KY5">
        <v>8</v>
      </c>
      <c r="KZ5">
        <v>0.9</v>
      </c>
      <c r="LA5">
        <v>0.8</v>
      </c>
      <c r="LB5">
        <v>0.4</v>
      </c>
      <c r="LI5" t="s">
        <v>2</v>
      </c>
      <c r="LJ5">
        <v>8</v>
      </c>
      <c r="LK5">
        <v>1</v>
      </c>
      <c r="LL5">
        <v>2</v>
      </c>
      <c r="LM5">
        <v>0.9</v>
      </c>
      <c r="LT5" t="s">
        <v>2</v>
      </c>
      <c r="LU5">
        <v>105</v>
      </c>
      <c r="LV5">
        <v>3</v>
      </c>
      <c r="LW5">
        <v>9</v>
      </c>
      <c r="LX5">
        <v>19</v>
      </c>
      <c r="LY5" s="6">
        <v>0.14980971991238401</v>
      </c>
      <c r="LZ5" s="6">
        <v>1.4690000000000001</v>
      </c>
      <c r="MA5" s="6" t="s">
        <v>484</v>
      </c>
      <c r="MB5" s="6">
        <v>1</v>
      </c>
      <c r="ME5" t="s">
        <v>2</v>
      </c>
      <c r="MF5">
        <v>3</v>
      </c>
      <c r="MG5">
        <v>6</v>
      </c>
      <c r="MH5">
        <v>5</v>
      </c>
      <c r="MI5">
        <v>3</v>
      </c>
      <c r="MP5" t="s">
        <v>2</v>
      </c>
      <c r="MQ5">
        <v>0</v>
      </c>
    </row>
    <row r="6" spans="1:363" x14ac:dyDescent="0.25">
      <c r="A6" t="s">
        <v>3</v>
      </c>
      <c r="B6">
        <v>0</v>
      </c>
      <c r="I6" s="1"/>
      <c r="J6" s="1"/>
      <c r="L6" t="s">
        <v>3</v>
      </c>
      <c r="M6">
        <v>211</v>
      </c>
      <c r="N6">
        <v>3</v>
      </c>
      <c r="O6">
        <v>6</v>
      </c>
      <c r="P6">
        <v>12</v>
      </c>
      <c r="Q6" s="1">
        <v>3.342372374918E-3</v>
      </c>
      <c r="R6" s="1">
        <v>1.5549999999999999</v>
      </c>
      <c r="S6" s="1" t="s">
        <v>39</v>
      </c>
      <c r="T6" s="1">
        <f t="shared" ref="T6:T20" si="2">ABS(Q6*20)</f>
        <v>6.6847447498359996E-2</v>
      </c>
      <c r="U6" s="1"/>
      <c r="W6" t="s">
        <v>3</v>
      </c>
      <c r="X6">
        <v>49</v>
      </c>
      <c r="Y6">
        <v>1</v>
      </c>
      <c r="Z6">
        <v>2</v>
      </c>
      <c r="AA6">
        <v>3</v>
      </c>
      <c r="AE6" s="1"/>
      <c r="AH6" t="s">
        <v>3</v>
      </c>
      <c r="AI6">
        <v>64</v>
      </c>
      <c r="AJ6">
        <v>2</v>
      </c>
      <c r="AK6">
        <v>5</v>
      </c>
      <c r="AL6">
        <v>7</v>
      </c>
      <c r="AM6" s="1">
        <v>0.31354900154381099</v>
      </c>
      <c r="AN6" s="1">
        <v>0.77080000000000004</v>
      </c>
      <c r="AO6" s="1" t="s">
        <v>76</v>
      </c>
      <c r="AP6">
        <v>1</v>
      </c>
      <c r="AS6" t="s">
        <v>3</v>
      </c>
      <c r="AT6">
        <v>25</v>
      </c>
      <c r="AU6">
        <v>15</v>
      </c>
      <c r="AV6">
        <v>201</v>
      </c>
      <c r="AW6">
        <v>343</v>
      </c>
      <c r="AX6" s="1">
        <v>0.28825985236899598</v>
      </c>
      <c r="AY6" s="1">
        <v>0.60260000000000002</v>
      </c>
      <c r="AZ6" s="1" t="s">
        <v>239</v>
      </c>
      <c r="BA6" s="1">
        <v>1</v>
      </c>
      <c r="BD6" t="s">
        <v>3</v>
      </c>
      <c r="BE6">
        <v>34</v>
      </c>
      <c r="BF6">
        <v>1</v>
      </c>
      <c r="BG6">
        <v>5</v>
      </c>
      <c r="BH6">
        <v>17</v>
      </c>
      <c r="BI6" s="1">
        <v>0.61942656556781095</v>
      </c>
      <c r="BJ6" s="1">
        <v>1.238</v>
      </c>
      <c r="BK6" s="1" t="s">
        <v>96</v>
      </c>
      <c r="BL6" s="1">
        <v>1</v>
      </c>
      <c r="BM6" s="1"/>
      <c r="BN6" s="1" t="s">
        <v>3</v>
      </c>
      <c r="BO6" s="8">
        <v>3</v>
      </c>
      <c r="BP6" s="8">
        <v>2</v>
      </c>
      <c r="BQ6" s="8">
        <v>2</v>
      </c>
      <c r="BR6" s="8">
        <v>1</v>
      </c>
      <c r="BS6" s="1"/>
      <c r="BT6" s="1"/>
      <c r="BU6" s="1"/>
      <c r="BV6" s="1"/>
      <c r="BW6" s="1"/>
      <c r="BY6" t="s">
        <v>3</v>
      </c>
      <c r="BZ6">
        <v>110</v>
      </c>
      <c r="CA6">
        <v>2</v>
      </c>
      <c r="CB6">
        <v>4</v>
      </c>
      <c r="CC6">
        <v>4</v>
      </c>
      <c r="CD6" s="1">
        <v>9.3031167807440002E-2</v>
      </c>
      <c r="CE6" s="1">
        <v>0.6794</v>
      </c>
      <c r="CF6" s="1" t="s">
        <v>423</v>
      </c>
      <c r="CG6" s="1">
        <v>1</v>
      </c>
      <c r="CJ6" t="s">
        <v>3</v>
      </c>
      <c r="CK6" s="6">
        <v>0</v>
      </c>
      <c r="CL6" s="6"/>
      <c r="CM6" s="6"/>
      <c r="CN6" s="6"/>
      <c r="CU6" t="s">
        <v>3</v>
      </c>
      <c r="CV6">
        <v>180</v>
      </c>
      <c r="CW6">
        <v>2</v>
      </c>
      <c r="CX6">
        <v>3</v>
      </c>
      <c r="CY6">
        <v>3</v>
      </c>
      <c r="CZ6" s="3">
        <v>0.66453516263596102</v>
      </c>
      <c r="DA6" s="3">
        <v>1.0629999999999999</v>
      </c>
      <c r="DB6" s="3" t="s">
        <v>120</v>
      </c>
      <c r="DC6">
        <v>1</v>
      </c>
      <c r="DF6" t="s">
        <v>3</v>
      </c>
      <c r="DG6">
        <v>2</v>
      </c>
      <c r="DH6">
        <v>4</v>
      </c>
      <c r="DI6">
        <v>4</v>
      </c>
      <c r="DJ6">
        <v>4</v>
      </c>
      <c r="DQ6" t="s">
        <v>3</v>
      </c>
      <c r="DR6">
        <v>351</v>
      </c>
      <c r="DS6">
        <v>2</v>
      </c>
      <c r="DT6">
        <v>22</v>
      </c>
      <c r="DU6">
        <v>197</v>
      </c>
      <c r="DV6" s="1">
        <v>0.72164193882015804</v>
      </c>
      <c r="DW6" s="1">
        <v>0.9476</v>
      </c>
      <c r="DX6" s="1" t="s">
        <v>141</v>
      </c>
      <c r="DY6">
        <v>1</v>
      </c>
      <c r="EB6" t="s">
        <v>3</v>
      </c>
      <c r="EC6">
        <v>99</v>
      </c>
      <c r="ED6">
        <v>3</v>
      </c>
      <c r="EE6">
        <v>5</v>
      </c>
      <c r="EF6">
        <v>9</v>
      </c>
      <c r="EG6" s="1">
        <v>5.983774819438E-3</v>
      </c>
      <c r="EH6" s="1">
        <v>0.44529999999999997</v>
      </c>
      <c r="EI6" s="1" t="s">
        <v>161</v>
      </c>
      <c r="EJ6" s="1">
        <f t="shared" ref="EJ6:EJ21" si="3">ABS(EG6*20)</f>
        <v>0.11967549638876</v>
      </c>
      <c r="EM6" t="s">
        <v>3</v>
      </c>
      <c r="EN6">
        <v>0</v>
      </c>
      <c r="ER6" s="1"/>
      <c r="ES6" s="1"/>
      <c r="ET6" s="1"/>
      <c r="EU6" s="1"/>
      <c r="EV6" s="1"/>
      <c r="EW6" s="1"/>
      <c r="EX6" t="s">
        <v>3</v>
      </c>
      <c r="EY6">
        <v>6</v>
      </c>
      <c r="EZ6">
        <v>1</v>
      </c>
      <c r="FA6">
        <v>6</v>
      </c>
      <c r="FB6">
        <v>12</v>
      </c>
      <c r="FC6" s="1"/>
      <c r="FD6" s="1"/>
      <c r="FE6" s="1"/>
      <c r="FF6" s="1"/>
      <c r="FG6" s="1"/>
      <c r="FI6" t="s">
        <v>3</v>
      </c>
      <c r="FJ6">
        <v>358</v>
      </c>
      <c r="FK6">
        <v>2202</v>
      </c>
      <c r="FL6">
        <v>7063</v>
      </c>
      <c r="FM6">
        <v>10765</v>
      </c>
      <c r="FN6" s="1">
        <v>8.2492327909900007E-2</v>
      </c>
      <c r="FO6" s="1">
        <v>1.3560000000000001</v>
      </c>
      <c r="FP6" s="1" t="s">
        <v>182</v>
      </c>
      <c r="FQ6">
        <v>1</v>
      </c>
      <c r="FT6" t="s">
        <v>3</v>
      </c>
      <c r="FU6">
        <v>75</v>
      </c>
      <c r="FV6">
        <v>2</v>
      </c>
      <c r="FW6">
        <v>4</v>
      </c>
      <c r="FX6">
        <v>5</v>
      </c>
      <c r="FY6" s="1">
        <v>0.84375019938675599</v>
      </c>
      <c r="FZ6" s="1">
        <v>1.0409999999999999</v>
      </c>
      <c r="GA6" s="1" t="s">
        <v>266</v>
      </c>
      <c r="GB6">
        <v>1</v>
      </c>
      <c r="GE6" t="s">
        <v>3</v>
      </c>
      <c r="GF6">
        <v>331</v>
      </c>
      <c r="GG6">
        <v>3</v>
      </c>
      <c r="GH6">
        <v>5</v>
      </c>
      <c r="GI6">
        <v>5</v>
      </c>
      <c r="GJ6" s="1">
        <v>7.6200038271363998E-2</v>
      </c>
      <c r="GK6" s="1">
        <v>1.276</v>
      </c>
      <c r="GL6" s="1" t="s">
        <v>207</v>
      </c>
      <c r="GM6">
        <v>1</v>
      </c>
      <c r="GP6" t="s">
        <v>3</v>
      </c>
      <c r="GQ6">
        <v>4</v>
      </c>
      <c r="GR6">
        <v>1</v>
      </c>
      <c r="GS6">
        <v>2</v>
      </c>
      <c r="GT6">
        <v>1</v>
      </c>
      <c r="GU6" s="1"/>
      <c r="GV6" s="1"/>
      <c r="GW6" s="1"/>
      <c r="HA6" t="s">
        <v>3</v>
      </c>
      <c r="HB6">
        <v>9</v>
      </c>
      <c r="HC6">
        <v>0.5</v>
      </c>
      <c r="HD6">
        <v>2</v>
      </c>
      <c r="HE6">
        <v>3</v>
      </c>
      <c r="HL6" t="s">
        <v>3</v>
      </c>
      <c r="HM6">
        <v>4</v>
      </c>
      <c r="HN6">
        <v>2</v>
      </c>
      <c r="HO6">
        <v>3</v>
      </c>
      <c r="HP6">
        <v>3</v>
      </c>
      <c r="HW6" t="s">
        <v>3</v>
      </c>
      <c r="HX6">
        <v>48</v>
      </c>
      <c r="HY6">
        <v>2</v>
      </c>
      <c r="HZ6">
        <v>5</v>
      </c>
      <c r="IA6">
        <v>9</v>
      </c>
      <c r="IB6" s="1">
        <v>0.38658656721895002</v>
      </c>
      <c r="IC6" s="1">
        <v>0.81669999999999998</v>
      </c>
      <c r="ID6" s="1" t="s">
        <v>404</v>
      </c>
      <c r="IE6">
        <v>1</v>
      </c>
      <c r="IH6" t="s">
        <v>3</v>
      </c>
      <c r="II6">
        <v>111</v>
      </c>
      <c r="IJ6">
        <v>2</v>
      </c>
      <c r="IK6">
        <v>6</v>
      </c>
      <c r="IL6">
        <v>10</v>
      </c>
      <c r="IM6" s="1">
        <v>0.13308193756908801</v>
      </c>
      <c r="IN6" s="1">
        <v>0.37980000000000003</v>
      </c>
      <c r="IO6" s="1" t="s">
        <v>345</v>
      </c>
      <c r="IP6">
        <v>1</v>
      </c>
      <c r="IS6" t="s">
        <v>3</v>
      </c>
      <c r="IT6">
        <v>20</v>
      </c>
      <c r="IU6">
        <v>1</v>
      </c>
      <c r="IV6">
        <v>2</v>
      </c>
      <c r="IW6">
        <v>2</v>
      </c>
      <c r="IX6" s="1"/>
      <c r="IY6" s="1"/>
      <c r="IZ6" s="1"/>
      <c r="JE6" t="s">
        <v>3</v>
      </c>
      <c r="JF6">
        <v>10</v>
      </c>
      <c r="JG6">
        <v>2</v>
      </c>
      <c r="JH6">
        <v>3</v>
      </c>
      <c r="JI6">
        <v>4</v>
      </c>
      <c r="JP6" t="s">
        <v>3</v>
      </c>
      <c r="JQ6">
        <v>32</v>
      </c>
      <c r="JR6">
        <v>1</v>
      </c>
      <c r="JS6">
        <v>2</v>
      </c>
      <c r="JT6">
        <v>4</v>
      </c>
      <c r="KB6" t="s">
        <v>3</v>
      </c>
      <c r="KC6">
        <v>141</v>
      </c>
      <c r="KD6">
        <v>2</v>
      </c>
      <c r="KE6">
        <v>4</v>
      </c>
      <c r="KF6">
        <v>10</v>
      </c>
      <c r="KG6" s="6">
        <v>0.72945792241364704</v>
      </c>
      <c r="KH6" s="6">
        <v>0.94130000000000003</v>
      </c>
      <c r="KI6" s="6" t="s">
        <v>464</v>
      </c>
      <c r="KJ6">
        <v>1</v>
      </c>
      <c r="KM6" t="s">
        <v>3</v>
      </c>
      <c r="KN6">
        <v>14</v>
      </c>
      <c r="KO6">
        <v>0.9</v>
      </c>
      <c r="KP6">
        <v>1</v>
      </c>
      <c r="KQ6">
        <v>0.8</v>
      </c>
      <c r="KX6" t="s">
        <v>3</v>
      </c>
      <c r="KY6">
        <v>8</v>
      </c>
      <c r="KZ6">
        <v>2</v>
      </c>
      <c r="LA6">
        <v>3</v>
      </c>
      <c r="LB6">
        <v>3</v>
      </c>
      <c r="LI6" t="s">
        <v>3</v>
      </c>
      <c r="LJ6">
        <v>6</v>
      </c>
      <c r="LK6">
        <v>0.8</v>
      </c>
      <c r="LL6">
        <v>0.9</v>
      </c>
      <c r="LM6">
        <v>0.3</v>
      </c>
      <c r="LT6" t="s">
        <v>3</v>
      </c>
      <c r="LU6">
        <v>103</v>
      </c>
      <c r="LV6">
        <v>3</v>
      </c>
      <c r="LW6">
        <v>8</v>
      </c>
      <c r="LX6">
        <v>13</v>
      </c>
      <c r="LY6" s="6">
        <v>7.1834037690902006E-2</v>
      </c>
      <c r="LZ6" s="6">
        <v>1.6120000000000001</v>
      </c>
      <c r="MA6" s="6" t="s">
        <v>485</v>
      </c>
      <c r="MB6">
        <v>1</v>
      </c>
      <c r="ME6" t="s">
        <v>3</v>
      </c>
      <c r="MF6">
        <v>6</v>
      </c>
      <c r="MG6">
        <v>2</v>
      </c>
      <c r="MH6">
        <v>3</v>
      </c>
      <c r="MI6">
        <v>2</v>
      </c>
      <c r="MP6" t="s">
        <v>3</v>
      </c>
      <c r="MQ6">
        <v>0</v>
      </c>
    </row>
    <row r="7" spans="1:363" x14ac:dyDescent="0.25">
      <c r="A7" t="s">
        <v>4</v>
      </c>
      <c r="B7">
        <v>0</v>
      </c>
      <c r="I7" s="1"/>
      <c r="J7" s="1"/>
      <c r="L7" t="s">
        <v>4</v>
      </c>
      <c r="M7">
        <v>178</v>
      </c>
      <c r="N7">
        <v>2</v>
      </c>
      <c r="O7">
        <v>4</v>
      </c>
      <c r="P7">
        <v>5</v>
      </c>
      <c r="Q7" s="1">
        <v>0.50289790014513103</v>
      </c>
      <c r="R7" s="1">
        <v>1.1060000000000001</v>
      </c>
      <c r="S7" s="1" t="s">
        <v>40</v>
      </c>
      <c r="T7" s="1">
        <v>1</v>
      </c>
      <c r="U7" s="1"/>
      <c r="W7" t="s">
        <v>4</v>
      </c>
      <c r="X7">
        <v>24</v>
      </c>
      <c r="Y7">
        <v>1</v>
      </c>
      <c r="Z7">
        <v>2</v>
      </c>
      <c r="AA7">
        <v>3</v>
      </c>
      <c r="AE7" s="1"/>
      <c r="AH7" t="s">
        <v>4</v>
      </c>
      <c r="AI7">
        <v>48</v>
      </c>
      <c r="AJ7">
        <v>1</v>
      </c>
      <c r="AK7">
        <v>2</v>
      </c>
      <c r="AL7">
        <v>2</v>
      </c>
      <c r="AM7" s="1">
        <v>0.82545421954646903</v>
      </c>
      <c r="AN7" s="1">
        <v>1.0720000000000001</v>
      </c>
      <c r="AO7" s="1" t="s">
        <v>77</v>
      </c>
      <c r="AP7">
        <v>1</v>
      </c>
      <c r="AS7" t="s">
        <v>4</v>
      </c>
      <c r="AT7">
        <v>17</v>
      </c>
      <c r="AU7">
        <v>6</v>
      </c>
      <c r="AV7">
        <v>10</v>
      </c>
      <c r="AW7">
        <v>11</v>
      </c>
      <c r="AX7" s="1">
        <v>0.86258236672685296</v>
      </c>
      <c r="AY7" s="1">
        <v>0.9244</v>
      </c>
      <c r="AZ7" s="1" t="s">
        <v>240</v>
      </c>
      <c r="BA7" s="1">
        <v>1</v>
      </c>
      <c r="BD7" t="s">
        <v>4</v>
      </c>
      <c r="BE7">
        <v>44</v>
      </c>
      <c r="BF7">
        <v>1</v>
      </c>
      <c r="BG7">
        <v>3</v>
      </c>
      <c r="BH7">
        <v>7</v>
      </c>
      <c r="BI7" s="1">
        <v>0.31347523489226098</v>
      </c>
      <c r="BJ7" s="1">
        <v>0.72030000000000005</v>
      </c>
      <c r="BK7" s="1" t="s">
        <v>97</v>
      </c>
      <c r="BL7" s="1">
        <v>1</v>
      </c>
      <c r="BM7" s="1"/>
      <c r="BN7" s="1" t="s">
        <v>4</v>
      </c>
      <c r="BO7" s="8">
        <v>1</v>
      </c>
      <c r="BP7" s="8">
        <v>2</v>
      </c>
      <c r="BQ7" s="8">
        <v>2</v>
      </c>
      <c r="BR7" s="8">
        <v>0</v>
      </c>
      <c r="BS7" s="1"/>
      <c r="BT7" s="1"/>
      <c r="BU7" s="1"/>
      <c r="BV7" s="1"/>
      <c r="BW7" s="1"/>
      <c r="BY7" t="s">
        <v>4</v>
      </c>
      <c r="BZ7">
        <v>88</v>
      </c>
      <c r="CA7">
        <v>2</v>
      </c>
      <c r="CB7">
        <v>3</v>
      </c>
      <c r="CC7">
        <v>3</v>
      </c>
      <c r="CD7" s="1">
        <v>0.56240553499493895</v>
      </c>
      <c r="CE7" s="1">
        <v>0.876</v>
      </c>
      <c r="CF7" s="1" t="s">
        <v>425</v>
      </c>
      <c r="CG7" s="1">
        <v>1</v>
      </c>
      <c r="CJ7" t="s">
        <v>4</v>
      </c>
      <c r="CK7" s="6">
        <v>1</v>
      </c>
      <c r="CL7" s="6">
        <v>0.9</v>
      </c>
      <c r="CM7" s="6">
        <v>0.9</v>
      </c>
      <c r="CN7" s="6">
        <v>0</v>
      </c>
      <c r="CU7" t="s">
        <v>4</v>
      </c>
      <c r="CV7">
        <v>111</v>
      </c>
      <c r="CW7">
        <v>1</v>
      </c>
      <c r="CX7">
        <v>2</v>
      </c>
      <c r="CY7">
        <v>3</v>
      </c>
      <c r="CZ7" s="3">
        <v>0.23679356010133501</v>
      </c>
      <c r="DA7" s="3">
        <v>0.83169999999999999</v>
      </c>
      <c r="DB7" s="3" t="s">
        <v>121</v>
      </c>
      <c r="DC7">
        <v>1</v>
      </c>
      <c r="DF7" t="s">
        <v>4</v>
      </c>
      <c r="DG7">
        <v>2</v>
      </c>
      <c r="DH7">
        <v>0.8</v>
      </c>
      <c r="DI7">
        <v>0.8</v>
      </c>
      <c r="DJ7">
        <v>0.3</v>
      </c>
      <c r="DQ7" t="s">
        <v>4</v>
      </c>
      <c r="DR7">
        <v>284</v>
      </c>
      <c r="DS7">
        <v>2</v>
      </c>
      <c r="DT7">
        <v>7</v>
      </c>
      <c r="DU7">
        <v>45</v>
      </c>
      <c r="DV7" s="1">
        <v>0.93418005557501604</v>
      </c>
      <c r="DW7" s="1">
        <v>1.0129999999999999</v>
      </c>
      <c r="DX7" s="1" t="s">
        <v>142</v>
      </c>
      <c r="DY7">
        <v>1</v>
      </c>
      <c r="EB7" t="s">
        <v>4</v>
      </c>
      <c r="EC7">
        <v>76</v>
      </c>
      <c r="ED7">
        <v>2</v>
      </c>
      <c r="EE7">
        <v>4</v>
      </c>
      <c r="EF7">
        <v>5</v>
      </c>
      <c r="EG7" s="1">
        <v>6.2300973913929997E-2</v>
      </c>
      <c r="EH7" s="1">
        <v>0.56230000000000002</v>
      </c>
      <c r="EI7" s="1" t="s">
        <v>162</v>
      </c>
      <c r="EJ7" s="1">
        <v>1</v>
      </c>
      <c r="EM7" t="s">
        <v>4</v>
      </c>
      <c r="EN7">
        <v>2</v>
      </c>
      <c r="EO7">
        <v>1</v>
      </c>
      <c r="EP7">
        <v>1</v>
      </c>
      <c r="EQ7">
        <v>0.5</v>
      </c>
      <c r="ER7" s="1"/>
      <c r="ES7" s="1"/>
      <c r="ET7" s="1"/>
      <c r="EU7" s="1"/>
      <c r="EV7" s="1"/>
      <c r="EW7" s="1"/>
      <c r="EX7" t="s">
        <v>4</v>
      </c>
      <c r="EY7">
        <v>1</v>
      </c>
      <c r="EZ7">
        <v>0.5</v>
      </c>
      <c r="FA7">
        <v>0.5</v>
      </c>
      <c r="FB7">
        <v>0</v>
      </c>
      <c r="FC7" s="1"/>
      <c r="FD7" s="1"/>
      <c r="FE7" s="1"/>
      <c r="FF7" s="1"/>
      <c r="FG7" s="1"/>
      <c r="FI7" t="s">
        <v>4</v>
      </c>
      <c r="FJ7">
        <v>320</v>
      </c>
      <c r="FK7">
        <v>48</v>
      </c>
      <c r="FL7">
        <v>124</v>
      </c>
      <c r="FM7">
        <v>360</v>
      </c>
      <c r="FN7" s="1">
        <v>0.27546066187270402</v>
      </c>
      <c r="FO7" s="1">
        <v>1.21</v>
      </c>
      <c r="FP7" s="1" t="s">
        <v>183</v>
      </c>
      <c r="FQ7">
        <v>1</v>
      </c>
      <c r="FT7" t="s">
        <v>4</v>
      </c>
      <c r="FU7">
        <v>69</v>
      </c>
      <c r="FV7">
        <v>2</v>
      </c>
      <c r="FW7">
        <v>2</v>
      </c>
      <c r="FX7">
        <v>2</v>
      </c>
      <c r="FY7" s="1">
        <v>0.98195424759278305</v>
      </c>
      <c r="FZ7" s="1">
        <v>1.0049999999999999</v>
      </c>
      <c r="GA7" s="1" t="s">
        <v>267</v>
      </c>
      <c r="GB7">
        <v>1</v>
      </c>
      <c r="GE7" t="s">
        <v>4</v>
      </c>
      <c r="GF7">
        <v>280</v>
      </c>
      <c r="GG7">
        <v>2</v>
      </c>
      <c r="GH7">
        <v>3</v>
      </c>
      <c r="GI7">
        <v>3</v>
      </c>
      <c r="GJ7" s="1">
        <v>0.40526999624556598</v>
      </c>
      <c r="GK7" s="1">
        <v>1.121</v>
      </c>
      <c r="GL7" s="1" t="s">
        <v>208</v>
      </c>
      <c r="GM7">
        <v>1</v>
      </c>
      <c r="GP7" t="s">
        <v>4</v>
      </c>
      <c r="GQ7">
        <v>2</v>
      </c>
      <c r="GR7">
        <v>1</v>
      </c>
      <c r="GS7">
        <v>1</v>
      </c>
      <c r="GT7">
        <v>0.6</v>
      </c>
      <c r="GU7" s="1"/>
      <c r="GV7" s="1"/>
      <c r="GW7" s="1"/>
      <c r="HA7" t="s">
        <v>4</v>
      </c>
      <c r="HB7">
        <v>4</v>
      </c>
      <c r="HC7">
        <v>1</v>
      </c>
      <c r="HD7">
        <v>12</v>
      </c>
      <c r="HE7">
        <v>22</v>
      </c>
      <c r="HL7" t="s">
        <v>4</v>
      </c>
      <c r="HM7">
        <v>1</v>
      </c>
      <c r="HN7">
        <v>0.2</v>
      </c>
      <c r="HO7">
        <v>0.2</v>
      </c>
      <c r="HP7">
        <v>0</v>
      </c>
      <c r="HW7" t="s">
        <v>4</v>
      </c>
      <c r="HX7">
        <v>31</v>
      </c>
      <c r="HY7">
        <v>2</v>
      </c>
      <c r="HZ7">
        <v>4</v>
      </c>
      <c r="IA7">
        <v>8</v>
      </c>
      <c r="IB7" s="1">
        <v>0.54201922955433302</v>
      </c>
      <c r="IC7" s="1">
        <v>0.85329999999999995</v>
      </c>
      <c r="ID7" s="1" t="s">
        <v>405</v>
      </c>
      <c r="IE7">
        <v>1</v>
      </c>
      <c r="IH7" t="s">
        <v>4</v>
      </c>
      <c r="II7">
        <v>120</v>
      </c>
      <c r="IJ7">
        <v>2</v>
      </c>
      <c r="IK7">
        <v>5</v>
      </c>
      <c r="IL7">
        <v>10</v>
      </c>
      <c r="IM7" s="1">
        <v>9.3051347712189997E-3</v>
      </c>
      <c r="IN7" s="1">
        <v>0.19370000000000001</v>
      </c>
      <c r="IO7" s="1" t="s">
        <v>346</v>
      </c>
      <c r="IP7">
        <f t="shared" ref="IP7" si="4">ABS(IM7*19)</f>
        <v>0.17679756065316099</v>
      </c>
      <c r="IS7" t="s">
        <v>4</v>
      </c>
      <c r="IT7">
        <v>12</v>
      </c>
      <c r="IU7">
        <v>1</v>
      </c>
      <c r="IV7">
        <v>1</v>
      </c>
      <c r="IW7">
        <v>0.4</v>
      </c>
      <c r="IX7" s="1"/>
      <c r="IY7" s="1"/>
      <c r="IZ7" s="1"/>
      <c r="JE7" t="s">
        <v>4</v>
      </c>
      <c r="JF7">
        <v>2</v>
      </c>
      <c r="JG7">
        <v>1</v>
      </c>
      <c r="JH7">
        <v>1</v>
      </c>
      <c r="JI7">
        <v>0.7</v>
      </c>
      <c r="JP7" t="s">
        <v>4</v>
      </c>
      <c r="JQ7">
        <v>3</v>
      </c>
      <c r="JR7">
        <v>0.9</v>
      </c>
      <c r="JS7">
        <v>1</v>
      </c>
      <c r="JT7">
        <v>0.5</v>
      </c>
      <c r="KB7" t="s">
        <v>4</v>
      </c>
      <c r="KC7">
        <v>122</v>
      </c>
      <c r="KD7">
        <v>2</v>
      </c>
      <c r="KE7">
        <v>4</v>
      </c>
      <c r="KF7">
        <v>6</v>
      </c>
      <c r="KG7" s="6">
        <v>0.42273624018290701</v>
      </c>
      <c r="KH7" s="6">
        <v>1.153</v>
      </c>
      <c r="KI7" s="6" t="s">
        <v>466</v>
      </c>
      <c r="KJ7">
        <v>1</v>
      </c>
      <c r="KM7" t="s">
        <v>4</v>
      </c>
      <c r="KN7">
        <v>4</v>
      </c>
      <c r="KO7">
        <v>1</v>
      </c>
      <c r="KP7">
        <v>0.9</v>
      </c>
      <c r="KQ7">
        <v>0.4</v>
      </c>
      <c r="KX7" t="s">
        <v>4</v>
      </c>
      <c r="KY7">
        <v>4</v>
      </c>
      <c r="KZ7">
        <v>0.6</v>
      </c>
      <c r="LA7">
        <v>0.6</v>
      </c>
      <c r="LB7">
        <v>0.3</v>
      </c>
      <c r="LI7" t="s">
        <v>4</v>
      </c>
      <c r="LJ7">
        <v>5</v>
      </c>
      <c r="LK7">
        <v>0.9</v>
      </c>
      <c r="LL7">
        <v>0.8</v>
      </c>
      <c r="LM7">
        <v>0.3</v>
      </c>
      <c r="LT7" t="s">
        <v>4</v>
      </c>
      <c r="LU7">
        <v>58</v>
      </c>
      <c r="LV7">
        <v>4</v>
      </c>
      <c r="LW7">
        <v>8</v>
      </c>
      <c r="LX7">
        <v>13</v>
      </c>
      <c r="LY7" s="6">
        <v>5.8812889340776997E-2</v>
      </c>
      <c r="LZ7" s="6">
        <v>1.79</v>
      </c>
      <c r="MA7" s="6" t="s">
        <v>486</v>
      </c>
      <c r="MB7">
        <v>1</v>
      </c>
      <c r="ME7" t="s">
        <v>4</v>
      </c>
      <c r="MF7">
        <v>2</v>
      </c>
      <c r="MG7">
        <v>2</v>
      </c>
      <c r="MH7">
        <v>2</v>
      </c>
      <c r="MI7">
        <v>0.2</v>
      </c>
      <c r="MP7" t="s">
        <v>4</v>
      </c>
      <c r="MQ7">
        <v>0</v>
      </c>
    </row>
    <row r="8" spans="1:363" x14ac:dyDescent="0.25">
      <c r="A8" t="s">
        <v>5</v>
      </c>
      <c r="B8">
        <v>57</v>
      </c>
      <c r="C8">
        <v>12</v>
      </c>
      <c r="D8">
        <v>232</v>
      </c>
      <c r="E8">
        <v>533</v>
      </c>
      <c r="F8" s="2">
        <v>1.9642128945000002E-5</v>
      </c>
      <c r="G8" s="1">
        <v>7.117</v>
      </c>
      <c r="H8" s="1" t="s">
        <v>27</v>
      </c>
      <c r="I8" s="2">
        <f t="shared" ref="I8:I14" si="5">ABS(F8*14)</f>
        <v>2.7498980523000003E-4</v>
      </c>
      <c r="J8" s="1"/>
      <c r="K8" s="1"/>
      <c r="L8" s="1" t="s">
        <v>5</v>
      </c>
      <c r="M8">
        <v>395</v>
      </c>
      <c r="N8">
        <v>2124</v>
      </c>
      <c r="O8" s="1">
        <v>3441</v>
      </c>
      <c r="P8" s="1">
        <v>3926</v>
      </c>
      <c r="Q8" s="1">
        <v>0.25232565022699299</v>
      </c>
      <c r="R8" s="1">
        <v>1.1890000000000001</v>
      </c>
      <c r="S8" s="1" t="s">
        <v>41</v>
      </c>
      <c r="T8" s="1">
        <v>1</v>
      </c>
      <c r="U8" s="1"/>
      <c r="W8" t="s">
        <v>5</v>
      </c>
      <c r="X8">
        <v>551</v>
      </c>
      <c r="Y8">
        <v>2</v>
      </c>
      <c r="Z8">
        <v>129</v>
      </c>
      <c r="AA8">
        <v>851</v>
      </c>
      <c r="AB8" s="1">
        <v>0.126914457791446</v>
      </c>
      <c r="AC8" s="1">
        <v>0.77929999999999999</v>
      </c>
      <c r="AD8" s="1" t="s">
        <v>56</v>
      </c>
      <c r="AE8" s="1">
        <v>1</v>
      </c>
      <c r="AF8" s="1"/>
      <c r="AH8" t="s">
        <v>5</v>
      </c>
      <c r="AI8">
        <v>289</v>
      </c>
      <c r="AJ8">
        <v>98</v>
      </c>
      <c r="AK8">
        <v>780</v>
      </c>
      <c r="AL8">
        <v>1837</v>
      </c>
      <c r="AM8" s="1">
        <v>0.19641662714011701</v>
      </c>
      <c r="AN8" s="1">
        <v>0.73329999999999995</v>
      </c>
      <c r="AO8" s="1" t="s">
        <v>78</v>
      </c>
      <c r="AP8">
        <v>1</v>
      </c>
      <c r="AS8" t="s">
        <v>5</v>
      </c>
      <c r="AT8">
        <v>35</v>
      </c>
      <c r="AU8">
        <v>764</v>
      </c>
      <c r="AV8">
        <v>2495</v>
      </c>
      <c r="AW8">
        <v>4431</v>
      </c>
      <c r="AX8" s="1">
        <v>0.38807134856286502</v>
      </c>
      <c r="AY8" s="1">
        <v>0.67689999999999995</v>
      </c>
      <c r="AZ8" s="1" t="s">
        <v>241</v>
      </c>
      <c r="BA8" s="1">
        <v>1</v>
      </c>
      <c r="BD8" t="s">
        <v>5</v>
      </c>
      <c r="BE8">
        <v>232</v>
      </c>
      <c r="BF8">
        <v>145</v>
      </c>
      <c r="BG8">
        <v>260</v>
      </c>
      <c r="BH8">
        <v>439</v>
      </c>
      <c r="BI8" s="1">
        <v>0.556154882511533</v>
      </c>
      <c r="BJ8" s="1">
        <v>0.85209999999999997</v>
      </c>
      <c r="BK8" s="1" t="s">
        <v>98</v>
      </c>
      <c r="BL8" s="1">
        <v>1</v>
      </c>
      <c r="BM8" s="1"/>
      <c r="BN8" s="1" t="s">
        <v>5</v>
      </c>
      <c r="BO8" s="8">
        <v>20</v>
      </c>
      <c r="BP8" s="8">
        <v>2</v>
      </c>
      <c r="BQ8" s="8">
        <v>11</v>
      </c>
      <c r="BR8" s="8">
        <v>34</v>
      </c>
      <c r="BS8" s="1">
        <v>0.70419818300225001</v>
      </c>
      <c r="BT8" s="1">
        <v>0.79039999999999999</v>
      </c>
      <c r="BU8" s="1" t="s">
        <v>199</v>
      </c>
      <c r="BV8" s="1">
        <v>1</v>
      </c>
      <c r="BW8" s="1"/>
      <c r="BY8" t="s">
        <v>5</v>
      </c>
      <c r="BZ8">
        <v>178</v>
      </c>
      <c r="CA8">
        <v>418</v>
      </c>
      <c r="CB8">
        <v>1426</v>
      </c>
      <c r="CC8">
        <v>2186</v>
      </c>
      <c r="CD8" s="1">
        <v>0.97505485642703704</v>
      </c>
      <c r="CE8">
        <v>0.9929</v>
      </c>
      <c r="CF8" s="1" t="s">
        <v>424</v>
      </c>
      <c r="CG8" s="1">
        <v>1</v>
      </c>
      <c r="CJ8" t="s">
        <v>5</v>
      </c>
      <c r="CK8" s="6">
        <v>35</v>
      </c>
      <c r="CL8" s="6">
        <v>0.7</v>
      </c>
      <c r="CM8" s="6">
        <v>3</v>
      </c>
      <c r="CN8" s="6">
        <v>8</v>
      </c>
      <c r="CO8" s="3">
        <v>0.97829444425517798</v>
      </c>
      <c r="CP8" s="3">
        <v>0.99399999999999999</v>
      </c>
      <c r="CQ8" s="3" t="s">
        <v>112</v>
      </c>
      <c r="CR8">
        <v>1</v>
      </c>
      <c r="CU8" t="s">
        <v>5</v>
      </c>
      <c r="CV8">
        <v>511</v>
      </c>
      <c r="CW8">
        <v>187</v>
      </c>
      <c r="CX8">
        <v>989</v>
      </c>
      <c r="CY8">
        <v>1695</v>
      </c>
      <c r="CZ8" s="3">
        <v>0.95584868865329897</v>
      </c>
      <c r="DA8" s="3">
        <v>1.0069999999999999</v>
      </c>
      <c r="DB8" s="3" t="s">
        <v>122</v>
      </c>
      <c r="DC8">
        <v>1</v>
      </c>
      <c r="DF8" t="s">
        <v>5</v>
      </c>
      <c r="DG8">
        <v>62</v>
      </c>
      <c r="DH8">
        <v>50</v>
      </c>
      <c r="DI8">
        <v>510</v>
      </c>
      <c r="DJ8">
        <v>1350</v>
      </c>
      <c r="DK8" s="1">
        <v>0.36722317040851898</v>
      </c>
      <c r="DL8" s="1">
        <v>1.8720000000000001</v>
      </c>
      <c r="DM8" s="1" t="s">
        <v>224</v>
      </c>
      <c r="DN8">
        <v>1</v>
      </c>
      <c r="DQ8" t="s">
        <v>5</v>
      </c>
      <c r="DR8">
        <v>530</v>
      </c>
      <c r="DS8">
        <v>2691</v>
      </c>
      <c r="DT8">
        <v>4368</v>
      </c>
      <c r="DU8">
        <v>6014</v>
      </c>
      <c r="DV8" s="1">
        <v>0.29019509643974301</v>
      </c>
      <c r="DW8" s="1">
        <v>0.85160000000000002</v>
      </c>
      <c r="DX8" s="1" t="s">
        <v>143</v>
      </c>
      <c r="DY8">
        <v>1</v>
      </c>
      <c r="EB8" t="s">
        <v>5</v>
      </c>
      <c r="EC8">
        <v>285</v>
      </c>
      <c r="ED8">
        <v>1590</v>
      </c>
      <c r="EE8">
        <v>5736</v>
      </c>
      <c r="EF8">
        <v>9433</v>
      </c>
      <c r="EG8" s="1">
        <v>2.8820960449043E-2</v>
      </c>
      <c r="EH8" s="1">
        <v>0.50639999999999996</v>
      </c>
      <c r="EI8" s="1" t="s">
        <v>163</v>
      </c>
      <c r="EJ8" s="1">
        <f t="shared" si="3"/>
        <v>0.57641920898085997</v>
      </c>
      <c r="EM8" t="s">
        <v>5</v>
      </c>
      <c r="EN8">
        <v>18</v>
      </c>
      <c r="EO8">
        <v>1</v>
      </c>
      <c r="EP8">
        <v>2</v>
      </c>
      <c r="EQ8">
        <v>3</v>
      </c>
      <c r="ER8" s="1">
        <v>0.67934565860439999</v>
      </c>
      <c r="ES8" s="1">
        <v>0.87680000000000002</v>
      </c>
      <c r="ET8" s="1" t="s">
        <v>515</v>
      </c>
      <c r="EU8" s="1">
        <v>1</v>
      </c>
      <c r="EV8" s="1"/>
      <c r="EW8" s="1"/>
      <c r="EX8" t="s">
        <v>5</v>
      </c>
      <c r="EY8">
        <v>130</v>
      </c>
      <c r="EZ8">
        <v>0.6</v>
      </c>
      <c r="FA8">
        <v>2</v>
      </c>
      <c r="FB8">
        <v>9</v>
      </c>
      <c r="FC8" s="1">
        <v>0.60165686212634095</v>
      </c>
      <c r="FD8" s="1">
        <v>1.115</v>
      </c>
      <c r="FE8" s="1" t="s">
        <v>256</v>
      </c>
      <c r="FF8" s="1">
        <v>1</v>
      </c>
      <c r="FG8" s="1"/>
      <c r="FI8" t="s">
        <v>5</v>
      </c>
      <c r="FJ8">
        <v>364</v>
      </c>
      <c r="FK8">
        <v>9051</v>
      </c>
      <c r="FL8">
        <v>12660</v>
      </c>
      <c r="FM8">
        <v>13171</v>
      </c>
      <c r="FN8" s="1">
        <v>3.1362496213734999E-2</v>
      </c>
      <c r="FO8" s="1">
        <v>0.68959999999999999</v>
      </c>
      <c r="FP8" s="1" t="s">
        <v>184</v>
      </c>
      <c r="FQ8">
        <f t="shared" ref="FQ8:FQ9" si="6">ABS(FN8 *19)</f>
        <v>0.59588742806096495</v>
      </c>
      <c r="FT8" t="s">
        <v>5</v>
      </c>
      <c r="FU8">
        <v>465</v>
      </c>
      <c r="FV8">
        <v>26</v>
      </c>
      <c r="FW8">
        <v>1180</v>
      </c>
      <c r="FX8">
        <v>3208</v>
      </c>
      <c r="FY8" s="1">
        <v>0.500125889525456</v>
      </c>
      <c r="FZ8" s="1">
        <v>0.90490000000000004</v>
      </c>
      <c r="GA8" s="1" t="s">
        <v>268</v>
      </c>
      <c r="GB8">
        <v>1</v>
      </c>
      <c r="GE8" t="s">
        <v>5</v>
      </c>
      <c r="GF8">
        <v>488</v>
      </c>
      <c r="GG8">
        <v>2378</v>
      </c>
      <c r="GH8">
        <v>3065</v>
      </c>
      <c r="GI8">
        <v>2957</v>
      </c>
      <c r="GJ8" s="1">
        <v>0.126756010228569</v>
      </c>
      <c r="GK8" s="1">
        <v>1.232</v>
      </c>
      <c r="GL8" s="1" t="s">
        <v>209</v>
      </c>
      <c r="GM8">
        <v>1</v>
      </c>
      <c r="GP8" t="s">
        <v>5</v>
      </c>
      <c r="GQ8">
        <v>65</v>
      </c>
      <c r="GR8">
        <v>5</v>
      </c>
      <c r="GS8">
        <v>46</v>
      </c>
      <c r="GT8">
        <v>166</v>
      </c>
      <c r="GU8" s="1">
        <v>0.30975503746253502</v>
      </c>
      <c r="GV8" s="1">
        <v>0.79249999999999998</v>
      </c>
      <c r="GW8" s="1" t="s">
        <v>285</v>
      </c>
      <c r="GX8">
        <v>1</v>
      </c>
      <c r="HA8" t="s">
        <v>5</v>
      </c>
      <c r="HB8">
        <v>133</v>
      </c>
      <c r="HC8">
        <v>1</v>
      </c>
      <c r="HD8">
        <v>5</v>
      </c>
      <c r="HE8">
        <v>13</v>
      </c>
      <c r="HF8" s="1">
        <v>0.569933720042338</v>
      </c>
      <c r="HG8" s="1">
        <v>1.089</v>
      </c>
      <c r="HH8" s="1" t="s">
        <v>449</v>
      </c>
      <c r="HI8">
        <v>1</v>
      </c>
      <c r="HL8" t="s">
        <v>5</v>
      </c>
      <c r="HM8">
        <v>52</v>
      </c>
      <c r="HN8">
        <v>1</v>
      </c>
      <c r="HO8">
        <v>3</v>
      </c>
      <c r="HP8">
        <v>7</v>
      </c>
      <c r="HQ8" s="1">
        <v>0.58064940017312106</v>
      </c>
      <c r="HR8" s="1">
        <v>1.8120000000000001</v>
      </c>
      <c r="HS8" s="1" t="s">
        <v>292</v>
      </c>
      <c r="HT8">
        <v>1</v>
      </c>
      <c r="HU8" s="1"/>
      <c r="HV8" s="1"/>
      <c r="HW8" t="s">
        <v>5</v>
      </c>
      <c r="HX8">
        <v>144</v>
      </c>
      <c r="HY8">
        <v>309</v>
      </c>
      <c r="HZ8">
        <v>581</v>
      </c>
      <c r="IA8">
        <v>862</v>
      </c>
      <c r="IB8" s="1">
        <v>4.5399297642465003E-2</v>
      </c>
      <c r="IC8" s="1">
        <v>0.64410000000000001</v>
      </c>
      <c r="ID8" s="1" t="s">
        <v>406</v>
      </c>
      <c r="IE8">
        <f t="shared" ref="IE8:IE23" si="7">ABS(IB8*20)</f>
        <v>0.90798595284930006</v>
      </c>
      <c r="IH8" t="s">
        <v>5</v>
      </c>
      <c r="II8">
        <v>436</v>
      </c>
      <c r="IJ8">
        <v>19</v>
      </c>
      <c r="IK8">
        <v>78</v>
      </c>
      <c r="IL8">
        <v>248</v>
      </c>
      <c r="IM8" s="1">
        <v>9.9022258075890005E-2</v>
      </c>
      <c r="IN8" s="1">
        <v>0.29020000000000001</v>
      </c>
      <c r="IO8" s="1" t="s">
        <v>347</v>
      </c>
      <c r="IP8">
        <v>1</v>
      </c>
      <c r="IS8" t="s">
        <v>5</v>
      </c>
      <c r="IT8">
        <v>93</v>
      </c>
      <c r="IU8">
        <v>104</v>
      </c>
      <c r="IV8">
        <v>274</v>
      </c>
      <c r="IW8">
        <v>526</v>
      </c>
      <c r="IX8" s="1">
        <v>0.28116271920946401</v>
      </c>
      <c r="IY8" s="1">
        <v>1.702</v>
      </c>
      <c r="IZ8" s="1" t="s">
        <v>390</v>
      </c>
      <c r="JA8">
        <f t="shared" si="1"/>
        <v>3.9362780689324959</v>
      </c>
      <c r="JE8" t="s">
        <v>5</v>
      </c>
      <c r="JF8">
        <v>112</v>
      </c>
      <c r="JG8">
        <v>2</v>
      </c>
      <c r="JH8">
        <v>8</v>
      </c>
      <c r="JI8">
        <v>26</v>
      </c>
      <c r="JJ8" s="3">
        <v>0.84869192055959097</v>
      </c>
      <c r="JK8" s="3">
        <v>0.96189999999999998</v>
      </c>
      <c r="JL8" s="3" t="s">
        <v>362</v>
      </c>
      <c r="JM8">
        <v>1</v>
      </c>
      <c r="JP8" t="s">
        <v>5</v>
      </c>
      <c r="JQ8">
        <v>189</v>
      </c>
      <c r="JR8">
        <v>2</v>
      </c>
      <c r="JS8">
        <v>19</v>
      </c>
      <c r="JT8">
        <v>66</v>
      </c>
      <c r="JU8" s="3">
        <v>0.18049429559969099</v>
      </c>
      <c r="JV8" s="3">
        <v>0.83</v>
      </c>
      <c r="JW8" s="3" t="s">
        <v>384</v>
      </c>
      <c r="JX8">
        <v>1</v>
      </c>
      <c r="KB8" t="s">
        <v>5</v>
      </c>
      <c r="KC8">
        <v>344</v>
      </c>
      <c r="KD8">
        <v>164</v>
      </c>
      <c r="KE8">
        <v>604</v>
      </c>
      <c r="KF8">
        <v>1158</v>
      </c>
      <c r="KG8" s="6">
        <v>0.460288712971687</v>
      </c>
      <c r="KH8" s="6">
        <v>0.88239999999999996</v>
      </c>
      <c r="KI8" s="6" t="s">
        <v>467</v>
      </c>
      <c r="KJ8">
        <v>1</v>
      </c>
      <c r="KM8" t="s">
        <v>5</v>
      </c>
      <c r="KN8">
        <v>60</v>
      </c>
      <c r="KO8">
        <v>2</v>
      </c>
      <c r="KP8">
        <v>14</v>
      </c>
      <c r="KQ8">
        <v>37</v>
      </c>
      <c r="KR8" s="1">
        <v>0.69451944487499295</v>
      </c>
      <c r="KS8" s="1">
        <v>0.68130000000000002</v>
      </c>
      <c r="KT8" s="1" t="s">
        <v>299</v>
      </c>
      <c r="KU8">
        <v>1</v>
      </c>
      <c r="KX8" t="s">
        <v>5</v>
      </c>
      <c r="KY8">
        <v>276</v>
      </c>
      <c r="KZ8">
        <v>1</v>
      </c>
      <c r="LA8">
        <v>6</v>
      </c>
      <c r="LB8">
        <v>20</v>
      </c>
      <c r="LC8" s="1">
        <v>7.5446330955061994E-2</v>
      </c>
      <c r="LD8" s="1">
        <v>2.6779999999999999</v>
      </c>
      <c r="LE8" s="1" t="s">
        <v>305</v>
      </c>
      <c r="LF8">
        <f t="shared" ref="LF8:LF21" si="8">ABS(LC8*9)</f>
        <v>0.67901697859555799</v>
      </c>
      <c r="LI8" t="s">
        <v>5</v>
      </c>
      <c r="LJ8">
        <v>104</v>
      </c>
      <c r="LK8">
        <v>14</v>
      </c>
      <c r="LL8">
        <v>55</v>
      </c>
      <c r="LM8">
        <v>134</v>
      </c>
      <c r="LN8" s="1">
        <v>0.599963094245335</v>
      </c>
      <c r="LO8" s="1">
        <v>1.417</v>
      </c>
      <c r="LP8" s="1" t="s">
        <v>316</v>
      </c>
      <c r="LT8" t="s">
        <v>5</v>
      </c>
      <c r="LU8">
        <v>285</v>
      </c>
      <c r="LV8">
        <v>14</v>
      </c>
      <c r="LW8">
        <v>411</v>
      </c>
      <c r="LX8">
        <v>2240</v>
      </c>
      <c r="LY8" s="6">
        <v>0.31953052839382001</v>
      </c>
      <c r="LZ8" s="6">
        <v>0.77029999999999998</v>
      </c>
      <c r="MA8" s="6" t="s">
        <v>487</v>
      </c>
      <c r="MB8">
        <v>1</v>
      </c>
      <c r="ME8" t="s">
        <v>5</v>
      </c>
      <c r="MF8">
        <v>47</v>
      </c>
      <c r="MG8">
        <v>8</v>
      </c>
      <c r="MH8">
        <v>118</v>
      </c>
      <c r="MI8">
        <v>661</v>
      </c>
      <c r="MJ8" s="1">
        <v>0.16230858505870199</v>
      </c>
      <c r="MK8" s="1">
        <v>1.6020000000000001</v>
      </c>
      <c r="ML8" s="1" t="s">
        <v>330</v>
      </c>
      <c r="MM8">
        <v>1</v>
      </c>
      <c r="MP8" t="s">
        <v>5</v>
      </c>
      <c r="MQ8">
        <v>8</v>
      </c>
      <c r="MR8">
        <v>1</v>
      </c>
      <c r="MS8">
        <v>2</v>
      </c>
      <c r="MT8">
        <v>4</v>
      </c>
    </row>
    <row r="9" spans="1:363" x14ac:dyDescent="0.25">
      <c r="A9" t="s">
        <v>6</v>
      </c>
      <c r="B9">
        <v>44</v>
      </c>
      <c r="C9">
        <v>32</v>
      </c>
      <c r="D9">
        <v>375</v>
      </c>
      <c r="E9">
        <v>1059</v>
      </c>
      <c r="F9" s="2">
        <v>1.1550079636500001E-3</v>
      </c>
      <c r="G9" s="1">
        <v>3.516</v>
      </c>
      <c r="H9" s="1" t="s">
        <v>26</v>
      </c>
      <c r="I9" s="2">
        <f t="shared" si="5"/>
        <v>1.6170111491100002E-2</v>
      </c>
      <c r="J9" s="1"/>
      <c r="K9" s="1"/>
      <c r="L9" s="1" t="s">
        <v>6</v>
      </c>
      <c r="M9">
        <v>235</v>
      </c>
      <c r="N9">
        <v>10</v>
      </c>
      <c r="O9" s="1">
        <v>55</v>
      </c>
      <c r="P9" s="1">
        <v>103</v>
      </c>
      <c r="Q9" s="1">
        <v>0.971271504093975</v>
      </c>
      <c r="R9" s="1">
        <v>1.0049999999999999</v>
      </c>
      <c r="S9" s="1" t="s">
        <v>42</v>
      </c>
      <c r="T9" s="1">
        <v>1</v>
      </c>
      <c r="U9" s="1"/>
      <c r="W9" t="s">
        <v>6</v>
      </c>
      <c r="X9">
        <v>163</v>
      </c>
      <c r="Y9">
        <v>2</v>
      </c>
      <c r="Z9">
        <v>90</v>
      </c>
      <c r="AA9">
        <v>618</v>
      </c>
      <c r="AB9" s="1">
        <v>0.53018556280794504</v>
      </c>
      <c r="AC9" s="1">
        <v>1.1579999999999999</v>
      </c>
      <c r="AD9" s="1" t="s">
        <v>59</v>
      </c>
      <c r="AE9" s="1">
        <v>1</v>
      </c>
      <c r="AF9" s="1"/>
      <c r="AH9" t="s">
        <v>6</v>
      </c>
      <c r="AI9">
        <v>141</v>
      </c>
      <c r="AJ9">
        <v>14</v>
      </c>
      <c r="AK9">
        <v>512</v>
      </c>
      <c r="AL9">
        <v>1600</v>
      </c>
      <c r="AM9" s="1">
        <v>0.17416667208271</v>
      </c>
      <c r="AN9" s="1">
        <v>0.72509999999999997</v>
      </c>
      <c r="AO9" s="1" t="s">
        <v>79</v>
      </c>
      <c r="AP9">
        <v>1</v>
      </c>
      <c r="AS9" t="s">
        <v>6</v>
      </c>
      <c r="AT9">
        <v>16</v>
      </c>
      <c r="AU9">
        <v>3</v>
      </c>
      <c r="AV9">
        <v>88</v>
      </c>
      <c r="AW9">
        <v>263</v>
      </c>
      <c r="AX9" s="1">
        <v>4.2862938372873E-2</v>
      </c>
      <c r="AY9" s="1">
        <v>2.5680000000000001</v>
      </c>
      <c r="AZ9" s="1" t="s">
        <v>242</v>
      </c>
      <c r="BA9" s="1">
        <f t="shared" ref="BA9:BA14" si="9">ABS(AX9*20)</f>
        <v>0.85725876745745999</v>
      </c>
      <c r="BD9" t="s">
        <v>6</v>
      </c>
      <c r="BE9">
        <v>45</v>
      </c>
      <c r="BF9">
        <v>1</v>
      </c>
      <c r="BG9">
        <v>4</v>
      </c>
      <c r="BH9">
        <v>8</v>
      </c>
      <c r="BI9" s="1">
        <v>0.34893695099147398</v>
      </c>
      <c r="BJ9" s="1">
        <v>1.4019999999999999</v>
      </c>
      <c r="BK9" s="1" t="s">
        <v>99</v>
      </c>
      <c r="BL9" s="1">
        <v>1</v>
      </c>
      <c r="BM9" s="1"/>
      <c r="BN9" s="1" t="s">
        <v>6</v>
      </c>
      <c r="BO9" s="8">
        <v>2</v>
      </c>
      <c r="BP9" s="8">
        <v>2</v>
      </c>
      <c r="BQ9" s="8">
        <v>2</v>
      </c>
      <c r="BR9" s="8">
        <v>0.7</v>
      </c>
      <c r="BS9" s="1"/>
      <c r="BT9" s="1"/>
      <c r="BU9" s="1"/>
      <c r="BV9" s="1"/>
      <c r="BW9" s="1"/>
      <c r="BY9" t="s">
        <v>6</v>
      </c>
      <c r="BZ9">
        <v>153</v>
      </c>
      <c r="CA9">
        <v>19</v>
      </c>
      <c r="CB9">
        <v>340</v>
      </c>
      <c r="CC9">
        <v>895</v>
      </c>
      <c r="CD9" s="1">
        <v>0.11878119372623901</v>
      </c>
      <c r="CE9" s="1">
        <v>0.69840000000000002</v>
      </c>
      <c r="CF9" s="1" t="s">
        <v>426</v>
      </c>
      <c r="CG9" s="1">
        <v>1</v>
      </c>
      <c r="CJ9" t="s">
        <v>6</v>
      </c>
      <c r="CK9" s="6">
        <v>5</v>
      </c>
      <c r="CL9" s="6">
        <v>1</v>
      </c>
      <c r="CM9" s="6">
        <v>1</v>
      </c>
      <c r="CN9" s="6">
        <v>0.9</v>
      </c>
      <c r="CU9" t="s">
        <v>6</v>
      </c>
      <c r="CV9">
        <v>400</v>
      </c>
      <c r="CW9">
        <v>32</v>
      </c>
      <c r="CX9">
        <v>593</v>
      </c>
      <c r="CY9">
        <v>1588</v>
      </c>
      <c r="CZ9" s="3">
        <v>0.25650731048806802</v>
      </c>
      <c r="DA9" s="3">
        <v>1.165</v>
      </c>
      <c r="DB9" s="3" t="s">
        <v>123</v>
      </c>
      <c r="DC9">
        <v>1</v>
      </c>
      <c r="DF9" t="s">
        <v>6</v>
      </c>
      <c r="DG9">
        <v>1</v>
      </c>
      <c r="DH9">
        <v>0.5</v>
      </c>
      <c r="DI9">
        <v>0.5</v>
      </c>
      <c r="DJ9">
        <v>0</v>
      </c>
      <c r="DQ9" t="s">
        <v>6</v>
      </c>
      <c r="DR9">
        <v>380</v>
      </c>
      <c r="DS9">
        <v>5</v>
      </c>
      <c r="DT9">
        <v>43</v>
      </c>
      <c r="DU9">
        <v>196</v>
      </c>
      <c r="DV9" s="1">
        <v>0.226056631247817</v>
      </c>
      <c r="DW9" s="1">
        <v>0.83220000000000005</v>
      </c>
      <c r="DX9" s="1" t="s">
        <v>144</v>
      </c>
      <c r="DY9">
        <v>1</v>
      </c>
      <c r="EB9" t="s">
        <v>6</v>
      </c>
      <c r="EC9">
        <v>63</v>
      </c>
      <c r="ED9">
        <v>4</v>
      </c>
      <c r="EE9">
        <v>23</v>
      </c>
      <c r="EF9">
        <v>56</v>
      </c>
      <c r="EG9" s="1">
        <v>3.8959098510465001E-2</v>
      </c>
      <c r="EH9" s="1">
        <v>0.52459999999999996</v>
      </c>
      <c r="EI9" s="1" t="s">
        <v>164</v>
      </c>
      <c r="EJ9" s="1">
        <f t="shared" si="3"/>
        <v>0.77918197020930002</v>
      </c>
      <c r="EM9" t="s">
        <v>6</v>
      </c>
      <c r="EN9">
        <v>9</v>
      </c>
      <c r="EO9">
        <v>2</v>
      </c>
      <c r="EP9">
        <v>2</v>
      </c>
      <c r="EQ9">
        <v>1</v>
      </c>
      <c r="ER9" s="1"/>
      <c r="ES9" s="1"/>
      <c r="ET9" s="1"/>
      <c r="EU9" s="1"/>
      <c r="EV9" s="1"/>
      <c r="EW9" s="1"/>
      <c r="EX9" t="s">
        <v>6</v>
      </c>
      <c r="EY9">
        <v>15</v>
      </c>
      <c r="EZ9">
        <v>0.5</v>
      </c>
      <c r="FA9">
        <v>1</v>
      </c>
      <c r="FB9">
        <v>1</v>
      </c>
      <c r="FC9" s="1"/>
      <c r="FD9" s="1"/>
      <c r="FE9" s="1"/>
      <c r="FF9" s="1"/>
      <c r="FG9" s="1"/>
      <c r="FI9" t="s">
        <v>6</v>
      </c>
      <c r="FJ9">
        <v>201</v>
      </c>
      <c r="FK9">
        <v>5</v>
      </c>
      <c r="FL9">
        <v>102</v>
      </c>
      <c r="FM9">
        <v>486</v>
      </c>
      <c r="FN9" s="1">
        <v>2.6532794323798001E-2</v>
      </c>
      <c r="FO9" s="1">
        <v>0.68140000000000001</v>
      </c>
      <c r="FP9" s="1" t="s">
        <v>185</v>
      </c>
      <c r="FQ9">
        <f t="shared" si="6"/>
        <v>0.504123092152162</v>
      </c>
      <c r="FT9" t="s">
        <v>6</v>
      </c>
      <c r="FU9">
        <v>77</v>
      </c>
      <c r="FV9">
        <v>2</v>
      </c>
      <c r="FW9">
        <v>52</v>
      </c>
      <c r="FX9">
        <v>191</v>
      </c>
      <c r="FY9" s="1">
        <v>0.23946060653617199</v>
      </c>
      <c r="FZ9" s="1">
        <v>0.78900000000000003</v>
      </c>
      <c r="GA9" s="1" t="s">
        <v>269</v>
      </c>
      <c r="GB9">
        <v>1</v>
      </c>
      <c r="GE9" t="s">
        <v>6</v>
      </c>
      <c r="GF9">
        <v>409</v>
      </c>
      <c r="GG9">
        <v>54</v>
      </c>
      <c r="GH9">
        <v>1211</v>
      </c>
      <c r="GI9">
        <v>2389</v>
      </c>
      <c r="GJ9" s="1">
        <v>0.11829264527133</v>
      </c>
      <c r="GK9" s="1">
        <v>1.238</v>
      </c>
      <c r="GL9" s="1" t="s">
        <v>210</v>
      </c>
      <c r="GM9">
        <v>1</v>
      </c>
      <c r="GP9" t="s">
        <v>6</v>
      </c>
      <c r="GQ9">
        <v>16</v>
      </c>
      <c r="GR9">
        <v>2</v>
      </c>
      <c r="GS9">
        <v>12</v>
      </c>
      <c r="GT9">
        <v>20</v>
      </c>
      <c r="GU9" s="1"/>
      <c r="GV9" s="1"/>
      <c r="GW9" s="1"/>
      <c r="HA9" t="s">
        <v>6</v>
      </c>
      <c r="HB9">
        <v>20</v>
      </c>
      <c r="HC9">
        <v>1</v>
      </c>
      <c r="HD9">
        <v>1</v>
      </c>
      <c r="HE9">
        <v>0.7</v>
      </c>
      <c r="HL9" t="s">
        <v>6</v>
      </c>
      <c r="HM9">
        <v>15</v>
      </c>
      <c r="HN9">
        <v>2</v>
      </c>
      <c r="HO9">
        <v>5</v>
      </c>
      <c r="HP9">
        <v>7</v>
      </c>
      <c r="HQ9" s="6"/>
      <c r="HW9" t="s">
        <v>6</v>
      </c>
      <c r="HX9">
        <v>47</v>
      </c>
      <c r="HY9">
        <v>3</v>
      </c>
      <c r="HZ9">
        <v>11</v>
      </c>
      <c r="IA9">
        <v>19</v>
      </c>
      <c r="IB9" s="1">
        <v>4.6867565932054003E-2</v>
      </c>
      <c r="IC9" s="1">
        <v>0.63849999999999996</v>
      </c>
      <c r="ID9" s="1" t="s">
        <v>407</v>
      </c>
      <c r="IE9">
        <f t="shared" si="7"/>
        <v>0.93735131864108001</v>
      </c>
      <c r="IH9" t="s">
        <v>6</v>
      </c>
      <c r="II9">
        <v>37</v>
      </c>
      <c r="IJ9">
        <v>2</v>
      </c>
      <c r="IK9">
        <v>8</v>
      </c>
      <c r="IL9">
        <v>25</v>
      </c>
      <c r="IS9" t="s">
        <v>6</v>
      </c>
      <c r="IT9">
        <v>24</v>
      </c>
      <c r="IU9">
        <v>1</v>
      </c>
      <c r="IV9">
        <v>2</v>
      </c>
      <c r="IW9">
        <v>2</v>
      </c>
      <c r="JE9" t="s">
        <v>6</v>
      </c>
      <c r="JF9">
        <v>17</v>
      </c>
      <c r="JG9">
        <v>0.8</v>
      </c>
      <c r="JH9">
        <v>3</v>
      </c>
      <c r="JI9">
        <v>9</v>
      </c>
      <c r="JP9" t="s">
        <v>6</v>
      </c>
      <c r="JQ9">
        <v>82</v>
      </c>
      <c r="JR9">
        <v>5</v>
      </c>
      <c r="JS9">
        <v>29</v>
      </c>
      <c r="JT9">
        <v>68</v>
      </c>
      <c r="JU9" s="3">
        <v>1.0539920410291E-2</v>
      </c>
      <c r="JV9" s="3">
        <v>0.62849999999999995</v>
      </c>
      <c r="JW9" s="3" t="s">
        <v>383</v>
      </c>
      <c r="JX9">
        <f t="shared" ref="JX9:JX19" si="10">ABS(JU9*11)</f>
        <v>0.115939124513201</v>
      </c>
      <c r="KB9" t="s">
        <v>6</v>
      </c>
      <c r="KC9">
        <v>216</v>
      </c>
      <c r="KD9">
        <v>6</v>
      </c>
      <c r="KE9">
        <v>24</v>
      </c>
      <c r="KF9">
        <v>91</v>
      </c>
      <c r="KG9" s="6">
        <v>0.927624983676267</v>
      </c>
      <c r="KH9" s="6">
        <v>0.98470000000000002</v>
      </c>
      <c r="KI9" s="6" t="s">
        <v>468</v>
      </c>
      <c r="KJ9">
        <v>1</v>
      </c>
      <c r="KM9" t="s">
        <v>6</v>
      </c>
      <c r="KN9">
        <v>11</v>
      </c>
      <c r="KO9">
        <v>0.8</v>
      </c>
      <c r="KP9">
        <v>2</v>
      </c>
      <c r="KQ9">
        <v>3</v>
      </c>
      <c r="KX9" t="s">
        <v>6</v>
      </c>
      <c r="KY9">
        <v>11</v>
      </c>
      <c r="KZ9">
        <v>0.5</v>
      </c>
      <c r="LA9">
        <v>0.7</v>
      </c>
      <c r="LB9">
        <v>0.6</v>
      </c>
      <c r="LI9" t="s">
        <v>6</v>
      </c>
      <c r="LJ9">
        <v>11</v>
      </c>
      <c r="LK9">
        <v>2</v>
      </c>
      <c r="LL9">
        <v>3</v>
      </c>
      <c r="LM9">
        <v>2</v>
      </c>
      <c r="LT9" t="s">
        <v>6</v>
      </c>
      <c r="LU9">
        <v>27</v>
      </c>
      <c r="LV9">
        <v>2</v>
      </c>
      <c r="LW9">
        <v>3</v>
      </c>
      <c r="LX9">
        <v>3</v>
      </c>
      <c r="ME9" t="s">
        <v>6</v>
      </c>
      <c r="MF9">
        <v>7</v>
      </c>
      <c r="MG9">
        <v>1</v>
      </c>
      <c r="MH9">
        <v>2</v>
      </c>
      <c r="MI9">
        <v>2</v>
      </c>
      <c r="MP9" t="s">
        <v>6</v>
      </c>
      <c r="MQ9">
        <v>2</v>
      </c>
      <c r="MR9">
        <v>0.8</v>
      </c>
      <c r="MS9">
        <v>0.8</v>
      </c>
      <c r="MT9">
        <v>0.7</v>
      </c>
    </row>
    <row r="10" spans="1:363" x14ac:dyDescent="0.25">
      <c r="A10" t="s">
        <v>7</v>
      </c>
      <c r="B10">
        <v>23</v>
      </c>
      <c r="C10">
        <v>4</v>
      </c>
      <c r="D10">
        <v>21</v>
      </c>
      <c r="E10">
        <v>67</v>
      </c>
      <c r="F10" s="1">
        <v>4.3068333724268999E-2</v>
      </c>
      <c r="G10" s="1">
        <v>2.601</v>
      </c>
      <c r="H10" s="1" t="s">
        <v>25</v>
      </c>
      <c r="I10" s="1">
        <f t="shared" si="5"/>
        <v>0.602956672139766</v>
      </c>
      <c r="J10" s="1"/>
      <c r="K10" s="1"/>
      <c r="L10" s="1" t="s">
        <v>7</v>
      </c>
      <c r="M10">
        <v>311</v>
      </c>
      <c r="N10">
        <v>43</v>
      </c>
      <c r="O10" s="1">
        <v>450</v>
      </c>
      <c r="P10" s="1">
        <v>1078</v>
      </c>
      <c r="Q10" s="1">
        <v>0.97298730983784598</v>
      </c>
      <c r="R10" s="1">
        <v>0.99490000000000001</v>
      </c>
      <c r="S10" s="1" t="s">
        <v>43</v>
      </c>
      <c r="T10" s="1">
        <v>1</v>
      </c>
      <c r="U10" s="1"/>
      <c r="W10" t="s">
        <v>7</v>
      </c>
      <c r="X10">
        <v>103</v>
      </c>
      <c r="Y10">
        <v>2</v>
      </c>
      <c r="Z10">
        <v>9</v>
      </c>
      <c r="AA10">
        <v>27</v>
      </c>
      <c r="AB10" s="1">
        <v>0.226855631550582</v>
      </c>
      <c r="AC10" s="1">
        <v>1.544</v>
      </c>
      <c r="AD10" s="1" t="s">
        <v>60</v>
      </c>
      <c r="AE10" s="1">
        <v>1</v>
      </c>
      <c r="AF10" s="1"/>
      <c r="AH10" t="s">
        <v>7</v>
      </c>
      <c r="AI10">
        <v>93</v>
      </c>
      <c r="AJ10">
        <v>5</v>
      </c>
      <c r="AK10">
        <v>26</v>
      </c>
      <c r="AL10">
        <v>58</v>
      </c>
      <c r="AM10" s="1">
        <v>2.9678233796105E-2</v>
      </c>
      <c r="AN10" s="1">
        <v>0.59940000000000004</v>
      </c>
      <c r="AO10" s="1" t="s">
        <v>80</v>
      </c>
      <c r="AP10">
        <f t="shared" si="0"/>
        <v>0.59356467592210005</v>
      </c>
      <c r="AS10" t="s">
        <v>7</v>
      </c>
      <c r="AT10">
        <v>25</v>
      </c>
      <c r="AU10">
        <v>38</v>
      </c>
      <c r="AV10">
        <v>557</v>
      </c>
      <c r="AW10">
        <v>1164</v>
      </c>
      <c r="AX10" s="1">
        <v>0.72288389032075395</v>
      </c>
      <c r="AY10" s="1">
        <v>0.84560000000000002</v>
      </c>
      <c r="AZ10" s="1" t="s">
        <v>243</v>
      </c>
      <c r="BA10" s="1">
        <v>1</v>
      </c>
      <c r="BD10" t="s">
        <v>7</v>
      </c>
      <c r="BE10">
        <v>220</v>
      </c>
      <c r="BF10">
        <v>19</v>
      </c>
      <c r="BG10">
        <v>58</v>
      </c>
      <c r="BH10">
        <v>126</v>
      </c>
      <c r="BI10" s="1">
        <v>6.0666746763962998E-2</v>
      </c>
      <c r="BJ10" s="1">
        <v>1.67</v>
      </c>
      <c r="BK10" s="1" t="s">
        <v>100</v>
      </c>
      <c r="BL10" s="1">
        <v>1</v>
      </c>
      <c r="BM10" s="1"/>
      <c r="BN10" s="1" t="s">
        <v>7</v>
      </c>
      <c r="BO10" s="8">
        <v>8</v>
      </c>
      <c r="BP10" s="8">
        <v>2</v>
      </c>
      <c r="BQ10" s="8">
        <v>7</v>
      </c>
      <c r="BR10" s="8">
        <v>15</v>
      </c>
      <c r="BS10" s="1"/>
      <c r="BT10" s="1"/>
      <c r="BU10" s="1"/>
      <c r="BV10" s="1"/>
      <c r="BW10" s="1"/>
      <c r="BY10" t="s">
        <v>7</v>
      </c>
      <c r="BZ10">
        <v>96</v>
      </c>
      <c r="CA10">
        <v>3</v>
      </c>
      <c r="CB10">
        <v>16</v>
      </c>
      <c r="CC10">
        <v>50</v>
      </c>
      <c r="CD10" s="1">
        <v>0.80825680906850395</v>
      </c>
      <c r="CE10" s="1">
        <v>1.0569999999999999</v>
      </c>
      <c r="CF10" s="1" t="s">
        <v>427</v>
      </c>
      <c r="CG10" s="1">
        <v>1</v>
      </c>
      <c r="CJ10" t="s">
        <v>7</v>
      </c>
      <c r="CK10" s="6">
        <v>2</v>
      </c>
      <c r="CL10" s="6">
        <v>1</v>
      </c>
      <c r="CM10" s="6">
        <v>1</v>
      </c>
      <c r="CN10" s="6">
        <v>0.4</v>
      </c>
      <c r="CU10" t="s">
        <v>7</v>
      </c>
      <c r="CV10">
        <v>300</v>
      </c>
      <c r="CW10">
        <v>8</v>
      </c>
      <c r="CX10">
        <v>91</v>
      </c>
      <c r="CY10">
        <v>346</v>
      </c>
      <c r="CZ10" s="3">
        <v>0.97155605741904305</v>
      </c>
      <c r="DA10" s="3">
        <v>1.0049999999999999</v>
      </c>
      <c r="DB10" s="3" t="s">
        <v>124</v>
      </c>
      <c r="DC10">
        <v>1</v>
      </c>
      <c r="DF10" t="s">
        <v>7</v>
      </c>
      <c r="DG10">
        <v>1</v>
      </c>
      <c r="DH10">
        <v>1</v>
      </c>
      <c r="DI10">
        <v>1</v>
      </c>
      <c r="DJ10">
        <v>0</v>
      </c>
      <c r="DQ10" t="s">
        <v>7</v>
      </c>
      <c r="DR10">
        <v>483</v>
      </c>
      <c r="DS10">
        <v>24</v>
      </c>
      <c r="DT10">
        <v>70</v>
      </c>
      <c r="DU10">
        <v>181</v>
      </c>
      <c r="DV10" s="1">
        <v>0.41088403487081798</v>
      </c>
      <c r="DW10" s="3">
        <v>1.1319999999999999</v>
      </c>
      <c r="DX10" s="1" t="s">
        <v>145</v>
      </c>
      <c r="DY10">
        <v>1</v>
      </c>
      <c r="EB10" t="s">
        <v>7</v>
      </c>
      <c r="EC10">
        <v>149</v>
      </c>
      <c r="ED10">
        <v>8</v>
      </c>
      <c r="EE10">
        <v>252</v>
      </c>
      <c r="EF10">
        <v>990</v>
      </c>
      <c r="EG10" s="1">
        <v>7.7663047737925997E-2</v>
      </c>
      <c r="EH10" s="1">
        <v>0.58750000000000002</v>
      </c>
      <c r="EI10" s="1" t="s">
        <v>166</v>
      </c>
      <c r="EJ10" s="1">
        <v>1</v>
      </c>
      <c r="EM10" t="s">
        <v>7</v>
      </c>
      <c r="EN10">
        <v>10</v>
      </c>
      <c r="EO10">
        <v>2</v>
      </c>
      <c r="EP10">
        <v>3</v>
      </c>
      <c r="EQ10">
        <v>3</v>
      </c>
      <c r="ER10" s="1"/>
      <c r="ES10" s="1"/>
      <c r="ET10" s="1"/>
      <c r="EU10" s="1"/>
      <c r="EV10" s="1"/>
      <c r="EW10" s="1"/>
      <c r="EX10" t="s">
        <v>7</v>
      </c>
      <c r="EY10">
        <v>8</v>
      </c>
      <c r="EZ10">
        <v>0.7</v>
      </c>
      <c r="FA10">
        <v>1</v>
      </c>
      <c r="FB10">
        <v>0.9</v>
      </c>
      <c r="FC10" s="1"/>
      <c r="FD10" s="1"/>
      <c r="FE10" s="1"/>
      <c r="FF10" s="1"/>
      <c r="FG10" s="1"/>
      <c r="FI10" t="s">
        <v>7</v>
      </c>
      <c r="FJ10">
        <v>288</v>
      </c>
      <c r="FK10">
        <v>21</v>
      </c>
      <c r="FL10">
        <v>69</v>
      </c>
      <c r="FM10">
        <v>219</v>
      </c>
      <c r="FN10" s="1">
        <v>0.23700806703173399</v>
      </c>
      <c r="FO10" s="1">
        <v>1.2310000000000001</v>
      </c>
      <c r="FP10" s="1" t="s">
        <v>186</v>
      </c>
      <c r="FQ10">
        <v>1</v>
      </c>
      <c r="FT10" t="s">
        <v>7</v>
      </c>
      <c r="FU10">
        <v>122</v>
      </c>
      <c r="FV10">
        <v>5</v>
      </c>
      <c r="FW10">
        <v>118</v>
      </c>
      <c r="FX10">
        <v>520</v>
      </c>
      <c r="FY10" s="1">
        <v>0.30213046541480898</v>
      </c>
      <c r="FZ10" s="1">
        <v>0.84299999999999997</v>
      </c>
      <c r="GA10" s="1" t="s">
        <v>270</v>
      </c>
      <c r="GB10">
        <v>1</v>
      </c>
      <c r="GE10" t="s">
        <v>7</v>
      </c>
      <c r="GF10">
        <v>345</v>
      </c>
      <c r="GG10">
        <v>16</v>
      </c>
      <c r="GH10">
        <v>119</v>
      </c>
      <c r="GI10">
        <v>472</v>
      </c>
      <c r="GJ10" s="1">
        <v>0.92222270584327104</v>
      </c>
      <c r="GK10" s="1">
        <v>1.0129999999999999</v>
      </c>
      <c r="GL10" s="1" t="s">
        <v>211</v>
      </c>
      <c r="GM10">
        <v>1</v>
      </c>
      <c r="GP10" t="s">
        <v>7</v>
      </c>
      <c r="GQ10">
        <v>29</v>
      </c>
      <c r="GR10">
        <v>3</v>
      </c>
      <c r="GS10">
        <v>27</v>
      </c>
      <c r="GT10">
        <v>48</v>
      </c>
      <c r="GU10" s="1">
        <v>5.1073960341689997E-2</v>
      </c>
      <c r="GV10" s="1">
        <v>0.63200000000000001</v>
      </c>
      <c r="GW10" s="1" t="s">
        <v>286</v>
      </c>
      <c r="GX10">
        <f t="shared" ref="GX10:GX23" si="11">ABS(GU10*9)</f>
        <v>0.45966564307520996</v>
      </c>
      <c r="HA10" t="s">
        <v>7</v>
      </c>
      <c r="HB10">
        <v>26</v>
      </c>
      <c r="HC10">
        <v>0.9</v>
      </c>
      <c r="HD10">
        <v>1</v>
      </c>
      <c r="HE10">
        <v>0.5</v>
      </c>
      <c r="HL10" t="s">
        <v>7</v>
      </c>
      <c r="HM10">
        <v>6</v>
      </c>
      <c r="HN10">
        <v>1</v>
      </c>
      <c r="HO10">
        <v>2</v>
      </c>
      <c r="HP10">
        <v>2</v>
      </c>
      <c r="HW10" t="s">
        <v>7</v>
      </c>
      <c r="HX10">
        <v>136</v>
      </c>
      <c r="HY10">
        <v>15</v>
      </c>
      <c r="HZ10">
        <v>21</v>
      </c>
      <c r="IA10">
        <v>23</v>
      </c>
      <c r="IB10" s="1">
        <v>0.41379018566112102</v>
      </c>
      <c r="IC10" s="1">
        <v>0.83499999999999996</v>
      </c>
      <c r="ID10" s="1" t="s">
        <v>408</v>
      </c>
      <c r="IE10">
        <v>1</v>
      </c>
      <c r="IH10" t="s">
        <v>7</v>
      </c>
      <c r="II10">
        <v>233</v>
      </c>
      <c r="IJ10">
        <v>3</v>
      </c>
      <c r="IK10">
        <v>28</v>
      </c>
      <c r="IL10">
        <v>206</v>
      </c>
      <c r="IM10" s="1">
        <v>0.99446557440988603</v>
      </c>
      <c r="IN10" s="1">
        <v>0.99539999999999995</v>
      </c>
      <c r="IO10" s="1" t="s">
        <v>348</v>
      </c>
      <c r="IP10">
        <v>1</v>
      </c>
      <c r="IS10" t="s">
        <v>7</v>
      </c>
      <c r="IT10">
        <v>81</v>
      </c>
      <c r="IU10">
        <v>24</v>
      </c>
      <c r="IV10">
        <v>43</v>
      </c>
      <c r="IW10">
        <v>56</v>
      </c>
      <c r="IX10" s="1">
        <v>4.8125825962292E-2</v>
      </c>
      <c r="IY10" s="1">
        <v>2.766</v>
      </c>
      <c r="IZ10" s="1" t="s">
        <v>391</v>
      </c>
      <c r="JA10">
        <f t="shared" si="1"/>
        <v>0.67376156347208804</v>
      </c>
      <c r="JE10" t="s">
        <v>7</v>
      </c>
      <c r="JF10">
        <v>20</v>
      </c>
      <c r="JG10">
        <v>2</v>
      </c>
      <c r="JH10">
        <v>3</v>
      </c>
      <c r="JI10">
        <v>3</v>
      </c>
      <c r="JP10" t="s">
        <v>7</v>
      </c>
      <c r="JQ10">
        <v>54</v>
      </c>
      <c r="JR10">
        <v>1</v>
      </c>
      <c r="JS10">
        <v>2</v>
      </c>
      <c r="JT10">
        <v>2</v>
      </c>
      <c r="KB10" t="s">
        <v>7</v>
      </c>
      <c r="KC10">
        <v>191</v>
      </c>
      <c r="KD10">
        <v>4</v>
      </c>
      <c r="KE10">
        <v>16</v>
      </c>
      <c r="KF10">
        <v>47</v>
      </c>
      <c r="KG10" s="6">
        <v>0.67571438499851499</v>
      </c>
      <c r="KH10" s="6">
        <v>0.93159999999999998</v>
      </c>
      <c r="KI10" s="6" t="s">
        <v>469</v>
      </c>
      <c r="KJ10">
        <v>1</v>
      </c>
      <c r="KM10" t="s">
        <v>7</v>
      </c>
      <c r="KN10">
        <v>38</v>
      </c>
      <c r="KO10">
        <v>0.9</v>
      </c>
      <c r="KP10">
        <v>2</v>
      </c>
      <c r="KQ10">
        <v>2</v>
      </c>
      <c r="KX10" t="s">
        <v>7</v>
      </c>
      <c r="KY10">
        <v>23</v>
      </c>
      <c r="KZ10">
        <v>1</v>
      </c>
      <c r="LA10">
        <v>1</v>
      </c>
      <c r="LB10">
        <v>0.9</v>
      </c>
      <c r="LI10" t="s">
        <v>7</v>
      </c>
      <c r="LJ10">
        <v>30</v>
      </c>
      <c r="LK10">
        <v>2</v>
      </c>
      <c r="LL10">
        <v>4</v>
      </c>
      <c r="LM10">
        <v>5</v>
      </c>
      <c r="LN10" s="1">
        <v>0.36044870579662702</v>
      </c>
      <c r="LO10" s="1">
        <v>2.532</v>
      </c>
      <c r="LP10" s="1" t="s">
        <v>317</v>
      </c>
      <c r="LT10" t="s">
        <v>7</v>
      </c>
      <c r="LU10">
        <v>51</v>
      </c>
      <c r="LV10">
        <v>3</v>
      </c>
      <c r="LW10">
        <v>4</v>
      </c>
      <c r="LX10">
        <v>4</v>
      </c>
      <c r="LY10" s="6">
        <v>5.8362407020744002E-2</v>
      </c>
      <c r="LZ10" s="6">
        <v>1.825</v>
      </c>
      <c r="MA10" s="6" t="s">
        <v>488</v>
      </c>
      <c r="MB10">
        <v>1</v>
      </c>
      <c r="ME10" t="s">
        <v>7</v>
      </c>
      <c r="MF10">
        <v>10</v>
      </c>
      <c r="MG10">
        <v>2</v>
      </c>
      <c r="MH10">
        <v>2</v>
      </c>
      <c r="MI10">
        <v>2</v>
      </c>
      <c r="MP10" t="s">
        <v>7</v>
      </c>
      <c r="MQ10">
        <v>1</v>
      </c>
      <c r="MR10">
        <v>0.5</v>
      </c>
      <c r="MS10">
        <v>0.5</v>
      </c>
      <c r="MT10">
        <v>0</v>
      </c>
    </row>
    <row r="11" spans="1:363" x14ac:dyDescent="0.25">
      <c r="A11" t="s">
        <v>8</v>
      </c>
      <c r="B11">
        <v>25</v>
      </c>
      <c r="C11">
        <v>20</v>
      </c>
      <c r="D11">
        <v>36</v>
      </c>
      <c r="E11">
        <v>41</v>
      </c>
      <c r="F11" s="1">
        <v>1.3013474070318999E-2</v>
      </c>
      <c r="G11" s="1">
        <v>3.492</v>
      </c>
      <c r="H11" s="1" t="s">
        <v>24</v>
      </c>
      <c r="I11" s="1">
        <f t="shared" si="5"/>
        <v>0.182188636984466</v>
      </c>
      <c r="J11" s="1"/>
      <c r="K11" s="1"/>
      <c r="L11" s="1" t="s">
        <v>8</v>
      </c>
      <c r="M11">
        <v>365</v>
      </c>
      <c r="N11">
        <v>303</v>
      </c>
      <c r="O11" s="1">
        <v>476</v>
      </c>
      <c r="P11" s="1">
        <v>526</v>
      </c>
      <c r="Q11" s="1">
        <v>3.5336397189314001E-2</v>
      </c>
      <c r="R11" s="1">
        <v>1.3740000000000001</v>
      </c>
      <c r="S11" s="1" t="s">
        <v>44</v>
      </c>
      <c r="T11" s="1">
        <f t="shared" si="2"/>
        <v>0.70672794378628001</v>
      </c>
      <c r="U11" s="1"/>
      <c r="W11" t="s">
        <v>8</v>
      </c>
      <c r="X11">
        <v>181</v>
      </c>
      <c r="Y11">
        <v>3</v>
      </c>
      <c r="Z11">
        <v>34</v>
      </c>
      <c r="AA11">
        <v>135</v>
      </c>
      <c r="AB11" s="1">
        <v>0.28791821490991598</v>
      </c>
      <c r="AC11" s="1">
        <v>1.296</v>
      </c>
      <c r="AD11" s="1" t="s">
        <v>61</v>
      </c>
      <c r="AE11" s="1">
        <v>1</v>
      </c>
      <c r="AF11" s="1"/>
      <c r="AH11" t="s">
        <v>8</v>
      </c>
      <c r="AI11">
        <v>182</v>
      </c>
      <c r="AJ11">
        <v>24</v>
      </c>
      <c r="AK11">
        <v>121</v>
      </c>
      <c r="AL11">
        <v>259</v>
      </c>
      <c r="AM11" s="1">
        <v>0.55244374743236102</v>
      </c>
      <c r="AN11" s="1">
        <v>0.86839999999999995</v>
      </c>
      <c r="AO11" s="1" t="s">
        <v>81</v>
      </c>
      <c r="AP11">
        <v>1</v>
      </c>
      <c r="AS11" t="s">
        <v>8</v>
      </c>
      <c r="AT11">
        <v>34</v>
      </c>
      <c r="AU11">
        <v>218</v>
      </c>
      <c r="AV11">
        <v>1098</v>
      </c>
      <c r="AW11">
        <v>2311</v>
      </c>
      <c r="AX11" s="1">
        <v>0.90430574423420995</v>
      </c>
      <c r="AY11" s="1">
        <v>1.056</v>
      </c>
      <c r="AZ11" s="1" t="s">
        <v>244</v>
      </c>
      <c r="BA11" s="1">
        <v>1</v>
      </c>
      <c r="BD11" t="s">
        <v>8</v>
      </c>
      <c r="BE11">
        <v>183</v>
      </c>
      <c r="BF11">
        <v>14</v>
      </c>
      <c r="BG11">
        <v>28</v>
      </c>
      <c r="BH11">
        <v>38</v>
      </c>
      <c r="BI11" s="1">
        <v>0.988480278073263</v>
      </c>
      <c r="BJ11" s="1">
        <v>0.99609999999999999</v>
      </c>
      <c r="BK11" s="1" t="s">
        <v>101</v>
      </c>
      <c r="BL11" s="1">
        <v>1</v>
      </c>
      <c r="BM11" s="1"/>
      <c r="BN11" s="1" t="s">
        <v>8</v>
      </c>
      <c r="BO11" s="8">
        <v>9</v>
      </c>
      <c r="BP11" s="8">
        <v>2</v>
      </c>
      <c r="BQ11" s="8">
        <v>9</v>
      </c>
      <c r="BR11" s="8">
        <v>23</v>
      </c>
      <c r="BS11" s="1"/>
      <c r="BT11" s="1"/>
      <c r="BU11" s="1"/>
      <c r="BV11" s="1"/>
      <c r="BW11" s="1"/>
      <c r="BY11" t="s">
        <v>8</v>
      </c>
      <c r="BZ11">
        <v>147</v>
      </c>
      <c r="CA11">
        <v>53</v>
      </c>
      <c r="CB11">
        <v>144</v>
      </c>
      <c r="CC11">
        <v>221</v>
      </c>
      <c r="CD11" s="1">
        <v>0.36208509559097402</v>
      </c>
      <c r="CE11" s="1">
        <v>0.81489999999999996</v>
      </c>
      <c r="CF11" s="1" t="s">
        <v>428</v>
      </c>
      <c r="CG11" s="1">
        <v>1</v>
      </c>
      <c r="CJ11" t="s">
        <v>8</v>
      </c>
      <c r="CK11" s="6">
        <v>4</v>
      </c>
      <c r="CL11" s="6">
        <v>2</v>
      </c>
      <c r="CM11" s="6">
        <v>2</v>
      </c>
      <c r="CN11" s="6">
        <v>1</v>
      </c>
      <c r="CU11" t="s">
        <v>8</v>
      </c>
      <c r="CV11">
        <v>386</v>
      </c>
      <c r="CW11">
        <v>27</v>
      </c>
      <c r="CX11">
        <v>121</v>
      </c>
      <c r="CY11">
        <v>243</v>
      </c>
      <c r="CZ11" s="3">
        <v>0.89024012189818602</v>
      </c>
      <c r="DA11" s="3">
        <v>1.0189999999999999</v>
      </c>
      <c r="DB11" s="3" t="s">
        <v>125</v>
      </c>
      <c r="DC11">
        <v>1</v>
      </c>
      <c r="DF11" t="s">
        <v>8</v>
      </c>
      <c r="DG11">
        <v>44</v>
      </c>
      <c r="DH11">
        <v>5</v>
      </c>
      <c r="DI11">
        <v>24</v>
      </c>
      <c r="DJ11">
        <v>41</v>
      </c>
      <c r="DK11" s="1">
        <v>0.76580527585264702</v>
      </c>
      <c r="DL11" s="1">
        <v>1.2210000000000001</v>
      </c>
      <c r="DM11" s="1" t="s">
        <v>225</v>
      </c>
      <c r="DN11">
        <v>1</v>
      </c>
      <c r="DQ11" t="s">
        <v>8</v>
      </c>
      <c r="DR11">
        <v>527</v>
      </c>
      <c r="DS11">
        <v>2437</v>
      </c>
      <c r="DT11">
        <v>3732</v>
      </c>
      <c r="DU11">
        <v>4269</v>
      </c>
      <c r="DV11" s="1">
        <v>9.3880889042320004E-2</v>
      </c>
      <c r="DW11" s="1">
        <v>1.288</v>
      </c>
      <c r="DX11" s="1" t="s">
        <v>146</v>
      </c>
      <c r="DY11">
        <v>1</v>
      </c>
      <c r="EB11" t="s">
        <v>8</v>
      </c>
      <c r="EC11">
        <v>272</v>
      </c>
      <c r="ED11">
        <v>141</v>
      </c>
      <c r="EE11">
        <v>1569</v>
      </c>
      <c r="EF11">
        <v>3877</v>
      </c>
      <c r="EG11" s="1">
        <v>4.8294382689067002E-2</v>
      </c>
      <c r="EH11" s="1">
        <v>0.5403</v>
      </c>
      <c r="EI11" s="1" t="s">
        <v>165</v>
      </c>
      <c r="EJ11" s="1">
        <f t="shared" si="3"/>
        <v>0.96588765378134001</v>
      </c>
      <c r="EM11" t="s">
        <v>8</v>
      </c>
      <c r="EN11">
        <v>5</v>
      </c>
      <c r="EO11">
        <v>7</v>
      </c>
      <c r="EP11">
        <v>6</v>
      </c>
      <c r="EQ11">
        <v>3</v>
      </c>
      <c r="ER11" s="1"/>
      <c r="ES11" s="1"/>
      <c r="ET11" s="1"/>
      <c r="EU11" s="1"/>
      <c r="EV11" s="1"/>
      <c r="EW11" s="1"/>
      <c r="EX11" t="s">
        <v>8</v>
      </c>
      <c r="EY11">
        <v>19</v>
      </c>
      <c r="EZ11">
        <v>0.9</v>
      </c>
      <c r="FA11">
        <v>2</v>
      </c>
      <c r="FB11">
        <v>3</v>
      </c>
      <c r="FC11" s="1"/>
      <c r="FD11" s="1"/>
      <c r="FE11" s="1"/>
      <c r="FF11" s="1"/>
      <c r="FG11" s="1"/>
      <c r="FI11" t="s">
        <v>8</v>
      </c>
      <c r="FJ11">
        <v>363</v>
      </c>
      <c r="FK11">
        <v>3985</v>
      </c>
      <c r="FL11">
        <v>5449</v>
      </c>
      <c r="FM11">
        <v>5287</v>
      </c>
      <c r="FN11" s="1">
        <v>0.50249520933109204</v>
      </c>
      <c r="FO11" s="1">
        <v>1.125</v>
      </c>
      <c r="FP11" s="1" t="s">
        <v>187</v>
      </c>
      <c r="FQ11">
        <v>1</v>
      </c>
      <c r="FT11" t="s">
        <v>8</v>
      </c>
      <c r="FU11">
        <v>260</v>
      </c>
      <c r="FV11">
        <v>19</v>
      </c>
      <c r="FW11">
        <v>153</v>
      </c>
      <c r="FX11">
        <v>316</v>
      </c>
      <c r="FY11" s="1">
        <v>0.59565204480453804</v>
      </c>
      <c r="FZ11" s="1">
        <v>0.92430000000000001</v>
      </c>
      <c r="GA11" s="1" t="s">
        <v>271</v>
      </c>
      <c r="GB11">
        <v>1</v>
      </c>
      <c r="GE11" t="s">
        <v>8</v>
      </c>
      <c r="GF11">
        <v>451</v>
      </c>
      <c r="GG11">
        <v>210</v>
      </c>
      <c r="GH11">
        <v>316</v>
      </c>
      <c r="GI11">
        <v>356</v>
      </c>
      <c r="GJ11" s="1">
        <v>1.2575844122937999E-2</v>
      </c>
      <c r="GK11" s="1">
        <v>1.407</v>
      </c>
      <c r="GL11" s="1" t="s">
        <v>212</v>
      </c>
      <c r="GM11">
        <f t="shared" ref="GM11:GM15" si="12">ABS(GJ11*20)</f>
        <v>0.25151688245875997</v>
      </c>
      <c r="GP11" t="s">
        <v>8</v>
      </c>
      <c r="GQ11">
        <v>37</v>
      </c>
      <c r="GR11">
        <v>6</v>
      </c>
      <c r="GS11">
        <v>15</v>
      </c>
      <c r="GT11">
        <v>19</v>
      </c>
      <c r="GU11" s="1">
        <v>0.314793651431858</v>
      </c>
      <c r="GV11" s="1">
        <v>0.79379999999999995</v>
      </c>
      <c r="GW11" s="1" t="s">
        <v>287</v>
      </c>
      <c r="GX11">
        <v>1</v>
      </c>
      <c r="HA11" t="s">
        <v>8</v>
      </c>
      <c r="HB11">
        <v>50</v>
      </c>
      <c r="HC11">
        <v>1</v>
      </c>
      <c r="HD11">
        <v>2</v>
      </c>
      <c r="HE11">
        <v>2</v>
      </c>
      <c r="HF11" s="1">
        <v>0.18313488621648499</v>
      </c>
      <c r="HG11" s="1">
        <v>0.77159999999999995</v>
      </c>
      <c r="HH11" s="1" t="s">
        <v>450</v>
      </c>
      <c r="HI11">
        <v>1</v>
      </c>
      <c r="HL11" t="s">
        <v>8</v>
      </c>
      <c r="HM11">
        <v>8</v>
      </c>
      <c r="HN11">
        <v>1</v>
      </c>
      <c r="HO11">
        <v>2</v>
      </c>
      <c r="HP11">
        <v>2</v>
      </c>
      <c r="HW11" t="s">
        <v>8</v>
      </c>
      <c r="HX11">
        <v>138</v>
      </c>
      <c r="HY11">
        <v>99</v>
      </c>
      <c r="HZ11">
        <v>131</v>
      </c>
      <c r="IA11">
        <v>130</v>
      </c>
      <c r="IB11" s="1">
        <v>0.14255000869670001</v>
      </c>
      <c r="IC11" s="1">
        <v>0.72009999999999996</v>
      </c>
      <c r="ID11" s="1" t="s">
        <v>409</v>
      </c>
      <c r="IE11">
        <v>1</v>
      </c>
      <c r="IH11" t="s">
        <v>8</v>
      </c>
      <c r="II11">
        <v>330</v>
      </c>
      <c r="IJ11">
        <v>11</v>
      </c>
      <c r="IK11">
        <v>63</v>
      </c>
      <c r="IL11">
        <v>170</v>
      </c>
      <c r="IM11" s="1">
        <v>0.33283155572214901</v>
      </c>
      <c r="IN11" s="1">
        <v>0.51170000000000004</v>
      </c>
      <c r="IO11" s="1" t="s">
        <v>349</v>
      </c>
      <c r="IP11">
        <v>1</v>
      </c>
      <c r="IS11" t="s">
        <v>8</v>
      </c>
      <c r="IT11">
        <v>74</v>
      </c>
      <c r="IU11">
        <v>12</v>
      </c>
      <c r="IV11">
        <v>23</v>
      </c>
      <c r="IW11">
        <v>30</v>
      </c>
      <c r="IX11" s="1">
        <v>0.96681303160597898</v>
      </c>
      <c r="IY11" s="1">
        <v>1.0209999999999999</v>
      </c>
      <c r="IZ11" s="1" t="s">
        <v>392</v>
      </c>
      <c r="JA11">
        <f t="shared" si="1"/>
        <v>13.535382442483705</v>
      </c>
      <c r="JE11" t="s">
        <v>8</v>
      </c>
      <c r="JF11">
        <v>34</v>
      </c>
      <c r="JG11">
        <v>3</v>
      </c>
      <c r="JH11">
        <v>6</v>
      </c>
      <c r="JI11">
        <v>11</v>
      </c>
      <c r="JJ11" s="3">
        <v>0.57679621010534299</v>
      </c>
      <c r="JK11" s="3">
        <v>0.84760000000000002</v>
      </c>
      <c r="JL11" s="3" t="s">
        <v>363</v>
      </c>
      <c r="JM11">
        <v>1</v>
      </c>
      <c r="JP11" t="s">
        <v>8</v>
      </c>
      <c r="JQ11">
        <v>50</v>
      </c>
      <c r="JR11">
        <v>2</v>
      </c>
      <c r="JS11">
        <v>5</v>
      </c>
      <c r="JT11">
        <v>7</v>
      </c>
      <c r="KB11" t="s">
        <v>8</v>
      </c>
      <c r="KC11">
        <v>267</v>
      </c>
      <c r="KD11">
        <v>29</v>
      </c>
      <c r="KE11">
        <v>72</v>
      </c>
      <c r="KF11">
        <v>114</v>
      </c>
      <c r="KG11" s="6">
        <v>0.789240234735054</v>
      </c>
      <c r="KH11" s="6">
        <v>1.046</v>
      </c>
      <c r="KI11" s="6" t="s">
        <v>470</v>
      </c>
      <c r="KJ11">
        <v>1</v>
      </c>
      <c r="KM11" t="s">
        <v>8</v>
      </c>
      <c r="KN11">
        <v>50</v>
      </c>
      <c r="KO11">
        <v>2</v>
      </c>
      <c r="KP11">
        <v>4</v>
      </c>
      <c r="KQ11">
        <v>8</v>
      </c>
      <c r="KX11" t="s">
        <v>8</v>
      </c>
      <c r="KY11">
        <v>87</v>
      </c>
      <c r="KZ11">
        <v>2</v>
      </c>
      <c r="LA11">
        <v>4</v>
      </c>
      <c r="LB11">
        <v>4</v>
      </c>
      <c r="LC11" s="1">
        <v>0.71431868810921495</v>
      </c>
      <c r="LD11" s="1">
        <v>1.3160000000000001</v>
      </c>
      <c r="LE11" s="1" t="s">
        <v>306</v>
      </c>
      <c r="LF11">
        <v>1</v>
      </c>
      <c r="LI11" t="s">
        <v>8</v>
      </c>
      <c r="LJ11">
        <v>54</v>
      </c>
      <c r="LK11">
        <v>5</v>
      </c>
      <c r="LL11">
        <v>20</v>
      </c>
      <c r="LM11">
        <v>70</v>
      </c>
      <c r="LN11" s="1">
        <v>0.16473670886578501</v>
      </c>
      <c r="LO11" s="1">
        <v>0.38950000000000001</v>
      </c>
      <c r="LP11" s="1" t="s">
        <v>318</v>
      </c>
      <c r="LT11" t="s">
        <v>8</v>
      </c>
      <c r="LU11">
        <v>107</v>
      </c>
      <c r="LV11">
        <v>9</v>
      </c>
      <c r="LW11">
        <v>82</v>
      </c>
      <c r="LX11">
        <v>298</v>
      </c>
      <c r="LY11" s="6">
        <v>0.502914908639989</v>
      </c>
      <c r="LZ11" s="6">
        <v>0.81510000000000005</v>
      </c>
      <c r="MA11" s="6" t="s">
        <v>489</v>
      </c>
      <c r="MB11">
        <v>1</v>
      </c>
      <c r="ME11" t="s">
        <v>8</v>
      </c>
      <c r="MF11">
        <v>21</v>
      </c>
      <c r="MG11">
        <v>3</v>
      </c>
      <c r="MH11">
        <v>24</v>
      </c>
      <c r="MI11">
        <v>90</v>
      </c>
      <c r="MJ11" s="1">
        <v>0.55269930115388599</v>
      </c>
      <c r="MK11" s="1">
        <v>1.2370000000000001</v>
      </c>
      <c r="ML11" s="1" t="s">
        <v>331</v>
      </c>
      <c r="MM11">
        <v>1</v>
      </c>
      <c r="MP11" t="s">
        <v>8</v>
      </c>
      <c r="MQ11">
        <v>0</v>
      </c>
    </row>
    <row r="12" spans="1:363" x14ac:dyDescent="0.25">
      <c r="A12" t="s">
        <v>0</v>
      </c>
      <c r="B12">
        <v>18</v>
      </c>
      <c r="C12">
        <v>3</v>
      </c>
      <c r="D12">
        <v>9</v>
      </c>
      <c r="E12">
        <v>14</v>
      </c>
      <c r="F12" s="1">
        <v>0.25662055384738702</v>
      </c>
      <c r="G12" s="1">
        <v>0.61660000000000004</v>
      </c>
      <c r="H12" s="1" t="s">
        <v>29</v>
      </c>
      <c r="I12" s="1">
        <v>1</v>
      </c>
      <c r="J12" s="1"/>
      <c r="K12" s="1"/>
      <c r="L12" s="1" t="s">
        <v>0</v>
      </c>
      <c r="M12">
        <v>335</v>
      </c>
      <c r="N12">
        <v>651</v>
      </c>
      <c r="O12" s="1">
        <v>2366</v>
      </c>
      <c r="P12" s="1">
        <v>3692</v>
      </c>
      <c r="Q12" s="1">
        <v>0.40007043780711699</v>
      </c>
      <c r="R12" s="1">
        <v>1.135</v>
      </c>
      <c r="S12" s="1" t="s">
        <v>37</v>
      </c>
      <c r="T12" s="1">
        <v>1</v>
      </c>
      <c r="U12" s="1"/>
      <c r="W12" t="s">
        <v>0</v>
      </c>
      <c r="X12">
        <v>119</v>
      </c>
      <c r="Y12">
        <v>2</v>
      </c>
      <c r="Z12">
        <v>39</v>
      </c>
      <c r="AA12">
        <v>166</v>
      </c>
      <c r="AB12" s="1">
        <v>0.174428990560761</v>
      </c>
      <c r="AC12" s="1">
        <v>1.5</v>
      </c>
      <c r="AD12" s="1" t="s">
        <v>58</v>
      </c>
      <c r="AE12" s="1">
        <v>1</v>
      </c>
      <c r="AF12" s="1"/>
      <c r="AH12" t="s">
        <v>0</v>
      </c>
      <c r="AI12">
        <v>87</v>
      </c>
      <c r="AJ12">
        <v>9</v>
      </c>
      <c r="AK12">
        <v>197</v>
      </c>
      <c r="AL12">
        <v>495</v>
      </c>
      <c r="AM12" s="1">
        <v>0.55949904471837497</v>
      </c>
      <c r="AN12" s="1">
        <v>1.1459999999999999</v>
      </c>
      <c r="AO12" s="1" t="s">
        <v>73</v>
      </c>
      <c r="AP12">
        <v>1</v>
      </c>
      <c r="AS12" t="s">
        <v>0</v>
      </c>
      <c r="AT12">
        <v>30</v>
      </c>
      <c r="AU12">
        <v>144</v>
      </c>
      <c r="AV12">
        <v>855</v>
      </c>
      <c r="AW12">
        <v>1457</v>
      </c>
      <c r="AX12" s="1">
        <v>0.32854168914474502</v>
      </c>
      <c r="AY12" s="1">
        <v>1.58</v>
      </c>
      <c r="AZ12" s="1" t="s">
        <v>236</v>
      </c>
      <c r="BA12" s="1">
        <v>1</v>
      </c>
      <c r="BD12" t="s">
        <v>0</v>
      </c>
      <c r="BE12">
        <v>230</v>
      </c>
      <c r="BF12">
        <v>133</v>
      </c>
      <c r="BG12">
        <v>278</v>
      </c>
      <c r="BH12">
        <v>417</v>
      </c>
      <c r="BI12" s="1">
        <v>0.32322052803392798</v>
      </c>
      <c r="BJ12" s="1">
        <v>1.3089999999999999</v>
      </c>
      <c r="BK12" s="1" t="s">
        <v>93</v>
      </c>
      <c r="BL12" s="1">
        <v>1</v>
      </c>
      <c r="BM12" s="1"/>
      <c r="BN12" t="s">
        <v>0</v>
      </c>
      <c r="BO12" s="7">
        <v>3</v>
      </c>
      <c r="BP12" s="7">
        <v>2</v>
      </c>
      <c r="BQ12" s="7">
        <v>122</v>
      </c>
      <c r="BR12" s="7">
        <v>209</v>
      </c>
      <c r="BV12" s="1"/>
      <c r="BW12" s="1"/>
      <c r="BY12" t="s">
        <v>0</v>
      </c>
      <c r="BZ12">
        <v>152</v>
      </c>
      <c r="CA12">
        <v>135</v>
      </c>
      <c r="CB12">
        <v>486</v>
      </c>
      <c r="CC12">
        <v>800</v>
      </c>
      <c r="CD12" s="1">
        <v>0.88578146984484496</v>
      </c>
      <c r="CE12" s="1">
        <v>1.0329999999999999</v>
      </c>
      <c r="CF12" s="1" t="s">
        <v>421</v>
      </c>
      <c r="CG12" s="1">
        <v>1</v>
      </c>
      <c r="CJ12" t="s">
        <v>0</v>
      </c>
      <c r="CK12" s="6">
        <v>3</v>
      </c>
      <c r="CL12" s="6">
        <v>3</v>
      </c>
      <c r="CM12" s="6">
        <v>2</v>
      </c>
      <c r="CN12" s="6">
        <v>2</v>
      </c>
      <c r="CU12" t="s">
        <v>0</v>
      </c>
      <c r="CV12">
        <v>350</v>
      </c>
      <c r="CW12">
        <v>21</v>
      </c>
      <c r="CX12">
        <v>326</v>
      </c>
      <c r="CY12">
        <v>997</v>
      </c>
      <c r="CZ12" s="1">
        <v>0.71529403893772803</v>
      </c>
      <c r="DA12" s="1">
        <v>1.05</v>
      </c>
      <c r="DB12" s="1" t="s">
        <v>117</v>
      </c>
      <c r="DC12">
        <v>1</v>
      </c>
      <c r="DF12" t="s">
        <v>0</v>
      </c>
      <c r="DG12" s="7">
        <v>1</v>
      </c>
      <c r="DH12" s="7">
        <v>1</v>
      </c>
      <c r="DI12" s="7">
        <v>1</v>
      </c>
      <c r="DJ12">
        <v>0</v>
      </c>
      <c r="DQ12" t="s">
        <v>0</v>
      </c>
      <c r="DR12">
        <v>351</v>
      </c>
      <c r="DS12">
        <v>5</v>
      </c>
      <c r="DT12">
        <v>158</v>
      </c>
      <c r="DU12">
        <v>508</v>
      </c>
      <c r="DV12" s="2">
        <v>4.3606646598200001E-3</v>
      </c>
      <c r="DW12" s="1">
        <v>0.64649999999999996</v>
      </c>
      <c r="DX12" s="1" t="s">
        <v>138</v>
      </c>
      <c r="DY12">
        <f t="shared" ref="DY12:DY21" si="13">ABS(DV12*20)</f>
        <v>8.7213293196400005E-2</v>
      </c>
      <c r="EB12" t="s">
        <v>0</v>
      </c>
      <c r="EC12">
        <v>91</v>
      </c>
      <c r="ED12">
        <v>6</v>
      </c>
      <c r="EE12">
        <v>327</v>
      </c>
      <c r="EF12">
        <v>1558</v>
      </c>
      <c r="EG12" s="1">
        <v>6.4153396939739997E-3</v>
      </c>
      <c r="EH12" s="1">
        <v>0.4486</v>
      </c>
      <c r="EI12" s="1" t="s">
        <v>158</v>
      </c>
      <c r="EJ12" s="1">
        <f t="shared" si="3"/>
        <v>0.12830679387947999</v>
      </c>
      <c r="EM12" t="s">
        <v>0</v>
      </c>
      <c r="EN12">
        <v>6</v>
      </c>
      <c r="EO12">
        <v>6</v>
      </c>
      <c r="EP12">
        <v>6</v>
      </c>
      <c r="EQ12">
        <v>6</v>
      </c>
      <c r="ER12" s="1"/>
      <c r="ES12" s="1"/>
      <c r="ET12" s="1"/>
      <c r="EU12" s="1"/>
      <c r="EV12" s="1"/>
      <c r="EW12" s="1"/>
      <c r="EX12" t="s">
        <v>0</v>
      </c>
      <c r="EY12">
        <v>22</v>
      </c>
      <c r="EZ12">
        <v>0.6</v>
      </c>
      <c r="FA12">
        <v>1</v>
      </c>
      <c r="FB12">
        <v>0.7</v>
      </c>
      <c r="FC12" s="1"/>
      <c r="FD12" s="1"/>
      <c r="FE12" s="1"/>
      <c r="FF12" s="1"/>
      <c r="FG12" s="1"/>
      <c r="FI12" t="s">
        <v>0</v>
      </c>
      <c r="FJ12">
        <v>196</v>
      </c>
      <c r="FK12">
        <v>13</v>
      </c>
      <c r="FL12">
        <v>246</v>
      </c>
      <c r="FM12">
        <v>654</v>
      </c>
      <c r="FN12" s="1">
        <v>8.2895826238869999E-2</v>
      </c>
      <c r="FO12">
        <v>0.73839999999999995</v>
      </c>
      <c r="FP12" s="1" t="s">
        <v>179</v>
      </c>
      <c r="FQ12">
        <v>1</v>
      </c>
      <c r="FT12" t="s">
        <v>0</v>
      </c>
      <c r="FU12">
        <v>195</v>
      </c>
      <c r="FV12">
        <v>5</v>
      </c>
      <c r="FW12">
        <v>307</v>
      </c>
      <c r="FX12">
        <v>1352</v>
      </c>
      <c r="FY12" s="1">
        <v>0.38908585495600501</v>
      </c>
      <c r="FZ12" s="1">
        <v>1.1419999999999999</v>
      </c>
      <c r="GA12" s="1" t="s">
        <v>263</v>
      </c>
      <c r="GB12">
        <v>1</v>
      </c>
      <c r="GE12" t="s">
        <v>0</v>
      </c>
      <c r="GF12">
        <v>342</v>
      </c>
      <c r="GG12">
        <v>31</v>
      </c>
      <c r="GH12">
        <v>849</v>
      </c>
      <c r="GI12">
        <v>1690</v>
      </c>
      <c r="GJ12" s="1">
        <v>0.32801689375454002</v>
      </c>
      <c r="GK12" s="1">
        <v>1.1439999999999999</v>
      </c>
      <c r="GL12" s="1" t="s">
        <v>205</v>
      </c>
      <c r="GM12">
        <v>1</v>
      </c>
      <c r="GP12" t="s">
        <v>0</v>
      </c>
      <c r="GQ12">
        <v>42</v>
      </c>
      <c r="GR12">
        <v>15</v>
      </c>
      <c r="GS12">
        <v>119</v>
      </c>
      <c r="GT12">
        <v>215</v>
      </c>
      <c r="GU12" s="1">
        <v>0.15577140550567201</v>
      </c>
      <c r="GV12" s="1">
        <v>0.72440000000000004</v>
      </c>
      <c r="GW12" s="1" t="s">
        <v>283</v>
      </c>
      <c r="GX12">
        <v>1</v>
      </c>
      <c r="HA12" t="s">
        <v>0</v>
      </c>
      <c r="HB12">
        <v>54</v>
      </c>
      <c r="HC12">
        <v>1</v>
      </c>
      <c r="HD12">
        <v>2</v>
      </c>
      <c r="HE12">
        <v>1</v>
      </c>
      <c r="HF12" s="1">
        <v>0.81391575053484899</v>
      </c>
      <c r="HG12" s="1">
        <v>1.0469999999999999</v>
      </c>
      <c r="HH12" s="1" t="s">
        <v>448</v>
      </c>
      <c r="HI12">
        <v>1</v>
      </c>
      <c r="HL12" t="s">
        <v>0</v>
      </c>
      <c r="HM12">
        <v>4</v>
      </c>
      <c r="HN12">
        <v>1</v>
      </c>
      <c r="HO12">
        <v>3</v>
      </c>
      <c r="HP12">
        <v>3</v>
      </c>
      <c r="HW12" t="s">
        <v>0</v>
      </c>
      <c r="HX12">
        <v>143</v>
      </c>
      <c r="HY12">
        <v>775</v>
      </c>
      <c r="HZ12">
        <v>1174</v>
      </c>
      <c r="IA12">
        <v>1184</v>
      </c>
      <c r="IB12" s="1">
        <v>1.1010601600038E-2</v>
      </c>
      <c r="IC12" s="1">
        <v>0.56179999999999997</v>
      </c>
      <c r="ID12" s="1" t="s">
        <v>401</v>
      </c>
      <c r="IE12">
        <f t="shared" si="7"/>
        <v>0.22021203200076001</v>
      </c>
      <c r="IH12" t="s">
        <v>0</v>
      </c>
      <c r="II12">
        <v>132</v>
      </c>
      <c r="IJ12">
        <v>3</v>
      </c>
      <c r="IK12">
        <v>72</v>
      </c>
      <c r="IL12">
        <v>448</v>
      </c>
      <c r="IM12" s="1">
        <v>6.4822445063925996E-2</v>
      </c>
      <c r="IN12" s="1">
        <v>0.29899999999999999</v>
      </c>
      <c r="IO12" s="1" t="s">
        <v>342</v>
      </c>
      <c r="IP12">
        <v>1</v>
      </c>
      <c r="IS12" t="s">
        <v>0</v>
      </c>
      <c r="IT12">
        <v>91</v>
      </c>
      <c r="IU12">
        <v>119</v>
      </c>
      <c r="IV12">
        <v>225</v>
      </c>
      <c r="IW12">
        <v>284</v>
      </c>
      <c r="IX12" s="1">
        <v>9.4952363530107997E-2</v>
      </c>
      <c r="IY12" s="1">
        <v>2.379</v>
      </c>
      <c r="IZ12" s="1" t="s">
        <v>387</v>
      </c>
      <c r="JA12">
        <f t="shared" si="1"/>
        <v>1.3293330894215121</v>
      </c>
      <c r="JE12" t="s">
        <v>0</v>
      </c>
      <c r="JF12">
        <v>34</v>
      </c>
      <c r="JG12">
        <v>2</v>
      </c>
      <c r="JH12">
        <v>7</v>
      </c>
      <c r="JI12">
        <v>15</v>
      </c>
      <c r="JJ12" s="3">
        <v>0.44578494412665398</v>
      </c>
      <c r="JK12" s="3">
        <v>1.304</v>
      </c>
      <c r="JL12" s="3" t="s">
        <v>360</v>
      </c>
      <c r="JM12">
        <v>1</v>
      </c>
      <c r="JP12" t="s">
        <v>0</v>
      </c>
      <c r="JQ12">
        <v>66</v>
      </c>
      <c r="JR12">
        <v>1</v>
      </c>
      <c r="JS12">
        <v>2</v>
      </c>
      <c r="JT12">
        <v>3</v>
      </c>
      <c r="JU12" s="3">
        <v>0.107532062810321</v>
      </c>
      <c r="JV12" s="3">
        <v>0.73670000000000002</v>
      </c>
      <c r="JW12" s="3" t="s">
        <v>385</v>
      </c>
      <c r="JX12">
        <v>1</v>
      </c>
      <c r="KB12" t="s">
        <v>0</v>
      </c>
      <c r="KC12">
        <v>328</v>
      </c>
      <c r="KD12">
        <v>99</v>
      </c>
      <c r="KE12">
        <v>362</v>
      </c>
      <c r="KF12">
        <v>765</v>
      </c>
      <c r="KG12" s="6">
        <v>0.70726168569521397</v>
      </c>
      <c r="KH12" s="6">
        <v>1.0660000000000001</v>
      </c>
      <c r="KI12" s="6" t="s">
        <v>461</v>
      </c>
      <c r="KJ12">
        <v>1</v>
      </c>
      <c r="KM12" t="s">
        <v>0</v>
      </c>
      <c r="KN12">
        <v>64</v>
      </c>
      <c r="KO12">
        <v>1</v>
      </c>
      <c r="KP12">
        <v>2</v>
      </c>
      <c r="KQ12">
        <v>3</v>
      </c>
      <c r="KR12" s="1">
        <v>0.34365468809431798</v>
      </c>
      <c r="KS12" s="1">
        <v>2.843</v>
      </c>
      <c r="KT12" s="1" t="s">
        <v>297</v>
      </c>
      <c r="KU12">
        <v>1</v>
      </c>
      <c r="KX12" t="s">
        <v>0</v>
      </c>
      <c r="KY12">
        <v>28</v>
      </c>
      <c r="KZ12">
        <v>2</v>
      </c>
      <c r="LA12">
        <v>2</v>
      </c>
      <c r="LB12">
        <v>1</v>
      </c>
      <c r="LI12" t="s">
        <v>0</v>
      </c>
      <c r="LJ12">
        <v>26</v>
      </c>
      <c r="LK12">
        <v>2</v>
      </c>
      <c r="LL12">
        <v>2</v>
      </c>
      <c r="LM12">
        <v>1</v>
      </c>
      <c r="LN12" s="1">
        <v>0.72972711643438104</v>
      </c>
      <c r="LO12" s="1">
        <v>0.7853</v>
      </c>
      <c r="LP12" s="1" t="s">
        <v>314</v>
      </c>
      <c r="LT12" t="s">
        <v>0</v>
      </c>
      <c r="LU12">
        <v>68</v>
      </c>
      <c r="LV12">
        <v>4</v>
      </c>
      <c r="LW12">
        <v>8</v>
      </c>
      <c r="LX12">
        <v>13</v>
      </c>
      <c r="LY12" s="6">
        <v>0.41459103618013499</v>
      </c>
      <c r="LZ12" s="6">
        <v>1.2809999999999999</v>
      </c>
      <c r="MA12" s="6" t="s">
        <v>482</v>
      </c>
      <c r="MB12">
        <v>1</v>
      </c>
      <c r="ME12" t="s">
        <v>0</v>
      </c>
      <c r="MF12">
        <v>13</v>
      </c>
      <c r="MG12">
        <v>2</v>
      </c>
      <c r="MH12">
        <v>6</v>
      </c>
      <c r="MI12">
        <v>8</v>
      </c>
      <c r="MP12" t="s">
        <v>0</v>
      </c>
      <c r="MQ12" s="7">
        <v>3</v>
      </c>
      <c r="MR12" s="7">
        <v>0.6</v>
      </c>
      <c r="MS12" s="7">
        <v>0.8</v>
      </c>
      <c r="MT12">
        <v>0.3</v>
      </c>
    </row>
    <row r="13" spans="1:363" x14ac:dyDescent="0.25">
      <c r="A13" t="s">
        <v>9</v>
      </c>
      <c r="B13">
        <v>33</v>
      </c>
      <c r="C13">
        <v>1</v>
      </c>
      <c r="D13">
        <v>2</v>
      </c>
      <c r="E13">
        <v>2</v>
      </c>
      <c r="F13" s="1">
        <v>9.8315202052799994E-3</v>
      </c>
      <c r="G13" s="1">
        <v>3.0750000000000002</v>
      </c>
      <c r="H13" s="1" t="s">
        <v>23</v>
      </c>
      <c r="I13" s="1">
        <f t="shared" si="5"/>
        <v>0.13764128287392</v>
      </c>
      <c r="J13" s="1"/>
      <c r="K13" s="1"/>
      <c r="L13" s="1" t="s">
        <v>9</v>
      </c>
      <c r="M13">
        <v>203</v>
      </c>
      <c r="N13">
        <v>1</v>
      </c>
      <c r="O13" s="1">
        <v>29</v>
      </c>
      <c r="P13" s="1">
        <v>297</v>
      </c>
      <c r="Q13" s="1">
        <v>3.177216244225E-2</v>
      </c>
      <c r="R13" s="1">
        <v>1.383</v>
      </c>
      <c r="S13" s="1" t="s">
        <v>45</v>
      </c>
      <c r="T13" s="1">
        <f t="shared" si="2"/>
        <v>0.63544324884500003</v>
      </c>
      <c r="U13" s="1"/>
      <c r="W13" t="s">
        <v>9</v>
      </c>
      <c r="X13">
        <v>197</v>
      </c>
      <c r="Y13">
        <v>0.8</v>
      </c>
      <c r="Z13">
        <v>18</v>
      </c>
      <c r="AA13">
        <v>194</v>
      </c>
      <c r="AB13" s="1">
        <v>0.41695749956414202</v>
      </c>
      <c r="AC13" s="1">
        <v>1.1970000000000001</v>
      </c>
      <c r="AD13" s="1" t="s">
        <v>62</v>
      </c>
      <c r="AE13" s="1">
        <v>1</v>
      </c>
      <c r="AF13" s="1"/>
      <c r="AH13" t="s">
        <v>9</v>
      </c>
      <c r="AI13">
        <v>131</v>
      </c>
      <c r="AJ13">
        <v>2</v>
      </c>
      <c r="AK13">
        <v>101</v>
      </c>
      <c r="AL13">
        <v>485</v>
      </c>
      <c r="AM13" s="1">
        <v>5.3559206640886002E-2</v>
      </c>
      <c r="AN13" s="1">
        <v>0.63319999999999999</v>
      </c>
      <c r="AO13" s="1" t="s">
        <v>82</v>
      </c>
      <c r="AP13">
        <v>1</v>
      </c>
      <c r="AS13" t="s">
        <v>9</v>
      </c>
      <c r="AT13">
        <v>25</v>
      </c>
      <c r="AU13">
        <v>1</v>
      </c>
      <c r="AV13">
        <v>3</v>
      </c>
      <c r="AW13">
        <v>3</v>
      </c>
      <c r="AX13" s="1">
        <v>0.71007895527258502</v>
      </c>
      <c r="AY13" s="1">
        <v>1.1839999999999999</v>
      </c>
      <c r="AZ13" s="1" t="s">
        <v>245</v>
      </c>
      <c r="BA13" s="1">
        <v>1</v>
      </c>
      <c r="BD13" t="s">
        <v>9</v>
      </c>
      <c r="BE13">
        <v>53</v>
      </c>
      <c r="BF13">
        <v>0.6</v>
      </c>
      <c r="BG13">
        <v>2</v>
      </c>
      <c r="BH13">
        <v>6</v>
      </c>
      <c r="BI13" s="1">
        <v>0.17908212691536801</v>
      </c>
      <c r="BJ13" s="1">
        <v>1.591</v>
      </c>
      <c r="BK13" s="1" t="s">
        <v>102</v>
      </c>
      <c r="BL13" s="1">
        <v>1</v>
      </c>
      <c r="BM13" s="1"/>
      <c r="BN13" s="1" t="s">
        <v>9</v>
      </c>
      <c r="BO13" s="8">
        <v>4</v>
      </c>
      <c r="BP13" s="8">
        <v>1</v>
      </c>
      <c r="BQ13" s="8">
        <v>2</v>
      </c>
      <c r="BR13" s="8">
        <v>2</v>
      </c>
      <c r="BS13" s="1"/>
      <c r="BT13" s="1"/>
      <c r="BU13" s="1"/>
      <c r="BV13" s="1"/>
      <c r="BW13" s="1"/>
      <c r="BY13" t="s">
        <v>9</v>
      </c>
      <c r="BZ13">
        <v>128</v>
      </c>
      <c r="CA13">
        <v>2</v>
      </c>
      <c r="CB13">
        <v>11</v>
      </c>
      <c r="CC13">
        <v>33</v>
      </c>
      <c r="CD13" s="1">
        <v>0.62606817411692794</v>
      </c>
      <c r="CE13" s="1">
        <v>0.89559999999999995</v>
      </c>
      <c r="CF13" s="1" t="s">
        <v>429</v>
      </c>
      <c r="CG13" s="1">
        <v>1</v>
      </c>
      <c r="CJ13" t="s">
        <v>9</v>
      </c>
      <c r="CK13" s="6">
        <v>14</v>
      </c>
      <c r="CL13" s="6">
        <v>0.6</v>
      </c>
      <c r="CM13" s="6">
        <v>0.7</v>
      </c>
      <c r="CN13" s="6">
        <v>0.4</v>
      </c>
      <c r="CU13" t="s">
        <v>9</v>
      </c>
      <c r="CV13">
        <v>270</v>
      </c>
      <c r="CW13">
        <v>2</v>
      </c>
      <c r="CX13">
        <v>30</v>
      </c>
      <c r="CY13">
        <v>234</v>
      </c>
      <c r="CZ13" s="3">
        <v>0.33280336609362099</v>
      </c>
      <c r="DA13" s="3">
        <v>0.87849999999999995</v>
      </c>
      <c r="DB13" s="3" t="s">
        <v>126</v>
      </c>
      <c r="DC13">
        <v>1</v>
      </c>
      <c r="DF13" t="s">
        <v>9</v>
      </c>
      <c r="DG13">
        <v>54</v>
      </c>
      <c r="DH13">
        <v>3</v>
      </c>
      <c r="DI13">
        <v>14</v>
      </c>
      <c r="DJ13">
        <v>32</v>
      </c>
      <c r="DK13" s="1">
        <v>0.16495823822838501</v>
      </c>
      <c r="DL13" s="1">
        <v>0.34560000000000002</v>
      </c>
      <c r="DM13" s="1" t="s">
        <v>226</v>
      </c>
      <c r="DN13">
        <v>1</v>
      </c>
      <c r="DQ13" t="s">
        <v>9</v>
      </c>
      <c r="DR13">
        <v>240</v>
      </c>
      <c r="DS13">
        <v>0.9</v>
      </c>
      <c r="DT13">
        <v>16</v>
      </c>
      <c r="DU13">
        <v>157</v>
      </c>
      <c r="DV13" s="1">
        <v>0.365697261118959</v>
      </c>
      <c r="DW13" s="1">
        <v>1.149</v>
      </c>
      <c r="DX13" s="1" t="s">
        <v>147</v>
      </c>
      <c r="DY13">
        <v>1</v>
      </c>
      <c r="EB13" t="s">
        <v>9</v>
      </c>
      <c r="EC13">
        <v>186</v>
      </c>
      <c r="ED13">
        <v>5</v>
      </c>
      <c r="EE13">
        <v>25</v>
      </c>
      <c r="EF13">
        <v>82</v>
      </c>
      <c r="EG13" s="1">
        <v>0.13868861275614999</v>
      </c>
      <c r="EH13" s="1">
        <v>1.5669999999999999</v>
      </c>
      <c r="EI13" s="1" t="s">
        <v>167</v>
      </c>
      <c r="EJ13" s="1">
        <v>1</v>
      </c>
      <c r="EM13" t="s">
        <v>9</v>
      </c>
      <c r="EN13">
        <v>46</v>
      </c>
      <c r="EO13">
        <v>1</v>
      </c>
      <c r="EP13">
        <v>18</v>
      </c>
      <c r="EQ13">
        <v>62</v>
      </c>
      <c r="ER13" s="1">
        <v>9.6949158100769997E-2</v>
      </c>
      <c r="ES13" s="1">
        <v>1.4239999999999999</v>
      </c>
      <c r="ET13" s="1" t="s">
        <v>440</v>
      </c>
      <c r="EU13" s="1">
        <f t="shared" ref="EU13:EU22" si="14">ABS(ER13*9)</f>
        <v>0.87254242290692996</v>
      </c>
      <c r="EV13" s="1"/>
      <c r="EW13" s="1"/>
      <c r="EX13" t="s">
        <v>9</v>
      </c>
      <c r="EY13">
        <v>112</v>
      </c>
      <c r="EZ13">
        <v>0.6</v>
      </c>
      <c r="FA13">
        <v>3</v>
      </c>
      <c r="FB13">
        <v>14</v>
      </c>
      <c r="FC13" s="1">
        <v>0.49434992557915503</v>
      </c>
      <c r="FD13" s="1">
        <v>1.1459999999999999</v>
      </c>
      <c r="FE13" s="1" t="s">
        <v>257</v>
      </c>
      <c r="FF13" s="1">
        <v>1</v>
      </c>
      <c r="FG13" s="1"/>
      <c r="FI13" t="s">
        <v>9</v>
      </c>
      <c r="FJ13">
        <v>312</v>
      </c>
      <c r="FK13">
        <v>29</v>
      </c>
      <c r="FL13">
        <v>119</v>
      </c>
      <c r="FM13">
        <v>251</v>
      </c>
      <c r="FN13" s="1">
        <v>5.5018198652081997E-2</v>
      </c>
      <c r="FO13" s="1">
        <v>0.71550000000000002</v>
      </c>
      <c r="FP13" s="1" t="s">
        <v>188</v>
      </c>
      <c r="FQ13">
        <v>1</v>
      </c>
      <c r="FT13" t="s">
        <v>9</v>
      </c>
      <c r="FU13">
        <v>249</v>
      </c>
      <c r="FV13">
        <v>2</v>
      </c>
      <c r="FW13">
        <v>38</v>
      </c>
      <c r="FX13">
        <v>372</v>
      </c>
      <c r="FY13" s="1">
        <v>0.13245086454126501</v>
      </c>
      <c r="FZ13" s="1">
        <v>1.2889999999999999</v>
      </c>
      <c r="GA13" s="1" t="s">
        <v>272</v>
      </c>
      <c r="GB13">
        <v>1</v>
      </c>
      <c r="GE13" t="s">
        <v>9</v>
      </c>
      <c r="GF13">
        <v>414</v>
      </c>
      <c r="GG13">
        <v>8</v>
      </c>
      <c r="GH13">
        <v>213</v>
      </c>
      <c r="GI13">
        <v>1138</v>
      </c>
      <c r="GJ13" s="1">
        <v>0.66180931659910802</v>
      </c>
      <c r="GK13" s="1">
        <v>1.0620000000000001</v>
      </c>
      <c r="GL13" s="1" t="s">
        <v>213</v>
      </c>
      <c r="GM13">
        <v>1</v>
      </c>
      <c r="GP13" t="s">
        <v>9</v>
      </c>
      <c r="GQ13">
        <v>38</v>
      </c>
      <c r="GR13">
        <v>1</v>
      </c>
      <c r="GS13">
        <v>12</v>
      </c>
      <c r="GT13">
        <v>56</v>
      </c>
      <c r="GU13" s="1">
        <v>0.277581626936731</v>
      </c>
      <c r="GV13" s="1">
        <v>0.7802</v>
      </c>
      <c r="GW13" s="1" t="s">
        <v>288</v>
      </c>
      <c r="GX13">
        <v>1</v>
      </c>
      <c r="HA13" t="s">
        <v>9</v>
      </c>
      <c r="HB13">
        <v>98</v>
      </c>
      <c r="HC13">
        <v>2</v>
      </c>
      <c r="HD13">
        <v>4</v>
      </c>
      <c r="HE13">
        <v>6</v>
      </c>
      <c r="HF13" s="1">
        <v>0.381883727994352</v>
      </c>
      <c r="HG13" s="1">
        <v>1.147</v>
      </c>
      <c r="HH13" s="1" t="s">
        <v>451</v>
      </c>
      <c r="HI13">
        <v>1</v>
      </c>
      <c r="HL13" t="s">
        <v>9</v>
      </c>
      <c r="HM13">
        <v>21</v>
      </c>
      <c r="HN13">
        <v>0.5</v>
      </c>
      <c r="HO13">
        <v>0.9</v>
      </c>
      <c r="HP13">
        <v>1</v>
      </c>
      <c r="HW13" t="s">
        <v>9</v>
      </c>
      <c r="HX13">
        <v>45</v>
      </c>
      <c r="HY13">
        <v>0.5</v>
      </c>
      <c r="HZ13">
        <v>0.7</v>
      </c>
      <c r="IA13">
        <v>0.4</v>
      </c>
      <c r="IB13" s="1">
        <v>0.54319258387511105</v>
      </c>
      <c r="IC13" s="1">
        <v>0.86550000000000005</v>
      </c>
      <c r="ID13" s="1" t="s">
        <v>410</v>
      </c>
      <c r="IE13">
        <v>1</v>
      </c>
      <c r="IH13" t="s">
        <v>9</v>
      </c>
      <c r="II13">
        <v>92</v>
      </c>
      <c r="IJ13">
        <v>0.5</v>
      </c>
      <c r="IK13">
        <v>1</v>
      </c>
      <c r="IL13">
        <v>3</v>
      </c>
      <c r="IM13" s="1">
        <v>0.97519644759356605</v>
      </c>
      <c r="IN13" s="1">
        <v>0.97540000000000004</v>
      </c>
      <c r="IO13" s="1" t="s">
        <v>350</v>
      </c>
      <c r="IP13">
        <v>1</v>
      </c>
      <c r="IS13" t="s">
        <v>9</v>
      </c>
      <c r="IT13">
        <v>26</v>
      </c>
      <c r="IU13">
        <v>1</v>
      </c>
      <c r="IV13">
        <v>4</v>
      </c>
      <c r="IW13">
        <v>6</v>
      </c>
      <c r="IX13" s="1">
        <v>0.26509499343913701</v>
      </c>
      <c r="IY13" s="1">
        <v>2.27</v>
      </c>
      <c r="IZ13" s="1" t="s">
        <v>393</v>
      </c>
      <c r="JA13">
        <f t="shared" si="1"/>
        <v>3.7113299081479179</v>
      </c>
      <c r="JE13" t="s">
        <v>9</v>
      </c>
      <c r="JF13">
        <v>74</v>
      </c>
      <c r="JG13">
        <v>1</v>
      </c>
      <c r="JH13">
        <v>5</v>
      </c>
      <c r="JI13">
        <v>9</v>
      </c>
      <c r="JJ13" s="3">
        <v>0.26190519184436201</v>
      </c>
      <c r="JK13" s="3">
        <v>0.78879999999999995</v>
      </c>
      <c r="JL13" s="3" t="s">
        <v>364</v>
      </c>
      <c r="JM13">
        <v>1</v>
      </c>
      <c r="JP13" t="s">
        <v>9</v>
      </c>
      <c r="JQ13">
        <v>140</v>
      </c>
      <c r="JR13">
        <v>0.8</v>
      </c>
      <c r="JS13">
        <v>7</v>
      </c>
      <c r="JT13">
        <v>46</v>
      </c>
      <c r="JU13" s="3">
        <v>0.79705484396420001</v>
      </c>
      <c r="JV13" s="3">
        <v>1.0389999999999999</v>
      </c>
      <c r="JW13" s="3" t="s">
        <v>382</v>
      </c>
      <c r="JX13">
        <v>1</v>
      </c>
      <c r="KB13" t="s">
        <v>9</v>
      </c>
      <c r="KC13">
        <v>175</v>
      </c>
      <c r="KD13">
        <v>1</v>
      </c>
      <c r="KE13">
        <v>4</v>
      </c>
      <c r="KF13">
        <v>13</v>
      </c>
      <c r="KG13" s="6">
        <v>0.33580856313489899</v>
      </c>
      <c r="KH13" s="6">
        <v>1.177</v>
      </c>
      <c r="KI13" s="6" t="s">
        <v>471</v>
      </c>
      <c r="KJ13">
        <v>1</v>
      </c>
      <c r="KM13" t="s">
        <v>9</v>
      </c>
      <c r="KN13">
        <v>112</v>
      </c>
      <c r="KO13">
        <v>2</v>
      </c>
      <c r="KP13">
        <v>4</v>
      </c>
      <c r="KQ13">
        <v>11</v>
      </c>
      <c r="KR13" s="1">
        <v>0.39978676615516601</v>
      </c>
      <c r="KS13" s="1">
        <v>2.4900000000000002</v>
      </c>
      <c r="KT13" s="1" t="s">
        <v>300</v>
      </c>
      <c r="KU13">
        <v>1</v>
      </c>
      <c r="KX13" t="s">
        <v>9</v>
      </c>
      <c r="KY13">
        <v>34</v>
      </c>
      <c r="KZ13">
        <v>0.4</v>
      </c>
      <c r="LA13">
        <v>0.9</v>
      </c>
      <c r="LB13">
        <v>2</v>
      </c>
      <c r="LI13" t="s">
        <v>9</v>
      </c>
      <c r="LJ13">
        <v>31</v>
      </c>
      <c r="LK13">
        <v>1</v>
      </c>
      <c r="LL13">
        <v>115</v>
      </c>
      <c r="LM13">
        <v>589</v>
      </c>
      <c r="LN13" s="1">
        <v>0.79087068545500105</v>
      </c>
      <c r="LO13" s="1">
        <v>1.236</v>
      </c>
      <c r="LP13" s="1" t="s">
        <v>319</v>
      </c>
      <c r="LT13" t="s">
        <v>9</v>
      </c>
      <c r="LU13">
        <v>95</v>
      </c>
      <c r="LV13">
        <v>2</v>
      </c>
      <c r="LW13">
        <v>3</v>
      </c>
      <c r="LX13">
        <v>7</v>
      </c>
      <c r="LY13" s="6">
        <v>0.76988234951955303</v>
      </c>
      <c r="LZ13" s="6">
        <v>1.089</v>
      </c>
      <c r="MA13" s="6" t="s">
        <v>490</v>
      </c>
      <c r="MB13">
        <v>1</v>
      </c>
      <c r="ME13" t="s">
        <v>9</v>
      </c>
      <c r="MF13">
        <v>33</v>
      </c>
      <c r="MG13">
        <v>0.9</v>
      </c>
      <c r="MH13">
        <v>2</v>
      </c>
      <c r="MI13">
        <v>4</v>
      </c>
      <c r="MJ13" s="1">
        <v>0.98922601771676399</v>
      </c>
      <c r="MK13" s="1">
        <v>0.99539999999999995</v>
      </c>
      <c r="ML13" s="1" t="s">
        <v>332</v>
      </c>
      <c r="MM13">
        <v>1</v>
      </c>
      <c r="MP13" t="s">
        <v>9</v>
      </c>
      <c r="MQ13">
        <v>3</v>
      </c>
      <c r="MR13">
        <v>0.5</v>
      </c>
      <c r="MS13">
        <v>0.6</v>
      </c>
      <c r="MT13">
        <v>0.3</v>
      </c>
    </row>
    <row r="14" spans="1:363" x14ac:dyDescent="0.25">
      <c r="A14" t="s">
        <v>10</v>
      </c>
      <c r="B14">
        <v>42</v>
      </c>
      <c r="C14">
        <v>2</v>
      </c>
      <c r="D14">
        <v>192</v>
      </c>
      <c r="E14">
        <v>1046</v>
      </c>
      <c r="F14" s="1">
        <v>9.7230442479270002E-3</v>
      </c>
      <c r="G14" s="1">
        <v>2.802</v>
      </c>
      <c r="H14" s="1" t="s">
        <v>22</v>
      </c>
      <c r="I14" s="1">
        <f t="shared" si="5"/>
        <v>0.13612261947097801</v>
      </c>
      <c r="J14" s="1"/>
      <c r="K14" s="1"/>
      <c r="L14" s="1" t="s">
        <v>10</v>
      </c>
      <c r="M14">
        <v>156</v>
      </c>
      <c r="N14">
        <v>2</v>
      </c>
      <c r="O14" s="1">
        <v>267</v>
      </c>
      <c r="P14" s="1">
        <v>1270</v>
      </c>
      <c r="Q14" s="1">
        <v>1.8265403141649001E-2</v>
      </c>
      <c r="R14" s="1">
        <v>1.425</v>
      </c>
      <c r="S14" s="1" t="s">
        <v>46</v>
      </c>
      <c r="T14" s="1">
        <f t="shared" si="2"/>
        <v>0.36530806283298001</v>
      </c>
      <c r="U14" s="1"/>
      <c r="W14" t="s">
        <v>10</v>
      </c>
      <c r="X14">
        <v>171</v>
      </c>
      <c r="Y14">
        <v>0.5</v>
      </c>
      <c r="Z14">
        <v>2</v>
      </c>
      <c r="AA14">
        <v>5</v>
      </c>
      <c r="AB14" s="1">
        <v>0.94478754585498104</v>
      </c>
      <c r="AC14" s="1">
        <v>0.98450000000000004</v>
      </c>
      <c r="AD14" s="1" t="s">
        <v>63</v>
      </c>
      <c r="AE14" s="1">
        <v>1</v>
      </c>
      <c r="AF14" s="1"/>
      <c r="AH14" t="s">
        <v>10</v>
      </c>
      <c r="AI14">
        <v>55</v>
      </c>
      <c r="AJ14">
        <v>0.8</v>
      </c>
      <c r="AK14">
        <v>137</v>
      </c>
      <c r="AL14">
        <v>545</v>
      </c>
      <c r="AM14" s="1">
        <v>0.52465443749613505</v>
      </c>
      <c r="AN14" s="1">
        <v>1.2150000000000001</v>
      </c>
      <c r="AO14" s="1" t="s">
        <v>83</v>
      </c>
      <c r="AP14">
        <v>1</v>
      </c>
      <c r="AS14" t="s">
        <v>10</v>
      </c>
      <c r="AT14">
        <v>34</v>
      </c>
      <c r="AU14">
        <v>765</v>
      </c>
      <c r="AV14">
        <v>1181</v>
      </c>
      <c r="AW14">
        <v>1662</v>
      </c>
      <c r="AX14" s="1">
        <v>2.7962376587544E-2</v>
      </c>
      <c r="AY14" s="1">
        <v>2.831</v>
      </c>
      <c r="AZ14" s="1" t="s">
        <v>246</v>
      </c>
      <c r="BA14" s="1">
        <f t="shared" si="9"/>
        <v>0.55924753175088004</v>
      </c>
      <c r="BD14" t="s">
        <v>10</v>
      </c>
      <c r="BE14">
        <v>231</v>
      </c>
      <c r="BF14">
        <v>70</v>
      </c>
      <c r="BG14">
        <v>307</v>
      </c>
      <c r="BH14">
        <v>824</v>
      </c>
      <c r="BI14" s="1">
        <v>4.8893765876243001E-2</v>
      </c>
      <c r="BJ14" s="1">
        <v>1.7190000000000001</v>
      </c>
      <c r="BK14" s="1" t="s">
        <v>103</v>
      </c>
      <c r="BL14" s="1">
        <f t="shared" ref="BL14:BL18" si="15">ABS(BI14*18)</f>
        <v>0.88008778577237401</v>
      </c>
      <c r="BM14" s="1"/>
      <c r="BN14" s="1" t="s">
        <v>10</v>
      </c>
      <c r="BO14" s="8">
        <v>8</v>
      </c>
      <c r="BP14" s="8">
        <v>2</v>
      </c>
      <c r="BQ14" s="8">
        <v>2</v>
      </c>
      <c r="BR14" s="8">
        <v>1</v>
      </c>
      <c r="BS14" s="1"/>
      <c r="BT14" s="1"/>
      <c r="BU14" s="1"/>
      <c r="BV14" s="1"/>
      <c r="BW14" s="1"/>
      <c r="BY14" t="s">
        <v>10</v>
      </c>
      <c r="BZ14">
        <v>115</v>
      </c>
      <c r="CA14">
        <v>9</v>
      </c>
      <c r="CB14">
        <v>241</v>
      </c>
      <c r="CC14">
        <v>792</v>
      </c>
      <c r="CD14" s="1">
        <v>0.40386630867283502</v>
      </c>
      <c r="CE14" s="1">
        <v>1.208</v>
      </c>
      <c r="CF14" s="1" t="s">
        <v>430</v>
      </c>
      <c r="CG14" s="1">
        <v>1</v>
      </c>
      <c r="CJ14" t="s">
        <v>10</v>
      </c>
      <c r="CK14" s="6">
        <v>1</v>
      </c>
      <c r="CL14" s="6">
        <v>0.7</v>
      </c>
      <c r="CM14" s="6">
        <v>0.7</v>
      </c>
      <c r="CN14" s="6">
        <v>0</v>
      </c>
      <c r="CU14" t="s">
        <v>10</v>
      </c>
      <c r="CV14">
        <v>132</v>
      </c>
      <c r="CW14">
        <v>0.6</v>
      </c>
      <c r="CX14">
        <v>2</v>
      </c>
      <c r="CY14">
        <v>4</v>
      </c>
      <c r="CZ14" s="3">
        <v>0.31822214162165102</v>
      </c>
      <c r="DA14" s="3">
        <v>0.85980000000000001</v>
      </c>
      <c r="DB14" s="3" t="s">
        <v>127</v>
      </c>
      <c r="DC14">
        <v>1</v>
      </c>
      <c r="DF14" t="s">
        <v>10</v>
      </c>
      <c r="DG14">
        <v>35</v>
      </c>
      <c r="DH14">
        <v>1</v>
      </c>
      <c r="DI14">
        <v>2</v>
      </c>
      <c r="DJ14">
        <v>2</v>
      </c>
      <c r="DK14" s="1">
        <v>1.3547291287744E-2</v>
      </c>
      <c r="DL14" s="1">
        <v>0.1147</v>
      </c>
      <c r="DM14" s="1" t="s">
        <v>227</v>
      </c>
      <c r="DN14">
        <f t="shared" ref="DN14" si="16">ABS(DK14*12)</f>
        <v>0.16256749545292801</v>
      </c>
      <c r="DQ14" t="s">
        <v>10</v>
      </c>
      <c r="DR14">
        <v>531</v>
      </c>
      <c r="DS14">
        <v>2561</v>
      </c>
      <c r="DT14">
        <v>3094</v>
      </c>
      <c r="DU14">
        <v>2770</v>
      </c>
      <c r="DV14" s="2">
        <v>8.0573733699999999E-7</v>
      </c>
      <c r="DW14" s="3">
        <v>2.145</v>
      </c>
      <c r="DX14" s="3" t="s">
        <v>148</v>
      </c>
      <c r="DY14" s="4">
        <f t="shared" si="13"/>
        <v>1.611474674E-5</v>
      </c>
      <c r="EB14" t="s">
        <v>10</v>
      </c>
      <c r="EC14">
        <v>285</v>
      </c>
      <c r="ED14">
        <v>2266</v>
      </c>
      <c r="EE14">
        <v>3194</v>
      </c>
      <c r="EF14">
        <v>3136</v>
      </c>
      <c r="EG14" s="1">
        <v>5.4259364154439996E-3</v>
      </c>
      <c r="EH14" s="1">
        <v>2.3849999999999998</v>
      </c>
      <c r="EI14" s="1" t="s">
        <v>168</v>
      </c>
      <c r="EJ14" s="1">
        <f t="shared" si="3"/>
        <v>0.10851872830887999</v>
      </c>
      <c r="EM14" t="s">
        <v>10</v>
      </c>
      <c r="EN14">
        <v>14</v>
      </c>
      <c r="EO14">
        <v>0.9</v>
      </c>
      <c r="EP14">
        <v>2</v>
      </c>
      <c r="EQ14">
        <v>1</v>
      </c>
      <c r="ER14" s="1"/>
      <c r="ES14" s="1"/>
      <c r="ET14" s="1"/>
      <c r="EU14" s="1"/>
      <c r="EV14" s="1"/>
      <c r="EW14" s="1"/>
      <c r="EX14" t="s">
        <v>10</v>
      </c>
      <c r="EY14">
        <v>45</v>
      </c>
      <c r="EZ14">
        <v>0.5</v>
      </c>
      <c r="FA14">
        <v>0.9</v>
      </c>
      <c r="FB14">
        <v>0.8</v>
      </c>
      <c r="FC14" s="1"/>
      <c r="FD14" s="1"/>
      <c r="FE14" s="1"/>
      <c r="FF14" s="1"/>
      <c r="FG14" s="1"/>
      <c r="FI14" t="s">
        <v>10</v>
      </c>
      <c r="FJ14">
        <v>362</v>
      </c>
      <c r="FK14">
        <v>477</v>
      </c>
      <c r="FL14">
        <v>683</v>
      </c>
      <c r="FM14">
        <v>854</v>
      </c>
      <c r="FN14" s="1">
        <v>0.90548143127805403</v>
      </c>
      <c r="FO14" s="1">
        <v>0.97940000000000005</v>
      </c>
      <c r="FP14" s="1" t="s">
        <v>189</v>
      </c>
      <c r="FQ14">
        <v>1</v>
      </c>
      <c r="FT14" t="s">
        <v>10</v>
      </c>
      <c r="FU14">
        <v>137</v>
      </c>
      <c r="FV14">
        <v>1</v>
      </c>
      <c r="FW14">
        <v>48</v>
      </c>
      <c r="FX14">
        <v>209</v>
      </c>
      <c r="FY14" s="1">
        <v>0.67693031240325297</v>
      </c>
      <c r="FZ14" s="1">
        <v>0.93279999999999996</v>
      </c>
      <c r="GA14" s="1" t="s">
        <v>273</v>
      </c>
      <c r="GB14">
        <v>1</v>
      </c>
      <c r="GE14" t="s">
        <v>10</v>
      </c>
      <c r="GF14">
        <v>167</v>
      </c>
      <c r="GG14">
        <v>0.8</v>
      </c>
      <c r="GH14">
        <v>22</v>
      </c>
      <c r="GI14">
        <v>138</v>
      </c>
      <c r="GJ14" s="1">
        <v>0.69904960183401799</v>
      </c>
      <c r="GK14" s="1">
        <v>1.0589999999999999</v>
      </c>
      <c r="GL14" s="1" t="s">
        <v>214</v>
      </c>
      <c r="GM14">
        <v>1</v>
      </c>
      <c r="GP14" t="s">
        <v>10</v>
      </c>
      <c r="GQ14">
        <v>4</v>
      </c>
      <c r="GR14">
        <v>0.4</v>
      </c>
      <c r="GS14">
        <v>0.4</v>
      </c>
      <c r="GT14">
        <v>0.04</v>
      </c>
      <c r="GU14" s="1"/>
      <c r="GV14" s="1"/>
      <c r="GW14" s="1"/>
      <c r="HA14" t="s">
        <v>10</v>
      </c>
      <c r="HB14">
        <v>45</v>
      </c>
      <c r="HC14">
        <v>0.6</v>
      </c>
      <c r="HD14">
        <v>16</v>
      </c>
      <c r="HE14">
        <v>78</v>
      </c>
      <c r="HF14" s="1">
        <v>0.18039047499705399</v>
      </c>
      <c r="HG14" s="1">
        <v>0.74719999999999998</v>
      </c>
      <c r="HH14" s="1" t="s">
        <v>452</v>
      </c>
      <c r="HI14">
        <v>1</v>
      </c>
      <c r="HL14" t="s">
        <v>10</v>
      </c>
      <c r="HM14">
        <v>6</v>
      </c>
      <c r="HN14">
        <v>0.5</v>
      </c>
      <c r="HO14">
        <v>0.5</v>
      </c>
      <c r="HP14">
        <v>0.1</v>
      </c>
      <c r="HW14" t="s">
        <v>10</v>
      </c>
      <c r="HX14">
        <v>143</v>
      </c>
      <c r="HY14">
        <v>404</v>
      </c>
      <c r="HZ14">
        <v>573</v>
      </c>
      <c r="IA14">
        <v>597</v>
      </c>
      <c r="IB14" s="1">
        <v>0.43725814010087799</v>
      </c>
      <c r="IC14" s="1">
        <v>0.84050000000000002</v>
      </c>
      <c r="ID14" s="1" t="s">
        <v>411</v>
      </c>
      <c r="IE14">
        <v>1</v>
      </c>
      <c r="IH14" t="s">
        <v>10</v>
      </c>
      <c r="II14">
        <v>85</v>
      </c>
      <c r="IJ14">
        <v>1</v>
      </c>
      <c r="IK14">
        <v>5</v>
      </c>
      <c r="IL14">
        <v>16</v>
      </c>
      <c r="IM14" s="6">
        <v>0.62839284053394795</v>
      </c>
      <c r="IN14" s="6">
        <v>0.68189999999999995</v>
      </c>
      <c r="IO14" s="6" t="s">
        <v>522</v>
      </c>
      <c r="IP14">
        <v>1</v>
      </c>
      <c r="IS14" t="s">
        <v>10</v>
      </c>
      <c r="IT14">
        <v>92</v>
      </c>
      <c r="IU14">
        <v>109</v>
      </c>
      <c r="IV14">
        <v>274</v>
      </c>
      <c r="IW14">
        <v>449</v>
      </c>
      <c r="IX14" s="1">
        <v>0.116521338131279</v>
      </c>
      <c r="IY14" s="1">
        <v>2.2370000000000001</v>
      </c>
      <c r="IZ14" s="1" t="s">
        <v>394</v>
      </c>
      <c r="JA14">
        <f t="shared" si="1"/>
        <v>1.6312987338379061</v>
      </c>
      <c r="JE14" t="s">
        <v>10</v>
      </c>
      <c r="JF14">
        <v>62</v>
      </c>
      <c r="JG14">
        <v>1</v>
      </c>
      <c r="JH14">
        <v>5</v>
      </c>
      <c r="JI14">
        <v>10</v>
      </c>
      <c r="JJ14" s="3">
        <v>0.34138534772601598</v>
      </c>
      <c r="JK14" s="3">
        <v>0.80530000000000002</v>
      </c>
      <c r="JL14" s="3" t="s">
        <v>365</v>
      </c>
      <c r="JM14">
        <v>1</v>
      </c>
      <c r="JP14" t="s">
        <v>10</v>
      </c>
      <c r="JQ14">
        <v>58</v>
      </c>
      <c r="JR14">
        <v>0.6</v>
      </c>
      <c r="JS14">
        <v>1</v>
      </c>
      <c r="JT14">
        <v>2</v>
      </c>
      <c r="KB14" t="s">
        <v>10</v>
      </c>
      <c r="KC14">
        <v>338</v>
      </c>
      <c r="KD14">
        <v>35</v>
      </c>
      <c r="KE14">
        <v>388</v>
      </c>
      <c r="KF14">
        <v>891</v>
      </c>
      <c r="KG14" s="6">
        <v>0.610442345502067</v>
      </c>
      <c r="KH14" s="6">
        <v>1.0900000000000001</v>
      </c>
      <c r="KI14" s="6" t="s">
        <v>472</v>
      </c>
      <c r="KJ14">
        <v>1</v>
      </c>
      <c r="KM14" t="s">
        <v>10</v>
      </c>
      <c r="KN14">
        <v>42</v>
      </c>
      <c r="KO14">
        <v>5</v>
      </c>
      <c r="KP14">
        <v>138</v>
      </c>
      <c r="KQ14">
        <v>349</v>
      </c>
      <c r="KX14" t="s">
        <v>10</v>
      </c>
      <c r="KY14">
        <v>84</v>
      </c>
      <c r="KZ14">
        <v>0.5</v>
      </c>
      <c r="LA14">
        <v>1</v>
      </c>
      <c r="LB14">
        <v>2</v>
      </c>
      <c r="LC14" s="1">
        <v>0.26435971249902201</v>
      </c>
      <c r="LD14" s="1">
        <v>2.9929999999999999</v>
      </c>
      <c r="LE14" s="1" t="s">
        <v>307</v>
      </c>
      <c r="LF14">
        <v>1</v>
      </c>
      <c r="LI14" t="s">
        <v>10</v>
      </c>
      <c r="LJ14">
        <v>12</v>
      </c>
      <c r="LK14">
        <v>1</v>
      </c>
      <c r="LL14">
        <v>2</v>
      </c>
      <c r="LM14">
        <v>2</v>
      </c>
      <c r="LT14" t="s">
        <v>10</v>
      </c>
      <c r="LU14">
        <v>90</v>
      </c>
      <c r="LV14">
        <v>1</v>
      </c>
      <c r="LW14">
        <v>8</v>
      </c>
      <c r="LX14">
        <v>35</v>
      </c>
      <c r="LY14" s="6">
        <v>8.7983812822871002E-2</v>
      </c>
      <c r="LZ14" s="6">
        <v>1.61</v>
      </c>
      <c r="MA14" s="6" t="s">
        <v>491</v>
      </c>
      <c r="MB14">
        <v>1</v>
      </c>
      <c r="ME14" t="s">
        <v>10</v>
      </c>
      <c r="MF14">
        <v>18</v>
      </c>
      <c r="MG14">
        <v>5</v>
      </c>
      <c r="MH14">
        <v>49</v>
      </c>
      <c r="MI14">
        <v>103</v>
      </c>
      <c r="MP14" t="s">
        <v>10</v>
      </c>
      <c r="MQ14">
        <v>4</v>
      </c>
      <c r="MR14">
        <v>0.7</v>
      </c>
      <c r="MS14">
        <v>1</v>
      </c>
      <c r="MT14">
        <v>1</v>
      </c>
    </row>
    <row r="15" spans="1:363" x14ac:dyDescent="0.25">
      <c r="A15" t="s">
        <v>14</v>
      </c>
      <c r="B15">
        <v>24</v>
      </c>
      <c r="C15">
        <v>2</v>
      </c>
      <c r="D15">
        <v>7</v>
      </c>
      <c r="E15">
        <v>12</v>
      </c>
      <c r="F15" s="1">
        <v>0.23436030688387399</v>
      </c>
      <c r="G15" s="1">
        <v>1.716</v>
      </c>
      <c r="H15" s="1" t="s">
        <v>31</v>
      </c>
      <c r="I15" s="1">
        <v>1</v>
      </c>
      <c r="J15" s="1"/>
      <c r="K15" s="1"/>
      <c r="L15" t="s">
        <v>14</v>
      </c>
      <c r="M15">
        <v>162</v>
      </c>
      <c r="N15">
        <v>1</v>
      </c>
      <c r="O15" s="1">
        <v>6</v>
      </c>
      <c r="P15" s="1">
        <v>13</v>
      </c>
      <c r="Q15" s="1">
        <v>9.3739660034320004E-3</v>
      </c>
      <c r="R15" s="1">
        <v>1.484</v>
      </c>
      <c r="S15" s="1" t="s">
        <v>51</v>
      </c>
      <c r="T15" s="1">
        <f t="shared" si="2"/>
        <v>0.18747932006864002</v>
      </c>
      <c r="U15" s="1"/>
      <c r="W15" t="s">
        <v>14</v>
      </c>
      <c r="X15">
        <v>677</v>
      </c>
      <c r="Y15">
        <v>2</v>
      </c>
      <c r="Z15">
        <v>276</v>
      </c>
      <c r="AA15">
        <v>2260</v>
      </c>
      <c r="AB15" s="1">
        <v>0.55076798765151402</v>
      </c>
      <c r="AC15" s="1">
        <v>1.1020000000000001</v>
      </c>
      <c r="AD15" s="1" t="s">
        <v>68</v>
      </c>
      <c r="AE15" s="1">
        <v>1</v>
      </c>
      <c r="AF15" s="1"/>
      <c r="AH15" t="s">
        <v>14</v>
      </c>
      <c r="AI15">
        <v>64</v>
      </c>
      <c r="AJ15">
        <v>1</v>
      </c>
      <c r="AK15">
        <v>5</v>
      </c>
      <c r="AL15">
        <v>9</v>
      </c>
      <c r="AM15" s="1">
        <v>0.42215761772354199</v>
      </c>
      <c r="AN15" s="1">
        <v>1.288</v>
      </c>
      <c r="AO15" s="1" t="s">
        <v>88</v>
      </c>
      <c r="AP15">
        <v>1</v>
      </c>
      <c r="AS15" t="s">
        <v>14</v>
      </c>
      <c r="AT15">
        <v>34</v>
      </c>
      <c r="AU15">
        <v>88</v>
      </c>
      <c r="AV15">
        <v>1444</v>
      </c>
      <c r="AW15">
        <v>3350</v>
      </c>
      <c r="AX15" s="1">
        <v>0.25721013762465</v>
      </c>
      <c r="AY15" s="1">
        <v>0.58599999999999997</v>
      </c>
      <c r="AZ15" s="1" t="s">
        <v>251</v>
      </c>
      <c r="BA15" s="1">
        <v>1</v>
      </c>
      <c r="BD15" t="s">
        <v>14</v>
      </c>
      <c r="BE15">
        <v>106</v>
      </c>
      <c r="BF15">
        <v>1</v>
      </c>
      <c r="BG15">
        <v>6</v>
      </c>
      <c r="BH15">
        <v>14</v>
      </c>
      <c r="BI15" s="1">
        <v>0.65974958905374803</v>
      </c>
      <c r="BJ15" s="1">
        <v>1.1299999999999999</v>
      </c>
      <c r="BK15" s="1" t="s">
        <v>107</v>
      </c>
      <c r="BL15" s="1">
        <v>1</v>
      </c>
      <c r="BM15" s="1"/>
      <c r="BN15" t="s">
        <v>14</v>
      </c>
      <c r="BO15" s="8">
        <v>7</v>
      </c>
      <c r="BP15" s="8">
        <v>1</v>
      </c>
      <c r="BQ15" s="8">
        <v>4</v>
      </c>
      <c r="BR15" s="7">
        <v>8</v>
      </c>
      <c r="BV15" s="1"/>
      <c r="BW15" s="1"/>
      <c r="BY15" t="s">
        <v>14</v>
      </c>
      <c r="BZ15">
        <v>60</v>
      </c>
      <c r="CA15">
        <v>1</v>
      </c>
      <c r="CB15">
        <v>16</v>
      </c>
      <c r="CC15">
        <v>84</v>
      </c>
      <c r="CD15" s="1">
        <v>0.169188758885362</v>
      </c>
      <c r="CE15" s="1">
        <v>1.38</v>
      </c>
      <c r="CF15" s="1" t="s">
        <v>435</v>
      </c>
      <c r="CG15" s="1">
        <v>1</v>
      </c>
      <c r="CJ15" t="s">
        <v>14</v>
      </c>
      <c r="CK15" s="6">
        <v>9</v>
      </c>
      <c r="CL15" s="6">
        <v>0.5</v>
      </c>
      <c r="CM15" s="6">
        <v>5</v>
      </c>
      <c r="CN15" s="6">
        <v>10</v>
      </c>
      <c r="CU15" t="s">
        <v>14</v>
      </c>
      <c r="CV15">
        <v>140</v>
      </c>
      <c r="CW15">
        <v>0.9</v>
      </c>
      <c r="CX15">
        <v>3</v>
      </c>
      <c r="CY15">
        <v>6</v>
      </c>
      <c r="CZ15" s="1">
        <v>0.65286432414002404</v>
      </c>
      <c r="DA15" s="1">
        <v>0.93589999999999995</v>
      </c>
      <c r="DB15" s="1" t="s">
        <v>132</v>
      </c>
      <c r="DC15">
        <v>1</v>
      </c>
      <c r="DF15" t="s">
        <v>14</v>
      </c>
      <c r="DG15">
        <v>49</v>
      </c>
      <c r="DH15">
        <v>3</v>
      </c>
      <c r="DI15">
        <v>12</v>
      </c>
      <c r="DJ15">
        <v>34</v>
      </c>
      <c r="DK15" s="1">
        <v>0.36794132326829598</v>
      </c>
      <c r="DL15" s="1">
        <v>0.53480000000000005</v>
      </c>
      <c r="DM15" s="1" t="s">
        <v>231</v>
      </c>
      <c r="DN15">
        <v>1</v>
      </c>
      <c r="DQ15" t="s">
        <v>14</v>
      </c>
      <c r="DR15">
        <v>211</v>
      </c>
      <c r="DS15">
        <v>0.7</v>
      </c>
      <c r="DT15">
        <v>86</v>
      </c>
      <c r="DU15">
        <v>1108</v>
      </c>
      <c r="DV15" s="3">
        <v>0.373050021858779</v>
      </c>
      <c r="DW15" s="3">
        <v>0.85440000000000005</v>
      </c>
      <c r="DX15" s="3" t="s">
        <v>153</v>
      </c>
      <c r="DY15">
        <v>1</v>
      </c>
      <c r="EB15" t="s">
        <v>14</v>
      </c>
      <c r="EC15">
        <v>140</v>
      </c>
      <c r="ED15">
        <v>2</v>
      </c>
      <c r="EE15">
        <v>10</v>
      </c>
      <c r="EF15">
        <v>31</v>
      </c>
      <c r="EG15" s="1">
        <v>0.156204333297213</v>
      </c>
      <c r="EH15" s="1">
        <v>0.65180000000000005</v>
      </c>
      <c r="EI15" s="1" t="s">
        <v>173</v>
      </c>
      <c r="EJ15" s="1">
        <v>1</v>
      </c>
      <c r="EM15" t="s">
        <v>14</v>
      </c>
      <c r="EN15">
        <v>1</v>
      </c>
      <c r="EO15">
        <v>0.9</v>
      </c>
      <c r="EP15">
        <v>0.9</v>
      </c>
      <c r="EQ15">
        <v>0</v>
      </c>
      <c r="ER15" s="1"/>
      <c r="ES15" s="1"/>
      <c r="ET15" s="1"/>
      <c r="EU15" s="1"/>
      <c r="EV15" s="1"/>
      <c r="EW15" s="1"/>
      <c r="EX15" t="s">
        <v>14</v>
      </c>
      <c r="EY15">
        <v>27</v>
      </c>
      <c r="EZ15">
        <v>0.5</v>
      </c>
      <c r="FA15">
        <v>5</v>
      </c>
      <c r="FB15">
        <v>21</v>
      </c>
      <c r="FC15" s="1"/>
      <c r="FD15" s="1"/>
      <c r="FE15" s="1"/>
      <c r="FF15" s="1"/>
      <c r="FG15" s="1"/>
      <c r="FI15" t="s">
        <v>14</v>
      </c>
      <c r="FJ15">
        <v>365</v>
      </c>
      <c r="FK15">
        <v>19086</v>
      </c>
      <c r="FL15">
        <v>26711</v>
      </c>
      <c r="FM15">
        <v>24190</v>
      </c>
      <c r="FN15" s="1">
        <v>0.940329055602799</v>
      </c>
      <c r="FO15" s="1">
        <v>0.98699999999999999</v>
      </c>
      <c r="FP15" s="1" t="s">
        <v>194</v>
      </c>
      <c r="FQ15">
        <v>1</v>
      </c>
      <c r="FT15" t="s">
        <v>14</v>
      </c>
      <c r="FU15">
        <v>434</v>
      </c>
      <c r="FV15">
        <v>4</v>
      </c>
      <c r="FW15">
        <v>104</v>
      </c>
      <c r="FX15">
        <v>550</v>
      </c>
      <c r="FY15" s="1">
        <v>1.8368622618859E-2</v>
      </c>
      <c r="FZ15" s="1">
        <v>1.419</v>
      </c>
      <c r="GA15" s="1" t="s">
        <v>278</v>
      </c>
      <c r="GB15">
        <f t="shared" ref="GB15:GB21" si="17">ABS(FY15*20)</f>
        <v>0.36737245237717997</v>
      </c>
      <c r="GE15" t="s">
        <v>14</v>
      </c>
      <c r="GF15">
        <v>283</v>
      </c>
      <c r="GG15">
        <v>1</v>
      </c>
      <c r="GH15">
        <v>8</v>
      </c>
      <c r="GI15">
        <v>49</v>
      </c>
      <c r="GJ15" s="1">
        <v>1.6592149668345001E-2</v>
      </c>
      <c r="GK15" s="1">
        <v>0.72150000000000003</v>
      </c>
      <c r="GL15" s="1" t="s">
        <v>219</v>
      </c>
      <c r="GM15">
        <f t="shared" si="12"/>
        <v>0.33184299336690004</v>
      </c>
      <c r="GP15" t="s">
        <v>14</v>
      </c>
      <c r="GQ15">
        <v>19</v>
      </c>
      <c r="GR15">
        <v>0.6</v>
      </c>
      <c r="GS15">
        <v>2</v>
      </c>
      <c r="GT15">
        <v>5</v>
      </c>
      <c r="GU15" s="1"/>
      <c r="GV15" s="1"/>
      <c r="GW15" s="1"/>
      <c r="HA15" t="s">
        <v>14</v>
      </c>
      <c r="HB15">
        <v>88</v>
      </c>
      <c r="HC15">
        <v>0.7</v>
      </c>
      <c r="HD15">
        <v>1</v>
      </c>
      <c r="HE15">
        <v>3</v>
      </c>
      <c r="HF15" s="6">
        <v>1.0731170451861E-2</v>
      </c>
      <c r="HG15" s="6">
        <v>1.4910000000000001</v>
      </c>
      <c r="HH15" s="6" t="s">
        <v>456</v>
      </c>
      <c r="HI15">
        <f t="shared" ref="HI15:HI19" si="18">ABS(HF15*13)</f>
        <v>0.13950521587419301</v>
      </c>
      <c r="HL15" t="s">
        <v>14</v>
      </c>
      <c r="HM15">
        <v>8</v>
      </c>
      <c r="HN15">
        <v>0.7</v>
      </c>
      <c r="HO15">
        <v>7</v>
      </c>
      <c r="HP15">
        <v>12</v>
      </c>
      <c r="HW15" t="s">
        <v>14</v>
      </c>
      <c r="HX15">
        <v>88</v>
      </c>
      <c r="HY15">
        <v>2</v>
      </c>
      <c r="HZ15">
        <v>8</v>
      </c>
      <c r="IA15">
        <v>23</v>
      </c>
      <c r="IB15" s="1">
        <v>0.59242164602193903</v>
      </c>
      <c r="IC15" s="1">
        <v>1.127</v>
      </c>
      <c r="ID15" s="1" t="s">
        <v>416</v>
      </c>
      <c r="IE15">
        <v>1</v>
      </c>
      <c r="IH15" t="s">
        <v>14</v>
      </c>
      <c r="II15">
        <v>445</v>
      </c>
      <c r="IJ15">
        <v>26</v>
      </c>
      <c r="IK15">
        <v>167</v>
      </c>
      <c r="IL15">
        <v>481</v>
      </c>
      <c r="IM15" s="1">
        <v>0.141536864975079</v>
      </c>
      <c r="IN15" s="1">
        <v>0.32719999999999999</v>
      </c>
      <c r="IO15" s="1" t="s">
        <v>355</v>
      </c>
      <c r="IP15">
        <v>1</v>
      </c>
      <c r="IS15" t="s">
        <v>14</v>
      </c>
      <c r="IT15">
        <v>44</v>
      </c>
      <c r="IU15">
        <v>2</v>
      </c>
      <c r="IV15">
        <v>21</v>
      </c>
      <c r="IW15">
        <v>100</v>
      </c>
      <c r="IX15" s="1">
        <v>0.80721587788515003</v>
      </c>
      <c r="IY15" s="1">
        <v>0.88690000000000002</v>
      </c>
      <c r="IZ15" s="1" t="s">
        <v>397</v>
      </c>
      <c r="JA15">
        <f t="shared" si="1"/>
        <v>11.301022290392101</v>
      </c>
      <c r="JE15" t="s">
        <v>14</v>
      </c>
      <c r="JF15">
        <v>104</v>
      </c>
      <c r="JG15">
        <v>3</v>
      </c>
      <c r="JH15">
        <v>30</v>
      </c>
      <c r="JI15">
        <v>121</v>
      </c>
      <c r="JJ15" s="3">
        <v>0.18955610690524599</v>
      </c>
      <c r="JK15" s="3">
        <v>0.76690000000000003</v>
      </c>
      <c r="JL15" s="3" t="s">
        <v>370</v>
      </c>
      <c r="JM15">
        <v>1</v>
      </c>
      <c r="JP15" t="s">
        <v>14</v>
      </c>
      <c r="JQ15">
        <v>59</v>
      </c>
      <c r="JR15">
        <v>2</v>
      </c>
      <c r="JS15">
        <v>9</v>
      </c>
      <c r="JT15">
        <v>22</v>
      </c>
      <c r="JU15" s="1">
        <v>0.476660054758128</v>
      </c>
      <c r="JV15" s="1">
        <v>1.1659999999999999</v>
      </c>
      <c r="JW15" s="1" t="s">
        <v>379</v>
      </c>
      <c r="JX15">
        <v>1</v>
      </c>
      <c r="KB15" t="s">
        <v>14</v>
      </c>
      <c r="KC15">
        <v>160</v>
      </c>
      <c r="KD15">
        <v>1</v>
      </c>
      <c r="KE15">
        <v>29</v>
      </c>
      <c r="KF15">
        <v>147</v>
      </c>
      <c r="KG15" s="6">
        <v>5.4795500964225002E-2</v>
      </c>
      <c r="KH15" s="6">
        <v>1.383</v>
      </c>
      <c r="KI15" s="6" t="s">
        <v>477</v>
      </c>
      <c r="KJ15">
        <v>1</v>
      </c>
      <c r="KM15" t="s">
        <v>14</v>
      </c>
      <c r="KN15">
        <v>56</v>
      </c>
      <c r="KO15">
        <v>1</v>
      </c>
      <c r="KP15">
        <v>5</v>
      </c>
      <c r="KQ15">
        <v>10</v>
      </c>
      <c r="KX15" t="s">
        <v>14</v>
      </c>
      <c r="KY15">
        <v>32</v>
      </c>
      <c r="KZ15">
        <v>0.5</v>
      </c>
      <c r="LA15">
        <v>3</v>
      </c>
      <c r="LB15">
        <v>7</v>
      </c>
      <c r="LI15" t="s">
        <v>14</v>
      </c>
      <c r="LJ15">
        <v>7</v>
      </c>
      <c r="LK15">
        <v>0.8</v>
      </c>
      <c r="LL15">
        <v>0.7</v>
      </c>
      <c r="LM15">
        <v>0.4</v>
      </c>
      <c r="LT15" t="s">
        <v>14</v>
      </c>
      <c r="LU15">
        <v>145</v>
      </c>
      <c r="LV15">
        <v>2</v>
      </c>
      <c r="LW15">
        <v>9</v>
      </c>
      <c r="LX15">
        <v>48</v>
      </c>
      <c r="LY15" s="6">
        <v>0.83610924458287506</v>
      </c>
      <c r="LZ15" s="6">
        <v>1.056</v>
      </c>
      <c r="MA15" s="6" t="s">
        <v>496</v>
      </c>
      <c r="MB15">
        <v>1</v>
      </c>
      <c r="ME15" t="s">
        <v>14</v>
      </c>
      <c r="MF15">
        <v>31</v>
      </c>
      <c r="MG15">
        <v>2</v>
      </c>
      <c r="MH15">
        <v>4</v>
      </c>
      <c r="MI15">
        <v>4</v>
      </c>
      <c r="MJ15" s="1">
        <v>0.74578960124300397</v>
      </c>
      <c r="MK15" s="1">
        <v>1.115</v>
      </c>
      <c r="ML15" s="1" t="s">
        <v>336</v>
      </c>
      <c r="MM15">
        <v>1</v>
      </c>
      <c r="MP15" t="s">
        <v>14</v>
      </c>
      <c r="MQ15">
        <v>2</v>
      </c>
      <c r="MR15">
        <v>2</v>
      </c>
      <c r="MS15">
        <v>2</v>
      </c>
      <c r="MT15">
        <v>1</v>
      </c>
    </row>
    <row r="16" spans="1:363" x14ac:dyDescent="0.25">
      <c r="A16" t="s">
        <v>15</v>
      </c>
      <c r="B16">
        <v>18</v>
      </c>
      <c r="C16">
        <v>1</v>
      </c>
      <c r="D16">
        <v>4</v>
      </c>
      <c r="E16">
        <v>12</v>
      </c>
      <c r="F16" s="1">
        <v>0.31173802611038898</v>
      </c>
      <c r="G16" s="1">
        <v>1.71</v>
      </c>
      <c r="H16" s="1" t="s">
        <v>32</v>
      </c>
      <c r="I16" s="1">
        <v>1</v>
      </c>
      <c r="J16" s="1"/>
      <c r="K16" s="1"/>
      <c r="L16" t="s">
        <v>15</v>
      </c>
      <c r="M16">
        <v>314</v>
      </c>
      <c r="N16">
        <v>15</v>
      </c>
      <c r="O16" s="1">
        <v>106</v>
      </c>
      <c r="P16" s="1">
        <v>264</v>
      </c>
      <c r="Q16" s="1">
        <v>3.6330388245449999E-3</v>
      </c>
      <c r="R16" s="1">
        <v>1.5489999999999999</v>
      </c>
      <c r="S16" s="1" t="s">
        <v>52</v>
      </c>
      <c r="T16" s="1">
        <f t="shared" si="2"/>
        <v>7.2660776490899998E-2</v>
      </c>
      <c r="U16" s="1"/>
      <c r="W16" t="s">
        <v>15</v>
      </c>
      <c r="X16">
        <v>680</v>
      </c>
      <c r="Y16">
        <v>1</v>
      </c>
      <c r="Z16">
        <v>18</v>
      </c>
      <c r="AA16">
        <v>99</v>
      </c>
      <c r="AB16" s="1">
        <v>0.60833146969908902</v>
      </c>
      <c r="AC16" s="1">
        <v>0.91959999999999997</v>
      </c>
      <c r="AD16" s="1" t="s">
        <v>69</v>
      </c>
      <c r="AE16" s="1">
        <v>1</v>
      </c>
      <c r="AF16" s="1"/>
      <c r="AH16" t="s">
        <v>15</v>
      </c>
      <c r="AI16">
        <v>214</v>
      </c>
      <c r="AJ16">
        <v>3</v>
      </c>
      <c r="AK16">
        <v>113</v>
      </c>
      <c r="AL16">
        <v>962</v>
      </c>
      <c r="AM16" s="1">
        <v>0.101881222408199</v>
      </c>
      <c r="AN16" s="1">
        <v>1.476</v>
      </c>
      <c r="AO16" s="1" t="s">
        <v>89</v>
      </c>
      <c r="AP16">
        <v>1</v>
      </c>
      <c r="AS16" t="s">
        <v>15</v>
      </c>
      <c r="AT16">
        <v>34</v>
      </c>
      <c r="AU16">
        <v>210</v>
      </c>
      <c r="AV16">
        <v>914</v>
      </c>
      <c r="AW16">
        <v>1893</v>
      </c>
      <c r="AX16" s="1">
        <v>0.69209008477604295</v>
      </c>
      <c r="AY16" s="1">
        <v>1.1950000000000001</v>
      </c>
      <c r="AZ16" s="1" t="s">
        <v>252</v>
      </c>
      <c r="BA16" s="1">
        <v>1</v>
      </c>
      <c r="BD16" t="s">
        <v>15</v>
      </c>
      <c r="BE16">
        <v>233</v>
      </c>
      <c r="BF16">
        <v>26</v>
      </c>
      <c r="BG16">
        <v>124</v>
      </c>
      <c r="BH16">
        <v>647</v>
      </c>
      <c r="BI16" s="1">
        <v>0.15724466437243301</v>
      </c>
      <c r="BJ16" s="1">
        <v>1.474</v>
      </c>
      <c r="BK16" s="1" t="s">
        <v>108</v>
      </c>
      <c r="BL16" s="1">
        <v>1</v>
      </c>
      <c r="BM16" s="1"/>
      <c r="BN16" s="1" t="s">
        <v>15</v>
      </c>
      <c r="BO16" s="8">
        <v>20</v>
      </c>
      <c r="BP16" s="8">
        <v>2</v>
      </c>
      <c r="BQ16" s="8">
        <v>8</v>
      </c>
      <c r="BR16" s="8">
        <v>12</v>
      </c>
      <c r="BS16" s="1">
        <v>0.94113301286794104</v>
      </c>
      <c r="BT16" s="1">
        <v>1.046</v>
      </c>
      <c r="BU16" s="1" t="s">
        <v>201</v>
      </c>
      <c r="BV16" s="1">
        <v>1</v>
      </c>
      <c r="BW16" s="1"/>
      <c r="BY16" t="s">
        <v>15</v>
      </c>
      <c r="BZ16">
        <v>131</v>
      </c>
      <c r="CA16">
        <v>8</v>
      </c>
      <c r="CB16">
        <v>42</v>
      </c>
      <c r="CC16">
        <v>125</v>
      </c>
      <c r="CD16" s="1">
        <v>0.22750636439121599</v>
      </c>
      <c r="CE16" s="1">
        <v>1.3169999999999999</v>
      </c>
      <c r="CF16" s="1" t="s">
        <v>436</v>
      </c>
      <c r="CG16" s="1">
        <v>1</v>
      </c>
      <c r="CJ16" t="s">
        <v>15</v>
      </c>
      <c r="CK16" s="6">
        <v>26</v>
      </c>
      <c r="CL16" s="6">
        <v>1</v>
      </c>
      <c r="CM16" s="6">
        <v>12</v>
      </c>
      <c r="CN16" s="6">
        <v>37</v>
      </c>
      <c r="CO16" s="3">
        <v>0.55693703066169697</v>
      </c>
      <c r="CP16" s="3">
        <v>1.113</v>
      </c>
      <c r="CQ16" s="3" t="s">
        <v>115</v>
      </c>
      <c r="CR16" s="1">
        <v>1</v>
      </c>
      <c r="CU16" t="s">
        <v>15</v>
      </c>
      <c r="CV16">
        <v>318</v>
      </c>
      <c r="CW16">
        <v>2</v>
      </c>
      <c r="CX16">
        <v>6</v>
      </c>
      <c r="CY16">
        <v>24</v>
      </c>
      <c r="CZ16" s="1">
        <v>0.416554566195176</v>
      </c>
      <c r="DA16" s="1">
        <v>1.115</v>
      </c>
      <c r="DB16" s="1" t="s">
        <v>133</v>
      </c>
      <c r="DC16">
        <v>1</v>
      </c>
      <c r="DF16" t="s">
        <v>15</v>
      </c>
      <c r="DG16">
        <v>62</v>
      </c>
      <c r="DH16">
        <v>25</v>
      </c>
      <c r="DI16">
        <v>57</v>
      </c>
      <c r="DJ16">
        <v>95</v>
      </c>
      <c r="DK16" s="1">
        <v>0.54434154355222097</v>
      </c>
      <c r="DL16" s="1">
        <v>1.496</v>
      </c>
      <c r="DM16" s="1" t="s">
        <v>232</v>
      </c>
      <c r="DN16">
        <v>1</v>
      </c>
      <c r="DQ16" t="s">
        <v>15</v>
      </c>
      <c r="DR16">
        <v>531</v>
      </c>
      <c r="DS16">
        <v>2574</v>
      </c>
      <c r="DT16">
        <v>3930</v>
      </c>
      <c r="DU16">
        <v>4201</v>
      </c>
      <c r="DV16" s="3">
        <v>3.6813963035632002E-2</v>
      </c>
      <c r="DW16" s="3">
        <v>1.371</v>
      </c>
      <c r="DX16" s="3" t="s">
        <v>154</v>
      </c>
      <c r="DY16">
        <f t="shared" si="13"/>
        <v>0.73627926071264005</v>
      </c>
      <c r="EB16" t="s">
        <v>15</v>
      </c>
      <c r="EC16">
        <v>287</v>
      </c>
      <c r="ED16">
        <v>1831</v>
      </c>
      <c r="EE16">
        <v>3714</v>
      </c>
      <c r="EF16">
        <v>6370</v>
      </c>
      <c r="EG16" s="1">
        <v>0.23135922809054599</v>
      </c>
      <c r="EH16" s="1">
        <v>1.4359999999999999</v>
      </c>
      <c r="EI16" s="1" t="s">
        <v>174</v>
      </c>
      <c r="EJ16" s="1">
        <v>1</v>
      </c>
      <c r="EM16" t="s">
        <v>15</v>
      </c>
      <c r="EN16">
        <v>9</v>
      </c>
      <c r="EO16">
        <v>0.8</v>
      </c>
      <c r="EP16">
        <v>4</v>
      </c>
      <c r="EQ16">
        <v>8</v>
      </c>
      <c r="ER16" s="1"/>
      <c r="ES16" s="1"/>
      <c r="ET16" s="1"/>
      <c r="EU16" s="1"/>
      <c r="EV16" s="1"/>
      <c r="EW16" s="1"/>
      <c r="EX16" t="s">
        <v>15</v>
      </c>
      <c r="EY16">
        <v>61</v>
      </c>
      <c r="EZ16">
        <v>0.6</v>
      </c>
      <c r="FA16">
        <v>2</v>
      </c>
      <c r="FB16">
        <v>5</v>
      </c>
      <c r="FC16" s="3">
        <v>1.7654356692619999E-2</v>
      </c>
      <c r="FD16" s="3">
        <v>0.56659999999999999</v>
      </c>
      <c r="FE16" s="3" t="s">
        <v>259</v>
      </c>
      <c r="FF16" s="1">
        <f t="shared" ref="FF16:FF23" si="19">ABS(FC16*7)</f>
        <v>0.12358049684833999</v>
      </c>
      <c r="FG16" s="1"/>
      <c r="FI16" t="s">
        <v>15</v>
      </c>
      <c r="FJ16">
        <v>365</v>
      </c>
      <c r="FK16">
        <v>4276</v>
      </c>
      <c r="FL16">
        <v>8399</v>
      </c>
      <c r="FM16">
        <v>10697</v>
      </c>
      <c r="FN16" s="1">
        <v>0.430462044007421</v>
      </c>
      <c r="FO16" s="1">
        <v>1.149</v>
      </c>
      <c r="FP16" s="1" t="s">
        <v>195</v>
      </c>
      <c r="FQ16">
        <v>1</v>
      </c>
      <c r="FT16" t="s">
        <v>15</v>
      </c>
      <c r="FU16">
        <v>419</v>
      </c>
      <c r="FV16">
        <v>3</v>
      </c>
      <c r="FW16">
        <v>26</v>
      </c>
      <c r="FX16">
        <v>110</v>
      </c>
      <c r="FY16" s="1">
        <v>4.8126405128856999E-2</v>
      </c>
      <c r="FZ16" s="1">
        <v>0.745</v>
      </c>
      <c r="GA16" s="1" t="s">
        <v>279</v>
      </c>
      <c r="GB16">
        <v>1</v>
      </c>
      <c r="GE16" t="s">
        <v>15</v>
      </c>
      <c r="GF16">
        <v>346</v>
      </c>
      <c r="GG16">
        <v>3</v>
      </c>
      <c r="GH16">
        <v>37</v>
      </c>
      <c r="GI16">
        <v>198</v>
      </c>
      <c r="GJ16" s="1">
        <v>0.28471544811257599</v>
      </c>
      <c r="GK16" s="1">
        <v>0.86399999999999999</v>
      </c>
      <c r="GL16" s="1" t="s">
        <v>220</v>
      </c>
      <c r="GM16">
        <v>1</v>
      </c>
      <c r="GP16" t="s">
        <v>15</v>
      </c>
      <c r="GQ16">
        <v>11</v>
      </c>
      <c r="GR16">
        <v>1</v>
      </c>
      <c r="GS16">
        <v>1</v>
      </c>
      <c r="GT16">
        <v>0.7</v>
      </c>
      <c r="GU16" s="1"/>
      <c r="GV16" s="1"/>
      <c r="GW16" s="1"/>
      <c r="HA16" t="s">
        <v>15</v>
      </c>
      <c r="HB16">
        <v>285</v>
      </c>
      <c r="HC16">
        <v>168</v>
      </c>
      <c r="HD16">
        <v>252</v>
      </c>
      <c r="HE16">
        <v>319</v>
      </c>
      <c r="HF16" s="6">
        <v>0.58847420433030995</v>
      </c>
      <c r="HG16" s="6">
        <v>0.92290000000000005</v>
      </c>
      <c r="HH16" s="6" t="s">
        <v>457</v>
      </c>
      <c r="HI16">
        <v>1</v>
      </c>
      <c r="HL16" t="s">
        <v>15</v>
      </c>
      <c r="HM16">
        <v>12</v>
      </c>
      <c r="HN16">
        <v>0.8</v>
      </c>
      <c r="HO16">
        <v>1</v>
      </c>
      <c r="HP16">
        <v>1</v>
      </c>
      <c r="HW16" t="s">
        <v>15</v>
      </c>
      <c r="HX16">
        <v>144</v>
      </c>
      <c r="HY16">
        <v>67</v>
      </c>
      <c r="HZ16">
        <v>209</v>
      </c>
      <c r="IA16">
        <v>544</v>
      </c>
      <c r="IB16" s="1">
        <v>8.6919644415759997E-3</v>
      </c>
      <c r="IC16" s="1">
        <v>0.57140000000000002</v>
      </c>
      <c r="ID16" s="1" t="s">
        <v>400</v>
      </c>
      <c r="IE16">
        <f t="shared" si="7"/>
        <v>0.17383928883152</v>
      </c>
      <c r="IH16" t="s">
        <v>15</v>
      </c>
      <c r="II16">
        <v>242</v>
      </c>
      <c r="IJ16">
        <v>0.9</v>
      </c>
      <c r="IK16">
        <v>2</v>
      </c>
      <c r="IL16">
        <v>5</v>
      </c>
      <c r="IM16" s="1">
        <v>0.223276291696658</v>
      </c>
      <c r="IN16" s="1">
        <v>0.43969999999999998</v>
      </c>
      <c r="IO16" s="1" t="s">
        <v>356</v>
      </c>
      <c r="IP16">
        <v>1</v>
      </c>
      <c r="IS16" t="s">
        <v>15</v>
      </c>
      <c r="IT16">
        <v>93</v>
      </c>
      <c r="IU16">
        <v>34</v>
      </c>
      <c r="IV16">
        <v>125</v>
      </c>
      <c r="IW16">
        <v>573</v>
      </c>
      <c r="IX16" s="1">
        <v>0.18209157042457699</v>
      </c>
      <c r="IY16" s="1">
        <v>1.996</v>
      </c>
      <c r="IZ16" s="1" t="s">
        <v>398</v>
      </c>
      <c r="JA16">
        <f t="shared" si="1"/>
        <v>2.5492819859440781</v>
      </c>
      <c r="JE16" t="s">
        <v>15</v>
      </c>
      <c r="JF16">
        <v>114</v>
      </c>
      <c r="JG16">
        <v>2</v>
      </c>
      <c r="JH16">
        <v>18</v>
      </c>
      <c r="JI16">
        <v>56</v>
      </c>
      <c r="JJ16" s="3">
        <v>0.58895233647706902</v>
      </c>
      <c r="JK16" s="3">
        <v>0.89649999999999996</v>
      </c>
      <c r="JL16" s="3" t="s">
        <v>371</v>
      </c>
      <c r="JM16">
        <v>1</v>
      </c>
      <c r="JP16" t="s">
        <v>15</v>
      </c>
      <c r="JQ16">
        <v>348</v>
      </c>
      <c r="JR16">
        <v>31</v>
      </c>
      <c r="JS16">
        <v>66</v>
      </c>
      <c r="JT16">
        <v>90</v>
      </c>
      <c r="JU16" s="1">
        <v>0.13255218725857701</v>
      </c>
      <c r="JV16" s="1">
        <v>1.2290000000000001</v>
      </c>
      <c r="JW16" s="1" t="s">
        <v>378</v>
      </c>
      <c r="JX16">
        <v>1</v>
      </c>
      <c r="KB16" t="s">
        <v>15</v>
      </c>
      <c r="KC16">
        <v>344</v>
      </c>
      <c r="KD16">
        <v>23</v>
      </c>
      <c r="KE16">
        <v>90</v>
      </c>
      <c r="KF16">
        <v>205</v>
      </c>
      <c r="KG16" s="6">
        <v>0.38949498861106002</v>
      </c>
      <c r="KH16" s="6">
        <v>1.157</v>
      </c>
      <c r="KI16" s="6" t="s">
        <v>478</v>
      </c>
      <c r="KJ16">
        <v>1</v>
      </c>
      <c r="KM16" t="s">
        <v>15</v>
      </c>
      <c r="KN16">
        <v>52</v>
      </c>
      <c r="KO16">
        <v>6</v>
      </c>
      <c r="KP16">
        <v>76</v>
      </c>
      <c r="KQ16">
        <v>279</v>
      </c>
      <c r="KX16" t="s">
        <v>15</v>
      </c>
      <c r="KY16">
        <v>248</v>
      </c>
      <c r="KZ16">
        <v>1</v>
      </c>
      <c r="LA16">
        <v>4</v>
      </c>
      <c r="LB16">
        <v>11</v>
      </c>
      <c r="LC16" s="1">
        <v>9.6414796342476003E-2</v>
      </c>
      <c r="LD16" s="1">
        <v>2.3839999999999999</v>
      </c>
      <c r="LE16" s="1" t="s">
        <v>310</v>
      </c>
      <c r="LF16">
        <f t="shared" si="8"/>
        <v>0.86773316708228398</v>
      </c>
      <c r="LI16" t="s">
        <v>15</v>
      </c>
      <c r="LJ16">
        <v>58</v>
      </c>
      <c r="LK16">
        <v>10</v>
      </c>
      <c r="LL16">
        <v>57</v>
      </c>
      <c r="LM16">
        <v>103</v>
      </c>
      <c r="LN16" s="1">
        <v>0.72362736101737002</v>
      </c>
      <c r="LO16" s="1">
        <v>0.78990000000000005</v>
      </c>
      <c r="LP16" s="1" t="s">
        <v>321</v>
      </c>
      <c r="LT16" t="s">
        <v>15</v>
      </c>
      <c r="LU16">
        <v>346</v>
      </c>
      <c r="LV16">
        <v>208</v>
      </c>
      <c r="LW16">
        <v>344</v>
      </c>
      <c r="LX16">
        <v>393</v>
      </c>
      <c r="LY16" s="6">
        <v>2.1518004747461E-2</v>
      </c>
      <c r="LZ16" s="6">
        <v>0.54069999999999996</v>
      </c>
      <c r="MA16" s="6" t="s">
        <v>497</v>
      </c>
      <c r="MB16">
        <f t="shared" ref="MB16:MB22" si="20">ABS(LY16*19)</f>
        <v>0.40884209020175899</v>
      </c>
      <c r="ME16" t="s">
        <v>15</v>
      </c>
      <c r="MF16">
        <v>49</v>
      </c>
      <c r="MG16">
        <v>16</v>
      </c>
      <c r="MH16">
        <v>88</v>
      </c>
      <c r="MI16">
        <v>169</v>
      </c>
      <c r="MJ16" s="1">
        <v>0.42452180751769403</v>
      </c>
      <c r="MK16" s="1">
        <v>1.31</v>
      </c>
      <c r="ML16" s="1" t="s">
        <v>337</v>
      </c>
      <c r="MM16">
        <v>1</v>
      </c>
      <c r="MP16" t="s">
        <v>15</v>
      </c>
      <c r="MQ16">
        <v>19</v>
      </c>
      <c r="MR16">
        <v>0.8</v>
      </c>
      <c r="MS16">
        <v>0.8</v>
      </c>
      <c r="MT16">
        <v>0.5</v>
      </c>
      <c r="MU16" s="1">
        <v>0.180075053370679</v>
      </c>
      <c r="MV16" s="1">
        <v>2.23</v>
      </c>
      <c r="MW16" s="1" t="s">
        <v>325</v>
      </c>
      <c r="MY16">
        <f>ABS(MU16*3)</f>
        <v>0.54022516011203703</v>
      </c>
    </row>
    <row r="17" spans="1:363" x14ac:dyDescent="0.25">
      <c r="A17" t="s">
        <v>11</v>
      </c>
      <c r="B17">
        <v>4</v>
      </c>
      <c r="C17">
        <v>0.6</v>
      </c>
      <c r="D17">
        <v>0.5</v>
      </c>
      <c r="E17">
        <v>0.1</v>
      </c>
      <c r="I17" s="1"/>
      <c r="J17" s="1"/>
      <c r="L17" t="s">
        <v>11</v>
      </c>
      <c r="M17">
        <v>160</v>
      </c>
      <c r="N17">
        <v>1</v>
      </c>
      <c r="O17" s="1">
        <v>6</v>
      </c>
      <c r="P17" s="1">
        <v>28</v>
      </c>
      <c r="Q17" s="1">
        <v>4.5113650663817999E-2</v>
      </c>
      <c r="R17" s="1">
        <v>1.353</v>
      </c>
      <c r="S17" s="1" t="s">
        <v>47</v>
      </c>
      <c r="T17" s="1">
        <f t="shared" si="2"/>
        <v>0.90227301327636</v>
      </c>
      <c r="U17" s="1"/>
      <c r="W17" t="s">
        <v>11</v>
      </c>
      <c r="X17">
        <v>540</v>
      </c>
      <c r="Y17">
        <v>1</v>
      </c>
      <c r="Z17">
        <v>19</v>
      </c>
      <c r="AA17">
        <v>80</v>
      </c>
      <c r="AB17" s="1">
        <v>0.97543516198891</v>
      </c>
      <c r="AC17" s="1">
        <v>0.995</v>
      </c>
      <c r="AD17" s="1" t="s">
        <v>64</v>
      </c>
      <c r="AE17" s="1">
        <v>1</v>
      </c>
      <c r="AF17" s="1"/>
      <c r="AH17" t="s">
        <v>11</v>
      </c>
      <c r="AI17">
        <v>70</v>
      </c>
      <c r="AJ17">
        <v>1</v>
      </c>
      <c r="AK17">
        <v>3</v>
      </c>
      <c r="AL17">
        <v>8</v>
      </c>
      <c r="AM17" s="1">
        <v>0.10716207632199699</v>
      </c>
      <c r="AN17" s="1">
        <v>1.6559999999999999</v>
      </c>
      <c r="AO17" s="1" t="s">
        <v>84</v>
      </c>
      <c r="AP17">
        <v>1</v>
      </c>
      <c r="AS17" t="s">
        <v>11</v>
      </c>
      <c r="AT17">
        <v>32</v>
      </c>
      <c r="AU17">
        <v>14</v>
      </c>
      <c r="AV17">
        <v>222</v>
      </c>
      <c r="AW17">
        <v>440</v>
      </c>
      <c r="AX17" s="1">
        <v>0.27216167908831401</v>
      </c>
      <c r="AY17" s="1">
        <v>0.60219999999999996</v>
      </c>
      <c r="AZ17" s="1" t="s">
        <v>247</v>
      </c>
      <c r="BA17" s="1">
        <v>1</v>
      </c>
      <c r="BD17" t="s">
        <v>11</v>
      </c>
      <c r="BE17">
        <v>200</v>
      </c>
      <c r="BF17">
        <v>2</v>
      </c>
      <c r="BG17">
        <v>20</v>
      </c>
      <c r="BH17">
        <v>105</v>
      </c>
      <c r="BI17" s="1">
        <v>0.26799325782442102</v>
      </c>
      <c r="BJ17" s="1">
        <v>1.351</v>
      </c>
      <c r="BK17" s="1" t="s">
        <v>104</v>
      </c>
      <c r="BL17" s="1">
        <v>1</v>
      </c>
      <c r="BM17" s="1"/>
      <c r="BN17" s="1" t="s">
        <v>11</v>
      </c>
      <c r="BO17" s="8">
        <v>8</v>
      </c>
      <c r="BP17" s="8">
        <v>1</v>
      </c>
      <c r="BQ17" s="8">
        <v>1</v>
      </c>
      <c r="BR17" s="8">
        <v>0.7</v>
      </c>
      <c r="BS17" s="1"/>
      <c r="BT17" s="1"/>
      <c r="BU17" s="1"/>
      <c r="BV17" s="1"/>
      <c r="BW17" s="1"/>
      <c r="BY17" t="s">
        <v>11</v>
      </c>
      <c r="BZ17">
        <v>55</v>
      </c>
      <c r="CA17">
        <v>0.6</v>
      </c>
      <c r="CB17">
        <v>16</v>
      </c>
      <c r="CC17">
        <v>95</v>
      </c>
      <c r="CD17" s="1">
        <v>0.21181669013054499</v>
      </c>
      <c r="CE17" s="1">
        <v>1.3320000000000001</v>
      </c>
      <c r="CF17" s="1" t="s">
        <v>431</v>
      </c>
      <c r="CG17" s="1">
        <v>1</v>
      </c>
      <c r="CJ17" t="s">
        <v>11</v>
      </c>
      <c r="CK17" s="6">
        <v>4</v>
      </c>
      <c r="CL17" s="6">
        <v>0.7</v>
      </c>
      <c r="CM17" s="6">
        <v>0.7</v>
      </c>
      <c r="CN17" s="6">
        <v>0.3</v>
      </c>
      <c r="CU17" t="s">
        <v>11</v>
      </c>
      <c r="CV17">
        <v>102</v>
      </c>
      <c r="CW17">
        <v>0.6</v>
      </c>
      <c r="CX17">
        <v>2</v>
      </c>
      <c r="CY17">
        <v>4</v>
      </c>
      <c r="CZ17" s="3">
        <v>0.25333744612529502</v>
      </c>
      <c r="DA17" s="3">
        <v>0.8216</v>
      </c>
      <c r="DB17" s="3" t="s">
        <v>128</v>
      </c>
      <c r="DC17">
        <v>1</v>
      </c>
      <c r="DF17" t="s">
        <v>11</v>
      </c>
      <c r="DG17">
        <v>31</v>
      </c>
      <c r="DH17">
        <v>0.7</v>
      </c>
      <c r="DI17">
        <v>1</v>
      </c>
      <c r="DJ17">
        <v>1</v>
      </c>
      <c r="DK17" s="1">
        <v>0.63578244254723304</v>
      </c>
      <c r="DL17" s="1">
        <v>1.3720000000000001</v>
      </c>
      <c r="DM17" s="1" t="s">
        <v>228</v>
      </c>
      <c r="DN17">
        <v>1</v>
      </c>
      <c r="DQ17" t="s">
        <v>11</v>
      </c>
      <c r="DR17">
        <v>517</v>
      </c>
      <c r="DS17">
        <v>11</v>
      </c>
      <c r="DT17">
        <v>52</v>
      </c>
      <c r="DU17">
        <v>796</v>
      </c>
      <c r="DV17" s="3">
        <v>0.117722484467086</v>
      </c>
      <c r="DW17" s="3">
        <v>1.27</v>
      </c>
      <c r="DX17" s="3" t="s">
        <v>149</v>
      </c>
      <c r="DY17">
        <v>1</v>
      </c>
      <c r="EB17" t="s">
        <v>11</v>
      </c>
      <c r="EC17">
        <v>284</v>
      </c>
      <c r="ED17">
        <v>19</v>
      </c>
      <c r="EE17">
        <v>28</v>
      </c>
      <c r="EF17">
        <v>33</v>
      </c>
      <c r="EG17" s="1">
        <v>0.16143345032594</v>
      </c>
      <c r="EH17" s="1">
        <v>1.5409999999999999</v>
      </c>
      <c r="EI17" s="1" t="s">
        <v>169</v>
      </c>
      <c r="EJ17" s="1">
        <v>1</v>
      </c>
      <c r="EM17" t="s">
        <v>11</v>
      </c>
      <c r="EN17">
        <v>44</v>
      </c>
      <c r="EO17">
        <v>2</v>
      </c>
      <c r="EP17">
        <v>4</v>
      </c>
      <c r="EQ17">
        <v>7</v>
      </c>
      <c r="ER17" s="1">
        <v>0.51905176583833901</v>
      </c>
      <c r="ES17" s="1">
        <v>0.85840000000000005</v>
      </c>
      <c r="ET17" s="1" t="s">
        <v>441</v>
      </c>
      <c r="EU17" s="1">
        <v>1</v>
      </c>
      <c r="EV17" s="1"/>
      <c r="EW17" s="1"/>
      <c r="EX17" t="s">
        <v>11</v>
      </c>
      <c r="EY17">
        <v>28</v>
      </c>
      <c r="EZ17">
        <v>0.4</v>
      </c>
      <c r="FA17">
        <v>2</v>
      </c>
      <c r="FB17">
        <v>6</v>
      </c>
      <c r="FC17" s="1"/>
      <c r="FD17" s="1"/>
      <c r="FE17" s="1"/>
      <c r="FF17" s="1"/>
      <c r="FG17" s="1"/>
      <c r="FI17" t="s">
        <v>11</v>
      </c>
      <c r="FJ17">
        <v>365</v>
      </c>
      <c r="FK17">
        <v>4122</v>
      </c>
      <c r="FL17">
        <v>6765</v>
      </c>
      <c r="FM17">
        <v>7670</v>
      </c>
      <c r="FN17" s="1">
        <v>9.9301906728165995E-2</v>
      </c>
      <c r="FO17" s="1">
        <v>1.335</v>
      </c>
      <c r="FP17" s="1" t="s">
        <v>190</v>
      </c>
      <c r="FQ17">
        <v>1</v>
      </c>
      <c r="FT17" t="s">
        <v>11</v>
      </c>
      <c r="FU17">
        <v>181</v>
      </c>
      <c r="FV17">
        <v>1</v>
      </c>
      <c r="FW17">
        <v>3</v>
      </c>
      <c r="FX17">
        <v>7</v>
      </c>
      <c r="FY17" s="1">
        <v>0.331455907589982</v>
      </c>
      <c r="FZ17" s="1">
        <v>0.86219999999999997</v>
      </c>
      <c r="GA17" s="1" t="s">
        <v>274</v>
      </c>
      <c r="GB17">
        <v>1</v>
      </c>
      <c r="GE17" t="s">
        <v>11</v>
      </c>
      <c r="GF17">
        <v>112</v>
      </c>
      <c r="GG17">
        <v>0.7</v>
      </c>
      <c r="GH17">
        <v>20</v>
      </c>
      <c r="GI17">
        <v>142</v>
      </c>
      <c r="GJ17" s="1">
        <v>0.34735271733162498</v>
      </c>
      <c r="GK17" s="1">
        <v>0.85709999999999997</v>
      </c>
      <c r="GL17" s="1" t="s">
        <v>215</v>
      </c>
      <c r="GM17">
        <v>1</v>
      </c>
      <c r="GP17" t="s">
        <v>11</v>
      </c>
      <c r="GQ17">
        <v>0</v>
      </c>
      <c r="GU17" s="1"/>
      <c r="GV17" s="1"/>
      <c r="GW17" s="1"/>
      <c r="HA17" t="s">
        <v>11</v>
      </c>
      <c r="HB17">
        <v>52</v>
      </c>
      <c r="HC17">
        <v>0.5</v>
      </c>
      <c r="HD17">
        <v>0.9</v>
      </c>
      <c r="HE17">
        <v>1</v>
      </c>
      <c r="HF17" s="6">
        <v>0.80588702977966598</v>
      </c>
      <c r="HG17" s="6">
        <v>1.0469999999999999</v>
      </c>
      <c r="HH17" s="6" t="s">
        <v>453</v>
      </c>
      <c r="HI17">
        <v>1</v>
      </c>
      <c r="HL17" t="s">
        <v>11</v>
      </c>
      <c r="HM17">
        <v>4</v>
      </c>
      <c r="HN17">
        <v>3</v>
      </c>
      <c r="HO17">
        <v>4</v>
      </c>
      <c r="HP17">
        <v>5</v>
      </c>
      <c r="HW17" t="s">
        <v>11</v>
      </c>
      <c r="HX17">
        <v>88</v>
      </c>
      <c r="HY17">
        <v>2</v>
      </c>
      <c r="HZ17">
        <v>6</v>
      </c>
      <c r="IA17">
        <v>23</v>
      </c>
      <c r="IB17" s="1">
        <v>0.38871837512923002</v>
      </c>
      <c r="IC17" s="1">
        <v>0.82779999999999998</v>
      </c>
      <c r="ID17" s="1" t="s">
        <v>412</v>
      </c>
      <c r="IE17">
        <v>1</v>
      </c>
      <c r="IH17" t="s">
        <v>11</v>
      </c>
      <c r="II17">
        <v>181</v>
      </c>
      <c r="IJ17">
        <v>0.9</v>
      </c>
      <c r="IK17">
        <v>5</v>
      </c>
      <c r="IL17">
        <v>17</v>
      </c>
      <c r="IM17" s="1">
        <v>0.61759731237608295</v>
      </c>
      <c r="IN17" s="1">
        <v>0.72389999999999999</v>
      </c>
      <c r="IO17" s="1" t="s">
        <v>351</v>
      </c>
      <c r="IP17">
        <v>1</v>
      </c>
      <c r="IS17" t="s">
        <v>11</v>
      </c>
      <c r="IT17">
        <v>82</v>
      </c>
      <c r="IU17">
        <v>4</v>
      </c>
      <c r="IV17">
        <v>17</v>
      </c>
      <c r="IW17">
        <v>53</v>
      </c>
      <c r="IX17" s="1">
        <v>0.97499510673859202</v>
      </c>
      <c r="IY17" s="1">
        <v>1.016</v>
      </c>
      <c r="IZ17" s="1" t="s">
        <v>395</v>
      </c>
      <c r="JA17">
        <f t="shared" si="1"/>
        <v>13.649931494340288</v>
      </c>
      <c r="JE17" t="s">
        <v>11</v>
      </c>
      <c r="JF17">
        <v>58</v>
      </c>
      <c r="JG17">
        <v>0.8</v>
      </c>
      <c r="JH17">
        <v>3</v>
      </c>
      <c r="JI17">
        <v>5</v>
      </c>
      <c r="JJ17" s="3">
        <v>0.943754469797358</v>
      </c>
      <c r="JK17" s="3">
        <v>1.0169999999999999</v>
      </c>
      <c r="JL17" s="3" t="s">
        <v>366</v>
      </c>
      <c r="JM17">
        <v>1</v>
      </c>
      <c r="JP17" t="s">
        <v>11</v>
      </c>
      <c r="JQ17">
        <v>164</v>
      </c>
      <c r="JR17">
        <v>0.9</v>
      </c>
      <c r="JS17">
        <v>2</v>
      </c>
      <c r="JT17">
        <v>6</v>
      </c>
      <c r="JU17" s="3">
        <v>0.44274669107346198</v>
      </c>
      <c r="JV17" s="3">
        <v>1.1160000000000001</v>
      </c>
      <c r="JW17" s="3" t="s">
        <v>381</v>
      </c>
      <c r="JX17">
        <v>1</v>
      </c>
      <c r="KB17" t="s">
        <v>11</v>
      </c>
      <c r="KC17">
        <v>135</v>
      </c>
      <c r="KD17">
        <v>1</v>
      </c>
      <c r="KE17">
        <v>10</v>
      </c>
      <c r="KF17">
        <v>32</v>
      </c>
      <c r="KG17" s="6">
        <v>0.259708307211726</v>
      </c>
      <c r="KH17" s="6">
        <v>1.214</v>
      </c>
      <c r="KI17" s="6" t="s">
        <v>473</v>
      </c>
      <c r="KJ17">
        <v>1</v>
      </c>
      <c r="KM17" t="s">
        <v>11</v>
      </c>
      <c r="KN17">
        <v>33</v>
      </c>
      <c r="KO17">
        <v>3</v>
      </c>
      <c r="KP17">
        <v>16</v>
      </c>
      <c r="KQ17">
        <v>57</v>
      </c>
      <c r="KX17" t="s">
        <v>11</v>
      </c>
      <c r="KY17">
        <v>43</v>
      </c>
      <c r="KZ17">
        <v>0.4</v>
      </c>
      <c r="LA17">
        <v>1</v>
      </c>
      <c r="LB17">
        <v>1</v>
      </c>
      <c r="LI17" t="s">
        <v>11</v>
      </c>
      <c r="LJ17">
        <v>23</v>
      </c>
      <c r="LK17">
        <v>0.6</v>
      </c>
      <c r="LL17">
        <v>0.9</v>
      </c>
      <c r="LM17">
        <v>0.8</v>
      </c>
      <c r="LT17" t="s">
        <v>11</v>
      </c>
      <c r="LU17">
        <v>305</v>
      </c>
      <c r="LV17">
        <v>17</v>
      </c>
      <c r="LW17">
        <v>23</v>
      </c>
      <c r="LX17">
        <v>23</v>
      </c>
      <c r="LY17" s="6">
        <v>1.0766918207799001E-2</v>
      </c>
      <c r="LZ17" s="6">
        <v>0.503</v>
      </c>
      <c r="MA17" s="6" t="s">
        <v>492</v>
      </c>
      <c r="MB17">
        <f t="shared" si="20"/>
        <v>0.204571445948181</v>
      </c>
      <c r="ME17" t="s">
        <v>11</v>
      </c>
      <c r="MF17">
        <v>23</v>
      </c>
      <c r="MG17">
        <v>0.9</v>
      </c>
      <c r="MH17">
        <v>3</v>
      </c>
      <c r="MI17">
        <v>4</v>
      </c>
      <c r="MJ17" s="1">
        <v>0.49618692470372</v>
      </c>
      <c r="MK17" s="1">
        <v>1.2689999999999999</v>
      </c>
      <c r="ML17" s="1" t="s">
        <v>334</v>
      </c>
      <c r="MM17">
        <v>1</v>
      </c>
      <c r="MP17" t="s">
        <v>11</v>
      </c>
      <c r="MQ17">
        <v>1</v>
      </c>
      <c r="MR17">
        <v>1</v>
      </c>
      <c r="MS17">
        <v>1</v>
      </c>
      <c r="MT17">
        <v>0</v>
      </c>
    </row>
    <row r="18" spans="1:363" x14ac:dyDescent="0.25">
      <c r="A18" t="s">
        <v>12</v>
      </c>
      <c r="B18">
        <v>21</v>
      </c>
      <c r="C18">
        <v>2</v>
      </c>
      <c r="D18">
        <v>7</v>
      </c>
      <c r="E18">
        <v>11</v>
      </c>
      <c r="F18" s="1">
        <v>0.96902481866391899</v>
      </c>
      <c r="G18" s="1">
        <v>0.9839</v>
      </c>
      <c r="H18" s="1" t="s">
        <v>30</v>
      </c>
      <c r="I18" s="1">
        <v>1</v>
      </c>
      <c r="J18" s="1"/>
      <c r="K18" s="1"/>
      <c r="L18" s="1" t="s">
        <v>12</v>
      </c>
      <c r="M18">
        <v>176</v>
      </c>
      <c r="N18">
        <v>1</v>
      </c>
      <c r="O18" s="1">
        <v>8</v>
      </c>
      <c r="P18" s="1">
        <v>26</v>
      </c>
      <c r="Q18" s="1">
        <v>5.6298150136020004E-3</v>
      </c>
      <c r="R18" s="1">
        <v>1.5249999999999999</v>
      </c>
      <c r="S18" s="1" t="s">
        <v>48</v>
      </c>
      <c r="T18" s="1">
        <f t="shared" si="2"/>
        <v>0.11259630027204001</v>
      </c>
      <c r="U18" s="1"/>
      <c r="W18" t="s">
        <v>12</v>
      </c>
      <c r="X18">
        <v>825</v>
      </c>
      <c r="Y18">
        <v>11</v>
      </c>
      <c r="Z18">
        <v>1153</v>
      </c>
      <c r="AA18">
        <v>4784</v>
      </c>
      <c r="AB18" s="1">
        <v>0.89575794068469095</v>
      </c>
      <c r="AC18" s="1">
        <v>1.022</v>
      </c>
      <c r="AD18" s="1" t="s">
        <v>65</v>
      </c>
      <c r="AE18" s="1">
        <v>1</v>
      </c>
      <c r="AF18" s="1"/>
      <c r="AH18" t="s">
        <v>12</v>
      </c>
      <c r="AI18">
        <v>49</v>
      </c>
      <c r="AJ18">
        <v>0.5</v>
      </c>
      <c r="AK18">
        <v>2</v>
      </c>
      <c r="AL18">
        <v>4</v>
      </c>
      <c r="AM18" s="1">
        <v>0.97431240766361804</v>
      </c>
      <c r="AN18" s="1">
        <v>1.01</v>
      </c>
      <c r="AO18" s="1" t="s">
        <v>85</v>
      </c>
      <c r="AP18">
        <v>1</v>
      </c>
      <c r="AS18" t="s">
        <v>12</v>
      </c>
      <c r="AT18">
        <v>35</v>
      </c>
      <c r="AU18">
        <v>32</v>
      </c>
      <c r="AV18">
        <v>296</v>
      </c>
      <c r="AW18">
        <v>972</v>
      </c>
      <c r="AX18" s="1">
        <v>0.87641797242745001</v>
      </c>
      <c r="AY18" s="1">
        <v>1.0760000000000001</v>
      </c>
      <c r="AZ18" s="1" t="s">
        <v>248</v>
      </c>
      <c r="BA18" s="1">
        <v>1</v>
      </c>
      <c r="BD18" t="s">
        <v>12</v>
      </c>
      <c r="BE18">
        <v>66</v>
      </c>
      <c r="BF18">
        <v>0.5</v>
      </c>
      <c r="BG18">
        <v>1</v>
      </c>
      <c r="BH18">
        <v>2</v>
      </c>
      <c r="BI18" s="1">
        <v>1.3338138274254001E-2</v>
      </c>
      <c r="BJ18" s="1">
        <v>2.4870000000000001</v>
      </c>
      <c r="BK18" s="1" t="s">
        <v>105</v>
      </c>
      <c r="BL18" s="1">
        <f t="shared" si="15"/>
        <v>0.24008648893657203</v>
      </c>
      <c r="BM18" s="1"/>
      <c r="BN18" s="1" t="s">
        <v>12</v>
      </c>
      <c r="BO18" s="8">
        <v>8</v>
      </c>
      <c r="BP18" s="8">
        <v>2</v>
      </c>
      <c r="BQ18" s="8">
        <v>2</v>
      </c>
      <c r="BR18" s="8">
        <v>1</v>
      </c>
      <c r="BS18" s="1"/>
      <c r="BT18" s="1"/>
      <c r="BU18" s="1"/>
      <c r="BV18" s="1"/>
      <c r="BW18" s="1"/>
      <c r="BY18" t="s">
        <v>12</v>
      </c>
      <c r="BZ18">
        <v>45</v>
      </c>
      <c r="CA18">
        <v>0.7</v>
      </c>
      <c r="CB18">
        <v>3</v>
      </c>
      <c r="CC18">
        <v>8</v>
      </c>
      <c r="CD18" s="1">
        <v>0.51892977789197203</v>
      </c>
      <c r="CE18" s="1">
        <v>1.173</v>
      </c>
      <c r="CF18" s="1" t="s">
        <v>432</v>
      </c>
      <c r="CG18" s="1">
        <v>1</v>
      </c>
      <c r="CJ18" t="s">
        <v>12</v>
      </c>
      <c r="CK18" s="6">
        <v>2</v>
      </c>
      <c r="CL18" s="6">
        <v>1</v>
      </c>
      <c r="CM18" s="6">
        <v>1</v>
      </c>
      <c r="CN18" s="6">
        <v>1</v>
      </c>
      <c r="CU18" t="s">
        <v>12</v>
      </c>
      <c r="CV18">
        <v>63</v>
      </c>
      <c r="CW18">
        <v>0.5</v>
      </c>
      <c r="CX18">
        <v>1</v>
      </c>
      <c r="CY18">
        <v>3</v>
      </c>
      <c r="CZ18" s="3">
        <v>0.93387584430179904</v>
      </c>
      <c r="DA18" s="3">
        <v>0.98260000000000003</v>
      </c>
      <c r="DB18" s="3" t="s">
        <v>129</v>
      </c>
      <c r="DC18">
        <v>1</v>
      </c>
      <c r="DF18" t="s">
        <v>12</v>
      </c>
      <c r="DG18">
        <v>31</v>
      </c>
      <c r="DH18">
        <v>0.8</v>
      </c>
      <c r="DI18">
        <v>3</v>
      </c>
      <c r="DJ18">
        <v>5</v>
      </c>
      <c r="DK18" s="1">
        <v>0.78685788193102402</v>
      </c>
      <c r="DL18" s="1">
        <v>0.83440000000000003</v>
      </c>
      <c r="DM18" s="1" t="s">
        <v>229</v>
      </c>
      <c r="DN18">
        <v>1</v>
      </c>
      <c r="DQ18" t="s">
        <v>12</v>
      </c>
      <c r="DR18">
        <v>465</v>
      </c>
      <c r="DS18">
        <v>4</v>
      </c>
      <c r="DT18">
        <v>7</v>
      </c>
      <c r="DU18">
        <v>11</v>
      </c>
      <c r="DV18" s="3">
        <v>0.144273322245908</v>
      </c>
      <c r="DW18" s="3">
        <v>1.2470000000000001</v>
      </c>
      <c r="DX18" s="3" t="s">
        <v>150</v>
      </c>
      <c r="DY18">
        <v>1</v>
      </c>
      <c r="EB18" t="s">
        <v>12</v>
      </c>
      <c r="EC18">
        <v>242</v>
      </c>
      <c r="ED18">
        <v>5</v>
      </c>
      <c r="EE18">
        <v>19</v>
      </c>
      <c r="EF18">
        <v>43</v>
      </c>
      <c r="EG18" s="1">
        <v>0.324413428383446</v>
      </c>
      <c r="EH18" s="1">
        <v>1.347</v>
      </c>
      <c r="EI18" s="1" t="s">
        <v>170</v>
      </c>
      <c r="EJ18" s="1">
        <v>1</v>
      </c>
      <c r="EM18" t="s">
        <v>12</v>
      </c>
      <c r="EN18">
        <v>107</v>
      </c>
      <c r="EO18">
        <v>37</v>
      </c>
      <c r="EP18">
        <v>187</v>
      </c>
      <c r="EQ18">
        <v>431</v>
      </c>
      <c r="ER18" s="1">
        <v>3.1942455732662002E-2</v>
      </c>
      <c r="ES18" s="1">
        <v>0.64349999999999996</v>
      </c>
      <c r="ET18" s="1" t="s">
        <v>442</v>
      </c>
      <c r="EU18" s="1">
        <f t="shared" si="14"/>
        <v>0.28748210159395804</v>
      </c>
      <c r="EW18" s="1"/>
      <c r="EX18" t="s">
        <v>12</v>
      </c>
      <c r="EY18">
        <v>20</v>
      </c>
      <c r="EZ18">
        <v>0.4</v>
      </c>
      <c r="FA18">
        <v>0.6</v>
      </c>
      <c r="FB18">
        <v>0.3</v>
      </c>
      <c r="FC18" s="1"/>
      <c r="FD18" s="1"/>
      <c r="FE18" s="1"/>
      <c r="FF18" s="1"/>
      <c r="FG18" s="1"/>
      <c r="FI18" t="s">
        <v>12</v>
      </c>
      <c r="FJ18">
        <v>363</v>
      </c>
      <c r="FK18">
        <v>219</v>
      </c>
      <c r="FL18">
        <v>865</v>
      </c>
      <c r="FM18">
        <v>1849</v>
      </c>
      <c r="FN18" s="1">
        <v>0.53389879189919498</v>
      </c>
      <c r="FO18" s="1">
        <v>0.89680000000000004</v>
      </c>
      <c r="FP18" s="1" t="s">
        <v>191</v>
      </c>
      <c r="FQ18">
        <v>1</v>
      </c>
      <c r="FT18" t="s">
        <v>12</v>
      </c>
      <c r="FU18">
        <v>237</v>
      </c>
      <c r="FV18">
        <v>2</v>
      </c>
      <c r="FW18">
        <v>54</v>
      </c>
      <c r="FX18">
        <v>307</v>
      </c>
      <c r="FY18" s="1">
        <v>0.411561644853433</v>
      </c>
      <c r="FZ18" s="1">
        <v>1.1299999999999999</v>
      </c>
      <c r="GA18" s="1" t="s">
        <v>275</v>
      </c>
      <c r="GB18">
        <v>1</v>
      </c>
      <c r="GE18" t="s">
        <v>12</v>
      </c>
      <c r="GF18">
        <v>109</v>
      </c>
      <c r="GG18">
        <v>0.6</v>
      </c>
      <c r="GH18">
        <v>36</v>
      </c>
      <c r="GI18">
        <v>347</v>
      </c>
      <c r="GJ18" s="1">
        <v>0.94567528427402003</v>
      </c>
      <c r="GK18" s="1">
        <v>0.98819999999999997</v>
      </c>
      <c r="GL18" s="1" t="s">
        <v>216</v>
      </c>
      <c r="GM18">
        <v>1</v>
      </c>
      <c r="GP18" t="s">
        <v>12</v>
      </c>
      <c r="GQ18">
        <v>0</v>
      </c>
      <c r="GU18" s="1"/>
      <c r="GV18" s="1"/>
      <c r="GW18" s="1"/>
      <c r="HA18" t="s">
        <v>12</v>
      </c>
      <c r="HB18">
        <v>94</v>
      </c>
      <c r="HC18">
        <v>0.8</v>
      </c>
      <c r="HD18">
        <v>2</v>
      </c>
      <c r="HE18">
        <v>3</v>
      </c>
      <c r="HF18" s="6">
        <v>0.91187563194914301</v>
      </c>
      <c r="HG18" s="6">
        <v>1.018</v>
      </c>
      <c r="HH18" s="6" t="s">
        <v>454</v>
      </c>
      <c r="HI18">
        <v>1</v>
      </c>
      <c r="HL18" t="s">
        <v>12</v>
      </c>
      <c r="HM18">
        <v>4</v>
      </c>
      <c r="HN18">
        <v>1</v>
      </c>
      <c r="HO18">
        <v>1</v>
      </c>
      <c r="HP18">
        <v>0.9</v>
      </c>
      <c r="HW18" t="s">
        <v>12</v>
      </c>
      <c r="HX18">
        <v>94</v>
      </c>
      <c r="HY18">
        <v>1</v>
      </c>
      <c r="HZ18">
        <v>21</v>
      </c>
      <c r="IA18">
        <v>154</v>
      </c>
      <c r="IB18" s="1">
        <v>0.463323323618063</v>
      </c>
      <c r="IC18" s="1">
        <v>1.1779999999999999</v>
      </c>
      <c r="ID18" s="1" t="s">
        <v>413</v>
      </c>
      <c r="IE18">
        <v>1</v>
      </c>
      <c r="IH18" t="s">
        <v>12</v>
      </c>
      <c r="II18">
        <v>208</v>
      </c>
      <c r="IJ18">
        <v>1</v>
      </c>
      <c r="IK18">
        <v>6</v>
      </c>
      <c r="IL18">
        <v>24</v>
      </c>
      <c r="IM18" s="1">
        <v>0.93711822776121101</v>
      </c>
      <c r="IN18" s="1">
        <v>0.94979999999999998</v>
      </c>
      <c r="IO18" s="1" t="s">
        <v>352</v>
      </c>
      <c r="IP18">
        <v>1</v>
      </c>
      <c r="IS18" t="s">
        <v>12</v>
      </c>
      <c r="IT18">
        <v>23</v>
      </c>
      <c r="IU18">
        <v>0.5</v>
      </c>
      <c r="IV18">
        <v>1</v>
      </c>
      <c r="IW18">
        <v>0.9</v>
      </c>
      <c r="IX18" s="1"/>
      <c r="IY18" s="1"/>
      <c r="IZ18" s="1"/>
      <c r="JE18" t="s">
        <v>12</v>
      </c>
      <c r="JF18">
        <v>56</v>
      </c>
      <c r="JG18">
        <v>0.9</v>
      </c>
      <c r="JH18">
        <v>9</v>
      </c>
      <c r="JI18">
        <v>25</v>
      </c>
      <c r="JJ18" s="3">
        <v>6.1700440889019E-2</v>
      </c>
      <c r="JK18" s="3">
        <v>0.65780000000000005</v>
      </c>
      <c r="JL18" s="3" t="s">
        <v>367</v>
      </c>
      <c r="JM18">
        <f t="shared" ref="JM18" si="21">ABS(JJ18*15)</f>
        <v>0.92550661333528494</v>
      </c>
      <c r="JP18" t="s">
        <v>12</v>
      </c>
      <c r="JQ18">
        <v>28</v>
      </c>
      <c r="JR18">
        <v>0.5</v>
      </c>
      <c r="JS18">
        <v>3</v>
      </c>
      <c r="JT18">
        <v>6</v>
      </c>
      <c r="KB18" t="s">
        <v>12</v>
      </c>
      <c r="KC18">
        <v>155</v>
      </c>
      <c r="KD18">
        <v>1</v>
      </c>
      <c r="KE18">
        <v>10</v>
      </c>
      <c r="KF18">
        <v>57</v>
      </c>
      <c r="KG18" s="6">
        <v>7.1077498366410004E-3</v>
      </c>
      <c r="KH18" s="6">
        <v>1.573</v>
      </c>
      <c r="KI18" s="6" t="s">
        <v>474</v>
      </c>
      <c r="KJ18">
        <f t="shared" ref="KJ18" si="22">ABS(KG18*20)</f>
        <v>0.14215499673282</v>
      </c>
      <c r="KM18" t="s">
        <v>12</v>
      </c>
      <c r="KN18">
        <v>62</v>
      </c>
      <c r="KO18">
        <v>2</v>
      </c>
      <c r="KP18">
        <v>4</v>
      </c>
      <c r="KQ18">
        <v>6</v>
      </c>
      <c r="KX18" t="s">
        <v>12</v>
      </c>
      <c r="KY18">
        <v>336</v>
      </c>
      <c r="KZ18">
        <v>1</v>
      </c>
      <c r="LA18">
        <v>2</v>
      </c>
      <c r="LB18">
        <v>7</v>
      </c>
      <c r="LC18" s="1">
        <v>4.5847784074302997E-2</v>
      </c>
      <c r="LD18" s="1">
        <v>2.9929999999999999</v>
      </c>
      <c r="LE18" s="1" t="s">
        <v>308</v>
      </c>
      <c r="LF18">
        <f t="shared" si="8"/>
        <v>0.41263005666872699</v>
      </c>
      <c r="LI18" t="s">
        <v>12</v>
      </c>
      <c r="LJ18">
        <v>21</v>
      </c>
      <c r="LK18">
        <v>2</v>
      </c>
      <c r="LL18">
        <v>3</v>
      </c>
      <c r="LM18">
        <v>4</v>
      </c>
      <c r="LT18" t="s">
        <v>12</v>
      </c>
      <c r="LU18">
        <v>164</v>
      </c>
      <c r="LV18">
        <v>4</v>
      </c>
      <c r="LW18">
        <v>6</v>
      </c>
      <c r="LX18">
        <v>6</v>
      </c>
      <c r="LY18" s="6">
        <v>0.67401926405064605</v>
      </c>
      <c r="LZ18" s="6">
        <v>0.89470000000000005</v>
      </c>
      <c r="MA18" s="6" t="s">
        <v>493</v>
      </c>
      <c r="MB18">
        <v>1</v>
      </c>
      <c r="ME18" t="s">
        <v>12</v>
      </c>
      <c r="MF18">
        <v>22</v>
      </c>
      <c r="MG18">
        <v>3</v>
      </c>
      <c r="MH18">
        <v>4</v>
      </c>
      <c r="MI18">
        <v>3</v>
      </c>
      <c r="MJ18" s="1">
        <v>0.34641662833437897</v>
      </c>
      <c r="MK18" s="1">
        <v>1.3939999999999999</v>
      </c>
      <c r="ML18" s="1" t="s">
        <v>333</v>
      </c>
      <c r="MM18">
        <v>1</v>
      </c>
      <c r="MP18" t="s">
        <v>12</v>
      </c>
      <c r="MQ18">
        <v>0</v>
      </c>
    </row>
    <row r="19" spans="1:363" x14ac:dyDescent="0.25">
      <c r="A19" t="s">
        <v>19</v>
      </c>
      <c r="B19">
        <v>8</v>
      </c>
      <c r="C19">
        <v>1</v>
      </c>
      <c r="D19">
        <v>2</v>
      </c>
      <c r="E19">
        <v>0.9</v>
      </c>
      <c r="I19" s="1"/>
      <c r="J19" s="1"/>
      <c r="L19" t="s">
        <v>19</v>
      </c>
      <c r="M19">
        <v>317</v>
      </c>
      <c r="N19">
        <v>6</v>
      </c>
      <c r="O19" s="1">
        <v>188</v>
      </c>
      <c r="P19" s="1">
        <v>1125</v>
      </c>
      <c r="Q19" s="2">
        <v>5.3364082672599999E-4</v>
      </c>
      <c r="R19" s="1">
        <v>1.6910000000000001</v>
      </c>
      <c r="S19" s="1" t="s">
        <v>49</v>
      </c>
      <c r="T19" s="2">
        <f t="shared" si="2"/>
        <v>1.0672816534519999E-2</v>
      </c>
      <c r="U19" s="1"/>
      <c r="W19" t="s">
        <v>19</v>
      </c>
      <c r="X19">
        <v>965</v>
      </c>
      <c r="Y19">
        <v>14</v>
      </c>
      <c r="Z19">
        <v>89</v>
      </c>
      <c r="AA19">
        <v>265</v>
      </c>
      <c r="AB19" s="1">
        <v>0.48191949039126197</v>
      </c>
      <c r="AC19" s="1">
        <v>1.1220000000000001</v>
      </c>
      <c r="AD19" s="1" t="s">
        <v>66</v>
      </c>
      <c r="AE19" s="1">
        <v>1</v>
      </c>
      <c r="AF19" s="1"/>
      <c r="AH19" t="s">
        <v>19</v>
      </c>
      <c r="AI19">
        <v>211</v>
      </c>
      <c r="AJ19">
        <v>2</v>
      </c>
      <c r="AK19">
        <v>17</v>
      </c>
      <c r="AL19">
        <v>71</v>
      </c>
      <c r="AM19" s="1">
        <v>0.92395862733084999</v>
      </c>
      <c r="AN19" s="1">
        <v>1.0229999999999999</v>
      </c>
      <c r="AO19" s="1" t="s">
        <v>86</v>
      </c>
      <c r="AP19">
        <v>1</v>
      </c>
      <c r="AS19" t="s">
        <v>19</v>
      </c>
      <c r="AT19">
        <v>34</v>
      </c>
      <c r="AU19">
        <v>666</v>
      </c>
      <c r="AV19">
        <v>2163</v>
      </c>
      <c r="AW19">
        <v>3713</v>
      </c>
      <c r="AX19" s="1">
        <v>0.49916636017472599</v>
      </c>
      <c r="AY19" s="1">
        <v>0.7298</v>
      </c>
      <c r="AZ19" s="1" t="s">
        <v>249</v>
      </c>
      <c r="BA19" s="1">
        <v>1</v>
      </c>
      <c r="BD19" t="s">
        <v>19</v>
      </c>
      <c r="BE19">
        <v>234</v>
      </c>
      <c r="BF19">
        <v>52</v>
      </c>
      <c r="BG19">
        <v>200</v>
      </c>
      <c r="BH19">
        <v>365</v>
      </c>
      <c r="BI19" s="1">
        <v>0.12714962766700599</v>
      </c>
      <c r="BJ19" s="1">
        <v>1.52</v>
      </c>
      <c r="BK19" s="1" t="s">
        <v>106</v>
      </c>
      <c r="BL19" s="1">
        <v>1</v>
      </c>
      <c r="BM19" s="1"/>
      <c r="BN19" s="1" t="s">
        <v>19</v>
      </c>
      <c r="BO19" s="8">
        <v>26</v>
      </c>
      <c r="BP19" s="8">
        <v>35</v>
      </c>
      <c r="BQ19" s="8">
        <v>84</v>
      </c>
      <c r="BR19" s="8">
        <v>104</v>
      </c>
      <c r="BS19" s="1">
        <v>0.93797813218117698</v>
      </c>
      <c r="BT19" s="1">
        <v>1.0509999999999999</v>
      </c>
      <c r="BU19" s="1" t="s">
        <v>200</v>
      </c>
      <c r="BV19" s="1">
        <v>1</v>
      </c>
      <c r="BW19" s="1"/>
      <c r="BY19" t="s">
        <v>19</v>
      </c>
      <c r="BZ19">
        <v>130</v>
      </c>
      <c r="CA19">
        <v>8</v>
      </c>
      <c r="CB19">
        <v>124</v>
      </c>
      <c r="CC19">
        <v>508</v>
      </c>
      <c r="CD19" s="1">
        <v>0.91081899279442802</v>
      </c>
      <c r="CE19" s="1">
        <v>0.97540000000000004</v>
      </c>
      <c r="CF19" s="1" t="s">
        <v>433</v>
      </c>
      <c r="CG19" s="1">
        <v>1</v>
      </c>
      <c r="CJ19" t="s">
        <v>19</v>
      </c>
      <c r="CK19" s="6">
        <v>26</v>
      </c>
      <c r="CL19" s="6">
        <v>1</v>
      </c>
      <c r="CM19" s="6">
        <v>1</v>
      </c>
      <c r="CN19" s="6">
        <v>1</v>
      </c>
      <c r="CO19" s="3">
        <v>0.28774145289278602</v>
      </c>
      <c r="CP19" s="3">
        <v>0.77990000000000004</v>
      </c>
      <c r="CQ19" s="3" t="s">
        <v>116</v>
      </c>
      <c r="CR19">
        <v>1</v>
      </c>
      <c r="CU19" t="s">
        <v>19</v>
      </c>
      <c r="CV19">
        <v>362</v>
      </c>
      <c r="CW19">
        <v>2</v>
      </c>
      <c r="CX19">
        <v>5</v>
      </c>
      <c r="CY19">
        <v>13</v>
      </c>
      <c r="CZ19" s="3">
        <v>0.87776711894029502</v>
      </c>
      <c r="DA19" s="3">
        <v>1.0209999999999999</v>
      </c>
      <c r="DB19" s="3" t="s">
        <v>130</v>
      </c>
      <c r="DC19">
        <v>1</v>
      </c>
      <c r="DF19" t="s">
        <v>19</v>
      </c>
      <c r="DG19">
        <v>18</v>
      </c>
      <c r="DH19">
        <v>1</v>
      </c>
      <c r="DI19">
        <v>3</v>
      </c>
      <c r="DJ19">
        <v>4</v>
      </c>
      <c r="DQ19" t="s">
        <v>19</v>
      </c>
      <c r="DR19">
        <v>373</v>
      </c>
      <c r="DS19">
        <v>2</v>
      </c>
      <c r="DT19">
        <v>38</v>
      </c>
      <c r="DU19">
        <v>659</v>
      </c>
      <c r="DV19" s="3">
        <v>0.33525063757524498</v>
      </c>
      <c r="DW19" s="3">
        <v>0.86429999999999996</v>
      </c>
      <c r="DX19" s="3" t="s">
        <v>151</v>
      </c>
      <c r="DY19">
        <v>1</v>
      </c>
      <c r="EB19" t="s">
        <v>19</v>
      </c>
      <c r="EC19">
        <v>147</v>
      </c>
      <c r="ED19">
        <v>1</v>
      </c>
      <c r="EE19">
        <v>3</v>
      </c>
      <c r="EF19">
        <v>8</v>
      </c>
      <c r="EG19" s="1">
        <v>0.98010883664176995</v>
      </c>
      <c r="EH19" s="1">
        <v>1.008</v>
      </c>
      <c r="EI19" s="1" t="s">
        <v>171</v>
      </c>
      <c r="EJ19" s="1">
        <v>1</v>
      </c>
      <c r="EM19" t="s">
        <v>19</v>
      </c>
      <c r="EN19">
        <v>38</v>
      </c>
      <c r="EO19">
        <v>1</v>
      </c>
      <c r="EP19">
        <v>2</v>
      </c>
      <c r="EQ19">
        <v>2</v>
      </c>
      <c r="ER19" s="1">
        <v>0.87858776610330303</v>
      </c>
      <c r="ES19" s="1">
        <v>1.036</v>
      </c>
      <c r="ET19" s="1" t="s">
        <v>443</v>
      </c>
      <c r="EU19" s="1">
        <v>1</v>
      </c>
      <c r="EV19" s="1"/>
      <c r="EW19" s="1"/>
      <c r="EX19" t="s">
        <v>19</v>
      </c>
      <c r="EY19">
        <v>116</v>
      </c>
      <c r="EZ19">
        <v>0.6</v>
      </c>
      <c r="FA19">
        <v>2</v>
      </c>
      <c r="FB19">
        <v>5</v>
      </c>
      <c r="FC19" s="2">
        <v>6.1277414297900002E-4</v>
      </c>
      <c r="FD19" s="1">
        <v>0.52780000000000005</v>
      </c>
      <c r="FE19" s="1" t="s">
        <v>258</v>
      </c>
      <c r="FF19" s="2">
        <f t="shared" si="19"/>
        <v>4.289419000853E-3</v>
      </c>
      <c r="FG19" s="1"/>
      <c r="FI19" t="s">
        <v>19</v>
      </c>
      <c r="FJ19">
        <v>365</v>
      </c>
      <c r="FK19">
        <v>7738</v>
      </c>
      <c r="FL19">
        <v>9454</v>
      </c>
      <c r="FM19">
        <v>9165</v>
      </c>
      <c r="FN19" s="1">
        <v>0.18470473436635901</v>
      </c>
      <c r="FO19" s="1">
        <v>1.2609999999999999</v>
      </c>
      <c r="FP19" s="1" t="s">
        <v>192</v>
      </c>
      <c r="FQ19">
        <v>1</v>
      </c>
      <c r="FT19" t="s">
        <v>19</v>
      </c>
      <c r="FU19">
        <v>451</v>
      </c>
      <c r="FV19">
        <v>5</v>
      </c>
      <c r="FW19">
        <v>122</v>
      </c>
      <c r="FX19">
        <v>563</v>
      </c>
      <c r="FY19" s="1">
        <v>0.66764044582208903</v>
      </c>
      <c r="FZ19" s="1">
        <v>1.0660000000000001</v>
      </c>
      <c r="GA19" s="1" t="s">
        <v>276</v>
      </c>
      <c r="GB19">
        <v>1</v>
      </c>
      <c r="GE19" t="s">
        <v>19</v>
      </c>
      <c r="GF19">
        <v>398</v>
      </c>
      <c r="GG19">
        <v>2</v>
      </c>
      <c r="GH19">
        <v>18</v>
      </c>
      <c r="GI19">
        <v>89</v>
      </c>
      <c r="GJ19" s="1">
        <v>0.68473495098066095</v>
      </c>
      <c r="GK19" s="1">
        <v>0.94610000000000005</v>
      </c>
      <c r="GL19" s="1" t="s">
        <v>217</v>
      </c>
      <c r="GM19">
        <v>1</v>
      </c>
      <c r="GP19" t="s">
        <v>19</v>
      </c>
      <c r="GQ19">
        <v>17</v>
      </c>
      <c r="GR19">
        <v>0.5</v>
      </c>
      <c r="GS19">
        <v>0.8</v>
      </c>
      <c r="GT19">
        <v>0.5</v>
      </c>
      <c r="GU19" s="1"/>
      <c r="GV19" s="1"/>
      <c r="GW19" s="1"/>
      <c r="HA19" t="s">
        <v>19</v>
      </c>
      <c r="HB19">
        <v>105</v>
      </c>
      <c r="HC19">
        <v>3</v>
      </c>
      <c r="HD19">
        <v>18</v>
      </c>
      <c r="HE19">
        <v>48</v>
      </c>
      <c r="HF19" s="6">
        <v>6.0124348314249997E-3</v>
      </c>
      <c r="HG19" s="6">
        <v>0.64890000000000003</v>
      </c>
      <c r="HH19" s="6" t="s">
        <v>455</v>
      </c>
      <c r="HI19">
        <f t="shared" si="18"/>
        <v>7.8161652808524995E-2</v>
      </c>
      <c r="HL19" t="s">
        <v>19</v>
      </c>
      <c r="HM19">
        <v>15</v>
      </c>
      <c r="HN19">
        <v>0.6</v>
      </c>
      <c r="HO19">
        <v>3</v>
      </c>
      <c r="HP19">
        <v>4</v>
      </c>
      <c r="HW19" t="s">
        <v>19</v>
      </c>
      <c r="HX19">
        <v>144</v>
      </c>
      <c r="HY19">
        <v>245</v>
      </c>
      <c r="HZ19">
        <v>560</v>
      </c>
      <c r="IA19">
        <v>890</v>
      </c>
      <c r="IB19" s="1">
        <v>1.1531017111011E-2</v>
      </c>
      <c r="IC19" s="1">
        <v>1.734</v>
      </c>
      <c r="ID19" s="1" t="s">
        <v>414</v>
      </c>
      <c r="IE19">
        <f t="shared" si="7"/>
        <v>0.23062034222021999</v>
      </c>
      <c r="IH19" t="s">
        <v>19</v>
      </c>
      <c r="II19">
        <v>437</v>
      </c>
      <c r="IJ19">
        <v>6</v>
      </c>
      <c r="IK19">
        <v>52</v>
      </c>
      <c r="IL19">
        <v>185</v>
      </c>
      <c r="IM19" s="1">
        <v>0.22034191193134101</v>
      </c>
      <c r="IN19" s="1">
        <v>0.39439999999999997</v>
      </c>
      <c r="IO19" s="1" t="s">
        <v>353</v>
      </c>
      <c r="IP19">
        <v>1</v>
      </c>
      <c r="IS19" t="s">
        <v>19</v>
      </c>
      <c r="IT19">
        <v>90</v>
      </c>
      <c r="IU19">
        <v>55</v>
      </c>
      <c r="IV19">
        <v>240</v>
      </c>
      <c r="IW19">
        <v>765</v>
      </c>
      <c r="IX19" s="1">
        <v>0.99842689365796</v>
      </c>
      <c r="IY19" s="1">
        <v>0.999</v>
      </c>
      <c r="IZ19" s="1" t="s">
        <v>396</v>
      </c>
      <c r="JA19">
        <f t="shared" si="1"/>
        <v>13.977976511211439</v>
      </c>
      <c r="JE19" t="s">
        <v>19</v>
      </c>
      <c r="JF19">
        <v>81</v>
      </c>
      <c r="JG19">
        <v>1</v>
      </c>
      <c r="JH19">
        <v>26</v>
      </c>
      <c r="JI19">
        <v>154</v>
      </c>
      <c r="JJ19" s="3">
        <v>0.61642143245712699</v>
      </c>
      <c r="JK19" s="3">
        <v>1.1180000000000001</v>
      </c>
      <c r="JL19" s="3" t="s">
        <v>368</v>
      </c>
      <c r="JM19">
        <v>1</v>
      </c>
      <c r="JP19" s="4" t="s">
        <v>19</v>
      </c>
      <c r="JQ19" s="4">
        <v>173</v>
      </c>
      <c r="JR19" s="4">
        <v>0.9</v>
      </c>
      <c r="JS19" s="4">
        <v>3</v>
      </c>
      <c r="JT19" s="4">
        <v>7</v>
      </c>
      <c r="JU19" s="2">
        <v>3.0586923561430001E-3</v>
      </c>
      <c r="JV19" s="2">
        <v>1.5389999999999999</v>
      </c>
      <c r="JW19" s="2" t="s">
        <v>380</v>
      </c>
      <c r="JX19" s="4">
        <f t="shared" si="10"/>
        <v>3.3645615917573E-2</v>
      </c>
      <c r="KB19" t="s">
        <v>19</v>
      </c>
      <c r="KC19">
        <v>337</v>
      </c>
      <c r="KD19">
        <v>34</v>
      </c>
      <c r="KE19">
        <v>147</v>
      </c>
      <c r="KF19">
        <v>352</v>
      </c>
      <c r="KG19" s="6">
        <v>0.50283228045513395</v>
      </c>
      <c r="KH19" s="6">
        <v>1.1200000000000001</v>
      </c>
      <c r="KI19" s="6" t="s">
        <v>475</v>
      </c>
      <c r="KJ19">
        <v>1</v>
      </c>
      <c r="KM19" t="s">
        <v>19</v>
      </c>
      <c r="KN19">
        <v>121</v>
      </c>
      <c r="KO19">
        <v>7</v>
      </c>
      <c r="KP19">
        <v>39</v>
      </c>
      <c r="KQ19">
        <v>126</v>
      </c>
      <c r="KR19" s="1">
        <v>0.60831683075242604</v>
      </c>
      <c r="KS19" s="1">
        <v>1.6930000000000001</v>
      </c>
      <c r="KT19" s="1" t="s">
        <v>301</v>
      </c>
      <c r="KU19">
        <v>1</v>
      </c>
      <c r="KX19" t="s">
        <v>19</v>
      </c>
      <c r="KY19">
        <v>153</v>
      </c>
      <c r="KZ19">
        <v>0.6</v>
      </c>
      <c r="LA19">
        <v>1</v>
      </c>
      <c r="LB19">
        <v>2</v>
      </c>
      <c r="LC19" s="1">
        <v>0.98663500878163701</v>
      </c>
      <c r="LD19" s="1">
        <v>0.99099999999999999</v>
      </c>
      <c r="LE19" s="1" t="s">
        <v>309</v>
      </c>
      <c r="LF19">
        <v>1</v>
      </c>
      <c r="LI19" t="s">
        <v>19</v>
      </c>
      <c r="LJ19">
        <v>66</v>
      </c>
      <c r="LK19">
        <v>1</v>
      </c>
      <c r="LL19">
        <v>7</v>
      </c>
      <c r="LM19">
        <v>17</v>
      </c>
      <c r="LN19" s="1">
        <v>0.35465693905796702</v>
      </c>
      <c r="LO19" s="1">
        <v>2.016</v>
      </c>
      <c r="LP19" s="1" t="s">
        <v>320</v>
      </c>
      <c r="LT19" t="s">
        <v>19</v>
      </c>
      <c r="LU19">
        <v>288</v>
      </c>
      <c r="LV19">
        <v>5</v>
      </c>
      <c r="LW19">
        <v>38</v>
      </c>
      <c r="LX19">
        <v>110</v>
      </c>
      <c r="LY19" s="6">
        <v>0.46987645019870999</v>
      </c>
      <c r="LZ19" s="6">
        <v>0.82769999999999999</v>
      </c>
      <c r="MA19" s="6" t="s">
        <v>494</v>
      </c>
      <c r="MB19">
        <v>1</v>
      </c>
      <c r="ME19" t="s">
        <v>19</v>
      </c>
      <c r="MF19">
        <v>29</v>
      </c>
      <c r="MG19">
        <v>3</v>
      </c>
      <c r="MH19">
        <v>15</v>
      </c>
      <c r="MI19">
        <v>23</v>
      </c>
      <c r="MJ19" s="1">
        <v>0.87841340202783602</v>
      </c>
      <c r="MK19" s="1">
        <v>1.052</v>
      </c>
      <c r="ML19" s="1" t="s">
        <v>335</v>
      </c>
      <c r="MM19">
        <v>1</v>
      </c>
      <c r="MP19" t="s">
        <v>19</v>
      </c>
      <c r="MQ19">
        <v>6</v>
      </c>
      <c r="MR19">
        <v>1</v>
      </c>
      <c r="MS19">
        <v>4</v>
      </c>
      <c r="MT19">
        <v>6</v>
      </c>
    </row>
    <row r="20" spans="1:363" x14ac:dyDescent="0.25">
      <c r="A20" t="s">
        <v>13</v>
      </c>
      <c r="B20">
        <v>7</v>
      </c>
      <c r="C20">
        <v>2</v>
      </c>
      <c r="D20">
        <v>4</v>
      </c>
      <c r="E20">
        <v>4</v>
      </c>
      <c r="I20" s="1"/>
      <c r="J20" s="1"/>
      <c r="L20" t="s">
        <v>13</v>
      </c>
      <c r="M20">
        <v>221</v>
      </c>
      <c r="N20">
        <v>3</v>
      </c>
      <c r="O20" s="1">
        <v>10</v>
      </c>
      <c r="P20" s="1">
        <v>19</v>
      </c>
      <c r="Q20" s="1">
        <v>1.9311336377084001E-2</v>
      </c>
      <c r="R20" s="1">
        <v>1.427</v>
      </c>
      <c r="S20" s="1" t="s">
        <v>50</v>
      </c>
      <c r="T20" s="1">
        <f t="shared" si="2"/>
        <v>0.38622672754168003</v>
      </c>
      <c r="U20" s="1"/>
      <c r="W20" t="s">
        <v>13</v>
      </c>
      <c r="X20">
        <v>622</v>
      </c>
      <c r="Y20">
        <v>2</v>
      </c>
      <c r="Z20">
        <v>200</v>
      </c>
      <c r="AA20">
        <v>1208</v>
      </c>
      <c r="AB20" s="1">
        <v>0.498354238288157</v>
      </c>
      <c r="AC20" s="1">
        <v>1.117</v>
      </c>
      <c r="AD20" s="1" t="s">
        <v>67</v>
      </c>
      <c r="AE20" s="1">
        <v>1</v>
      </c>
      <c r="AF20" s="1"/>
      <c r="AH20" t="s">
        <v>13</v>
      </c>
      <c r="AI20">
        <v>83</v>
      </c>
      <c r="AJ20">
        <v>0.8</v>
      </c>
      <c r="AK20">
        <v>2</v>
      </c>
      <c r="AL20">
        <v>5</v>
      </c>
      <c r="AM20" s="1">
        <v>2.7174584016249E-2</v>
      </c>
      <c r="AN20" s="1">
        <v>0.58709999999999996</v>
      </c>
      <c r="AO20" s="1" t="s">
        <v>87</v>
      </c>
      <c r="AP20">
        <f t="shared" si="0"/>
        <v>0.54349168032497996</v>
      </c>
      <c r="AS20" t="s">
        <v>13</v>
      </c>
      <c r="AT20">
        <v>29</v>
      </c>
      <c r="AU20">
        <v>1</v>
      </c>
      <c r="AV20">
        <v>7</v>
      </c>
      <c r="AW20">
        <v>18</v>
      </c>
      <c r="AX20" s="1">
        <v>0.44104913442355698</v>
      </c>
      <c r="AY20" s="1">
        <v>1.4139999999999999</v>
      </c>
      <c r="AZ20" s="1" t="s">
        <v>250</v>
      </c>
      <c r="BA20" s="1">
        <v>1</v>
      </c>
      <c r="BD20" t="s">
        <v>13</v>
      </c>
      <c r="BE20">
        <v>21</v>
      </c>
      <c r="BF20">
        <v>0.5</v>
      </c>
      <c r="BG20">
        <v>0.7</v>
      </c>
      <c r="BH20">
        <v>0.8</v>
      </c>
      <c r="BL20" s="1"/>
      <c r="BN20" s="1" t="s">
        <v>13</v>
      </c>
      <c r="BO20" s="8">
        <v>11</v>
      </c>
      <c r="BP20" s="8">
        <v>2</v>
      </c>
      <c r="BQ20" s="8">
        <v>3</v>
      </c>
      <c r="BR20" s="8">
        <v>3</v>
      </c>
      <c r="BS20" s="1"/>
      <c r="BT20" s="1"/>
      <c r="BU20" s="1"/>
      <c r="BV20" s="1"/>
      <c r="BY20" t="s">
        <v>13</v>
      </c>
      <c r="BZ20">
        <v>38</v>
      </c>
      <c r="CA20">
        <v>0.5</v>
      </c>
      <c r="CB20">
        <v>2</v>
      </c>
      <c r="CC20">
        <v>4</v>
      </c>
      <c r="CD20" s="1">
        <v>0.10512688455173499</v>
      </c>
      <c r="CE20" s="1">
        <v>0.61560000000000004</v>
      </c>
      <c r="CF20" s="1" t="s">
        <v>434</v>
      </c>
      <c r="CG20" s="1">
        <v>1</v>
      </c>
      <c r="CJ20" t="s">
        <v>13</v>
      </c>
      <c r="CK20" s="6">
        <v>2</v>
      </c>
      <c r="CL20" s="6">
        <v>2</v>
      </c>
      <c r="CM20" s="6">
        <v>2</v>
      </c>
      <c r="CN20" s="6">
        <v>0.5</v>
      </c>
      <c r="CU20" t="s">
        <v>13</v>
      </c>
      <c r="CV20">
        <v>101</v>
      </c>
      <c r="CW20">
        <v>0.9</v>
      </c>
      <c r="CX20">
        <v>2</v>
      </c>
      <c r="CY20">
        <v>2</v>
      </c>
      <c r="CZ20" s="1">
        <v>0.28831049861666302</v>
      </c>
      <c r="DA20" s="1">
        <v>1.21</v>
      </c>
      <c r="DB20" s="1" t="s">
        <v>131</v>
      </c>
      <c r="DC20">
        <v>1</v>
      </c>
      <c r="DF20" t="s">
        <v>13</v>
      </c>
      <c r="DG20">
        <v>53</v>
      </c>
      <c r="DH20">
        <v>3</v>
      </c>
      <c r="DI20">
        <v>11</v>
      </c>
      <c r="DJ20">
        <v>19</v>
      </c>
      <c r="DK20" s="1">
        <v>0.18119517447858899</v>
      </c>
      <c r="DL20" s="1">
        <v>0.35849999999999999</v>
      </c>
      <c r="DM20" s="1" t="s">
        <v>230</v>
      </c>
      <c r="DN20">
        <v>1</v>
      </c>
      <c r="DQ20" t="s">
        <v>13</v>
      </c>
      <c r="DR20">
        <v>224</v>
      </c>
      <c r="DS20">
        <v>0.9</v>
      </c>
      <c r="DT20">
        <v>2</v>
      </c>
      <c r="DU20">
        <v>4</v>
      </c>
      <c r="DV20" s="3">
        <v>0.54447729892952501</v>
      </c>
      <c r="DW20" s="3">
        <v>1.097</v>
      </c>
      <c r="DX20" s="3" t="s">
        <v>152</v>
      </c>
      <c r="DY20">
        <v>1</v>
      </c>
      <c r="EB20" t="s">
        <v>13</v>
      </c>
      <c r="EC20">
        <v>163</v>
      </c>
      <c r="ED20">
        <v>1</v>
      </c>
      <c r="EE20">
        <v>2</v>
      </c>
      <c r="EF20">
        <v>4</v>
      </c>
      <c r="EG20" s="1">
        <v>3.5229016717395999E-2</v>
      </c>
      <c r="EH20" s="1">
        <v>1.911</v>
      </c>
      <c r="EI20" s="1" t="s">
        <v>172</v>
      </c>
      <c r="EJ20" s="1">
        <f t="shared" si="3"/>
        <v>0.70458033434792</v>
      </c>
      <c r="EM20" t="s">
        <v>13</v>
      </c>
      <c r="EN20">
        <v>117</v>
      </c>
      <c r="EO20">
        <v>7</v>
      </c>
      <c r="EP20">
        <v>24</v>
      </c>
      <c r="EQ20">
        <v>38</v>
      </c>
      <c r="ER20" s="1">
        <v>0.43080551112203103</v>
      </c>
      <c r="ES20" s="1">
        <v>0.8498</v>
      </c>
      <c r="ET20" s="1" t="s">
        <v>444</v>
      </c>
      <c r="EU20" s="1">
        <v>1</v>
      </c>
      <c r="EV20" s="1"/>
      <c r="EW20" s="1"/>
      <c r="EX20" t="s">
        <v>13</v>
      </c>
      <c r="EY20">
        <v>18</v>
      </c>
      <c r="EZ20">
        <v>0.4</v>
      </c>
      <c r="FA20">
        <v>0.4</v>
      </c>
      <c r="FB20">
        <v>0.2</v>
      </c>
      <c r="FC20" s="1"/>
      <c r="FD20" s="1"/>
      <c r="FE20" s="1"/>
      <c r="FF20" s="1"/>
      <c r="FG20" s="1"/>
      <c r="FI20" t="s">
        <v>13</v>
      </c>
      <c r="FJ20">
        <v>346</v>
      </c>
      <c r="FK20">
        <v>36</v>
      </c>
      <c r="FL20">
        <v>46</v>
      </c>
      <c r="FM20">
        <v>47</v>
      </c>
      <c r="FN20" s="1">
        <v>0.77274210901053197</v>
      </c>
      <c r="FO20" s="1">
        <v>0.95120000000000005</v>
      </c>
      <c r="FP20" s="1" t="s">
        <v>193</v>
      </c>
      <c r="FQ20">
        <v>1</v>
      </c>
      <c r="FT20" t="s">
        <v>13</v>
      </c>
      <c r="FU20">
        <v>162</v>
      </c>
      <c r="FV20">
        <v>1</v>
      </c>
      <c r="FW20">
        <v>7</v>
      </c>
      <c r="FX20">
        <v>21</v>
      </c>
      <c r="FY20" s="1">
        <v>0.28550723664531202</v>
      </c>
      <c r="FZ20" s="1">
        <v>1.1910000000000001</v>
      </c>
      <c r="GA20" s="1" t="s">
        <v>277</v>
      </c>
      <c r="GB20">
        <v>1</v>
      </c>
      <c r="GE20" t="s">
        <v>13</v>
      </c>
      <c r="GF20">
        <v>199</v>
      </c>
      <c r="GG20">
        <v>1</v>
      </c>
      <c r="GH20">
        <v>3</v>
      </c>
      <c r="GI20">
        <v>12</v>
      </c>
      <c r="GJ20" s="1">
        <v>0.16656833609699201</v>
      </c>
      <c r="GK20" s="1">
        <v>1.218</v>
      </c>
      <c r="GL20" s="1" t="s">
        <v>218</v>
      </c>
      <c r="GM20">
        <v>1</v>
      </c>
      <c r="GP20" t="s">
        <v>13</v>
      </c>
      <c r="GQ20">
        <v>1</v>
      </c>
      <c r="GR20">
        <v>0.4</v>
      </c>
      <c r="GS20">
        <v>0.4</v>
      </c>
      <c r="GT20">
        <v>0</v>
      </c>
      <c r="GU20" s="1"/>
      <c r="GV20" s="1"/>
      <c r="GW20" s="1"/>
      <c r="HA20" t="s">
        <v>13</v>
      </c>
      <c r="HB20">
        <v>10</v>
      </c>
      <c r="HC20">
        <v>0.5</v>
      </c>
      <c r="HD20">
        <v>0.7</v>
      </c>
      <c r="HE20">
        <v>0.5</v>
      </c>
      <c r="HL20" t="s">
        <v>13</v>
      </c>
      <c r="HM20">
        <v>3</v>
      </c>
      <c r="HN20">
        <v>0.4</v>
      </c>
      <c r="HO20">
        <v>0.5</v>
      </c>
      <c r="HP20">
        <v>0.3</v>
      </c>
      <c r="HW20" t="s">
        <v>13</v>
      </c>
      <c r="HX20">
        <v>43</v>
      </c>
      <c r="HY20">
        <v>0.6</v>
      </c>
      <c r="HZ20">
        <v>25</v>
      </c>
      <c r="IA20">
        <v>153</v>
      </c>
      <c r="IB20" s="1">
        <v>0.25747887688187598</v>
      </c>
      <c r="IC20" s="1">
        <v>1.331</v>
      </c>
      <c r="ID20" s="1" t="s">
        <v>415</v>
      </c>
      <c r="IE20">
        <v>1</v>
      </c>
      <c r="IH20" t="s">
        <v>13</v>
      </c>
      <c r="II20">
        <v>235</v>
      </c>
      <c r="IJ20">
        <v>0.7</v>
      </c>
      <c r="IK20">
        <v>3</v>
      </c>
      <c r="IL20">
        <v>14</v>
      </c>
      <c r="IM20" s="1">
        <v>0.12915724464053299</v>
      </c>
      <c r="IN20" s="1">
        <v>0.31740000000000002</v>
      </c>
      <c r="IO20" s="1" t="s">
        <v>354</v>
      </c>
      <c r="IP20">
        <v>1</v>
      </c>
      <c r="IS20" t="s">
        <v>13</v>
      </c>
      <c r="IT20">
        <v>9</v>
      </c>
      <c r="IU20">
        <v>0.5</v>
      </c>
      <c r="IV20">
        <v>4</v>
      </c>
      <c r="IW20">
        <v>8</v>
      </c>
      <c r="IX20" s="1"/>
      <c r="IY20" s="1"/>
      <c r="IZ20" s="1"/>
      <c r="JE20" t="s">
        <v>13</v>
      </c>
      <c r="JF20">
        <v>26</v>
      </c>
      <c r="JG20">
        <v>0.5</v>
      </c>
      <c r="JH20">
        <v>2</v>
      </c>
      <c r="JI20">
        <v>3</v>
      </c>
      <c r="JJ20" s="3">
        <v>0.405544942012181</v>
      </c>
      <c r="JK20" s="3">
        <v>0.76719999999999999</v>
      </c>
      <c r="JL20" s="3" t="s">
        <v>369</v>
      </c>
      <c r="JM20">
        <v>1</v>
      </c>
      <c r="JP20" t="s">
        <v>13</v>
      </c>
      <c r="JQ20">
        <v>27</v>
      </c>
      <c r="JR20">
        <v>0.5</v>
      </c>
      <c r="JS20">
        <v>1</v>
      </c>
      <c r="JT20">
        <v>3</v>
      </c>
      <c r="KB20" t="s">
        <v>13</v>
      </c>
      <c r="KC20">
        <v>57</v>
      </c>
      <c r="KD20">
        <v>0.8</v>
      </c>
      <c r="KE20">
        <v>2</v>
      </c>
      <c r="KF20">
        <v>4</v>
      </c>
      <c r="KG20" s="6">
        <v>0.62276913868392403</v>
      </c>
      <c r="KH20" s="6">
        <v>1.1140000000000001</v>
      </c>
      <c r="KI20" s="6" t="s">
        <v>476</v>
      </c>
      <c r="KJ20">
        <v>1</v>
      </c>
      <c r="KM20" t="s">
        <v>13</v>
      </c>
      <c r="KN20">
        <v>22</v>
      </c>
      <c r="KO20">
        <v>0.8</v>
      </c>
      <c r="KP20">
        <v>1</v>
      </c>
      <c r="KQ20">
        <v>1</v>
      </c>
      <c r="KX20" t="s">
        <v>13</v>
      </c>
      <c r="KY20">
        <v>26</v>
      </c>
      <c r="KZ20">
        <v>0.4</v>
      </c>
      <c r="LA20">
        <v>0.5</v>
      </c>
      <c r="LB20">
        <v>0.3</v>
      </c>
      <c r="LI20" t="s">
        <v>13</v>
      </c>
      <c r="LJ20">
        <v>14</v>
      </c>
      <c r="LK20">
        <v>6</v>
      </c>
      <c r="LL20">
        <v>12</v>
      </c>
      <c r="LM20">
        <v>16</v>
      </c>
      <c r="LT20" t="s">
        <v>13</v>
      </c>
      <c r="LU20">
        <v>93</v>
      </c>
      <c r="LV20">
        <v>2</v>
      </c>
      <c r="LW20">
        <v>2</v>
      </c>
      <c r="LX20">
        <v>2</v>
      </c>
      <c r="LY20" s="6">
        <v>0.83353537971576297</v>
      </c>
      <c r="LZ20" s="6">
        <v>1.0649999999999999</v>
      </c>
      <c r="MA20" s="6" t="s">
        <v>495</v>
      </c>
      <c r="MB20">
        <v>1</v>
      </c>
      <c r="ME20" t="s">
        <v>13</v>
      </c>
      <c r="MF20">
        <v>4</v>
      </c>
      <c r="MG20">
        <v>0.6</v>
      </c>
      <c r="MH20">
        <v>1</v>
      </c>
      <c r="MI20">
        <v>0.8</v>
      </c>
      <c r="MP20" t="s">
        <v>13</v>
      </c>
      <c r="MQ20">
        <v>0</v>
      </c>
    </row>
    <row r="21" spans="1:363" x14ac:dyDescent="0.25">
      <c r="A21" t="s">
        <v>16</v>
      </c>
      <c r="B21">
        <v>18</v>
      </c>
      <c r="C21">
        <v>1</v>
      </c>
      <c r="D21">
        <v>19</v>
      </c>
      <c r="E21">
        <v>68</v>
      </c>
      <c r="F21" s="1">
        <v>0.89291719711508</v>
      </c>
      <c r="G21" s="1">
        <v>0.94310000000000005</v>
      </c>
      <c r="H21" s="1" t="s">
        <v>33</v>
      </c>
      <c r="I21" s="1">
        <v>1</v>
      </c>
      <c r="J21" s="1"/>
      <c r="K21" s="1"/>
      <c r="L21" t="s">
        <v>16</v>
      </c>
      <c r="M21">
        <v>90</v>
      </c>
      <c r="N21">
        <v>0.9</v>
      </c>
      <c r="O21" s="1">
        <v>7</v>
      </c>
      <c r="P21" s="1">
        <v>37</v>
      </c>
      <c r="Q21" s="1">
        <v>0.14750575450123299</v>
      </c>
      <c r="R21" s="1">
        <v>1.3129999999999999</v>
      </c>
      <c r="S21" s="1" t="s">
        <v>53</v>
      </c>
      <c r="T21" s="1">
        <v>1</v>
      </c>
      <c r="U21" s="1"/>
      <c r="W21" t="s">
        <v>16</v>
      </c>
      <c r="X21">
        <v>393</v>
      </c>
      <c r="Y21">
        <v>0.8</v>
      </c>
      <c r="Z21">
        <v>3</v>
      </c>
      <c r="AA21">
        <v>12</v>
      </c>
      <c r="AB21" s="1">
        <v>0.20546425566742799</v>
      </c>
      <c r="AC21" s="1">
        <v>1.2470000000000001</v>
      </c>
      <c r="AD21" s="1" t="s">
        <v>70</v>
      </c>
      <c r="AE21" s="1">
        <v>1</v>
      </c>
      <c r="AF21" s="1"/>
      <c r="AH21" t="s">
        <v>16</v>
      </c>
      <c r="AI21">
        <v>64</v>
      </c>
      <c r="AJ21">
        <v>0.7</v>
      </c>
      <c r="AK21">
        <v>18</v>
      </c>
      <c r="AL21">
        <v>77</v>
      </c>
      <c r="AM21" s="1">
        <v>0.806819528138357</v>
      </c>
      <c r="AN21" s="1">
        <v>1.0760000000000001</v>
      </c>
      <c r="AO21" s="1" t="s">
        <v>90</v>
      </c>
      <c r="AP21">
        <v>1</v>
      </c>
      <c r="AS21" t="s">
        <v>16</v>
      </c>
      <c r="AT21">
        <v>27</v>
      </c>
      <c r="AU21">
        <v>17</v>
      </c>
      <c r="AV21">
        <v>79</v>
      </c>
      <c r="AW21">
        <v>144</v>
      </c>
      <c r="AX21" s="1">
        <v>0.415790188714386</v>
      </c>
      <c r="AY21" s="1">
        <v>0.68559999999999999</v>
      </c>
      <c r="AZ21" s="1" t="s">
        <v>253</v>
      </c>
      <c r="BA21" s="1">
        <v>1</v>
      </c>
      <c r="BD21" t="s">
        <v>16</v>
      </c>
      <c r="BE21">
        <v>32</v>
      </c>
      <c r="BF21">
        <v>0.5</v>
      </c>
      <c r="BG21">
        <v>17</v>
      </c>
      <c r="BH21">
        <v>67</v>
      </c>
      <c r="BL21" s="1"/>
      <c r="BN21" s="1" t="s">
        <v>16</v>
      </c>
      <c r="BO21" s="8">
        <v>12</v>
      </c>
      <c r="BP21" s="8">
        <v>0.9</v>
      </c>
      <c r="BQ21" s="8">
        <v>4</v>
      </c>
      <c r="BR21" s="8">
        <v>7</v>
      </c>
      <c r="BS21" s="1"/>
      <c r="BT21" s="1"/>
      <c r="BU21" s="1"/>
      <c r="BV21" s="1"/>
      <c r="BY21" t="s">
        <v>16</v>
      </c>
      <c r="BZ21">
        <v>66</v>
      </c>
      <c r="CA21">
        <v>0.9</v>
      </c>
      <c r="CB21">
        <v>33</v>
      </c>
      <c r="CC21">
        <v>134</v>
      </c>
      <c r="CD21" s="1">
        <v>0.48830698061239203</v>
      </c>
      <c r="CE21" s="1">
        <v>1.177</v>
      </c>
      <c r="CF21" s="1" t="s">
        <v>437</v>
      </c>
      <c r="CG21" s="1">
        <v>1</v>
      </c>
      <c r="CJ21" t="s">
        <v>16</v>
      </c>
      <c r="CK21" s="6">
        <v>10</v>
      </c>
      <c r="CL21" s="6">
        <v>0.5</v>
      </c>
      <c r="CM21" s="6">
        <v>0.8</v>
      </c>
      <c r="CN21" s="6">
        <v>0.6</v>
      </c>
      <c r="CU21" t="s">
        <v>16</v>
      </c>
      <c r="CV21">
        <v>155</v>
      </c>
      <c r="CW21">
        <v>0.8</v>
      </c>
      <c r="CX21">
        <v>7</v>
      </c>
      <c r="CY21">
        <v>37</v>
      </c>
      <c r="CZ21" s="1">
        <v>0.20447937208366401</v>
      </c>
      <c r="DA21" s="1">
        <v>1.2370000000000001</v>
      </c>
      <c r="DB21" s="1" t="s">
        <v>134</v>
      </c>
      <c r="DC21">
        <v>1</v>
      </c>
      <c r="DF21" t="s">
        <v>16</v>
      </c>
      <c r="DG21">
        <v>43</v>
      </c>
      <c r="DH21">
        <v>0.9</v>
      </c>
      <c r="DI21">
        <v>2</v>
      </c>
      <c r="DJ21">
        <v>4</v>
      </c>
      <c r="DK21" s="1">
        <v>0.26286141658807</v>
      </c>
      <c r="DL21" s="1">
        <v>0.4622</v>
      </c>
      <c r="DM21" s="1" t="s">
        <v>233</v>
      </c>
      <c r="DN21">
        <v>1</v>
      </c>
      <c r="DQ21" t="s">
        <v>16</v>
      </c>
      <c r="DR21">
        <v>513</v>
      </c>
      <c r="DS21">
        <v>472</v>
      </c>
      <c r="DT21">
        <v>909</v>
      </c>
      <c r="DU21">
        <v>1287</v>
      </c>
      <c r="DV21" s="2">
        <v>4.688293826283E-3</v>
      </c>
      <c r="DW21" s="3">
        <v>1.54</v>
      </c>
      <c r="DX21" s="3" t="s">
        <v>155</v>
      </c>
      <c r="DY21">
        <f t="shared" si="13"/>
        <v>9.376587652566E-2</v>
      </c>
      <c r="EB21" t="s">
        <v>16</v>
      </c>
      <c r="EC21">
        <v>276</v>
      </c>
      <c r="ED21">
        <v>112</v>
      </c>
      <c r="EE21">
        <v>763</v>
      </c>
      <c r="EF21">
        <v>1615</v>
      </c>
      <c r="EG21" s="1">
        <v>3.6819416544101001E-2</v>
      </c>
      <c r="EH21" s="1">
        <v>0.52590000000000003</v>
      </c>
      <c r="EI21" s="1" t="s">
        <v>175</v>
      </c>
      <c r="EJ21" s="1">
        <f t="shared" si="3"/>
        <v>0.73638833088202005</v>
      </c>
      <c r="EM21" t="s">
        <v>16</v>
      </c>
      <c r="EN21">
        <v>38</v>
      </c>
      <c r="EO21">
        <v>3</v>
      </c>
      <c r="EP21">
        <v>7</v>
      </c>
      <c r="EQ21">
        <v>14</v>
      </c>
      <c r="ER21" s="1">
        <v>0.15442211143949799</v>
      </c>
      <c r="ES21" s="1">
        <v>0.70169999999999999</v>
      </c>
      <c r="ET21" s="1" t="s">
        <v>445</v>
      </c>
      <c r="EU21" s="1">
        <v>1</v>
      </c>
      <c r="EV21" s="1"/>
      <c r="EW21" s="1"/>
      <c r="EX21" t="s">
        <v>16</v>
      </c>
      <c r="EY21">
        <v>67</v>
      </c>
      <c r="EZ21">
        <v>0.4</v>
      </c>
      <c r="FA21">
        <v>0.6</v>
      </c>
      <c r="FB21">
        <v>0.5</v>
      </c>
      <c r="FC21" s="3">
        <v>0.302329531813605</v>
      </c>
      <c r="FD21" s="3">
        <v>0.79249999999999998</v>
      </c>
      <c r="FE21" s="3" t="s">
        <v>260</v>
      </c>
      <c r="FF21" s="1">
        <v>1</v>
      </c>
      <c r="FG21" s="1"/>
      <c r="FI21" t="s">
        <v>16</v>
      </c>
      <c r="FJ21">
        <v>347</v>
      </c>
      <c r="FK21">
        <v>963</v>
      </c>
      <c r="FL21">
        <v>1779</v>
      </c>
      <c r="FM21">
        <v>2079</v>
      </c>
      <c r="FN21" s="1">
        <v>0.405228686157173</v>
      </c>
      <c r="FO21" s="1">
        <v>1.157</v>
      </c>
      <c r="FP21" s="1" t="s">
        <v>196</v>
      </c>
      <c r="FQ21">
        <v>1</v>
      </c>
      <c r="FT21" t="s">
        <v>16</v>
      </c>
      <c r="FU21">
        <v>183</v>
      </c>
      <c r="FV21">
        <v>2</v>
      </c>
      <c r="FW21">
        <v>190</v>
      </c>
      <c r="FX21">
        <v>757</v>
      </c>
      <c r="FY21" s="1">
        <v>3.0302341520334002E-2</v>
      </c>
      <c r="FZ21" s="1">
        <v>1.4119999999999999</v>
      </c>
      <c r="GA21" s="1" t="s">
        <v>280</v>
      </c>
      <c r="GB21">
        <f t="shared" si="17"/>
        <v>0.60604683040668006</v>
      </c>
      <c r="GE21" t="s">
        <v>16</v>
      </c>
      <c r="GF21">
        <v>239</v>
      </c>
      <c r="GG21">
        <v>2</v>
      </c>
      <c r="GH21">
        <v>111</v>
      </c>
      <c r="GI21">
        <v>406</v>
      </c>
      <c r="GJ21" s="1">
        <v>0.17593104210431901</v>
      </c>
      <c r="GK21" s="1">
        <v>0.83179999999999998</v>
      </c>
      <c r="GL21" s="1" t="s">
        <v>221</v>
      </c>
      <c r="GM21">
        <v>1</v>
      </c>
      <c r="GP21" t="s">
        <v>16</v>
      </c>
      <c r="GQ21">
        <v>47</v>
      </c>
      <c r="GR21">
        <v>6</v>
      </c>
      <c r="GS21">
        <v>23</v>
      </c>
      <c r="GT21">
        <v>41</v>
      </c>
      <c r="GU21" s="1">
        <v>4.2407094496337998E-2</v>
      </c>
      <c r="GV21" s="1">
        <v>1.591</v>
      </c>
      <c r="GW21" s="1" t="s">
        <v>289</v>
      </c>
      <c r="GX21">
        <f t="shared" si="11"/>
        <v>0.38166385046704199</v>
      </c>
      <c r="HA21" t="s">
        <v>16</v>
      </c>
      <c r="HB21">
        <v>119</v>
      </c>
      <c r="HC21">
        <v>1</v>
      </c>
      <c r="HD21">
        <v>14</v>
      </c>
      <c r="HE21">
        <v>44</v>
      </c>
      <c r="HF21" s="6">
        <v>0.68790793780096804</v>
      </c>
      <c r="HG21" s="6">
        <v>1.0620000000000001</v>
      </c>
      <c r="HH21" s="6" t="s">
        <v>458</v>
      </c>
      <c r="HI21">
        <v>1</v>
      </c>
      <c r="HL21" t="s">
        <v>16</v>
      </c>
      <c r="HM21">
        <v>61</v>
      </c>
      <c r="HN21">
        <v>1</v>
      </c>
      <c r="HO21">
        <v>36</v>
      </c>
      <c r="HP21">
        <v>122</v>
      </c>
      <c r="HQ21" s="1">
        <v>0.81791259835753405</v>
      </c>
      <c r="HR21" s="1">
        <v>0.82650000000000001</v>
      </c>
      <c r="HS21" s="1" t="s">
        <v>293</v>
      </c>
      <c r="HT21">
        <v>1</v>
      </c>
      <c r="HU21" s="1"/>
      <c r="HV21" s="1"/>
      <c r="HW21" t="s">
        <v>16</v>
      </c>
      <c r="HX21">
        <v>67</v>
      </c>
      <c r="HY21">
        <v>0.9</v>
      </c>
      <c r="HZ21">
        <v>9</v>
      </c>
      <c r="IA21">
        <v>57</v>
      </c>
      <c r="IB21" s="1">
        <v>0.949383505154476</v>
      </c>
      <c r="IC21" s="1">
        <v>0.98609999999999998</v>
      </c>
      <c r="ID21" s="1" t="s">
        <v>417</v>
      </c>
      <c r="IE21">
        <v>1</v>
      </c>
      <c r="IH21" t="s">
        <v>16</v>
      </c>
      <c r="II21">
        <v>249</v>
      </c>
      <c r="IJ21">
        <v>0.9</v>
      </c>
      <c r="IK21">
        <v>5</v>
      </c>
      <c r="IL21">
        <v>14</v>
      </c>
      <c r="IM21" s="1">
        <v>0.25664515040043201</v>
      </c>
      <c r="IN21" s="1">
        <v>2.1819999999999999</v>
      </c>
      <c r="IO21" s="1" t="s">
        <v>357</v>
      </c>
      <c r="IP21">
        <v>1</v>
      </c>
      <c r="IS21" t="s">
        <v>16</v>
      </c>
      <c r="IT21">
        <v>19</v>
      </c>
      <c r="IU21">
        <v>0.5</v>
      </c>
      <c r="IV21">
        <v>0.9</v>
      </c>
      <c r="IW21">
        <v>1</v>
      </c>
      <c r="IX21" s="1"/>
      <c r="IY21" s="1"/>
      <c r="IZ21" s="1"/>
      <c r="JE21" t="s">
        <v>16</v>
      </c>
      <c r="JF21">
        <v>88</v>
      </c>
      <c r="JG21">
        <v>0.8</v>
      </c>
      <c r="JH21">
        <v>2</v>
      </c>
      <c r="JI21">
        <v>5</v>
      </c>
      <c r="JJ21" s="3">
        <v>0.960905354597268</v>
      </c>
      <c r="JK21" s="3">
        <v>0.98950000000000005</v>
      </c>
      <c r="JL21" s="3" t="s">
        <v>372</v>
      </c>
      <c r="JM21">
        <v>1</v>
      </c>
      <c r="JP21" t="s">
        <v>16</v>
      </c>
      <c r="JQ21">
        <v>92</v>
      </c>
      <c r="JR21">
        <v>0.5</v>
      </c>
      <c r="JS21">
        <v>18</v>
      </c>
      <c r="JT21">
        <v>135</v>
      </c>
      <c r="JU21" s="3">
        <v>0.55963512606542898</v>
      </c>
      <c r="JV21" s="3">
        <v>1.105</v>
      </c>
      <c r="JW21" s="3" t="s">
        <v>377</v>
      </c>
      <c r="JX21">
        <v>1</v>
      </c>
      <c r="KB21" t="s">
        <v>16</v>
      </c>
      <c r="KC21">
        <v>141</v>
      </c>
      <c r="KD21">
        <v>1</v>
      </c>
      <c r="KE21">
        <v>22</v>
      </c>
      <c r="KF21">
        <v>93</v>
      </c>
      <c r="KG21" s="6">
        <v>0.17614885563201901</v>
      </c>
      <c r="KH21" s="6">
        <v>1.258</v>
      </c>
      <c r="KI21" s="6" t="s">
        <v>479</v>
      </c>
      <c r="KJ21">
        <v>1</v>
      </c>
      <c r="KM21" t="s">
        <v>16</v>
      </c>
      <c r="KN21">
        <v>132</v>
      </c>
      <c r="KO21">
        <v>13</v>
      </c>
      <c r="KP21">
        <v>62</v>
      </c>
      <c r="KQ21">
        <v>179</v>
      </c>
      <c r="KR21" s="1">
        <v>0.99951489000806704</v>
      </c>
      <c r="KS21" s="1">
        <v>0.99939999999999996</v>
      </c>
      <c r="KT21" s="1" t="s">
        <v>302</v>
      </c>
      <c r="KU21">
        <v>1</v>
      </c>
      <c r="KX21" t="s">
        <v>16</v>
      </c>
      <c r="KY21">
        <v>102</v>
      </c>
      <c r="KZ21">
        <v>0.5</v>
      </c>
      <c r="LA21">
        <v>7</v>
      </c>
      <c r="LB21">
        <v>53</v>
      </c>
      <c r="LC21" s="1">
        <v>3.1694824485463999E-2</v>
      </c>
      <c r="LD21" s="1">
        <v>0.35510000000000003</v>
      </c>
      <c r="LE21" s="1" t="s">
        <v>311</v>
      </c>
      <c r="LF21">
        <f t="shared" si="8"/>
        <v>0.285253420369176</v>
      </c>
      <c r="LI21" t="s">
        <v>16</v>
      </c>
      <c r="LJ21">
        <v>64</v>
      </c>
      <c r="LK21">
        <v>0.9</v>
      </c>
      <c r="LL21">
        <v>3</v>
      </c>
      <c r="LM21">
        <v>11</v>
      </c>
      <c r="LN21" s="1">
        <v>0.89372841936455505</v>
      </c>
      <c r="LO21" s="1">
        <v>0.91459999999999997</v>
      </c>
      <c r="LP21" s="1" t="s">
        <v>322</v>
      </c>
      <c r="LT21" t="s">
        <v>16</v>
      </c>
      <c r="LU21">
        <v>211</v>
      </c>
      <c r="LV21">
        <v>4</v>
      </c>
      <c r="LW21">
        <v>46</v>
      </c>
      <c r="LX21">
        <v>188</v>
      </c>
      <c r="LY21" s="6">
        <v>0.195094690222334</v>
      </c>
      <c r="LZ21" s="6">
        <v>1.4039999999999999</v>
      </c>
      <c r="MA21" s="6" t="s">
        <v>498</v>
      </c>
      <c r="MB21">
        <v>1</v>
      </c>
      <c r="ME21" t="s">
        <v>16</v>
      </c>
      <c r="MF21">
        <v>47</v>
      </c>
      <c r="MG21">
        <v>27</v>
      </c>
      <c r="MH21">
        <v>96</v>
      </c>
      <c r="MI21">
        <v>169</v>
      </c>
      <c r="MJ21" s="1">
        <v>0.36868948531743501</v>
      </c>
      <c r="MK21" s="1">
        <v>1.3420000000000001</v>
      </c>
      <c r="ML21" s="1" t="s">
        <v>338</v>
      </c>
      <c r="MM21">
        <v>1</v>
      </c>
      <c r="MP21" t="s">
        <v>16</v>
      </c>
      <c r="MQ21">
        <v>2</v>
      </c>
      <c r="MR21">
        <v>2</v>
      </c>
      <c r="MS21">
        <v>2</v>
      </c>
      <c r="MT21">
        <v>3</v>
      </c>
    </row>
    <row r="22" spans="1:363" x14ac:dyDescent="0.25">
      <c r="A22" t="s">
        <v>17</v>
      </c>
      <c r="B22">
        <v>69</v>
      </c>
      <c r="C22">
        <v>7</v>
      </c>
      <c r="D22">
        <v>25</v>
      </c>
      <c r="E22">
        <v>39</v>
      </c>
      <c r="F22" s="1">
        <v>0.44366910461944298</v>
      </c>
      <c r="G22" s="1">
        <v>0.74909999999999999</v>
      </c>
      <c r="H22" s="1" t="s">
        <v>34</v>
      </c>
      <c r="I22" s="1">
        <v>1</v>
      </c>
      <c r="J22" s="1"/>
      <c r="K22" s="1"/>
      <c r="L22" t="s">
        <v>17</v>
      </c>
      <c r="M22">
        <v>343</v>
      </c>
      <c r="N22">
        <v>5</v>
      </c>
      <c r="O22" s="1">
        <v>28</v>
      </c>
      <c r="P22" s="1">
        <v>134</v>
      </c>
      <c r="Q22" s="1">
        <v>5.8653629133426997E-2</v>
      </c>
      <c r="R22" s="1">
        <v>1.331</v>
      </c>
      <c r="S22" s="1" t="s">
        <v>54</v>
      </c>
      <c r="T22" s="1">
        <v>1</v>
      </c>
      <c r="U22" s="1"/>
      <c r="W22" t="s">
        <v>17</v>
      </c>
      <c r="X22">
        <v>979</v>
      </c>
      <c r="Y22">
        <v>4</v>
      </c>
      <c r="Z22">
        <v>29</v>
      </c>
      <c r="AA22">
        <v>187</v>
      </c>
      <c r="AB22" s="1">
        <v>2.6973668620574001E-2</v>
      </c>
      <c r="AC22" s="1">
        <v>1.4410000000000001</v>
      </c>
      <c r="AD22" s="1" t="s">
        <v>71</v>
      </c>
      <c r="AE22" s="1">
        <f t="shared" ref="AE22" si="23">ABS(AB22*17)</f>
        <v>0.45855236654975801</v>
      </c>
      <c r="AF22" s="1"/>
      <c r="AH22" t="s">
        <v>17</v>
      </c>
      <c r="AI22">
        <v>247</v>
      </c>
      <c r="AJ22">
        <v>2</v>
      </c>
      <c r="AK22">
        <v>7</v>
      </c>
      <c r="AL22">
        <v>28</v>
      </c>
      <c r="AM22" s="1">
        <v>0.15200170136630201</v>
      </c>
      <c r="AN22" s="1">
        <v>1.409</v>
      </c>
      <c r="AO22" s="1" t="s">
        <v>91</v>
      </c>
      <c r="AP22">
        <v>1</v>
      </c>
      <c r="AS22" t="s">
        <v>17</v>
      </c>
      <c r="AT22">
        <v>29</v>
      </c>
      <c r="AU22">
        <v>7</v>
      </c>
      <c r="AV22">
        <v>135</v>
      </c>
      <c r="AW22">
        <v>504</v>
      </c>
      <c r="AX22" s="1">
        <v>0.38809010103763703</v>
      </c>
      <c r="AY22" s="1">
        <v>1.48</v>
      </c>
      <c r="AZ22" s="1" t="s">
        <v>254</v>
      </c>
      <c r="BA22" s="1">
        <v>1</v>
      </c>
      <c r="BD22" t="s">
        <v>17</v>
      </c>
      <c r="BE22">
        <v>168</v>
      </c>
      <c r="BF22">
        <v>0.9</v>
      </c>
      <c r="BG22">
        <v>2</v>
      </c>
      <c r="BH22">
        <v>6</v>
      </c>
      <c r="BI22" s="1">
        <v>0.53843598950429805</v>
      </c>
      <c r="BJ22" s="1">
        <v>0.84609999999999996</v>
      </c>
      <c r="BK22" s="1" t="s">
        <v>109</v>
      </c>
      <c r="BL22" s="1">
        <v>1</v>
      </c>
      <c r="BM22" s="1"/>
      <c r="BN22" t="s">
        <v>17</v>
      </c>
      <c r="BO22" s="8">
        <v>29</v>
      </c>
      <c r="BP22" s="8">
        <v>2</v>
      </c>
      <c r="BQ22" s="8">
        <v>5</v>
      </c>
      <c r="BR22" s="8">
        <v>6</v>
      </c>
      <c r="BS22" s="1">
        <v>0.37257799853600798</v>
      </c>
      <c r="BT22" s="1">
        <v>1.7549999999999999</v>
      </c>
      <c r="BU22" s="1" t="s">
        <v>202</v>
      </c>
      <c r="BV22" s="1">
        <v>1</v>
      </c>
      <c r="BW22" s="1"/>
      <c r="BY22" t="s">
        <v>17</v>
      </c>
      <c r="BZ22">
        <v>146</v>
      </c>
      <c r="CA22">
        <v>2</v>
      </c>
      <c r="CB22">
        <v>15</v>
      </c>
      <c r="CC22">
        <v>41</v>
      </c>
      <c r="CD22" s="1">
        <v>0.70478683907775097</v>
      </c>
      <c r="CE22" s="1">
        <v>0.9173</v>
      </c>
      <c r="CF22" s="1" t="s">
        <v>438</v>
      </c>
      <c r="CG22" s="1">
        <v>1</v>
      </c>
      <c r="CJ22" t="s">
        <v>17</v>
      </c>
      <c r="CK22" s="6">
        <v>79</v>
      </c>
      <c r="CL22" s="6">
        <v>1</v>
      </c>
      <c r="CM22" s="6">
        <v>4</v>
      </c>
      <c r="CN22" s="6">
        <v>11</v>
      </c>
      <c r="CO22" s="3">
        <v>0.886001426199716</v>
      </c>
      <c r="CP22" s="3">
        <v>1.0269999999999999</v>
      </c>
      <c r="CQ22" s="3" t="s">
        <v>114</v>
      </c>
      <c r="CR22">
        <v>1</v>
      </c>
      <c r="CU22" t="s">
        <v>17</v>
      </c>
      <c r="CV22">
        <v>422</v>
      </c>
      <c r="CW22">
        <v>2</v>
      </c>
      <c r="CX22">
        <v>14</v>
      </c>
      <c r="CY22">
        <v>81</v>
      </c>
      <c r="CZ22" s="1">
        <v>0.26159538257210402</v>
      </c>
      <c r="DA22" s="1">
        <v>0.86029999999999995</v>
      </c>
      <c r="DB22" s="1" t="s">
        <v>135</v>
      </c>
      <c r="DC22">
        <v>1</v>
      </c>
      <c r="DF22" t="s">
        <v>17</v>
      </c>
      <c r="DG22">
        <v>42</v>
      </c>
      <c r="DH22">
        <v>0.9</v>
      </c>
      <c r="DI22">
        <v>5</v>
      </c>
      <c r="DJ22">
        <v>14</v>
      </c>
      <c r="DK22" s="1">
        <v>0.47388071901148299</v>
      </c>
      <c r="DL22" s="1">
        <v>1.607</v>
      </c>
      <c r="DM22" s="1" t="s">
        <v>234</v>
      </c>
      <c r="DN22">
        <v>1</v>
      </c>
      <c r="DQ22" t="s">
        <v>17</v>
      </c>
      <c r="DR22">
        <v>468</v>
      </c>
      <c r="DS22">
        <v>3</v>
      </c>
      <c r="DT22">
        <v>26</v>
      </c>
      <c r="DU22">
        <v>193</v>
      </c>
      <c r="DV22" s="3">
        <v>0.35045079743573598</v>
      </c>
      <c r="DW22" s="3">
        <v>0.86829999999999996</v>
      </c>
      <c r="DX22" s="3" t="s">
        <v>156</v>
      </c>
      <c r="DY22">
        <v>1</v>
      </c>
      <c r="EB22" t="s">
        <v>17</v>
      </c>
      <c r="EC22">
        <v>230</v>
      </c>
      <c r="ED22">
        <v>7</v>
      </c>
      <c r="EE22">
        <v>83</v>
      </c>
      <c r="EF22">
        <v>220</v>
      </c>
      <c r="EG22" s="1">
        <v>0.39774793267706499</v>
      </c>
      <c r="EH22" s="1">
        <v>0.77400000000000002</v>
      </c>
      <c r="EI22" s="1" t="s">
        <v>176</v>
      </c>
      <c r="EJ22" s="1">
        <v>1</v>
      </c>
      <c r="EM22" t="s">
        <v>17</v>
      </c>
      <c r="EN22">
        <v>134</v>
      </c>
      <c r="EO22">
        <v>25</v>
      </c>
      <c r="EP22">
        <v>343</v>
      </c>
      <c r="EQ22">
        <v>893</v>
      </c>
      <c r="ER22" s="1">
        <v>2.0597879436384001E-2</v>
      </c>
      <c r="ES22" s="1">
        <v>0.62309999999999999</v>
      </c>
      <c r="ET22" s="1" t="s">
        <v>446</v>
      </c>
      <c r="EU22" s="1">
        <f t="shared" si="14"/>
        <v>0.18538091492745601</v>
      </c>
      <c r="EV22" s="1"/>
      <c r="EW22" s="1"/>
      <c r="EX22" t="s">
        <v>17</v>
      </c>
      <c r="EY22">
        <v>291</v>
      </c>
      <c r="EZ22">
        <v>0.8</v>
      </c>
      <c r="FA22">
        <v>2</v>
      </c>
      <c r="FB22">
        <v>4</v>
      </c>
      <c r="FC22" s="3">
        <v>0.74757123227863398</v>
      </c>
      <c r="FD22" s="3">
        <v>1.0589999999999999</v>
      </c>
      <c r="FE22" s="3" t="s">
        <v>261</v>
      </c>
      <c r="FF22" s="1">
        <v>1</v>
      </c>
      <c r="FG22" s="1"/>
      <c r="FI22" t="s">
        <v>17</v>
      </c>
      <c r="FJ22">
        <v>335</v>
      </c>
      <c r="FK22">
        <v>9</v>
      </c>
      <c r="FL22">
        <v>71</v>
      </c>
      <c r="FM22">
        <v>239</v>
      </c>
      <c r="FN22" s="1">
        <v>0.98581623091773896</v>
      </c>
      <c r="FO22" s="1">
        <v>0.99690000000000001</v>
      </c>
      <c r="FP22" s="1" t="s">
        <v>197</v>
      </c>
      <c r="FQ22">
        <v>1</v>
      </c>
      <c r="FT22" t="s">
        <v>17</v>
      </c>
      <c r="FU22">
        <v>417</v>
      </c>
      <c r="FV22">
        <v>2</v>
      </c>
      <c r="FW22">
        <v>10</v>
      </c>
      <c r="FX22">
        <v>30</v>
      </c>
      <c r="FY22" s="1">
        <v>0.90472836254961497</v>
      </c>
      <c r="FZ22" s="1">
        <v>1.018</v>
      </c>
      <c r="GA22" s="1" t="s">
        <v>281</v>
      </c>
      <c r="GB22">
        <v>1</v>
      </c>
      <c r="GE22" t="s">
        <v>17</v>
      </c>
      <c r="GF22">
        <v>445</v>
      </c>
      <c r="GG22">
        <v>4</v>
      </c>
      <c r="GH22">
        <v>42</v>
      </c>
      <c r="GI22">
        <v>141</v>
      </c>
      <c r="GJ22" s="1">
        <v>0.15526108869767899</v>
      </c>
      <c r="GK22" s="1">
        <v>0.82289999999999996</v>
      </c>
      <c r="GL22" s="1" t="s">
        <v>222</v>
      </c>
      <c r="GM22">
        <v>1</v>
      </c>
      <c r="GP22" t="s">
        <v>17</v>
      </c>
      <c r="GQ22">
        <v>84</v>
      </c>
      <c r="GR22">
        <v>8</v>
      </c>
      <c r="GS22">
        <v>28</v>
      </c>
      <c r="GT22">
        <v>44</v>
      </c>
      <c r="GU22" s="1">
        <v>0.50423588849349599</v>
      </c>
      <c r="GV22" s="1">
        <v>0.85819999999999996</v>
      </c>
      <c r="GW22" s="1" t="s">
        <v>290</v>
      </c>
      <c r="GX22">
        <v>1</v>
      </c>
      <c r="HA22" t="s">
        <v>17</v>
      </c>
      <c r="HB22">
        <v>275</v>
      </c>
      <c r="HC22">
        <v>5</v>
      </c>
      <c r="HD22">
        <v>15</v>
      </c>
      <c r="HE22">
        <v>27</v>
      </c>
      <c r="HF22" s="6">
        <v>0.52020975989013896</v>
      </c>
      <c r="HG22" s="6">
        <v>1.1000000000000001</v>
      </c>
      <c r="HH22" s="6" t="s">
        <v>459</v>
      </c>
      <c r="HI22">
        <v>1</v>
      </c>
      <c r="HL22" t="s">
        <v>17</v>
      </c>
      <c r="HM22">
        <v>145</v>
      </c>
      <c r="HN22">
        <v>4</v>
      </c>
      <c r="HO22">
        <v>258</v>
      </c>
      <c r="HP22">
        <v>1276</v>
      </c>
      <c r="HQ22" s="1">
        <v>0.24603624632074</v>
      </c>
      <c r="HR22" s="1">
        <v>0.38069999999999998</v>
      </c>
      <c r="HS22" s="1" t="s">
        <v>294</v>
      </c>
      <c r="HT22">
        <f t="shared" ref="HT22" si="24">ABS(HQ22*4)</f>
        <v>0.98414498528296002</v>
      </c>
      <c r="HU22" s="1"/>
      <c r="HV22" s="1"/>
      <c r="HW22" t="s">
        <v>17</v>
      </c>
      <c r="HX22">
        <v>126</v>
      </c>
      <c r="HY22">
        <v>2</v>
      </c>
      <c r="HZ22">
        <v>3</v>
      </c>
      <c r="IA22">
        <v>3</v>
      </c>
      <c r="IB22" s="1">
        <v>0.170811012686718</v>
      </c>
      <c r="IC22" s="1">
        <v>1.36</v>
      </c>
      <c r="ID22" s="1" t="s">
        <v>418</v>
      </c>
      <c r="IE22">
        <v>1</v>
      </c>
      <c r="IH22" t="s">
        <v>17</v>
      </c>
      <c r="II22">
        <v>404</v>
      </c>
      <c r="IJ22">
        <v>2</v>
      </c>
      <c r="IK22">
        <v>5</v>
      </c>
      <c r="IL22">
        <v>16</v>
      </c>
      <c r="IM22" s="1">
        <v>0.165587762233596</v>
      </c>
      <c r="IN22" s="1">
        <v>2.5339999999999998</v>
      </c>
      <c r="IO22" s="1" t="s">
        <v>358</v>
      </c>
      <c r="IP22">
        <v>1</v>
      </c>
      <c r="IS22" t="s">
        <v>17</v>
      </c>
      <c r="IT22">
        <v>54</v>
      </c>
      <c r="IU22">
        <v>0.8</v>
      </c>
      <c r="IV22">
        <v>1</v>
      </c>
      <c r="IW22">
        <v>2</v>
      </c>
      <c r="IX22" s="1">
        <v>0.416974244634014</v>
      </c>
      <c r="IY22" s="1">
        <v>1.4910000000000001</v>
      </c>
      <c r="IZ22" s="1" t="s">
        <v>399</v>
      </c>
      <c r="JA22">
        <f t="shared" si="1"/>
        <v>5.8376394248761958</v>
      </c>
      <c r="JE22" t="s">
        <v>17</v>
      </c>
      <c r="JF22">
        <v>191</v>
      </c>
      <c r="JG22">
        <v>4</v>
      </c>
      <c r="JH22">
        <v>27</v>
      </c>
      <c r="JI22">
        <v>89</v>
      </c>
      <c r="JJ22" s="3">
        <v>0.34255445060964201</v>
      </c>
      <c r="JK22" s="3">
        <v>1.2110000000000001</v>
      </c>
      <c r="JL22" s="3" t="s">
        <v>373</v>
      </c>
      <c r="JM22">
        <v>1</v>
      </c>
      <c r="JP22" t="s">
        <v>17</v>
      </c>
      <c r="JQ22">
        <v>288</v>
      </c>
      <c r="JR22">
        <v>2</v>
      </c>
      <c r="JS22">
        <v>20</v>
      </c>
      <c r="JT22">
        <v>131</v>
      </c>
      <c r="JU22" s="1">
        <v>0.30297079750956801</v>
      </c>
      <c r="JV22" s="1">
        <v>1.1519999999999999</v>
      </c>
      <c r="JW22" s="1" t="s">
        <v>376</v>
      </c>
      <c r="JX22">
        <v>1</v>
      </c>
      <c r="KB22" t="s">
        <v>17</v>
      </c>
      <c r="KC22">
        <v>280</v>
      </c>
      <c r="KD22">
        <v>2</v>
      </c>
      <c r="KE22">
        <v>15</v>
      </c>
      <c r="KF22">
        <v>112</v>
      </c>
      <c r="KG22" s="6">
        <v>9.2242177009010995E-2</v>
      </c>
      <c r="KH22" s="6">
        <v>1.33</v>
      </c>
      <c r="KI22" s="6" t="s">
        <v>480</v>
      </c>
      <c r="KJ22">
        <v>1</v>
      </c>
      <c r="KM22" t="s">
        <v>17</v>
      </c>
      <c r="KN22">
        <v>134</v>
      </c>
      <c r="KO22">
        <v>187</v>
      </c>
      <c r="KP22">
        <v>249</v>
      </c>
      <c r="KQ22">
        <v>213</v>
      </c>
      <c r="KR22" s="1">
        <v>0.30449018594932598</v>
      </c>
      <c r="KS22" s="1">
        <v>3.081</v>
      </c>
      <c r="KT22" s="1" t="s">
        <v>303</v>
      </c>
      <c r="KU22">
        <v>1</v>
      </c>
      <c r="KX22" t="s">
        <v>17</v>
      </c>
      <c r="KY22">
        <v>435</v>
      </c>
      <c r="KZ22">
        <v>3</v>
      </c>
      <c r="LA22">
        <v>21</v>
      </c>
      <c r="LB22">
        <v>97</v>
      </c>
      <c r="LC22" s="1">
        <v>0.86390965179794099</v>
      </c>
      <c r="LD22" s="1">
        <v>1.089</v>
      </c>
      <c r="LE22" s="1" t="s">
        <v>312</v>
      </c>
      <c r="LF22">
        <v>1</v>
      </c>
      <c r="LI22" t="s">
        <v>17</v>
      </c>
      <c r="LJ22">
        <v>117</v>
      </c>
      <c r="LK22">
        <v>446</v>
      </c>
      <c r="LL22">
        <v>517</v>
      </c>
      <c r="LM22">
        <v>467</v>
      </c>
      <c r="LN22" s="1">
        <v>5.2158210554133E-2</v>
      </c>
      <c r="LO22" s="1">
        <v>4.165</v>
      </c>
      <c r="LP22" s="1" t="s">
        <v>323</v>
      </c>
      <c r="LT22" t="s">
        <v>17</v>
      </c>
      <c r="LU22">
        <v>310</v>
      </c>
      <c r="LV22">
        <v>7</v>
      </c>
      <c r="LW22">
        <v>36</v>
      </c>
      <c r="LX22">
        <v>101</v>
      </c>
      <c r="LY22" s="6">
        <v>1.2651039366315999E-2</v>
      </c>
      <c r="LZ22" s="6">
        <v>1.9430000000000001</v>
      </c>
      <c r="MA22" s="6" t="s">
        <v>499</v>
      </c>
      <c r="MB22">
        <f t="shared" si="20"/>
        <v>0.24036974796000399</v>
      </c>
      <c r="ME22" t="s">
        <v>17</v>
      </c>
      <c r="MF22">
        <v>56</v>
      </c>
      <c r="MG22">
        <v>67</v>
      </c>
      <c r="MH22">
        <v>149</v>
      </c>
      <c r="MI22">
        <v>248</v>
      </c>
      <c r="MJ22" s="1">
        <v>0.25402939793270701</v>
      </c>
      <c r="MK22" s="1">
        <v>0.68500000000000005</v>
      </c>
      <c r="ML22" s="1" t="s">
        <v>339</v>
      </c>
      <c r="MM22">
        <v>1</v>
      </c>
      <c r="MP22" t="s">
        <v>17</v>
      </c>
      <c r="MQ22">
        <v>77</v>
      </c>
      <c r="MR22">
        <v>15</v>
      </c>
      <c r="MS22">
        <v>48</v>
      </c>
      <c r="MT22">
        <v>105</v>
      </c>
      <c r="MU22" s="1">
        <v>0.141940025435492</v>
      </c>
      <c r="MV22" s="1">
        <v>1.877</v>
      </c>
      <c r="MW22" s="1" t="s">
        <v>326</v>
      </c>
      <c r="MY22">
        <f t="shared" ref="MY22:MY23" si="25">ABS(MU22*3)</f>
        <v>0.425820076306476</v>
      </c>
    </row>
    <row r="23" spans="1:363" x14ac:dyDescent="0.25">
      <c r="A23" t="s">
        <v>18</v>
      </c>
      <c r="B23">
        <v>46</v>
      </c>
      <c r="C23">
        <v>2</v>
      </c>
      <c r="D23">
        <v>18</v>
      </c>
      <c r="E23">
        <v>52</v>
      </c>
      <c r="F23" s="1">
        <v>0.55640265989496795</v>
      </c>
      <c r="G23" s="1">
        <v>0.80130000000000001</v>
      </c>
      <c r="H23" s="1" t="s">
        <v>35</v>
      </c>
      <c r="I23" s="1">
        <v>1</v>
      </c>
      <c r="J23" s="1"/>
      <c r="K23" s="1"/>
      <c r="L23" t="s">
        <v>18</v>
      </c>
      <c r="M23">
        <v>340</v>
      </c>
      <c r="N23">
        <v>11</v>
      </c>
      <c r="O23" s="1">
        <v>74</v>
      </c>
      <c r="P23" s="1">
        <v>150</v>
      </c>
      <c r="Q23" s="1">
        <v>0.41730167219873898</v>
      </c>
      <c r="R23" s="1">
        <v>0.88500000000000001</v>
      </c>
      <c r="S23" s="1" t="s">
        <v>55</v>
      </c>
      <c r="T23" s="1">
        <v>1</v>
      </c>
      <c r="U23" s="1"/>
      <c r="W23" t="s">
        <v>18</v>
      </c>
      <c r="X23">
        <v>1046</v>
      </c>
      <c r="Y23">
        <v>11</v>
      </c>
      <c r="Z23">
        <v>94</v>
      </c>
      <c r="AA23">
        <v>253</v>
      </c>
      <c r="AB23" s="1">
        <v>0.51037044523807695</v>
      </c>
      <c r="AC23" s="1">
        <v>1.113</v>
      </c>
      <c r="AD23" s="1" t="s">
        <v>72</v>
      </c>
      <c r="AE23" s="1">
        <v>1</v>
      </c>
      <c r="AF23" s="1"/>
      <c r="AH23" t="s">
        <v>18</v>
      </c>
      <c r="AI23">
        <v>291</v>
      </c>
      <c r="AJ23">
        <v>89</v>
      </c>
      <c r="AK23">
        <v>192</v>
      </c>
      <c r="AL23">
        <v>259</v>
      </c>
      <c r="AM23" s="1">
        <v>0.15928922932988601</v>
      </c>
      <c r="AN23" s="1">
        <v>1.3939999999999999</v>
      </c>
      <c r="AO23" s="1" t="s">
        <v>92</v>
      </c>
      <c r="AP23">
        <v>1</v>
      </c>
      <c r="AS23" t="s">
        <v>18</v>
      </c>
      <c r="AT23">
        <v>32</v>
      </c>
      <c r="AU23">
        <v>24</v>
      </c>
      <c r="AV23">
        <v>112</v>
      </c>
      <c r="AW23">
        <v>175</v>
      </c>
      <c r="AX23" s="1">
        <v>0.41080349113686698</v>
      </c>
      <c r="AY23" s="1">
        <v>0.68340000000000001</v>
      </c>
      <c r="AZ23" s="1" t="s">
        <v>255</v>
      </c>
      <c r="BA23" s="1">
        <v>1</v>
      </c>
      <c r="BD23" t="s">
        <v>18</v>
      </c>
      <c r="BE23">
        <v>235</v>
      </c>
      <c r="BF23">
        <v>772</v>
      </c>
      <c r="BG23">
        <v>886</v>
      </c>
      <c r="BH23">
        <v>452</v>
      </c>
      <c r="BI23" s="1">
        <v>0.13172443665071201</v>
      </c>
      <c r="BJ23" s="1">
        <v>1.5129999999999999</v>
      </c>
      <c r="BK23" s="1" t="s">
        <v>110</v>
      </c>
      <c r="BL23" s="1">
        <v>1</v>
      </c>
      <c r="BM23" s="1"/>
      <c r="BN23" s="1" t="s">
        <v>18</v>
      </c>
      <c r="BO23" s="8">
        <v>46</v>
      </c>
      <c r="BP23" s="8">
        <v>58</v>
      </c>
      <c r="BQ23" s="8">
        <v>81</v>
      </c>
      <c r="BR23" s="8">
        <v>79</v>
      </c>
      <c r="BS23" s="1">
        <v>0.66871350856891199</v>
      </c>
      <c r="BT23" s="1">
        <v>1.3009999999999999</v>
      </c>
      <c r="BU23" s="1" t="s">
        <v>203</v>
      </c>
      <c r="BV23" s="1">
        <v>1</v>
      </c>
      <c r="BW23" s="1"/>
      <c r="BY23" t="s">
        <v>18</v>
      </c>
      <c r="BZ23">
        <v>182</v>
      </c>
      <c r="CA23">
        <v>389</v>
      </c>
      <c r="CB23">
        <v>532</v>
      </c>
      <c r="CC23">
        <v>499</v>
      </c>
      <c r="CD23" s="1">
        <v>0.96542077811126603</v>
      </c>
      <c r="CE23" s="1">
        <v>0.99019999999999997</v>
      </c>
      <c r="CF23" s="1" t="s">
        <v>439</v>
      </c>
      <c r="CG23" s="1">
        <v>1</v>
      </c>
      <c r="CJ23" t="s">
        <v>18</v>
      </c>
      <c r="CK23" s="6">
        <v>148</v>
      </c>
      <c r="CL23" s="6">
        <v>242</v>
      </c>
      <c r="CM23" s="6">
        <v>537</v>
      </c>
      <c r="CN23" s="6">
        <v>752</v>
      </c>
      <c r="CO23" s="3">
        <v>0.33576659938641201</v>
      </c>
      <c r="CP23" s="3">
        <v>1.1919999999999999</v>
      </c>
      <c r="CQ23" s="3" t="s">
        <v>113</v>
      </c>
      <c r="CR23">
        <v>1</v>
      </c>
      <c r="CU23" t="s">
        <v>18</v>
      </c>
      <c r="CV23">
        <v>489</v>
      </c>
      <c r="CW23">
        <v>28</v>
      </c>
      <c r="CX23">
        <v>124</v>
      </c>
      <c r="CY23">
        <v>194</v>
      </c>
      <c r="CZ23" s="1">
        <v>8.1761664040610998E-2</v>
      </c>
      <c r="DA23" s="1">
        <v>0.79149999999999998</v>
      </c>
      <c r="DB23" s="1" t="s">
        <v>136</v>
      </c>
      <c r="DC23">
        <v>1</v>
      </c>
      <c r="DF23" t="s">
        <v>18</v>
      </c>
      <c r="DG23">
        <v>65</v>
      </c>
      <c r="DH23">
        <v>2160</v>
      </c>
      <c r="DI23">
        <v>2311</v>
      </c>
      <c r="DJ23">
        <v>1336</v>
      </c>
      <c r="DK23" s="1">
        <v>0.31899945096825799</v>
      </c>
      <c r="DL23" s="1">
        <v>0.50170000000000003</v>
      </c>
      <c r="DM23" s="1" t="s">
        <v>235</v>
      </c>
      <c r="DN23">
        <v>1</v>
      </c>
      <c r="DQ23" t="s">
        <v>341</v>
      </c>
      <c r="DR23">
        <v>531</v>
      </c>
      <c r="DS23">
        <v>300</v>
      </c>
      <c r="DT23">
        <v>416</v>
      </c>
      <c r="DU23">
        <v>501</v>
      </c>
      <c r="DV23" s="2">
        <v>7.7354018818559999E-3</v>
      </c>
      <c r="DW23" s="3">
        <v>1.502</v>
      </c>
      <c r="DX23" s="3" t="s">
        <v>157</v>
      </c>
      <c r="DY23">
        <v>1</v>
      </c>
      <c r="EB23" t="s">
        <v>18</v>
      </c>
      <c r="EC23">
        <v>287</v>
      </c>
      <c r="ED23">
        <v>228</v>
      </c>
      <c r="EE23">
        <v>290</v>
      </c>
      <c r="EF23">
        <v>319</v>
      </c>
      <c r="EG23" s="1">
        <v>0.191781045614249</v>
      </c>
      <c r="EH23" s="1">
        <v>1.4870000000000001</v>
      </c>
      <c r="EI23" s="1" t="s">
        <v>177</v>
      </c>
      <c r="EJ23" s="1">
        <v>1</v>
      </c>
      <c r="EM23" t="s">
        <v>18</v>
      </c>
      <c r="EN23">
        <v>138</v>
      </c>
      <c r="EO23">
        <v>5</v>
      </c>
      <c r="EP23">
        <v>14</v>
      </c>
      <c r="EQ23">
        <v>33</v>
      </c>
      <c r="ER23" s="1">
        <v>0.93533965023952303</v>
      </c>
      <c r="ES23" s="1">
        <v>1.0169999999999999</v>
      </c>
      <c r="ET23" s="1" t="s">
        <v>447</v>
      </c>
      <c r="EU23" s="1">
        <v>1</v>
      </c>
      <c r="EV23" s="1"/>
      <c r="EW23" s="1"/>
      <c r="EX23" t="s">
        <v>18</v>
      </c>
      <c r="EY23">
        <v>509</v>
      </c>
      <c r="EZ23">
        <v>1186</v>
      </c>
      <c r="FA23">
        <v>1376</v>
      </c>
      <c r="FB23">
        <v>1074</v>
      </c>
      <c r="FC23" s="3">
        <v>3.5961265204921003E-2</v>
      </c>
      <c r="FD23" s="3">
        <v>1.4530000000000001</v>
      </c>
      <c r="FE23" s="3" t="s">
        <v>262</v>
      </c>
      <c r="FF23" s="1">
        <f t="shared" si="19"/>
        <v>0.25172885643444703</v>
      </c>
      <c r="FG23" s="1"/>
      <c r="FI23" t="s">
        <v>18</v>
      </c>
      <c r="FJ23">
        <v>217</v>
      </c>
      <c r="FK23">
        <v>2</v>
      </c>
      <c r="FL23">
        <v>14</v>
      </c>
      <c r="FM23">
        <v>34</v>
      </c>
      <c r="FN23" s="1">
        <v>0.46683885419915699</v>
      </c>
      <c r="FO23" s="1">
        <v>0.88090000000000002</v>
      </c>
      <c r="FP23" s="1" t="s">
        <v>198</v>
      </c>
      <c r="FQ23">
        <v>1</v>
      </c>
      <c r="FT23" t="s">
        <v>18</v>
      </c>
      <c r="FU23">
        <v>500</v>
      </c>
      <c r="FV23">
        <v>112</v>
      </c>
      <c r="FW23">
        <v>187</v>
      </c>
      <c r="FX23">
        <v>236</v>
      </c>
      <c r="FY23" s="1">
        <v>0.81865295336011801</v>
      </c>
      <c r="FZ23" s="1">
        <v>1.0349999999999999</v>
      </c>
      <c r="GA23" s="1" t="s">
        <v>282</v>
      </c>
      <c r="GB23">
        <v>1</v>
      </c>
      <c r="GE23" t="s">
        <v>18</v>
      </c>
      <c r="GF23">
        <v>491</v>
      </c>
      <c r="GG23">
        <v>200</v>
      </c>
      <c r="GH23">
        <v>270</v>
      </c>
      <c r="GI23">
        <v>263</v>
      </c>
      <c r="GJ23" s="1">
        <v>0.49672584912047901</v>
      </c>
      <c r="GK23" s="1">
        <v>1.0980000000000001</v>
      </c>
      <c r="GL23" s="1" t="s">
        <v>223</v>
      </c>
      <c r="GM23">
        <v>1</v>
      </c>
      <c r="GP23" t="s">
        <v>18</v>
      </c>
      <c r="GQ23">
        <v>81</v>
      </c>
      <c r="GR23">
        <v>4</v>
      </c>
      <c r="GS23">
        <v>11</v>
      </c>
      <c r="GT23">
        <v>29</v>
      </c>
      <c r="GU23" s="1">
        <v>1.9745113496356999E-2</v>
      </c>
      <c r="GV23" s="1">
        <v>0.58919999999999995</v>
      </c>
      <c r="GW23" s="1" t="s">
        <v>291</v>
      </c>
      <c r="GX23">
        <f t="shared" si="11"/>
        <v>0.17770602146721298</v>
      </c>
      <c r="HA23" t="s">
        <v>18</v>
      </c>
      <c r="HB23">
        <v>294</v>
      </c>
      <c r="HC23">
        <v>200</v>
      </c>
      <c r="HD23">
        <v>248</v>
      </c>
      <c r="HE23">
        <v>210</v>
      </c>
      <c r="HF23" s="6">
        <v>0.15507314699408201</v>
      </c>
      <c r="HG23" s="6">
        <v>0.80969999999999998</v>
      </c>
      <c r="HH23" s="6" t="s">
        <v>460</v>
      </c>
      <c r="HI23">
        <v>1</v>
      </c>
      <c r="HL23" t="s">
        <v>18</v>
      </c>
      <c r="HM23">
        <v>129</v>
      </c>
      <c r="HN23">
        <v>5</v>
      </c>
      <c r="HO23">
        <v>34</v>
      </c>
      <c r="HP23">
        <v>77</v>
      </c>
      <c r="HQ23" s="1">
        <v>0.47244657269129697</v>
      </c>
      <c r="HR23" s="1">
        <v>0.54290000000000005</v>
      </c>
      <c r="HS23" s="1" t="s">
        <v>295</v>
      </c>
      <c r="HT23">
        <v>1</v>
      </c>
      <c r="HU23" s="1"/>
      <c r="HV23" s="1"/>
      <c r="HW23" t="s">
        <v>18</v>
      </c>
      <c r="HX23">
        <v>144</v>
      </c>
      <c r="HY23">
        <v>316</v>
      </c>
      <c r="HZ23">
        <v>352</v>
      </c>
      <c r="IA23">
        <v>208</v>
      </c>
      <c r="IB23" s="1">
        <v>1.5796241640559001E-2</v>
      </c>
      <c r="IC23" s="1">
        <v>0.58420000000000005</v>
      </c>
      <c r="ID23" s="1" t="s">
        <v>419</v>
      </c>
      <c r="IE23">
        <f t="shared" si="7"/>
        <v>0.31592483281118</v>
      </c>
      <c r="IH23" t="s">
        <v>18</v>
      </c>
      <c r="II23">
        <v>436</v>
      </c>
      <c r="IJ23">
        <v>4</v>
      </c>
      <c r="IK23">
        <v>8</v>
      </c>
      <c r="IL23">
        <v>14</v>
      </c>
      <c r="IM23" s="1">
        <v>0.51236029305196795</v>
      </c>
      <c r="IN23" s="1">
        <v>1.571</v>
      </c>
      <c r="IO23" s="1" t="s">
        <v>359</v>
      </c>
      <c r="IP23">
        <v>1</v>
      </c>
      <c r="IS23" t="s">
        <v>18</v>
      </c>
      <c r="IT23">
        <v>93</v>
      </c>
      <c r="IU23">
        <v>670</v>
      </c>
      <c r="IV23">
        <v>742</v>
      </c>
      <c r="IW23">
        <v>333</v>
      </c>
      <c r="IX23" s="1">
        <v>0.67417539247559499</v>
      </c>
      <c r="IY23" s="1">
        <v>1.2330000000000001</v>
      </c>
      <c r="IZ23" s="1" t="s">
        <v>386</v>
      </c>
      <c r="JA23">
        <f t="shared" si="1"/>
        <v>9.4384554946583297</v>
      </c>
      <c r="JE23" t="s">
        <v>18</v>
      </c>
      <c r="JF23">
        <v>213</v>
      </c>
      <c r="JG23">
        <v>11</v>
      </c>
      <c r="JH23">
        <v>42</v>
      </c>
      <c r="JI23">
        <v>108</v>
      </c>
      <c r="JJ23" s="1">
        <v>0.73432388264106097</v>
      </c>
      <c r="JK23" s="1">
        <v>0.93320000000000003</v>
      </c>
      <c r="JL23" s="1" t="s">
        <v>374</v>
      </c>
      <c r="JM23">
        <v>1</v>
      </c>
      <c r="JP23" t="s">
        <v>18</v>
      </c>
      <c r="JQ23">
        <v>445</v>
      </c>
      <c r="JR23">
        <v>81</v>
      </c>
      <c r="JS23">
        <v>187</v>
      </c>
      <c r="JT23">
        <v>334</v>
      </c>
      <c r="JU23" s="1">
        <v>0.56910156273110601</v>
      </c>
      <c r="JV23" s="1">
        <v>0.93640000000000001</v>
      </c>
      <c r="JW23" s="1" t="s">
        <v>375</v>
      </c>
      <c r="JX23">
        <v>1</v>
      </c>
      <c r="KB23" t="s">
        <v>18</v>
      </c>
      <c r="KC23">
        <v>357</v>
      </c>
      <c r="KD23">
        <v>470</v>
      </c>
      <c r="KE23">
        <v>569</v>
      </c>
      <c r="KF23">
        <v>418</v>
      </c>
      <c r="KG23" s="6">
        <v>0.41081351756835899</v>
      </c>
      <c r="KH23" s="6">
        <v>0.86960000000000004</v>
      </c>
      <c r="KI23" s="6" t="s">
        <v>481</v>
      </c>
      <c r="KJ23">
        <v>1</v>
      </c>
      <c r="KM23" t="s">
        <v>18</v>
      </c>
      <c r="KN23">
        <v>134</v>
      </c>
      <c r="KO23">
        <v>13</v>
      </c>
      <c r="KP23">
        <v>31</v>
      </c>
      <c r="KQ23">
        <v>59</v>
      </c>
      <c r="KR23" s="1">
        <v>5.9794654831844998E-2</v>
      </c>
      <c r="KS23">
        <v>0</v>
      </c>
      <c r="KT23" s="1" t="s">
        <v>304</v>
      </c>
      <c r="KU23">
        <v>1</v>
      </c>
      <c r="KX23" t="s">
        <v>18</v>
      </c>
      <c r="KY23">
        <v>503</v>
      </c>
      <c r="KZ23">
        <v>44</v>
      </c>
      <c r="LA23">
        <v>79</v>
      </c>
      <c r="LB23">
        <v>107</v>
      </c>
      <c r="LC23" s="1">
        <v>0.135697158254906</v>
      </c>
      <c r="LD23" s="1">
        <v>0.4733</v>
      </c>
      <c r="LE23" s="1" t="s">
        <v>313</v>
      </c>
      <c r="LF23">
        <v>1</v>
      </c>
      <c r="LI23" t="s">
        <v>18</v>
      </c>
      <c r="LJ23">
        <v>83</v>
      </c>
      <c r="LK23">
        <v>2</v>
      </c>
      <c r="LL23">
        <v>21</v>
      </c>
      <c r="LM23">
        <v>63</v>
      </c>
      <c r="LN23" s="1">
        <v>8.7763228080664002E-2</v>
      </c>
      <c r="LO23" s="1">
        <v>0.27839999999999998</v>
      </c>
      <c r="LP23" s="1" t="s">
        <v>324</v>
      </c>
      <c r="LT23" t="s">
        <v>18</v>
      </c>
      <c r="LU23">
        <v>370</v>
      </c>
      <c r="LV23">
        <v>182</v>
      </c>
      <c r="LW23">
        <v>255</v>
      </c>
      <c r="LX23">
        <v>234</v>
      </c>
      <c r="LY23" s="6">
        <v>9.5688214140672995E-2</v>
      </c>
      <c r="LZ23" s="6">
        <v>1.544</v>
      </c>
      <c r="MA23" s="6" t="s">
        <v>500</v>
      </c>
      <c r="MB23">
        <v>1</v>
      </c>
      <c r="ME23" t="s">
        <v>18</v>
      </c>
      <c r="MF23">
        <v>55</v>
      </c>
      <c r="MG23">
        <v>60</v>
      </c>
      <c r="MH23">
        <v>107</v>
      </c>
      <c r="MI23">
        <v>119</v>
      </c>
      <c r="MJ23" s="1">
        <v>0.87304781843754797</v>
      </c>
      <c r="MK23" s="1">
        <v>0.94920000000000004</v>
      </c>
      <c r="ML23" s="1" t="s">
        <v>340</v>
      </c>
      <c r="MM23">
        <v>1</v>
      </c>
      <c r="MP23" s="4" t="s">
        <v>18</v>
      </c>
      <c r="MQ23" s="4">
        <v>70</v>
      </c>
      <c r="MR23" s="4">
        <v>5</v>
      </c>
      <c r="MS23" s="4">
        <v>11</v>
      </c>
      <c r="MT23" s="4">
        <v>18</v>
      </c>
      <c r="MU23" s="2">
        <v>4.1534528054000001E-5</v>
      </c>
      <c r="MV23" s="2">
        <v>0.1449</v>
      </c>
      <c r="MW23" s="2" t="s">
        <v>327</v>
      </c>
      <c r="MY23" s="4">
        <f t="shared" si="25"/>
        <v>1.2460358416200001E-4</v>
      </c>
    </row>
    <row r="24" spans="1:363" x14ac:dyDescent="0.25">
      <c r="W24" s="4"/>
      <c r="AB24" s="3"/>
      <c r="AC24" s="3"/>
      <c r="AD24" s="3"/>
      <c r="AE24" s="1"/>
      <c r="AF24" s="3"/>
      <c r="BD24" s="4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CJ24" s="5"/>
      <c r="CZ24" s="2"/>
      <c r="DA24" s="1"/>
      <c r="DB24" s="1"/>
      <c r="DQ24" s="4"/>
      <c r="DV24" s="2"/>
      <c r="DW24" s="1"/>
      <c r="DX24" s="1"/>
      <c r="EB24" s="4"/>
      <c r="EC24" s="4"/>
      <c r="ED24" s="4"/>
      <c r="EE24" s="4"/>
      <c r="EF24" s="4"/>
      <c r="EG24" s="2"/>
      <c r="EH24" s="2"/>
      <c r="EI24" s="2"/>
      <c r="EJ24" s="2"/>
      <c r="EM24" s="4"/>
      <c r="ER24" s="1"/>
      <c r="ES24" s="1"/>
      <c r="ET24" s="1"/>
      <c r="EU24" s="1"/>
      <c r="EV24" s="1"/>
      <c r="EW24" s="1"/>
      <c r="EX24" s="4"/>
      <c r="FC24" s="1"/>
      <c r="FD24" s="1"/>
      <c r="FE24" s="1"/>
      <c r="FF24" s="1"/>
      <c r="FG24" s="1"/>
      <c r="FN24" s="2"/>
      <c r="FO24" s="1"/>
      <c r="FP24" s="1"/>
      <c r="FT24" s="4"/>
      <c r="FU24" s="4"/>
      <c r="FV24" s="4"/>
      <c r="FW24" s="4"/>
      <c r="FX24" s="4"/>
      <c r="FY24" s="2"/>
      <c r="FZ24" s="2"/>
      <c r="GA24" s="2"/>
      <c r="HW24" s="4"/>
      <c r="HX24" s="4"/>
      <c r="HY24" s="4"/>
      <c r="HZ24" s="4"/>
      <c r="IA24" s="4"/>
      <c r="IB24" s="2"/>
      <c r="IC24" s="2"/>
      <c r="ID24" s="2"/>
      <c r="JE24" s="4"/>
      <c r="JF24" s="4"/>
      <c r="JG24" s="4"/>
      <c r="JH24" s="4"/>
      <c r="JI24" s="4"/>
      <c r="JJ24" s="2"/>
      <c r="JK24" s="2"/>
      <c r="JL24" s="2"/>
      <c r="JM24" s="4"/>
      <c r="JP24" s="4"/>
      <c r="JQ24" s="4"/>
      <c r="JR24" s="4"/>
      <c r="JS24" s="4"/>
      <c r="JT24" s="4"/>
      <c r="JU24" s="2"/>
      <c r="JV24" s="2"/>
      <c r="JW24" s="2"/>
      <c r="JX24" s="4"/>
      <c r="JY24" s="4"/>
    </row>
    <row r="25" spans="1:363" x14ac:dyDescent="0.25">
      <c r="DQ25" s="4"/>
      <c r="DV25" s="2"/>
      <c r="DW25" s="2"/>
      <c r="DX25" s="2"/>
      <c r="JP25" s="4"/>
      <c r="JQ25" s="4"/>
      <c r="JR25" s="4"/>
      <c r="JS25" s="4"/>
      <c r="JT25" s="4"/>
      <c r="JU25" s="2"/>
      <c r="JV25" s="2"/>
      <c r="JW25" s="2"/>
      <c r="JX25" s="4"/>
      <c r="JY25" s="4"/>
    </row>
    <row r="26" spans="1:363" x14ac:dyDescent="0.25">
      <c r="AB26" s="6"/>
      <c r="AC26" s="6"/>
      <c r="AD26" s="6"/>
      <c r="AE26" s="6"/>
    </row>
    <row r="27" spans="1:363" x14ac:dyDescent="0.25">
      <c r="AB27" s="6"/>
      <c r="AC27" s="6"/>
      <c r="AD27" s="6"/>
      <c r="AE27" s="6"/>
    </row>
    <row r="28" spans="1:363" x14ac:dyDescent="0.25">
      <c r="AB28" s="6"/>
      <c r="AC28" s="6"/>
      <c r="AD28" s="6"/>
      <c r="AE28" s="6"/>
      <c r="DY28" s="4"/>
    </row>
    <row r="29" spans="1:363" x14ac:dyDescent="0.25">
      <c r="AB29" s="6"/>
      <c r="AC29" s="6"/>
      <c r="AD29" s="6"/>
      <c r="AE29" s="6"/>
    </row>
    <row r="30" spans="1:363" x14ac:dyDescent="0.25">
      <c r="AB30" s="6"/>
      <c r="AC30" s="6"/>
      <c r="AD30" s="6"/>
      <c r="AE30" s="6"/>
    </row>
    <row r="31" spans="1:363" x14ac:dyDescent="0.25">
      <c r="AB31" s="6"/>
      <c r="AC31" s="6"/>
      <c r="AD31" s="6"/>
      <c r="AE31" s="6"/>
    </row>
    <row r="32" spans="1:363" x14ac:dyDescent="0.25">
      <c r="AB32" s="6"/>
      <c r="AC32" s="6"/>
      <c r="AD32" s="6"/>
      <c r="AE32" s="6"/>
    </row>
    <row r="33" spans="28:31" x14ac:dyDescent="0.25">
      <c r="AB33" s="6"/>
      <c r="AC33" s="6"/>
      <c r="AD33" s="6"/>
      <c r="AE33" s="6"/>
    </row>
    <row r="34" spans="28:31" x14ac:dyDescent="0.25">
      <c r="AB34" s="6"/>
      <c r="AC34" s="6"/>
      <c r="AD34" s="6"/>
      <c r="AE34" s="6"/>
    </row>
    <row r="35" spans="28:31" x14ac:dyDescent="0.25">
      <c r="AB35" s="6"/>
      <c r="AC35" s="6"/>
      <c r="AD35" s="6"/>
      <c r="AE35" s="6"/>
    </row>
    <row r="36" spans="28:31" x14ac:dyDescent="0.25">
      <c r="AB36" s="6"/>
      <c r="AC36" s="6"/>
      <c r="AD36" s="6"/>
      <c r="AE36" s="6"/>
    </row>
    <row r="37" spans="28:31" x14ac:dyDescent="0.25">
      <c r="AB37" s="6"/>
      <c r="AC37" s="6"/>
      <c r="AD37" s="6"/>
      <c r="AE37" s="6"/>
    </row>
    <row r="38" spans="28:31" x14ac:dyDescent="0.25">
      <c r="AB38" s="6"/>
      <c r="AC38" s="6"/>
      <c r="AD38" s="6"/>
      <c r="AE38" s="6"/>
    </row>
    <row r="39" spans="28:31" x14ac:dyDescent="0.25">
      <c r="AB39" s="6"/>
      <c r="AC39" s="6"/>
      <c r="AD39" s="6"/>
      <c r="AE39" s="6"/>
    </row>
    <row r="40" spans="28:31" x14ac:dyDescent="0.25">
      <c r="AB40" s="6"/>
      <c r="AC40" s="6"/>
      <c r="AD40" s="6"/>
      <c r="AE40" s="6"/>
    </row>
    <row r="41" spans="28:31" x14ac:dyDescent="0.25">
      <c r="AB41" s="6"/>
      <c r="AC41" s="6"/>
      <c r="AD41" s="6"/>
      <c r="AE41" s="6"/>
    </row>
    <row r="42" spans="28:31" x14ac:dyDescent="0.25">
      <c r="AB42" s="6"/>
      <c r="AC42" s="6"/>
      <c r="AD42" s="6"/>
      <c r="AE42" s="6"/>
    </row>
    <row r="43" spans="28:31" x14ac:dyDescent="0.25">
      <c r="AB43" s="6"/>
      <c r="AC43" s="6"/>
      <c r="AD43" s="6"/>
      <c r="AE43" s="6"/>
    </row>
    <row r="44" spans="28:31" x14ac:dyDescent="0.25">
      <c r="AB44" s="6"/>
      <c r="AC44" s="6"/>
      <c r="AD44" s="6"/>
      <c r="AE44" s="6"/>
    </row>
    <row r="45" spans="28:31" x14ac:dyDescent="0.25">
      <c r="AB45" s="6"/>
      <c r="AC45" s="6"/>
      <c r="AD45" s="6"/>
      <c r="AE45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 TCGA cancer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 Gui Hu</dc:creator>
  <cp:lastModifiedBy>Dong Gui Hu</cp:lastModifiedBy>
  <dcterms:created xsi:type="dcterms:W3CDTF">2020-12-12T11:23:42Z</dcterms:created>
  <dcterms:modified xsi:type="dcterms:W3CDTF">2021-07-16T04:29:53Z</dcterms:modified>
</cp:coreProperties>
</file>