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https://nuwildcat-my.sharepoint.com/personal/ibz8477_ads_northwestern_edu/Documents/vegfr2 paper/Figures for paper/Suppl tabels/suppl_files_IB/"/>
    </mc:Choice>
  </mc:AlternateContent>
  <xr:revisionPtr revIDLastSave="312" documentId="8_{DBA4C31C-4825-4235-A344-B713033BF3A6}" xr6:coauthVersionLast="47" xr6:coauthVersionMax="47" xr10:uidLastSave="{A04D787C-AC52-704C-AC37-81679389419A}"/>
  <bookViews>
    <workbookView xWindow="880" yWindow="760" windowWidth="29040" windowHeight="15840" xr2:uid="{00000000-000D-0000-FFFF-FFFF00000000}"/>
  </bookViews>
  <sheets>
    <sheet name="Data for Table 1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4" l="1"/>
  <c r="N19" i="4"/>
  <c r="N29" i="4"/>
  <c r="N20" i="4"/>
  <c r="N18" i="4"/>
  <c r="N16" i="4"/>
  <c r="N3" i="4"/>
  <c r="N28" i="4"/>
  <c r="N30" i="4"/>
  <c r="N23" i="4"/>
  <c r="N24" i="4"/>
  <c r="N27" i="4"/>
</calcChain>
</file>

<file path=xl/sharedStrings.xml><?xml version="1.0" encoding="utf-8"?>
<sst xmlns="http://schemas.openxmlformats.org/spreadsheetml/2006/main" count="831" uniqueCount="125">
  <si>
    <t>KAZAN</t>
  </si>
  <si>
    <t>ROSTOV</t>
  </si>
  <si>
    <t>FCCC</t>
  </si>
  <si>
    <t>H-score</t>
  </si>
  <si>
    <t>Patient</t>
  </si>
  <si>
    <t>Stage</t>
  </si>
  <si>
    <t>T</t>
  </si>
  <si>
    <t>N</t>
  </si>
  <si>
    <t>M</t>
  </si>
  <si>
    <t>OS</t>
  </si>
  <si>
    <t>PFS</t>
  </si>
  <si>
    <t>sex</t>
  </si>
  <si>
    <t>MSI2</t>
  </si>
  <si>
    <t>VEGF-A</t>
  </si>
  <si>
    <t xml:space="preserve">VEGFR2 </t>
  </si>
  <si>
    <t>Tobacco</t>
  </si>
  <si>
    <t>Age</t>
  </si>
  <si>
    <t>Histology</t>
  </si>
  <si>
    <t>Surgery</t>
  </si>
  <si>
    <t>Chemotherapy and targeted therapy</t>
  </si>
  <si>
    <t>Chemotherapy</t>
  </si>
  <si>
    <t>Biopsy type for MSI2 evaluation</t>
  </si>
  <si>
    <t>31563/2016 - 6</t>
  </si>
  <si>
    <t>4A</t>
  </si>
  <si>
    <t>alive</t>
  </si>
  <si>
    <t>М</t>
  </si>
  <si>
    <t>3.204</t>
  </si>
  <si>
    <t>adenocarcinoma</t>
  </si>
  <si>
    <t>009-10212\г</t>
  </si>
  <si>
    <t>3A</t>
  </si>
  <si>
    <t>NEVER USED</t>
  </si>
  <si>
    <t>bronchoscopy</t>
  </si>
  <si>
    <t>42911/2018-1</t>
  </si>
  <si>
    <t>172.91</t>
  </si>
  <si>
    <t>8.822</t>
  </si>
  <si>
    <t>adenosquamous</t>
  </si>
  <si>
    <t>015-6032\е</t>
  </si>
  <si>
    <t>1A</t>
  </si>
  <si>
    <t>1c</t>
  </si>
  <si>
    <t>no</t>
  </si>
  <si>
    <t>F</t>
  </si>
  <si>
    <t>CIGARETTE SMOKER, CURRENT</t>
  </si>
  <si>
    <t>004-7532\ч</t>
  </si>
  <si>
    <t>2A</t>
  </si>
  <si>
    <t>2b</t>
  </si>
  <si>
    <t>001-8329\e</t>
  </si>
  <si>
    <t>002-3645\y</t>
  </si>
  <si>
    <t>006-3745\е</t>
  </si>
  <si>
    <t>tumor</t>
  </si>
  <si>
    <t>011-2398\у</t>
  </si>
  <si>
    <t>013-9453\е</t>
  </si>
  <si>
    <t>018-3288\е</t>
  </si>
  <si>
    <t>019-4762\о</t>
  </si>
  <si>
    <t>020-1254\е</t>
  </si>
  <si>
    <t>43063/2018-2</t>
  </si>
  <si>
    <t>2B</t>
  </si>
  <si>
    <t>71.17</t>
  </si>
  <si>
    <t>0.0595</t>
  </si>
  <si>
    <t>021-3219\е</t>
  </si>
  <si>
    <t>42808/2018-2</t>
  </si>
  <si>
    <t>93.07</t>
  </si>
  <si>
    <t>3.956</t>
  </si>
  <si>
    <t>39830/2018-2</t>
  </si>
  <si>
    <t>119.89</t>
  </si>
  <si>
    <t>59.06</t>
  </si>
  <si>
    <t>42716/2018-2</t>
  </si>
  <si>
    <t>142.41</t>
  </si>
  <si>
    <t>55.87</t>
  </si>
  <si>
    <t>007-8343\е</t>
  </si>
  <si>
    <t>3B</t>
  </si>
  <si>
    <t>012-22385\а</t>
  </si>
  <si>
    <t>1b</t>
  </si>
  <si>
    <t>201.66</t>
  </si>
  <si>
    <t>3C</t>
  </si>
  <si>
    <t>180.81</t>
  </si>
  <si>
    <t>178.09</t>
  </si>
  <si>
    <t>017-1278\е</t>
  </si>
  <si>
    <t>1a</t>
  </si>
  <si>
    <t>durvalumab 1</t>
  </si>
  <si>
    <t>014-3201\е</t>
  </si>
  <si>
    <t>2a</t>
  </si>
  <si>
    <t>140509-0/18</t>
  </si>
  <si>
    <t xml:space="preserve">4B  </t>
  </si>
  <si>
    <t>146.37</t>
  </si>
  <si>
    <t>144.51</t>
  </si>
  <si>
    <t xml:space="preserve">4B </t>
  </si>
  <si>
    <t>232.41</t>
  </si>
  <si>
    <t>179.96</t>
  </si>
  <si>
    <t>non-small cell</t>
  </si>
  <si>
    <t>29582/2018-2</t>
  </si>
  <si>
    <t>4B</t>
  </si>
  <si>
    <t>x</t>
  </si>
  <si>
    <t>106.82</t>
  </si>
  <si>
    <t>5.606</t>
  </si>
  <si>
    <t>222.52</t>
  </si>
  <si>
    <t>216.15</t>
  </si>
  <si>
    <t>003-3456\е</t>
  </si>
  <si>
    <t>alectininb 1</t>
  </si>
  <si>
    <t>008-8343\е</t>
  </si>
  <si>
    <t>osimertininb1</t>
  </si>
  <si>
    <t xml:space="preserve">1 </t>
  </si>
  <si>
    <t xml:space="preserve">2 </t>
  </si>
  <si>
    <t xml:space="preserve">0 </t>
  </si>
  <si>
    <t>PREVIOUCIGARETTE SMOKER, CURRENTUSE</t>
  </si>
  <si>
    <t>Acinar cell carcinoma</t>
  </si>
  <si>
    <t>UNKNOWN</t>
  </si>
  <si>
    <t>Adenocarcinoma, NOS</t>
  </si>
  <si>
    <t xml:space="preserve">4 </t>
  </si>
  <si>
    <t xml:space="preserve">3 </t>
  </si>
  <si>
    <t>Non-small cell carcinoma</t>
  </si>
  <si>
    <t>Bronchiolo-alveolar adenocarcinoma, NOS</t>
  </si>
  <si>
    <t>Papillary adenocarcinoma, NOS</t>
  </si>
  <si>
    <t>Adenosquamous</t>
  </si>
  <si>
    <t>Small cell carcinoma, NOS</t>
  </si>
  <si>
    <t xml:space="preserve">X </t>
  </si>
  <si>
    <t>Large cell carcinoma, NOS</t>
  </si>
  <si>
    <t>1B</t>
  </si>
  <si>
    <t>2</t>
  </si>
  <si>
    <t>0</t>
  </si>
  <si>
    <t>PreviouCIGARETTE SMOKER, CURRENTUse</t>
  </si>
  <si>
    <t>1</t>
  </si>
  <si>
    <t>Cigarette Smoker, Current</t>
  </si>
  <si>
    <t>Mixed cell adenocarcinoma</t>
  </si>
  <si>
    <t>COMBINATION USE, CURRENT</t>
  </si>
  <si>
    <t>Adenocarcinoma with mixed subtypes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</si>
</sst>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5" borderId="0" xfId="0" applyFill="1"/>
    <xf numFmtId="0" fontId="0" fillId="4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8" fillId="11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49" fontId="1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left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/>
    <xf numFmtId="0" fontId="8" fillId="0" borderId="1" xfId="0" applyFont="1" applyBorder="1" applyAlignment="1">
      <alignment horizontal="left"/>
    </xf>
    <xf numFmtId="1" fontId="8" fillId="0" borderId="1" xfId="0" applyNumberFormat="1" applyFont="1" applyBorder="1" applyAlignment="1">
      <alignment horizontal="right"/>
    </xf>
    <xf numFmtId="1" fontId="9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4" fillId="0" borderId="2" xfId="0" applyFont="1" applyBorder="1"/>
    <xf numFmtId="0" fontId="7" fillId="0" borderId="1" xfId="0" applyFont="1" applyBorder="1"/>
    <xf numFmtId="0" fontId="11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7" fillId="3" borderId="1" xfId="0" applyFont="1" applyFill="1" applyBorder="1"/>
    <xf numFmtId="0" fontId="7" fillId="11" borderId="2" xfId="0" applyFont="1" applyFill="1" applyBorder="1"/>
    <xf numFmtId="0" fontId="7" fillId="0" borderId="2" xfId="0" applyFont="1" applyBorder="1" applyAlignment="1">
      <alignment horizontal="left"/>
    </xf>
    <xf numFmtId="0" fontId="7" fillId="0" borderId="2" xfId="0" applyFont="1" applyBorder="1"/>
    <xf numFmtId="0" fontId="7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12" borderId="0" xfId="0" applyFill="1"/>
    <xf numFmtId="0" fontId="7" fillId="1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Hyperlink" xfId="1" xr:uid="{00000000-0005-0000-0000-000000000000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E187"/>
  <sheetViews>
    <sheetView tabSelected="1" zoomScale="80" zoomScaleNormal="80" workbookViewId="0">
      <pane xSplit="1" topLeftCell="B1" activePane="topRight" state="frozen"/>
      <selection pane="topRight" activeCell="H104" sqref="H104"/>
    </sheetView>
  </sheetViews>
  <sheetFormatPr baseColWidth="10" defaultColWidth="8.6640625" defaultRowHeight="15" x14ac:dyDescent="0.2"/>
  <cols>
    <col min="1" max="1" width="13.33203125" customWidth="1"/>
    <col min="2" max="2" width="18.33203125" style="56" customWidth="1"/>
    <col min="3" max="3" width="14" customWidth="1"/>
    <col min="4" max="6" width="14" style="15" customWidth="1"/>
    <col min="7" max="7" width="10.33203125" customWidth="1"/>
    <col min="8" max="8" width="13.33203125" customWidth="1"/>
    <col min="9" max="9" width="7.6640625" customWidth="1"/>
    <col min="10" max="10" width="12.6640625" customWidth="1"/>
    <col min="11" max="11" width="9.1640625"/>
    <col min="12" max="12" width="15.1640625" style="4" customWidth="1"/>
    <col min="13" max="13" width="12.83203125" style="6" customWidth="1"/>
    <col min="14" max="14" width="14" customWidth="1"/>
    <col min="15" max="15" width="31.5" style="6" customWidth="1"/>
    <col min="16" max="16" width="17.6640625" style="7" customWidth="1"/>
    <col min="17" max="17" width="33.6640625" style="8" customWidth="1"/>
    <col min="18" max="18" width="14.6640625" style="9" customWidth="1"/>
    <col min="19" max="19" width="27.1640625" customWidth="1"/>
    <col min="20" max="20" width="15.33203125" customWidth="1"/>
    <col min="21" max="21" width="21.5" customWidth="1"/>
  </cols>
  <sheetData>
    <row r="1" spans="1:83" x14ac:dyDescent="0.2">
      <c r="A1" s="40" t="s">
        <v>0</v>
      </c>
      <c r="B1" s="48" t="s">
        <v>1</v>
      </c>
      <c r="C1" s="41" t="s">
        <v>2</v>
      </c>
      <c r="D1" s="42"/>
      <c r="E1" s="42"/>
      <c r="F1" s="42"/>
      <c r="G1" s="43"/>
      <c r="H1" s="43"/>
      <c r="I1" s="43"/>
      <c r="J1" s="38" t="s">
        <v>3</v>
      </c>
      <c r="K1" s="37" t="s">
        <v>3</v>
      </c>
      <c r="L1" s="39" t="s">
        <v>3</v>
      </c>
      <c r="M1" s="47"/>
      <c r="N1" s="34"/>
      <c r="O1" s="36"/>
      <c r="P1" s="1"/>
      <c r="Q1" s="1"/>
      <c r="R1" s="1"/>
      <c r="S1" s="1"/>
    </row>
    <row r="2" spans="1:83" x14ac:dyDescent="0.2">
      <c r="A2" s="28"/>
      <c r="B2" s="28" t="s">
        <v>4</v>
      </c>
      <c r="C2" s="28" t="s">
        <v>5</v>
      </c>
      <c r="D2" s="44" t="s">
        <v>6</v>
      </c>
      <c r="E2" s="44" t="s">
        <v>7</v>
      </c>
      <c r="F2" s="44" t="s">
        <v>8</v>
      </c>
      <c r="G2" s="28" t="s">
        <v>9</v>
      </c>
      <c r="H2" s="28" t="s">
        <v>10</v>
      </c>
      <c r="I2" s="28" t="s">
        <v>11</v>
      </c>
      <c r="J2" s="24" t="s">
        <v>12</v>
      </c>
      <c r="K2" s="19" t="s">
        <v>13</v>
      </c>
      <c r="L2" s="24" t="s">
        <v>14</v>
      </c>
      <c r="M2" s="35" t="s">
        <v>15</v>
      </c>
      <c r="N2" s="24" t="s">
        <v>16</v>
      </c>
      <c r="O2" s="28" t="s">
        <v>17</v>
      </c>
      <c r="P2" s="36" t="s">
        <v>18</v>
      </c>
      <c r="Q2" s="36" t="s">
        <v>19</v>
      </c>
      <c r="R2" s="36" t="s">
        <v>20</v>
      </c>
      <c r="S2" s="36" t="s">
        <v>21</v>
      </c>
    </row>
    <row r="3" spans="1:83" ht="16" x14ac:dyDescent="0.2">
      <c r="A3" s="17">
        <v>11</v>
      </c>
      <c r="B3" s="49" t="s">
        <v>22</v>
      </c>
      <c r="C3" s="21" t="s">
        <v>23</v>
      </c>
      <c r="D3" s="22">
        <v>2</v>
      </c>
      <c r="E3" s="22">
        <v>0</v>
      </c>
      <c r="F3" s="22">
        <v>1</v>
      </c>
      <c r="G3" s="20" t="s">
        <v>24</v>
      </c>
      <c r="H3" s="20">
        <v>24</v>
      </c>
      <c r="I3" s="20" t="s">
        <v>25</v>
      </c>
      <c r="J3" s="23">
        <v>154.07</v>
      </c>
      <c r="K3" s="1"/>
      <c r="L3" s="23" t="s">
        <v>26</v>
      </c>
      <c r="M3" s="23"/>
      <c r="N3" s="20">
        <f>2018-1942-1</f>
        <v>75</v>
      </c>
      <c r="O3" s="25" t="s">
        <v>27</v>
      </c>
      <c r="P3" s="3">
        <v>1</v>
      </c>
      <c r="Q3" s="1">
        <v>1</v>
      </c>
      <c r="R3" s="1"/>
      <c r="S3" s="36"/>
      <c r="T3" s="2"/>
      <c r="U3" s="10"/>
    </row>
    <row r="4" spans="1:83" x14ac:dyDescent="0.2">
      <c r="A4" s="17">
        <v>32</v>
      </c>
      <c r="B4" s="50" t="s">
        <v>28</v>
      </c>
      <c r="C4" s="1" t="s">
        <v>29</v>
      </c>
      <c r="D4" s="18">
        <v>4</v>
      </c>
      <c r="E4" s="18">
        <v>0</v>
      </c>
      <c r="F4" s="18">
        <v>0</v>
      </c>
      <c r="G4" s="20">
        <v>19</v>
      </c>
      <c r="H4" s="20">
        <v>9</v>
      </c>
      <c r="I4" s="20" t="s">
        <v>8</v>
      </c>
      <c r="J4" s="23">
        <v>250</v>
      </c>
      <c r="K4" s="1"/>
      <c r="L4" s="23">
        <v>200</v>
      </c>
      <c r="M4" s="23" t="s">
        <v>30</v>
      </c>
      <c r="N4" s="20">
        <v>56</v>
      </c>
      <c r="O4" s="1" t="s">
        <v>27</v>
      </c>
      <c r="P4" s="1">
        <v>1</v>
      </c>
      <c r="Q4" s="1"/>
      <c r="R4" s="1">
        <v>1</v>
      </c>
      <c r="S4" s="24" t="s">
        <v>31</v>
      </c>
      <c r="T4" s="11"/>
      <c r="U4" s="13"/>
    </row>
    <row r="5" spans="1:83" ht="16" x14ac:dyDescent="0.2">
      <c r="A5" s="17">
        <v>23</v>
      </c>
      <c r="B5" s="49" t="s">
        <v>32</v>
      </c>
      <c r="C5" s="1" t="s">
        <v>29</v>
      </c>
      <c r="D5" s="22">
        <v>4</v>
      </c>
      <c r="E5" s="22">
        <v>0</v>
      </c>
      <c r="F5" s="22">
        <v>0</v>
      </c>
      <c r="G5" s="20" t="s">
        <v>24</v>
      </c>
      <c r="H5" s="20">
        <v>8</v>
      </c>
      <c r="I5" s="20" t="s">
        <v>25</v>
      </c>
      <c r="J5" s="23" t="s">
        <v>33</v>
      </c>
      <c r="K5" s="1"/>
      <c r="L5" s="23" t="s">
        <v>34</v>
      </c>
      <c r="M5" s="23"/>
      <c r="N5" s="20">
        <f>2018-1964</f>
        <v>54</v>
      </c>
      <c r="O5" s="25" t="s">
        <v>35</v>
      </c>
      <c r="P5" s="3">
        <v>1</v>
      </c>
      <c r="Q5" s="1"/>
      <c r="R5" s="1">
        <v>1</v>
      </c>
      <c r="S5" s="24"/>
      <c r="T5" s="11"/>
      <c r="U5" s="12"/>
    </row>
    <row r="6" spans="1:83" x14ac:dyDescent="0.2">
      <c r="A6" s="17">
        <v>38</v>
      </c>
      <c r="B6" s="50" t="s">
        <v>36</v>
      </c>
      <c r="C6" s="26" t="s">
        <v>37</v>
      </c>
      <c r="D6" s="18" t="s">
        <v>38</v>
      </c>
      <c r="E6" s="18">
        <v>0</v>
      </c>
      <c r="F6" s="18">
        <v>0</v>
      </c>
      <c r="G6" s="20" t="s">
        <v>24</v>
      </c>
      <c r="H6" s="20" t="s">
        <v>39</v>
      </c>
      <c r="I6" s="20" t="s">
        <v>40</v>
      </c>
      <c r="J6" s="23">
        <v>50</v>
      </c>
      <c r="K6" s="1"/>
      <c r="L6" s="23">
        <v>80</v>
      </c>
      <c r="M6" s="23" t="s">
        <v>41</v>
      </c>
      <c r="N6" s="20">
        <v>51</v>
      </c>
      <c r="O6" s="1" t="s">
        <v>27</v>
      </c>
      <c r="P6" s="1">
        <v>1</v>
      </c>
      <c r="Q6" s="1"/>
      <c r="R6" s="1"/>
      <c r="S6" s="17"/>
      <c r="T6" s="11"/>
      <c r="U6" s="12"/>
    </row>
    <row r="7" spans="1:83" s="5" customFormat="1" x14ac:dyDescent="0.2">
      <c r="A7" s="17">
        <v>27</v>
      </c>
      <c r="B7" s="50" t="s">
        <v>42</v>
      </c>
      <c r="C7" s="1" t="s">
        <v>43</v>
      </c>
      <c r="D7" s="18" t="s">
        <v>44</v>
      </c>
      <c r="E7" s="18">
        <v>0</v>
      </c>
      <c r="F7" s="18">
        <v>0</v>
      </c>
      <c r="G7" s="20" t="s">
        <v>24</v>
      </c>
      <c r="H7" s="20">
        <v>12</v>
      </c>
      <c r="I7" s="20" t="s">
        <v>40</v>
      </c>
      <c r="J7" s="27">
        <v>185</v>
      </c>
      <c r="K7" s="1"/>
      <c r="L7" s="23">
        <v>150</v>
      </c>
      <c r="M7" s="23" t="s">
        <v>30</v>
      </c>
      <c r="N7" s="20">
        <v>42</v>
      </c>
      <c r="O7" s="1" t="s">
        <v>27</v>
      </c>
      <c r="P7" s="1">
        <v>1</v>
      </c>
      <c r="Q7" s="1"/>
      <c r="R7" s="1"/>
      <c r="S7" s="24" t="s">
        <v>31</v>
      </c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</row>
    <row r="8" spans="1:83" s="5" customFormat="1" x14ac:dyDescent="0.2">
      <c r="A8" s="17">
        <v>24</v>
      </c>
      <c r="B8" s="50" t="s">
        <v>45</v>
      </c>
      <c r="C8" s="1" t="s">
        <v>43</v>
      </c>
      <c r="D8" s="18" t="s">
        <v>44</v>
      </c>
      <c r="E8" s="18">
        <v>0</v>
      </c>
      <c r="F8" s="18">
        <v>0</v>
      </c>
      <c r="G8" s="20">
        <v>17</v>
      </c>
      <c r="H8" s="20">
        <v>11</v>
      </c>
      <c r="I8" s="20" t="s">
        <v>8</v>
      </c>
      <c r="J8" s="27">
        <v>120</v>
      </c>
      <c r="K8" s="1"/>
      <c r="L8" s="23">
        <v>110</v>
      </c>
      <c r="M8" s="23" t="s">
        <v>41</v>
      </c>
      <c r="N8" s="45">
        <v>52</v>
      </c>
      <c r="O8" s="1" t="s">
        <v>27</v>
      </c>
      <c r="P8" s="1">
        <v>1</v>
      </c>
      <c r="Q8" s="1"/>
      <c r="R8" s="1">
        <v>1</v>
      </c>
      <c r="S8" s="24" t="s">
        <v>31</v>
      </c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</row>
    <row r="9" spans="1:83" x14ac:dyDescent="0.2">
      <c r="A9" s="17">
        <v>25</v>
      </c>
      <c r="B9" s="50" t="s">
        <v>46</v>
      </c>
      <c r="C9" s="1" t="s">
        <v>43</v>
      </c>
      <c r="D9" s="18" t="s">
        <v>44</v>
      </c>
      <c r="E9" s="18">
        <v>0</v>
      </c>
      <c r="F9" s="18">
        <v>0</v>
      </c>
      <c r="G9" s="20">
        <v>22</v>
      </c>
      <c r="H9" s="20">
        <v>9</v>
      </c>
      <c r="I9" s="20" t="s">
        <v>8</v>
      </c>
      <c r="J9" s="23">
        <v>170</v>
      </c>
      <c r="K9" s="1"/>
      <c r="L9" s="23">
        <v>165</v>
      </c>
      <c r="M9" s="23" t="s">
        <v>41</v>
      </c>
      <c r="N9" s="20">
        <v>61</v>
      </c>
      <c r="O9" s="1" t="s">
        <v>27</v>
      </c>
      <c r="P9" s="1">
        <v>1</v>
      </c>
      <c r="Q9" s="1"/>
      <c r="R9" s="1">
        <v>1</v>
      </c>
      <c r="S9" s="24" t="s">
        <v>31</v>
      </c>
    </row>
    <row r="10" spans="1:83" x14ac:dyDescent="0.2">
      <c r="A10" s="17">
        <v>29</v>
      </c>
      <c r="B10" s="50" t="s">
        <v>47</v>
      </c>
      <c r="C10" s="1" t="s">
        <v>43</v>
      </c>
      <c r="D10" s="18" t="s">
        <v>44</v>
      </c>
      <c r="E10" s="18">
        <v>0</v>
      </c>
      <c r="F10" s="18">
        <v>0</v>
      </c>
      <c r="G10" s="20">
        <v>17</v>
      </c>
      <c r="H10" s="20">
        <v>9</v>
      </c>
      <c r="I10" s="20" t="s">
        <v>8</v>
      </c>
      <c r="J10" s="20">
        <v>130</v>
      </c>
      <c r="K10" s="1"/>
      <c r="L10" s="23">
        <v>80</v>
      </c>
      <c r="M10" s="23" t="s">
        <v>30</v>
      </c>
      <c r="N10" s="20">
        <v>55</v>
      </c>
      <c r="O10" s="1" t="s">
        <v>27</v>
      </c>
      <c r="P10" s="1">
        <v>1</v>
      </c>
      <c r="Q10" s="1"/>
      <c r="R10" s="1"/>
      <c r="S10" s="24" t="s">
        <v>48</v>
      </c>
    </row>
    <row r="11" spans="1:83" s="5" customFormat="1" x14ac:dyDescent="0.2">
      <c r="A11" s="17">
        <v>34</v>
      </c>
      <c r="B11" s="50" t="s">
        <v>49</v>
      </c>
      <c r="C11" s="1" t="s">
        <v>43</v>
      </c>
      <c r="D11" s="18" t="s">
        <v>44</v>
      </c>
      <c r="E11" s="18">
        <v>0</v>
      </c>
      <c r="F11" s="18">
        <v>0</v>
      </c>
      <c r="G11" s="20" t="s">
        <v>24</v>
      </c>
      <c r="H11" s="20"/>
      <c r="I11" s="20" t="s">
        <v>8</v>
      </c>
      <c r="J11" s="23">
        <v>210</v>
      </c>
      <c r="K11" s="1"/>
      <c r="L11" s="23">
        <v>190</v>
      </c>
      <c r="M11" s="23" t="s">
        <v>30</v>
      </c>
      <c r="N11" s="20">
        <v>48</v>
      </c>
      <c r="O11" s="1" t="s">
        <v>27</v>
      </c>
      <c r="P11" s="1">
        <v>1</v>
      </c>
      <c r="Q11" s="1"/>
      <c r="R11" s="1">
        <v>1</v>
      </c>
      <c r="S11" s="24" t="s">
        <v>31</v>
      </c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</row>
    <row r="12" spans="1:83" s="5" customFormat="1" x14ac:dyDescent="0.2">
      <c r="A12" s="17">
        <v>36</v>
      </c>
      <c r="B12" s="50" t="s">
        <v>50</v>
      </c>
      <c r="C12" s="1" t="s">
        <v>43</v>
      </c>
      <c r="D12" s="18" t="s">
        <v>44</v>
      </c>
      <c r="E12" s="18">
        <v>0</v>
      </c>
      <c r="F12" s="18">
        <v>0</v>
      </c>
      <c r="G12" s="20">
        <v>13</v>
      </c>
      <c r="H12" s="20">
        <v>6</v>
      </c>
      <c r="I12" s="20" t="s">
        <v>8</v>
      </c>
      <c r="J12" s="23">
        <v>170</v>
      </c>
      <c r="K12" s="1"/>
      <c r="L12" s="23">
        <v>120</v>
      </c>
      <c r="M12" s="23" t="s">
        <v>41</v>
      </c>
      <c r="N12" s="20">
        <v>61</v>
      </c>
      <c r="O12" s="1" t="s">
        <v>27</v>
      </c>
      <c r="P12" s="1">
        <v>1</v>
      </c>
      <c r="Q12" s="1"/>
      <c r="R12" s="1">
        <v>1</v>
      </c>
      <c r="S12" s="24" t="s">
        <v>31</v>
      </c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</row>
    <row r="13" spans="1:83" x14ac:dyDescent="0.2">
      <c r="A13" s="17">
        <v>41</v>
      </c>
      <c r="B13" s="51" t="s">
        <v>51</v>
      </c>
      <c r="C13" s="1" t="s">
        <v>43</v>
      </c>
      <c r="D13" s="18" t="s">
        <v>44</v>
      </c>
      <c r="E13" s="18">
        <v>0</v>
      </c>
      <c r="F13" s="18">
        <v>0</v>
      </c>
      <c r="G13" s="20">
        <v>11</v>
      </c>
      <c r="H13" s="20">
        <v>2</v>
      </c>
      <c r="I13" s="20" t="s">
        <v>8</v>
      </c>
      <c r="J13" s="27">
        <v>220</v>
      </c>
      <c r="K13" s="1"/>
      <c r="L13" s="23">
        <v>180</v>
      </c>
      <c r="M13" s="23" t="s">
        <v>30</v>
      </c>
      <c r="N13" s="20">
        <v>44</v>
      </c>
      <c r="O13" s="1" t="s">
        <v>27</v>
      </c>
      <c r="P13" s="1">
        <v>1</v>
      </c>
      <c r="Q13" s="1"/>
      <c r="R13" s="1">
        <v>1</v>
      </c>
      <c r="S13" s="24" t="s">
        <v>48</v>
      </c>
    </row>
    <row r="14" spans="1:83" x14ac:dyDescent="0.2">
      <c r="A14" s="17">
        <v>42</v>
      </c>
      <c r="B14" s="50" t="s">
        <v>52</v>
      </c>
      <c r="C14" s="1" t="s">
        <v>43</v>
      </c>
      <c r="D14" s="18" t="s">
        <v>44</v>
      </c>
      <c r="E14" s="18">
        <v>0</v>
      </c>
      <c r="F14" s="18">
        <v>0</v>
      </c>
      <c r="G14" s="20">
        <v>27</v>
      </c>
      <c r="H14" s="20">
        <v>14</v>
      </c>
      <c r="I14" s="20" t="s">
        <v>8</v>
      </c>
      <c r="J14" s="23">
        <v>150</v>
      </c>
      <c r="K14" s="1"/>
      <c r="L14" s="23">
        <v>90</v>
      </c>
      <c r="M14" s="23" t="s">
        <v>41</v>
      </c>
      <c r="N14" s="20">
        <v>45</v>
      </c>
      <c r="O14" s="1" t="s">
        <v>27</v>
      </c>
      <c r="P14" s="1">
        <v>1</v>
      </c>
      <c r="Q14" s="1"/>
      <c r="R14" s="1">
        <v>1</v>
      </c>
      <c r="S14" s="24" t="s">
        <v>48</v>
      </c>
    </row>
    <row r="15" spans="1:83" x14ac:dyDescent="0.2">
      <c r="A15" s="17">
        <v>43</v>
      </c>
      <c r="B15" s="50" t="s">
        <v>53</v>
      </c>
      <c r="C15" s="1" t="s">
        <v>43</v>
      </c>
      <c r="D15" s="18" t="s">
        <v>44</v>
      </c>
      <c r="E15" s="18">
        <v>0</v>
      </c>
      <c r="F15" s="18">
        <v>0</v>
      </c>
      <c r="G15" s="20">
        <v>19</v>
      </c>
      <c r="H15" s="20">
        <v>10</v>
      </c>
      <c r="I15" s="20" t="s">
        <v>8</v>
      </c>
      <c r="J15" s="23">
        <v>180</v>
      </c>
      <c r="K15" s="1"/>
      <c r="L15" s="23">
        <v>80</v>
      </c>
      <c r="M15" s="23" t="s">
        <v>41</v>
      </c>
      <c r="N15" s="3">
        <v>56</v>
      </c>
      <c r="O15" s="1" t="s">
        <v>27</v>
      </c>
      <c r="P15" s="1">
        <v>1</v>
      </c>
      <c r="Q15" s="1"/>
      <c r="R15" s="1"/>
      <c r="S15" s="24" t="s">
        <v>48</v>
      </c>
    </row>
    <row r="16" spans="1:83" ht="16" x14ac:dyDescent="0.2">
      <c r="A16" s="17">
        <v>14</v>
      </c>
      <c r="B16" s="49" t="s">
        <v>54</v>
      </c>
      <c r="C16" s="21" t="s">
        <v>55</v>
      </c>
      <c r="D16" s="22">
        <v>2</v>
      </c>
      <c r="E16" s="22">
        <v>1</v>
      </c>
      <c r="F16" s="22">
        <v>0</v>
      </c>
      <c r="G16" s="20" t="s">
        <v>24</v>
      </c>
      <c r="H16" s="20">
        <v>8</v>
      </c>
      <c r="I16" s="20" t="s">
        <v>25</v>
      </c>
      <c r="J16" s="23" t="s">
        <v>56</v>
      </c>
      <c r="K16" s="1"/>
      <c r="L16" s="23" t="s">
        <v>57</v>
      </c>
      <c r="M16" s="23"/>
      <c r="N16" s="20">
        <f>2018-1957</f>
        <v>61</v>
      </c>
      <c r="O16" s="25" t="s">
        <v>27</v>
      </c>
      <c r="P16" s="3">
        <v>1</v>
      </c>
      <c r="Q16" s="1"/>
      <c r="R16" s="1">
        <v>1</v>
      </c>
      <c r="S16" s="24"/>
    </row>
    <row r="17" spans="1:19" x14ac:dyDescent="0.2">
      <c r="A17" s="17">
        <v>44</v>
      </c>
      <c r="B17" s="50" t="s">
        <v>58</v>
      </c>
      <c r="C17" s="1" t="s">
        <v>29</v>
      </c>
      <c r="D17" s="18">
        <v>3</v>
      </c>
      <c r="E17" s="18">
        <v>1</v>
      </c>
      <c r="F17" s="18">
        <v>0</v>
      </c>
      <c r="G17" s="20">
        <v>9</v>
      </c>
      <c r="H17" s="20">
        <v>8</v>
      </c>
      <c r="I17" s="20" t="s">
        <v>40</v>
      </c>
      <c r="J17" s="23">
        <v>200</v>
      </c>
      <c r="K17" s="1"/>
      <c r="L17" s="23">
        <v>30</v>
      </c>
      <c r="M17" s="23" t="s">
        <v>30</v>
      </c>
      <c r="N17" s="20">
        <v>57</v>
      </c>
      <c r="O17" s="1" t="s">
        <v>27</v>
      </c>
      <c r="P17" s="1">
        <v>1</v>
      </c>
      <c r="Q17" s="1"/>
      <c r="R17" s="1">
        <v>1</v>
      </c>
      <c r="S17" s="28" t="s">
        <v>31</v>
      </c>
    </row>
    <row r="18" spans="1:19" ht="16" x14ac:dyDescent="0.2">
      <c r="A18" s="17">
        <v>18</v>
      </c>
      <c r="B18" s="52" t="s">
        <v>59</v>
      </c>
      <c r="C18" s="1" t="s">
        <v>29</v>
      </c>
      <c r="D18" s="22">
        <v>2</v>
      </c>
      <c r="E18" s="22">
        <v>2</v>
      </c>
      <c r="F18" s="22">
        <v>0</v>
      </c>
      <c r="G18" s="20" t="s">
        <v>24</v>
      </c>
      <c r="H18" s="20">
        <v>7</v>
      </c>
      <c r="I18" s="20" t="s">
        <v>40</v>
      </c>
      <c r="J18" s="23" t="s">
        <v>60</v>
      </c>
      <c r="K18" s="1"/>
      <c r="L18" s="23" t="s">
        <v>61</v>
      </c>
      <c r="M18" s="23"/>
      <c r="N18" s="20">
        <f>2018-1958</f>
        <v>60</v>
      </c>
      <c r="O18" s="25" t="s">
        <v>27</v>
      </c>
      <c r="P18" s="3">
        <v>1</v>
      </c>
      <c r="Q18" s="1"/>
      <c r="R18" s="1">
        <v>1</v>
      </c>
      <c r="S18" s="24"/>
    </row>
    <row r="19" spans="1:19" ht="16" x14ac:dyDescent="0.2">
      <c r="A19" s="17">
        <v>22</v>
      </c>
      <c r="B19" s="49" t="s">
        <v>62</v>
      </c>
      <c r="C19" s="1" t="s">
        <v>29</v>
      </c>
      <c r="D19" s="22">
        <v>2</v>
      </c>
      <c r="E19" s="22">
        <v>2</v>
      </c>
      <c r="F19" s="22">
        <v>0</v>
      </c>
      <c r="G19" s="20" t="s">
        <v>24</v>
      </c>
      <c r="H19" s="20">
        <v>7</v>
      </c>
      <c r="I19" s="20" t="s">
        <v>40</v>
      </c>
      <c r="J19" s="23" t="s">
        <v>63</v>
      </c>
      <c r="K19" s="1"/>
      <c r="L19" s="23" t="s">
        <v>64</v>
      </c>
      <c r="M19" s="23"/>
      <c r="N19" s="20">
        <f>2018-1956</f>
        <v>62</v>
      </c>
      <c r="O19" s="25" t="s">
        <v>27</v>
      </c>
      <c r="P19" s="3">
        <v>1</v>
      </c>
      <c r="Q19" s="1"/>
      <c r="R19" s="1">
        <v>1</v>
      </c>
      <c r="S19" s="24"/>
    </row>
    <row r="20" spans="1:19" ht="16" x14ac:dyDescent="0.2">
      <c r="A20" s="2">
        <v>20</v>
      </c>
      <c r="B20" s="49" t="s">
        <v>65</v>
      </c>
      <c r="C20" s="1" t="s">
        <v>29</v>
      </c>
      <c r="D20" s="22">
        <v>2</v>
      </c>
      <c r="E20" s="22">
        <v>2</v>
      </c>
      <c r="F20" s="22">
        <v>0</v>
      </c>
      <c r="G20" s="20" t="s">
        <v>24</v>
      </c>
      <c r="H20" s="20">
        <v>7</v>
      </c>
      <c r="I20" s="20" t="s">
        <v>25</v>
      </c>
      <c r="J20" s="23" t="s">
        <v>66</v>
      </c>
      <c r="K20" s="1"/>
      <c r="L20" s="23" t="s">
        <v>67</v>
      </c>
      <c r="M20" s="23"/>
      <c r="N20" s="20">
        <f>2018-1960</f>
        <v>58</v>
      </c>
      <c r="O20" s="25" t="s">
        <v>35</v>
      </c>
      <c r="P20" s="3">
        <v>1</v>
      </c>
      <c r="Q20" s="1"/>
      <c r="R20" s="1">
        <v>1</v>
      </c>
      <c r="S20" s="24"/>
    </row>
    <row r="21" spans="1:19" x14ac:dyDescent="0.2">
      <c r="A21" s="2">
        <v>30</v>
      </c>
      <c r="B21" s="50" t="s">
        <v>68</v>
      </c>
      <c r="C21" s="1" t="s">
        <v>69</v>
      </c>
      <c r="D21" s="18">
        <v>3</v>
      </c>
      <c r="E21" s="18">
        <v>2</v>
      </c>
      <c r="F21" s="18">
        <v>0</v>
      </c>
      <c r="G21" s="20">
        <v>11</v>
      </c>
      <c r="H21" s="20"/>
      <c r="I21" s="20" t="s">
        <v>40</v>
      </c>
      <c r="J21" s="20">
        <v>230</v>
      </c>
      <c r="K21" s="1"/>
      <c r="L21" s="23">
        <v>30</v>
      </c>
      <c r="M21" s="23" t="s">
        <v>41</v>
      </c>
      <c r="N21" s="20">
        <v>47</v>
      </c>
      <c r="O21" s="1" t="s">
        <v>27</v>
      </c>
      <c r="P21" s="1">
        <v>1</v>
      </c>
      <c r="Q21" s="1"/>
      <c r="R21" s="1">
        <v>1</v>
      </c>
      <c r="S21" s="24" t="s">
        <v>31</v>
      </c>
    </row>
    <row r="22" spans="1:19" x14ac:dyDescent="0.2">
      <c r="A22" s="2">
        <v>35</v>
      </c>
      <c r="B22" s="50" t="s">
        <v>70</v>
      </c>
      <c r="C22" s="1" t="s">
        <v>29</v>
      </c>
      <c r="D22" s="18" t="s">
        <v>71</v>
      </c>
      <c r="E22" s="18">
        <v>2</v>
      </c>
      <c r="F22" s="18">
        <v>0</v>
      </c>
      <c r="G22" s="20">
        <v>17</v>
      </c>
      <c r="H22" s="20">
        <v>4</v>
      </c>
      <c r="I22" s="20" t="s">
        <v>8</v>
      </c>
      <c r="J22" s="23">
        <v>220</v>
      </c>
      <c r="K22" s="1"/>
      <c r="L22" s="23">
        <v>80</v>
      </c>
      <c r="M22" s="23" t="s">
        <v>30</v>
      </c>
      <c r="N22" s="20">
        <v>51</v>
      </c>
      <c r="O22" s="1" t="s">
        <v>27</v>
      </c>
      <c r="P22" s="1">
        <v>1</v>
      </c>
      <c r="Q22" s="1"/>
      <c r="R22" s="1">
        <v>1</v>
      </c>
      <c r="S22" s="24" t="s">
        <v>31</v>
      </c>
    </row>
    <row r="23" spans="1:19" ht="16" x14ac:dyDescent="0.2">
      <c r="A23" s="2">
        <v>4</v>
      </c>
      <c r="B23" s="49">
        <v>23615</v>
      </c>
      <c r="C23" s="1" t="s">
        <v>69</v>
      </c>
      <c r="D23" s="22">
        <v>0</v>
      </c>
      <c r="E23" s="22">
        <v>3</v>
      </c>
      <c r="F23" s="22">
        <v>0</v>
      </c>
      <c r="G23" s="20" t="s">
        <v>24</v>
      </c>
      <c r="H23" s="20">
        <v>7</v>
      </c>
      <c r="I23" s="20" t="s">
        <v>25</v>
      </c>
      <c r="J23" s="27">
        <v>194.06</v>
      </c>
      <c r="K23" s="1"/>
      <c r="L23" s="23" t="s">
        <v>72</v>
      </c>
      <c r="M23" s="23"/>
      <c r="N23" s="20">
        <f>2018-1957</f>
        <v>61</v>
      </c>
      <c r="O23" s="25" t="s">
        <v>27</v>
      </c>
      <c r="P23" s="3"/>
      <c r="Q23" s="1"/>
      <c r="R23" s="1">
        <v>1</v>
      </c>
      <c r="S23" s="28"/>
    </row>
    <row r="24" spans="1:19" x14ac:dyDescent="0.2">
      <c r="A24" s="2">
        <v>3</v>
      </c>
      <c r="B24" s="49">
        <v>19696</v>
      </c>
      <c r="C24" s="1" t="s">
        <v>73</v>
      </c>
      <c r="D24" s="29">
        <v>4</v>
      </c>
      <c r="E24" s="29">
        <v>3</v>
      </c>
      <c r="F24" s="29">
        <v>0</v>
      </c>
      <c r="G24" s="20">
        <v>15</v>
      </c>
      <c r="H24" s="20">
        <v>12</v>
      </c>
      <c r="I24" s="20" t="s">
        <v>25</v>
      </c>
      <c r="J24" s="23" t="s">
        <v>74</v>
      </c>
      <c r="K24" s="1"/>
      <c r="L24" s="23" t="s">
        <v>75</v>
      </c>
      <c r="M24" s="23"/>
      <c r="N24" s="20">
        <f>2018-1950</f>
        <v>68</v>
      </c>
      <c r="O24" s="25" t="s">
        <v>27</v>
      </c>
      <c r="P24" s="3"/>
      <c r="Q24" s="1"/>
      <c r="R24" s="1">
        <v>1</v>
      </c>
      <c r="S24" s="28"/>
    </row>
    <row r="25" spans="1:19" x14ac:dyDescent="0.2">
      <c r="A25" s="2">
        <v>40</v>
      </c>
      <c r="B25" s="50" t="s">
        <v>76</v>
      </c>
      <c r="C25" s="1" t="s">
        <v>69</v>
      </c>
      <c r="D25" s="18" t="s">
        <v>77</v>
      </c>
      <c r="E25" s="18">
        <v>3</v>
      </c>
      <c r="F25" s="18">
        <v>0</v>
      </c>
      <c r="G25" s="20">
        <v>19</v>
      </c>
      <c r="H25" s="20">
        <v>11</v>
      </c>
      <c r="I25" s="20" t="s">
        <v>8</v>
      </c>
      <c r="J25" s="23">
        <v>130</v>
      </c>
      <c r="K25" s="1"/>
      <c r="L25" s="23">
        <v>90</v>
      </c>
      <c r="M25" s="23" t="s">
        <v>41</v>
      </c>
      <c r="N25" s="20">
        <v>60</v>
      </c>
      <c r="O25" s="1" t="s">
        <v>27</v>
      </c>
      <c r="P25" s="1">
        <v>1</v>
      </c>
      <c r="Q25" s="1" t="s">
        <v>78</v>
      </c>
      <c r="R25" s="1"/>
      <c r="S25" s="24" t="s">
        <v>48</v>
      </c>
    </row>
    <row r="26" spans="1:19" x14ac:dyDescent="0.2">
      <c r="A26" s="2">
        <v>37</v>
      </c>
      <c r="B26" s="50" t="s">
        <v>79</v>
      </c>
      <c r="C26" s="1" t="s">
        <v>69</v>
      </c>
      <c r="D26" s="18" t="s">
        <v>80</v>
      </c>
      <c r="E26" s="18">
        <v>3</v>
      </c>
      <c r="F26" s="18">
        <v>0</v>
      </c>
      <c r="G26" s="20">
        <v>16</v>
      </c>
      <c r="H26" s="20">
        <v>7</v>
      </c>
      <c r="I26" s="20" t="s">
        <v>8</v>
      </c>
      <c r="J26" s="23">
        <v>110</v>
      </c>
      <c r="K26" s="1"/>
      <c r="L26" s="23">
        <v>100</v>
      </c>
      <c r="M26" s="23" t="s">
        <v>41</v>
      </c>
      <c r="N26" s="20">
        <v>42</v>
      </c>
      <c r="O26" s="1" t="s">
        <v>27</v>
      </c>
      <c r="P26" s="1">
        <v>1</v>
      </c>
      <c r="Q26" s="1" t="s">
        <v>78</v>
      </c>
      <c r="R26" s="1"/>
      <c r="S26" s="24" t="s">
        <v>48</v>
      </c>
    </row>
    <row r="27" spans="1:19" x14ac:dyDescent="0.2">
      <c r="A27" s="2">
        <v>1</v>
      </c>
      <c r="B27" s="53" t="s">
        <v>81</v>
      </c>
      <c r="C27" s="1" t="s">
        <v>82</v>
      </c>
      <c r="D27" s="29">
        <v>2</v>
      </c>
      <c r="E27" s="29">
        <v>1</v>
      </c>
      <c r="F27" s="29">
        <v>1</v>
      </c>
      <c r="G27" s="20">
        <v>16</v>
      </c>
      <c r="H27" s="20">
        <v>3</v>
      </c>
      <c r="I27" s="20" t="s">
        <v>8</v>
      </c>
      <c r="J27" s="27" t="s">
        <v>83</v>
      </c>
      <c r="K27" s="1"/>
      <c r="L27" s="23" t="s">
        <v>84</v>
      </c>
      <c r="M27" s="23"/>
      <c r="N27" s="46">
        <f>2018-1954</f>
        <v>64</v>
      </c>
      <c r="O27" s="25" t="s">
        <v>27</v>
      </c>
      <c r="P27" s="3">
        <v>1</v>
      </c>
      <c r="Q27" s="1">
        <v>1</v>
      </c>
      <c r="R27" s="1"/>
      <c r="S27" s="3"/>
    </row>
    <row r="28" spans="1:19" ht="16" x14ac:dyDescent="0.2">
      <c r="A28" s="2">
        <v>9</v>
      </c>
      <c r="B28" s="49">
        <v>19038</v>
      </c>
      <c r="C28" s="21" t="s">
        <v>85</v>
      </c>
      <c r="D28" s="22">
        <v>4</v>
      </c>
      <c r="E28" s="22">
        <v>3</v>
      </c>
      <c r="F28" s="22">
        <v>1</v>
      </c>
      <c r="G28" s="20">
        <v>5</v>
      </c>
      <c r="H28" s="20">
        <v>2</v>
      </c>
      <c r="I28" s="20" t="s">
        <v>25</v>
      </c>
      <c r="J28" s="23" t="s">
        <v>86</v>
      </c>
      <c r="K28" s="1"/>
      <c r="L28" s="23" t="s">
        <v>87</v>
      </c>
      <c r="M28" s="23"/>
      <c r="N28" s="20">
        <f>2018-1962</f>
        <v>56</v>
      </c>
      <c r="O28" s="25" t="s">
        <v>88</v>
      </c>
      <c r="P28" s="3"/>
      <c r="Q28" s="1"/>
      <c r="R28" s="1">
        <v>1</v>
      </c>
      <c r="S28" s="3"/>
    </row>
    <row r="29" spans="1:19" ht="16" x14ac:dyDescent="0.2">
      <c r="A29" s="2">
        <v>21</v>
      </c>
      <c r="B29" s="49" t="s">
        <v>89</v>
      </c>
      <c r="C29" s="21" t="s">
        <v>90</v>
      </c>
      <c r="D29" s="22">
        <v>4</v>
      </c>
      <c r="E29" s="22" t="s">
        <v>91</v>
      </c>
      <c r="F29" s="22">
        <v>1</v>
      </c>
      <c r="G29" s="20">
        <v>9</v>
      </c>
      <c r="H29" s="20">
        <v>4</v>
      </c>
      <c r="I29" s="20" t="s">
        <v>40</v>
      </c>
      <c r="J29" s="23" t="s">
        <v>92</v>
      </c>
      <c r="K29" s="1"/>
      <c r="L29" s="23" t="s">
        <v>93</v>
      </c>
      <c r="M29" s="23"/>
      <c r="N29" s="20">
        <f>2018-1980</f>
        <v>38</v>
      </c>
      <c r="O29" s="25" t="s">
        <v>27</v>
      </c>
      <c r="P29" s="3"/>
      <c r="Q29" s="1"/>
      <c r="R29" s="1">
        <v>1</v>
      </c>
      <c r="S29" s="3"/>
    </row>
    <row r="30" spans="1:19" ht="16" x14ac:dyDescent="0.2">
      <c r="A30" s="2">
        <v>7</v>
      </c>
      <c r="B30" s="49">
        <v>42654</v>
      </c>
      <c r="C30" s="21" t="s">
        <v>85</v>
      </c>
      <c r="D30" s="22">
        <v>4</v>
      </c>
      <c r="E30" s="22" t="s">
        <v>91</v>
      </c>
      <c r="F30" s="22">
        <v>1</v>
      </c>
      <c r="G30" s="20">
        <v>15</v>
      </c>
      <c r="H30" s="20">
        <v>4</v>
      </c>
      <c r="I30" s="20" t="s">
        <v>40</v>
      </c>
      <c r="J30" s="27" t="s">
        <v>94</v>
      </c>
      <c r="K30" s="1"/>
      <c r="L30" s="23" t="s">
        <v>95</v>
      </c>
      <c r="M30" s="23"/>
      <c r="N30" s="20">
        <f>2018-1952-1</f>
        <v>65</v>
      </c>
      <c r="O30" s="25" t="s">
        <v>27</v>
      </c>
      <c r="P30" s="3"/>
      <c r="Q30" s="1">
        <v>1</v>
      </c>
      <c r="R30" s="1"/>
      <c r="S30" s="3"/>
    </row>
    <row r="31" spans="1:19" x14ac:dyDescent="0.2">
      <c r="A31" s="2">
        <v>26</v>
      </c>
      <c r="B31" s="50" t="s">
        <v>96</v>
      </c>
      <c r="C31" s="1" t="s">
        <v>23</v>
      </c>
      <c r="D31" s="18">
        <v>2</v>
      </c>
      <c r="E31" s="18">
        <v>1</v>
      </c>
      <c r="F31" s="18" t="s">
        <v>77</v>
      </c>
      <c r="G31" s="20">
        <v>5</v>
      </c>
      <c r="H31" s="20">
        <v>1</v>
      </c>
      <c r="I31" s="20" t="s">
        <v>8</v>
      </c>
      <c r="J31" s="23">
        <v>230</v>
      </c>
      <c r="K31" s="1"/>
      <c r="L31" s="23">
        <v>130</v>
      </c>
      <c r="M31" s="23" t="s">
        <v>41</v>
      </c>
      <c r="N31" s="20">
        <v>47</v>
      </c>
      <c r="O31" s="1" t="s">
        <v>27</v>
      </c>
      <c r="P31" s="1"/>
      <c r="Q31" s="1" t="s">
        <v>97</v>
      </c>
      <c r="R31" s="1"/>
      <c r="S31" s="28" t="s">
        <v>31</v>
      </c>
    </row>
    <row r="32" spans="1:19" x14ac:dyDescent="0.2">
      <c r="A32" s="2">
        <v>31</v>
      </c>
      <c r="B32" s="54" t="s">
        <v>98</v>
      </c>
      <c r="C32" s="1" t="s">
        <v>23</v>
      </c>
      <c r="D32" s="18">
        <v>3</v>
      </c>
      <c r="E32" s="18">
        <v>2</v>
      </c>
      <c r="F32" s="18" t="s">
        <v>71</v>
      </c>
      <c r="G32" s="20">
        <v>6</v>
      </c>
      <c r="H32" s="20">
        <v>1</v>
      </c>
      <c r="I32" s="20" t="s">
        <v>40</v>
      </c>
      <c r="J32" s="23">
        <v>260</v>
      </c>
      <c r="K32" s="1"/>
      <c r="L32" s="23">
        <v>210</v>
      </c>
      <c r="M32" s="23" t="s">
        <v>41</v>
      </c>
      <c r="N32" s="20">
        <v>44</v>
      </c>
      <c r="O32" s="1" t="s">
        <v>27</v>
      </c>
      <c r="P32" s="1"/>
      <c r="Q32" s="1" t="s">
        <v>99</v>
      </c>
      <c r="R32" s="1"/>
      <c r="S32" s="28" t="s">
        <v>31</v>
      </c>
    </row>
    <row r="33" spans="2:19" x14ac:dyDescent="0.2">
      <c r="B33" s="55">
        <v>1000027</v>
      </c>
      <c r="C33" s="1" t="s">
        <v>29</v>
      </c>
      <c r="D33" s="1" t="s">
        <v>100</v>
      </c>
      <c r="E33" s="1" t="s">
        <v>101</v>
      </c>
      <c r="F33" s="1" t="s">
        <v>102</v>
      </c>
      <c r="G33" s="20"/>
      <c r="H33" s="20"/>
      <c r="I33" s="20" t="s">
        <v>40</v>
      </c>
      <c r="J33" s="57">
        <v>93</v>
      </c>
      <c r="K33" s="1">
        <v>116</v>
      </c>
      <c r="L33" s="1">
        <v>0</v>
      </c>
      <c r="M33" s="1" t="s">
        <v>103</v>
      </c>
      <c r="N33" s="30">
        <v>67.683333333333337</v>
      </c>
      <c r="O33" s="1" t="s">
        <v>104</v>
      </c>
      <c r="P33" s="1"/>
      <c r="Q33" s="1"/>
      <c r="R33" s="1"/>
      <c r="S33" s="3"/>
    </row>
    <row r="34" spans="2:19" x14ac:dyDescent="0.2">
      <c r="B34" s="55">
        <v>1000699</v>
      </c>
      <c r="C34" s="1" t="s">
        <v>29</v>
      </c>
      <c r="D34" s="1" t="s">
        <v>101</v>
      </c>
      <c r="E34" s="1" t="s">
        <v>101</v>
      </c>
      <c r="F34" s="1" t="s">
        <v>102</v>
      </c>
      <c r="G34" s="20"/>
      <c r="H34" s="20"/>
      <c r="I34" s="20" t="s">
        <v>40</v>
      </c>
      <c r="J34" s="57">
        <v>0</v>
      </c>
      <c r="K34" s="1">
        <v>0</v>
      </c>
      <c r="L34" s="1">
        <v>0</v>
      </c>
      <c r="M34" s="1" t="s">
        <v>105</v>
      </c>
      <c r="N34" s="30">
        <v>41.713888888888889</v>
      </c>
      <c r="O34" s="1" t="s">
        <v>106</v>
      </c>
      <c r="P34" s="1"/>
      <c r="Q34" s="1"/>
      <c r="R34" s="1"/>
      <c r="S34" s="3"/>
    </row>
    <row r="35" spans="2:19" x14ac:dyDescent="0.2">
      <c r="B35" s="55">
        <v>1000709</v>
      </c>
      <c r="C35" s="1" t="s">
        <v>29</v>
      </c>
      <c r="D35" s="1" t="s">
        <v>108</v>
      </c>
      <c r="E35" s="1" t="s">
        <v>102</v>
      </c>
      <c r="F35" s="1" t="s">
        <v>102</v>
      </c>
      <c r="G35" s="20"/>
      <c r="H35" s="20"/>
      <c r="I35" s="20" t="s">
        <v>40</v>
      </c>
      <c r="J35" s="57">
        <v>99</v>
      </c>
      <c r="K35" s="1">
        <v>91</v>
      </c>
      <c r="L35" s="1">
        <v>3</v>
      </c>
      <c r="M35" s="1" t="s">
        <v>105</v>
      </c>
      <c r="N35" s="30">
        <v>49.213888888888889</v>
      </c>
      <c r="O35" s="1" t="s">
        <v>106</v>
      </c>
      <c r="P35" s="1"/>
      <c r="Q35" s="1"/>
      <c r="R35" s="1"/>
      <c r="S35" s="3"/>
    </row>
    <row r="36" spans="2:19" x14ac:dyDescent="0.2">
      <c r="B36" s="55">
        <v>1000828</v>
      </c>
      <c r="C36" s="1" t="s">
        <v>29</v>
      </c>
      <c r="D36" s="1" t="s">
        <v>101</v>
      </c>
      <c r="E36" s="1" t="s">
        <v>101</v>
      </c>
      <c r="F36" s="1" t="s">
        <v>102</v>
      </c>
      <c r="G36" s="20"/>
      <c r="H36" s="20"/>
      <c r="I36" s="20" t="s">
        <v>40</v>
      </c>
      <c r="J36" s="57">
        <v>150</v>
      </c>
      <c r="K36" s="1">
        <v>130</v>
      </c>
      <c r="L36" s="1">
        <v>71</v>
      </c>
      <c r="M36" s="1" t="s">
        <v>103</v>
      </c>
      <c r="N36" s="30">
        <v>75.24444444444444</v>
      </c>
      <c r="O36" s="1" t="s">
        <v>106</v>
      </c>
      <c r="P36" s="1"/>
      <c r="Q36" s="1"/>
      <c r="R36" s="1"/>
      <c r="S36" s="3"/>
    </row>
    <row r="37" spans="2:19" x14ac:dyDescent="0.2">
      <c r="B37" s="55">
        <v>1000854</v>
      </c>
      <c r="C37" s="1" t="s">
        <v>29</v>
      </c>
      <c r="D37" s="1" t="s">
        <v>101</v>
      </c>
      <c r="E37" s="1" t="s">
        <v>101</v>
      </c>
      <c r="F37" s="1" t="s">
        <v>102</v>
      </c>
      <c r="G37" s="20"/>
      <c r="H37" s="20"/>
      <c r="I37" s="20" t="s">
        <v>40</v>
      </c>
      <c r="J37" s="57">
        <v>57</v>
      </c>
      <c r="K37" s="1">
        <v>30</v>
      </c>
      <c r="L37" s="1">
        <v>4</v>
      </c>
      <c r="M37" s="1" t="s">
        <v>103</v>
      </c>
      <c r="N37" s="30">
        <v>65.711111111111109</v>
      </c>
      <c r="O37" s="1" t="s">
        <v>109</v>
      </c>
      <c r="P37" s="1"/>
      <c r="Q37" s="1"/>
      <c r="R37" s="1"/>
      <c r="S37" s="3"/>
    </row>
    <row r="38" spans="2:19" x14ac:dyDescent="0.2">
      <c r="B38" s="55">
        <v>1000908</v>
      </c>
      <c r="C38" s="1" t="s">
        <v>107</v>
      </c>
      <c r="D38" s="1" t="s">
        <v>101</v>
      </c>
      <c r="E38" s="1" t="s">
        <v>102</v>
      </c>
      <c r="F38" s="1" t="s">
        <v>100</v>
      </c>
      <c r="G38" s="20"/>
      <c r="H38" s="20"/>
      <c r="I38" s="20" t="s">
        <v>40</v>
      </c>
      <c r="J38" s="57">
        <v>64</v>
      </c>
      <c r="K38" s="1">
        <v>41</v>
      </c>
      <c r="L38" s="1">
        <v>27</v>
      </c>
      <c r="M38" s="1" t="s">
        <v>105</v>
      </c>
      <c r="N38" s="30">
        <v>76.8</v>
      </c>
      <c r="O38" s="1" t="s">
        <v>110</v>
      </c>
      <c r="P38" s="1"/>
      <c r="Q38" s="1"/>
      <c r="R38" s="1"/>
      <c r="S38" s="3"/>
    </row>
    <row r="39" spans="2:19" x14ac:dyDescent="0.2">
      <c r="B39" s="55">
        <v>1000954</v>
      </c>
      <c r="C39" s="1" t="s">
        <v>29</v>
      </c>
      <c r="D39" s="1" t="s">
        <v>100</v>
      </c>
      <c r="E39" s="1" t="s">
        <v>101</v>
      </c>
      <c r="F39" s="1" t="s">
        <v>102</v>
      </c>
      <c r="G39" s="20"/>
      <c r="H39" s="20"/>
      <c r="I39" s="20" t="s">
        <v>40</v>
      </c>
      <c r="J39" s="57">
        <v>135</v>
      </c>
      <c r="K39" s="1">
        <v>124</v>
      </c>
      <c r="L39" s="1">
        <v>84</v>
      </c>
      <c r="M39" s="1" t="s">
        <v>105</v>
      </c>
      <c r="N39" s="30">
        <v>54.602777777777774</v>
      </c>
      <c r="O39" s="1" t="s">
        <v>106</v>
      </c>
      <c r="P39" s="1"/>
      <c r="Q39" s="1"/>
      <c r="R39" s="1"/>
      <c r="S39" s="3"/>
    </row>
    <row r="40" spans="2:19" x14ac:dyDescent="0.2">
      <c r="B40" s="55">
        <v>1000992</v>
      </c>
      <c r="C40" s="1" t="s">
        <v>69</v>
      </c>
      <c r="D40" s="1" t="s">
        <v>107</v>
      </c>
      <c r="E40" s="1" t="s">
        <v>101</v>
      </c>
      <c r="F40" s="1" t="s">
        <v>102</v>
      </c>
      <c r="G40" s="20"/>
      <c r="H40" s="20"/>
      <c r="I40" s="20" t="s">
        <v>40</v>
      </c>
      <c r="J40" s="57">
        <v>105</v>
      </c>
      <c r="K40" s="1">
        <v>109</v>
      </c>
      <c r="L40" s="1">
        <v>56</v>
      </c>
      <c r="M40" s="1" t="s">
        <v>105</v>
      </c>
      <c r="N40" s="30">
        <v>68.688888888888883</v>
      </c>
      <c r="O40" s="1" t="s">
        <v>106</v>
      </c>
      <c r="P40" s="1"/>
      <c r="Q40" s="1"/>
      <c r="R40" s="1"/>
      <c r="S40" s="3"/>
    </row>
    <row r="41" spans="2:19" x14ac:dyDescent="0.2">
      <c r="B41" s="55">
        <v>1001044</v>
      </c>
      <c r="C41" s="1" t="s">
        <v>69</v>
      </c>
      <c r="D41" s="1" t="s">
        <v>107</v>
      </c>
      <c r="E41" s="1" t="s">
        <v>100</v>
      </c>
      <c r="F41" s="1" t="s">
        <v>102</v>
      </c>
      <c r="G41" s="20"/>
      <c r="H41" s="20"/>
      <c r="I41" s="20" t="s">
        <v>40</v>
      </c>
      <c r="J41" s="57">
        <v>68</v>
      </c>
      <c r="K41" s="1">
        <v>103</v>
      </c>
      <c r="L41" s="1">
        <v>26</v>
      </c>
      <c r="M41" s="1" t="s">
        <v>105</v>
      </c>
      <c r="N41" s="30">
        <v>69.933333333333337</v>
      </c>
      <c r="O41" s="1" t="s">
        <v>106</v>
      </c>
      <c r="P41" s="1"/>
      <c r="Q41" s="1"/>
      <c r="R41" s="1"/>
      <c r="S41" s="3"/>
    </row>
    <row r="42" spans="2:19" x14ac:dyDescent="0.2">
      <c r="B42" s="55">
        <v>1001116</v>
      </c>
      <c r="C42" s="1" t="s">
        <v>107</v>
      </c>
      <c r="D42" s="1" t="s">
        <v>101</v>
      </c>
      <c r="E42" s="1" t="s">
        <v>102</v>
      </c>
      <c r="F42" s="1" t="s">
        <v>100</v>
      </c>
      <c r="G42" s="20"/>
      <c r="H42" s="20"/>
      <c r="I42" s="20" t="s">
        <v>40</v>
      </c>
      <c r="J42" s="57">
        <v>146</v>
      </c>
      <c r="K42" s="1">
        <v>155</v>
      </c>
      <c r="L42" s="1">
        <v>35</v>
      </c>
      <c r="M42" s="1" t="s">
        <v>105</v>
      </c>
      <c r="N42" s="30">
        <v>70.094444444444449</v>
      </c>
      <c r="O42" s="1" t="s">
        <v>111</v>
      </c>
      <c r="P42" s="1"/>
      <c r="Q42" s="1"/>
      <c r="R42" s="1"/>
      <c r="S42" s="3"/>
    </row>
    <row r="43" spans="2:19" x14ac:dyDescent="0.2">
      <c r="B43" s="55">
        <v>1001145</v>
      </c>
      <c r="C43" s="1" t="s">
        <v>29</v>
      </c>
      <c r="D43" s="1" t="s">
        <v>101</v>
      </c>
      <c r="E43" s="1" t="s">
        <v>101</v>
      </c>
      <c r="F43" s="1" t="s">
        <v>102</v>
      </c>
      <c r="G43" s="20"/>
      <c r="H43" s="20"/>
      <c r="I43" s="20" t="s">
        <v>8</v>
      </c>
      <c r="J43" s="57">
        <v>138</v>
      </c>
      <c r="K43" s="1">
        <v>139</v>
      </c>
      <c r="L43" s="1">
        <v>84</v>
      </c>
      <c r="M43" s="1" t="s">
        <v>105</v>
      </c>
      <c r="N43" s="30">
        <v>75.822222222222223</v>
      </c>
      <c r="O43" s="1" t="s">
        <v>110</v>
      </c>
      <c r="P43" s="1"/>
      <c r="Q43" s="1"/>
      <c r="R43" s="1"/>
      <c r="S43" s="3"/>
    </row>
    <row r="44" spans="2:19" x14ac:dyDescent="0.2">
      <c r="B44" s="55">
        <v>1001207</v>
      </c>
      <c r="C44" s="1" t="s">
        <v>29</v>
      </c>
      <c r="D44" s="1" t="s">
        <v>101</v>
      </c>
      <c r="E44" s="1" t="s">
        <v>101</v>
      </c>
      <c r="F44" s="1" t="s">
        <v>102</v>
      </c>
      <c r="G44" s="20"/>
      <c r="H44" s="20"/>
      <c r="I44" s="20" t="s">
        <v>8</v>
      </c>
      <c r="J44" s="57">
        <v>129</v>
      </c>
      <c r="K44" s="1">
        <v>154</v>
      </c>
      <c r="L44" s="1">
        <v>78</v>
      </c>
      <c r="M44" s="1" t="s">
        <v>105</v>
      </c>
      <c r="N44" s="30">
        <v>72.474999999999994</v>
      </c>
      <c r="O44" s="1" t="s">
        <v>104</v>
      </c>
      <c r="P44" s="1"/>
      <c r="Q44" s="1"/>
      <c r="R44" s="1"/>
      <c r="S44" s="3"/>
    </row>
    <row r="45" spans="2:19" x14ac:dyDescent="0.2">
      <c r="B45" s="55">
        <v>1001268</v>
      </c>
      <c r="C45" s="1" t="s">
        <v>29</v>
      </c>
      <c r="D45" s="1" t="s">
        <v>108</v>
      </c>
      <c r="E45" s="1" t="s">
        <v>100</v>
      </c>
      <c r="F45" s="1" t="s">
        <v>102</v>
      </c>
      <c r="G45" s="20"/>
      <c r="H45" s="20"/>
      <c r="I45" s="20" t="s">
        <v>40</v>
      </c>
      <c r="J45" s="57">
        <v>122</v>
      </c>
      <c r="K45" s="1">
        <v>151</v>
      </c>
      <c r="L45" s="1">
        <v>108</v>
      </c>
      <c r="M45" s="1" t="s">
        <v>105</v>
      </c>
      <c r="N45" s="30">
        <v>54.24722222222222</v>
      </c>
      <c r="O45" s="1" t="s">
        <v>112</v>
      </c>
      <c r="P45" s="1"/>
      <c r="Q45" s="1"/>
      <c r="R45" s="1"/>
      <c r="S45" s="3"/>
    </row>
    <row r="46" spans="2:19" x14ac:dyDescent="0.2">
      <c r="B46" s="55">
        <v>1001279</v>
      </c>
      <c r="C46" s="1" t="s">
        <v>69</v>
      </c>
      <c r="D46" s="1" t="s">
        <v>107</v>
      </c>
      <c r="E46" s="1" t="s">
        <v>102</v>
      </c>
      <c r="F46" s="1" t="s">
        <v>102</v>
      </c>
      <c r="G46" s="20"/>
      <c r="H46" s="20"/>
      <c r="I46" s="20" t="s">
        <v>40</v>
      </c>
      <c r="J46" s="57">
        <v>162</v>
      </c>
      <c r="K46" s="1">
        <v>157</v>
      </c>
      <c r="L46" s="1">
        <v>147</v>
      </c>
      <c r="M46" s="1" t="s">
        <v>105</v>
      </c>
      <c r="N46" s="30">
        <v>79.938888888888883</v>
      </c>
      <c r="O46" s="1" t="s">
        <v>110</v>
      </c>
      <c r="P46" s="1"/>
      <c r="Q46" s="1"/>
      <c r="R46" s="1"/>
      <c r="S46" s="3"/>
    </row>
    <row r="47" spans="2:19" x14ac:dyDescent="0.2">
      <c r="B47" s="55">
        <v>1001290</v>
      </c>
      <c r="C47" s="1" t="s">
        <v>29</v>
      </c>
      <c r="D47" s="1" t="s">
        <v>100</v>
      </c>
      <c r="E47" s="1" t="s">
        <v>101</v>
      </c>
      <c r="F47" s="1" t="s">
        <v>102</v>
      </c>
      <c r="G47" s="20"/>
      <c r="H47" s="20"/>
      <c r="I47" s="20" t="s">
        <v>40</v>
      </c>
      <c r="J47" s="57">
        <v>202</v>
      </c>
      <c r="K47" s="1">
        <v>151</v>
      </c>
      <c r="L47" s="1">
        <v>180</v>
      </c>
      <c r="M47" s="1" t="s">
        <v>105</v>
      </c>
      <c r="N47" s="30">
        <v>74.172222222222217</v>
      </c>
      <c r="O47" s="1" t="s">
        <v>113</v>
      </c>
      <c r="P47" s="1"/>
      <c r="Q47" s="1"/>
      <c r="R47" s="1"/>
      <c r="S47" s="3"/>
    </row>
    <row r="48" spans="2:19" x14ac:dyDescent="0.2">
      <c r="B48" s="55">
        <v>1001321</v>
      </c>
      <c r="C48" s="1" t="s">
        <v>91</v>
      </c>
      <c r="D48" s="1" t="s">
        <v>114</v>
      </c>
      <c r="E48" s="1" t="s">
        <v>114</v>
      </c>
      <c r="F48" s="1" t="s">
        <v>114</v>
      </c>
      <c r="G48" s="20"/>
      <c r="H48" s="20"/>
      <c r="I48" s="20" t="s">
        <v>40</v>
      </c>
      <c r="J48" s="57">
        <v>169</v>
      </c>
      <c r="K48" s="1">
        <v>175</v>
      </c>
      <c r="L48" s="1">
        <v>95</v>
      </c>
      <c r="M48" s="1" t="s">
        <v>103</v>
      </c>
      <c r="N48" s="30">
        <v>70.2</v>
      </c>
      <c r="O48" s="1" t="s">
        <v>109</v>
      </c>
      <c r="P48" s="1"/>
      <c r="Q48" s="1"/>
      <c r="R48" s="1"/>
      <c r="S48" s="3"/>
    </row>
    <row r="49" spans="1:20" x14ac:dyDescent="0.2">
      <c r="B49" s="55">
        <v>1001413</v>
      </c>
      <c r="C49" s="1" t="s">
        <v>29</v>
      </c>
      <c r="D49" s="1" t="s">
        <v>108</v>
      </c>
      <c r="E49" s="1" t="s">
        <v>101</v>
      </c>
      <c r="F49" s="1" t="s">
        <v>102</v>
      </c>
      <c r="G49" s="20"/>
      <c r="H49" s="20"/>
      <c r="I49" s="20" t="s">
        <v>8</v>
      </c>
      <c r="J49" s="57">
        <v>60</v>
      </c>
      <c r="K49" s="1">
        <v>105</v>
      </c>
      <c r="L49" s="1">
        <v>5</v>
      </c>
      <c r="M49" s="1" t="s">
        <v>105</v>
      </c>
      <c r="N49" s="30">
        <v>74.638888888888886</v>
      </c>
      <c r="O49" s="1" t="s">
        <v>112</v>
      </c>
      <c r="P49" s="1"/>
      <c r="Q49" s="1"/>
      <c r="R49" s="1"/>
      <c r="S49" s="3"/>
    </row>
    <row r="50" spans="1:20" x14ac:dyDescent="0.2">
      <c r="A50" s="2"/>
      <c r="B50" s="55">
        <v>1001558</v>
      </c>
      <c r="C50" s="1" t="s">
        <v>29</v>
      </c>
      <c r="D50" s="1" t="s">
        <v>100</v>
      </c>
      <c r="E50" s="1" t="s">
        <v>101</v>
      </c>
      <c r="F50" s="1" t="s">
        <v>102</v>
      </c>
      <c r="G50" s="20"/>
      <c r="H50" s="20"/>
      <c r="I50" s="20" t="s">
        <v>40</v>
      </c>
      <c r="J50" s="57">
        <v>3</v>
      </c>
      <c r="K50" s="1">
        <v>99</v>
      </c>
      <c r="L50" s="1">
        <v>0</v>
      </c>
      <c r="M50" s="1" t="s">
        <v>105</v>
      </c>
      <c r="N50" s="30">
        <v>64.50555555555556</v>
      </c>
      <c r="O50" s="1" t="s">
        <v>115</v>
      </c>
      <c r="P50" s="1"/>
      <c r="Q50" s="1"/>
      <c r="R50" s="1"/>
      <c r="S50" s="3"/>
    </row>
    <row r="51" spans="1:20" x14ac:dyDescent="0.2">
      <c r="B51" s="55">
        <v>1001595</v>
      </c>
      <c r="C51" s="1" t="s">
        <v>29</v>
      </c>
      <c r="D51" s="1" t="s">
        <v>101</v>
      </c>
      <c r="E51" s="1" t="s">
        <v>101</v>
      </c>
      <c r="F51" s="1" t="s">
        <v>102</v>
      </c>
      <c r="G51" s="20"/>
      <c r="H51" s="20"/>
      <c r="I51" s="20" t="s">
        <v>40</v>
      </c>
      <c r="J51" s="57">
        <v>64</v>
      </c>
      <c r="K51" s="1">
        <v>98</v>
      </c>
      <c r="L51" s="1">
        <v>40</v>
      </c>
      <c r="M51" s="1" t="s">
        <v>105</v>
      </c>
      <c r="N51" s="30">
        <v>75.197222222222223</v>
      </c>
      <c r="O51" s="1" t="s">
        <v>111</v>
      </c>
      <c r="P51" s="1"/>
      <c r="Q51" s="1"/>
      <c r="R51" s="1"/>
      <c r="S51" s="3"/>
    </row>
    <row r="52" spans="1:20" x14ac:dyDescent="0.2">
      <c r="B52" s="55">
        <v>1001653</v>
      </c>
      <c r="C52" s="1" t="s">
        <v>29</v>
      </c>
      <c r="D52" s="1" t="s">
        <v>108</v>
      </c>
      <c r="E52" s="1" t="s">
        <v>102</v>
      </c>
      <c r="F52" s="1" t="s">
        <v>102</v>
      </c>
      <c r="G52" s="20"/>
      <c r="H52" s="20"/>
      <c r="I52" s="20" t="s">
        <v>40</v>
      </c>
      <c r="J52" s="57">
        <v>110</v>
      </c>
      <c r="K52" s="1">
        <v>111</v>
      </c>
      <c r="L52" s="1">
        <v>5</v>
      </c>
      <c r="M52" s="1" t="s">
        <v>105</v>
      </c>
      <c r="N52" s="30">
        <v>49.30833333333333</v>
      </c>
      <c r="O52" s="1" t="s">
        <v>104</v>
      </c>
      <c r="P52" s="1"/>
      <c r="Q52" s="1"/>
      <c r="R52" s="1"/>
      <c r="S52" s="3"/>
    </row>
    <row r="53" spans="1:20" x14ac:dyDescent="0.2">
      <c r="B53" s="55">
        <v>1001668</v>
      </c>
      <c r="C53" s="1" t="s">
        <v>29</v>
      </c>
      <c r="D53" s="1" t="s">
        <v>101</v>
      </c>
      <c r="E53" s="1" t="s">
        <v>101</v>
      </c>
      <c r="F53" s="1" t="s">
        <v>102</v>
      </c>
      <c r="G53" s="20"/>
      <c r="H53" s="20"/>
      <c r="I53" s="20" t="s">
        <v>40</v>
      </c>
      <c r="J53" s="57">
        <v>204</v>
      </c>
      <c r="K53" s="1">
        <v>162</v>
      </c>
      <c r="L53" s="1">
        <v>62</v>
      </c>
      <c r="M53" s="1" t="s">
        <v>105</v>
      </c>
      <c r="N53" s="30">
        <v>65.641666666666666</v>
      </c>
      <c r="O53" s="1" t="s">
        <v>112</v>
      </c>
      <c r="P53" s="1"/>
      <c r="Q53" s="1"/>
      <c r="R53" s="1"/>
      <c r="S53" s="3"/>
    </row>
    <row r="54" spans="1:20" x14ac:dyDescent="0.2">
      <c r="B54" s="55">
        <v>1001743</v>
      </c>
      <c r="C54" s="1" t="s">
        <v>29</v>
      </c>
      <c r="D54" s="1" t="s">
        <v>108</v>
      </c>
      <c r="E54" s="1" t="s">
        <v>102</v>
      </c>
      <c r="F54" s="1" t="s">
        <v>102</v>
      </c>
      <c r="G54" s="20"/>
      <c r="H54" s="20"/>
      <c r="I54" s="20" t="s">
        <v>40</v>
      </c>
      <c r="J54" s="57">
        <v>78</v>
      </c>
      <c r="K54" s="1">
        <v>95</v>
      </c>
      <c r="L54" s="1">
        <v>9</v>
      </c>
      <c r="M54" s="1" t="s">
        <v>105</v>
      </c>
      <c r="N54" s="30">
        <v>58.663888888888891</v>
      </c>
      <c r="O54" s="1" t="s">
        <v>106</v>
      </c>
      <c r="P54" s="1"/>
      <c r="Q54" s="1"/>
      <c r="R54" s="1"/>
      <c r="S54" s="3"/>
    </row>
    <row r="55" spans="1:20" x14ac:dyDescent="0.2">
      <c r="B55" s="55">
        <v>1001750</v>
      </c>
      <c r="C55" s="1" t="s">
        <v>69</v>
      </c>
      <c r="D55" s="1" t="s">
        <v>107</v>
      </c>
      <c r="E55" s="1" t="s">
        <v>101</v>
      </c>
      <c r="F55" s="1" t="s">
        <v>102</v>
      </c>
      <c r="G55" s="20"/>
      <c r="H55" s="20"/>
      <c r="I55" s="20" t="s">
        <v>40</v>
      </c>
      <c r="J55" s="57">
        <v>8</v>
      </c>
      <c r="K55" s="1">
        <v>78</v>
      </c>
      <c r="L55" s="1">
        <v>0</v>
      </c>
      <c r="M55" s="1" t="s">
        <v>105</v>
      </c>
      <c r="N55" s="30">
        <v>62.81388888888889</v>
      </c>
      <c r="O55" s="1" t="s">
        <v>104</v>
      </c>
      <c r="P55" s="1"/>
      <c r="Q55" s="1"/>
      <c r="R55" s="1"/>
      <c r="S55" s="3"/>
    </row>
    <row r="56" spans="1:20" x14ac:dyDescent="0.2">
      <c r="B56" s="55">
        <v>1001831</v>
      </c>
      <c r="C56" s="1" t="s">
        <v>29</v>
      </c>
      <c r="D56" s="1" t="s">
        <v>101</v>
      </c>
      <c r="E56" s="1" t="s">
        <v>101</v>
      </c>
      <c r="F56" s="1" t="s">
        <v>102</v>
      </c>
      <c r="G56" s="20"/>
      <c r="H56" s="20"/>
      <c r="I56" s="20" t="s">
        <v>8</v>
      </c>
      <c r="J56" s="57">
        <v>132</v>
      </c>
      <c r="K56" s="1">
        <v>112</v>
      </c>
      <c r="L56" s="1">
        <v>2</v>
      </c>
      <c r="M56" s="1" t="s">
        <v>105</v>
      </c>
      <c r="N56" s="30">
        <v>80.924999999999997</v>
      </c>
      <c r="O56" s="1" t="s">
        <v>111</v>
      </c>
      <c r="P56" s="1"/>
      <c r="Q56" s="1"/>
      <c r="R56" s="1"/>
      <c r="S56" s="3"/>
    </row>
    <row r="57" spans="1:20" x14ac:dyDescent="0.2">
      <c r="B57" s="55">
        <v>1001902</v>
      </c>
      <c r="C57" s="1" t="s">
        <v>29</v>
      </c>
      <c r="D57" s="1" t="s">
        <v>108</v>
      </c>
      <c r="E57" s="1" t="s">
        <v>102</v>
      </c>
      <c r="F57" s="1" t="s">
        <v>102</v>
      </c>
      <c r="G57" s="20"/>
      <c r="H57" s="20"/>
      <c r="I57" s="20" t="s">
        <v>8</v>
      </c>
      <c r="J57" s="57">
        <v>17</v>
      </c>
      <c r="K57" s="1">
        <v>136</v>
      </c>
      <c r="L57" s="1">
        <v>0</v>
      </c>
      <c r="M57" s="1" t="s">
        <v>105</v>
      </c>
      <c r="N57" s="30">
        <v>44.008333333333333</v>
      </c>
      <c r="O57" s="1" t="s">
        <v>104</v>
      </c>
      <c r="P57" s="1"/>
      <c r="Q57" s="1"/>
      <c r="R57" s="1"/>
      <c r="S57" s="3"/>
    </row>
    <row r="58" spans="1:20" x14ac:dyDescent="0.2">
      <c r="A58" s="2"/>
      <c r="B58" s="55">
        <v>1001976</v>
      </c>
      <c r="C58" s="1" t="s">
        <v>29</v>
      </c>
      <c r="D58" s="1" t="s">
        <v>101</v>
      </c>
      <c r="E58" s="1" t="s">
        <v>101</v>
      </c>
      <c r="F58" s="1" t="s">
        <v>102</v>
      </c>
      <c r="G58" s="20"/>
      <c r="H58" s="20"/>
      <c r="I58" s="20" t="s">
        <v>8</v>
      </c>
      <c r="J58" s="57">
        <v>105</v>
      </c>
      <c r="K58" s="1">
        <v>119</v>
      </c>
      <c r="L58" s="1">
        <v>11</v>
      </c>
      <c r="M58" s="1" t="s">
        <v>105</v>
      </c>
      <c r="N58" s="30">
        <v>63.30833333333333</v>
      </c>
      <c r="O58" s="1" t="s">
        <v>104</v>
      </c>
      <c r="P58" s="1"/>
      <c r="Q58" s="1"/>
      <c r="R58" s="1"/>
      <c r="S58" s="3"/>
    </row>
    <row r="59" spans="1:20" x14ac:dyDescent="0.2">
      <c r="B59" s="55">
        <v>1002026</v>
      </c>
      <c r="C59" s="1" t="s">
        <v>29</v>
      </c>
      <c r="D59" s="1" t="s">
        <v>101</v>
      </c>
      <c r="E59" s="1" t="s">
        <v>101</v>
      </c>
      <c r="F59" s="1" t="s">
        <v>102</v>
      </c>
      <c r="G59" s="20"/>
      <c r="H59" s="20"/>
      <c r="I59" s="20" t="s">
        <v>8</v>
      </c>
      <c r="J59" s="57">
        <v>127</v>
      </c>
      <c r="K59" s="1">
        <v>133</v>
      </c>
      <c r="L59" s="1">
        <v>132</v>
      </c>
      <c r="M59" s="1" t="s">
        <v>105</v>
      </c>
      <c r="N59" s="30">
        <v>65.7</v>
      </c>
      <c r="O59" s="1" t="s">
        <v>111</v>
      </c>
      <c r="P59" s="1"/>
      <c r="Q59" s="1"/>
      <c r="R59" s="1"/>
      <c r="S59" s="3"/>
    </row>
    <row r="60" spans="1:20" x14ac:dyDescent="0.2">
      <c r="B60" s="55">
        <v>1002106</v>
      </c>
      <c r="C60" s="1" t="s">
        <v>29</v>
      </c>
      <c r="D60" s="1" t="s">
        <v>101</v>
      </c>
      <c r="E60" s="1" t="s">
        <v>101</v>
      </c>
      <c r="F60" s="1" t="s">
        <v>102</v>
      </c>
      <c r="G60" s="20"/>
      <c r="H60" s="20"/>
      <c r="I60" s="20" t="s">
        <v>8</v>
      </c>
      <c r="J60" s="57">
        <v>67</v>
      </c>
      <c r="K60" s="1">
        <v>122</v>
      </c>
      <c r="L60" s="1">
        <v>0</v>
      </c>
      <c r="M60" s="1" t="s">
        <v>105</v>
      </c>
      <c r="N60" s="30">
        <v>70.194444444444443</v>
      </c>
      <c r="O60" s="1" t="s">
        <v>106</v>
      </c>
      <c r="P60" s="1"/>
      <c r="Q60" s="1"/>
      <c r="R60" s="1"/>
      <c r="S60" s="3"/>
    </row>
    <row r="61" spans="1:20" x14ac:dyDescent="0.2">
      <c r="B61" s="55">
        <v>1002188</v>
      </c>
      <c r="C61" s="1" t="s">
        <v>29</v>
      </c>
      <c r="D61" s="1" t="s">
        <v>101</v>
      </c>
      <c r="E61" s="1" t="s">
        <v>101</v>
      </c>
      <c r="F61" s="1" t="s">
        <v>102</v>
      </c>
      <c r="G61" s="20"/>
      <c r="H61" s="20"/>
      <c r="I61" s="20" t="s">
        <v>8</v>
      </c>
      <c r="J61" s="57">
        <v>60</v>
      </c>
      <c r="K61" s="1">
        <v>79</v>
      </c>
      <c r="L61" s="1">
        <v>5</v>
      </c>
      <c r="M61" s="1" t="s">
        <v>105</v>
      </c>
      <c r="N61" s="30">
        <v>69.405555555555551</v>
      </c>
      <c r="O61" s="1" t="s">
        <v>106</v>
      </c>
      <c r="P61" s="1"/>
      <c r="Q61" s="1"/>
      <c r="R61" s="1"/>
      <c r="S61" s="3"/>
    </row>
    <row r="62" spans="1:20" x14ac:dyDescent="0.2">
      <c r="B62" s="55">
        <v>1002228</v>
      </c>
      <c r="C62" s="1" t="s">
        <v>69</v>
      </c>
      <c r="D62" s="1" t="s">
        <v>107</v>
      </c>
      <c r="E62" s="1" t="s">
        <v>102</v>
      </c>
      <c r="F62" s="1" t="s">
        <v>102</v>
      </c>
      <c r="G62" s="20"/>
      <c r="H62" s="20"/>
      <c r="I62" s="20" t="s">
        <v>8</v>
      </c>
      <c r="J62" s="57">
        <v>10</v>
      </c>
      <c r="K62" s="1">
        <v>128</v>
      </c>
      <c r="L62" s="1">
        <v>0</v>
      </c>
      <c r="M62" s="1" t="s">
        <v>105</v>
      </c>
      <c r="N62" s="30">
        <v>75.138888888888886</v>
      </c>
      <c r="O62" s="1" t="s">
        <v>106</v>
      </c>
      <c r="P62" s="1"/>
      <c r="Q62" s="1"/>
      <c r="R62" s="1"/>
      <c r="S62" s="3"/>
    </row>
    <row r="63" spans="1:20" x14ac:dyDescent="0.2">
      <c r="B63" s="55">
        <v>1002260</v>
      </c>
      <c r="C63" s="1" t="s">
        <v>107</v>
      </c>
      <c r="D63" s="1" t="s">
        <v>101</v>
      </c>
      <c r="E63" s="1" t="s">
        <v>101</v>
      </c>
      <c r="F63" s="1" t="s">
        <v>100</v>
      </c>
      <c r="G63" s="20"/>
      <c r="H63" s="20"/>
      <c r="I63" s="20" t="s">
        <v>8</v>
      </c>
      <c r="J63" s="57">
        <v>12</v>
      </c>
      <c r="K63" s="1">
        <v>118</v>
      </c>
      <c r="L63" s="1">
        <v>6</v>
      </c>
      <c r="M63" s="1" t="s">
        <v>105</v>
      </c>
      <c r="N63" s="30">
        <v>62.24722222222222</v>
      </c>
      <c r="O63" s="1" t="s">
        <v>106</v>
      </c>
      <c r="P63" s="1"/>
      <c r="Q63" s="1"/>
      <c r="R63" s="1"/>
      <c r="S63" s="3"/>
    </row>
    <row r="64" spans="1:20" x14ac:dyDescent="0.2">
      <c r="B64" s="55">
        <v>1002293</v>
      </c>
      <c r="C64" s="1" t="s">
        <v>29</v>
      </c>
      <c r="D64" s="1" t="s">
        <v>101</v>
      </c>
      <c r="E64" s="1" t="s">
        <v>101</v>
      </c>
      <c r="F64" s="1" t="s">
        <v>102</v>
      </c>
      <c r="G64" s="20"/>
      <c r="H64" s="20"/>
      <c r="I64" s="20" t="s">
        <v>8</v>
      </c>
      <c r="J64" s="57">
        <v>90</v>
      </c>
      <c r="K64" s="1">
        <v>110</v>
      </c>
      <c r="L64" s="1">
        <v>67</v>
      </c>
      <c r="M64" s="1" t="s">
        <v>105</v>
      </c>
      <c r="N64" s="30">
        <v>58.852777777777774</v>
      </c>
      <c r="O64" s="1" t="s">
        <v>106</v>
      </c>
      <c r="P64" s="1"/>
      <c r="Q64" s="1"/>
      <c r="R64" s="1"/>
      <c r="S64" s="3"/>
      <c r="T64" s="2"/>
    </row>
    <row r="65" spans="1:20" x14ac:dyDescent="0.2">
      <c r="A65" s="2"/>
      <c r="B65" s="55">
        <v>1002340</v>
      </c>
      <c r="C65" s="1" t="s">
        <v>29</v>
      </c>
      <c r="D65" s="1" t="s">
        <v>101</v>
      </c>
      <c r="E65" s="1" t="s">
        <v>101</v>
      </c>
      <c r="F65" s="1" t="s">
        <v>102</v>
      </c>
      <c r="G65" s="20"/>
      <c r="H65" s="20"/>
      <c r="I65" s="20" t="s">
        <v>40</v>
      </c>
      <c r="J65" s="57">
        <v>98</v>
      </c>
      <c r="K65" s="1">
        <v>90</v>
      </c>
      <c r="L65" s="1">
        <v>0</v>
      </c>
      <c r="M65" s="1" t="s">
        <v>105</v>
      </c>
      <c r="N65" s="30">
        <v>68.563888888888883</v>
      </c>
      <c r="O65" s="1" t="s">
        <v>112</v>
      </c>
      <c r="P65" s="1"/>
      <c r="Q65" s="1"/>
      <c r="R65" s="1"/>
      <c r="S65" s="3"/>
      <c r="T65" s="14"/>
    </row>
    <row r="66" spans="1:20" x14ac:dyDescent="0.2">
      <c r="B66" s="55">
        <v>1002385</v>
      </c>
      <c r="C66" s="1" t="s">
        <v>69</v>
      </c>
      <c r="D66" s="1" t="s">
        <v>107</v>
      </c>
      <c r="E66" s="1" t="s">
        <v>102</v>
      </c>
      <c r="F66" s="1" t="s">
        <v>102</v>
      </c>
      <c r="G66" s="20"/>
      <c r="H66" s="20"/>
      <c r="I66" s="20" t="s">
        <v>8</v>
      </c>
      <c r="J66" s="57">
        <v>67</v>
      </c>
      <c r="K66" s="1">
        <v>45</v>
      </c>
      <c r="L66" s="1">
        <v>48</v>
      </c>
      <c r="M66" s="1" t="s">
        <v>105</v>
      </c>
      <c r="N66" s="30">
        <v>65.855555555555554</v>
      </c>
      <c r="O66" s="1" t="s">
        <v>112</v>
      </c>
      <c r="P66" s="1"/>
      <c r="Q66" s="1"/>
      <c r="R66" s="1"/>
      <c r="S66" s="3"/>
      <c r="T66" s="11"/>
    </row>
    <row r="67" spans="1:20" x14ac:dyDescent="0.2">
      <c r="B67" s="55">
        <v>1002438</v>
      </c>
      <c r="C67" s="1" t="s">
        <v>29</v>
      </c>
      <c r="D67" s="1" t="s">
        <v>101</v>
      </c>
      <c r="E67" s="1" t="s">
        <v>101</v>
      </c>
      <c r="F67" s="1" t="s">
        <v>102</v>
      </c>
      <c r="G67" s="20"/>
      <c r="H67" s="20"/>
      <c r="I67" s="20" t="s">
        <v>40</v>
      </c>
      <c r="J67" s="57">
        <v>1</v>
      </c>
      <c r="K67" s="1">
        <v>45</v>
      </c>
      <c r="L67" s="1">
        <v>0</v>
      </c>
      <c r="M67" s="1" t="s">
        <v>105</v>
      </c>
      <c r="N67" s="30">
        <v>71.897222222222226</v>
      </c>
      <c r="O67" s="1" t="s">
        <v>106</v>
      </c>
      <c r="P67" s="1"/>
      <c r="Q67" s="1"/>
      <c r="R67" s="1"/>
      <c r="S67" s="1"/>
      <c r="T67" s="11"/>
    </row>
    <row r="68" spans="1:20" x14ac:dyDescent="0.2">
      <c r="A68" s="2"/>
      <c r="B68" s="55">
        <v>1002453</v>
      </c>
      <c r="C68" s="1" t="s">
        <v>29</v>
      </c>
      <c r="D68" s="1" t="s">
        <v>108</v>
      </c>
      <c r="E68" s="1" t="s">
        <v>100</v>
      </c>
      <c r="F68" s="1" t="s">
        <v>102</v>
      </c>
      <c r="G68" s="20"/>
      <c r="H68" s="20"/>
      <c r="I68" s="20" t="s">
        <v>8</v>
      </c>
      <c r="J68" s="57">
        <v>3</v>
      </c>
      <c r="K68" s="1">
        <v>85</v>
      </c>
      <c r="L68" s="1">
        <v>0</v>
      </c>
      <c r="M68" s="1" t="s">
        <v>105</v>
      </c>
      <c r="N68" s="30">
        <v>72.891666666666666</v>
      </c>
      <c r="O68" s="1" t="s">
        <v>106</v>
      </c>
      <c r="P68" s="1"/>
      <c r="Q68" s="1"/>
      <c r="R68" s="1"/>
      <c r="S68" s="1"/>
      <c r="T68" s="11"/>
    </row>
    <row r="69" spans="1:20" x14ac:dyDescent="0.2">
      <c r="B69" s="55">
        <v>1002535</v>
      </c>
      <c r="C69" s="1" t="s">
        <v>69</v>
      </c>
      <c r="D69" s="1" t="s">
        <v>107</v>
      </c>
      <c r="E69" s="1" t="s">
        <v>100</v>
      </c>
      <c r="F69" s="1" t="s">
        <v>102</v>
      </c>
      <c r="G69" s="20"/>
      <c r="H69" s="20"/>
      <c r="I69" s="20" t="s">
        <v>40</v>
      </c>
      <c r="J69" s="57">
        <v>130</v>
      </c>
      <c r="K69" s="1">
        <v>153</v>
      </c>
      <c r="L69" s="1">
        <v>3</v>
      </c>
      <c r="M69" s="1" t="s">
        <v>41</v>
      </c>
      <c r="N69" s="30">
        <v>68.74166666666666</v>
      </c>
      <c r="O69" s="1" t="s">
        <v>109</v>
      </c>
      <c r="P69" s="1"/>
      <c r="Q69" s="1"/>
      <c r="R69" s="1"/>
      <c r="S69" s="1"/>
      <c r="T69" s="11"/>
    </row>
    <row r="70" spans="1:20" x14ac:dyDescent="0.2">
      <c r="B70" s="55">
        <v>1002549</v>
      </c>
      <c r="C70" s="1" t="s">
        <v>69</v>
      </c>
      <c r="D70" s="1" t="s">
        <v>107</v>
      </c>
      <c r="E70" s="1" t="s">
        <v>102</v>
      </c>
      <c r="F70" s="1" t="s">
        <v>102</v>
      </c>
      <c r="G70" s="20"/>
      <c r="H70" s="20"/>
      <c r="I70" s="20" t="s">
        <v>8</v>
      </c>
      <c r="J70" s="57">
        <v>120</v>
      </c>
      <c r="K70" s="1">
        <v>46</v>
      </c>
      <c r="L70" s="1">
        <v>0</v>
      </c>
      <c r="M70" s="1" t="s">
        <v>41</v>
      </c>
      <c r="N70" s="30">
        <v>50.93333333333333</v>
      </c>
      <c r="O70" s="1" t="s">
        <v>106</v>
      </c>
      <c r="P70" s="1"/>
      <c r="Q70" s="1"/>
      <c r="R70" s="1"/>
      <c r="S70" s="1"/>
      <c r="T70" s="11"/>
    </row>
    <row r="71" spans="1:20" x14ac:dyDescent="0.2">
      <c r="B71" s="55">
        <v>1002570</v>
      </c>
      <c r="C71" s="1" t="s">
        <v>69</v>
      </c>
      <c r="D71" s="1" t="s">
        <v>107</v>
      </c>
      <c r="E71" s="1" t="s">
        <v>101</v>
      </c>
      <c r="F71" s="1" t="s">
        <v>102</v>
      </c>
      <c r="G71" s="20"/>
      <c r="H71" s="20"/>
      <c r="I71" s="20" t="s">
        <v>40</v>
      </c>
      <c r="J71" s="57">
        <v>143</v>
      </c>
      <c r="K71" s="1">
        <v>113</v>
      </c>
      <c r="L71" s="1">
        <v>58</v>
      </c>
      <c r="M71" s="1" t="s">
        <v>30</v>
      </c>
      <c r="N71" s="30">
        <v>60.844444444444441</v>
      </c>
      <c r="O71" s="1" t="s">
        <v>110</v>
      </c>
      <c r="P71" s="1"/>
      <c r="Q71" s="1"/>
      <c r="R71" s="1"/>
      <c r="S71" s="1"/>
      <c r="T71" s="11"/>
    </row>
    <row r="72" spans="1:20" x14ac:dyDescent="0.2">
      <c r="A72" s="2"/>
      <c r="B72" s="55">
        <v>1002654</v>
      </c>
      <c r="C72" s="1" t="s">
        <v>29</v>
      </c>
      <c r="D72" s="1" t="s">
        <v>101</v>
      </c>
      <c r="E72" s="1" t="s">
        <v>101</v>
      </c>
      <c r="F72" s="1" t="s">
        <v>102</v>
      </c>
      <c r="G72" s="20"/>
      <c r="H72" s="20"/>
      <c r="I72" s="20" t="s">
        <v>8</v>
      </c>
      <c r="J72" s="57">
        <v>32</v>
      </c>
      <c r="K72" s="1">
        <v>155</v>
      </c>
      <c r="L72" s="1">
        <v>2</v>
      </c>
      <c r="M72" s="1" t="s">
        <v>103</v>
      </c>
      <c r="N72" s="30">
        <v>47.758333333333333</v>
      </c>
      <c r="O72" s="1" t="s">
        <v>110</v>
      </c>
      <c r="P72" s="1"/>
      <c r="Q72" s="1"/>
      <c r="R72" s="1"/>
      <c r="S72" s="1"/>
    </row>
    <row r="73" spans="1:20" x14ac:dyDescent="0.2">
      <c r="B73" s="55">
        <v>1002695</v>
      </c>
      <c r="C73" s="1" t="s">
        <v>29</v>
      </c>
      <c r="D73" s="1" t="s">
        <v>101</v>
      </c>
      <c r="E73" s="1" t="s">
        <v>101</v>
      </c>
      <c r="F73" s="1" t="s">
        <v>102</v>
      </c>
      <c r="G73" s="20"/>
      <c r="H73" s="20"/>
      <c r="I73" s="20" t="s">
        <v>40</v>
      </c>
      <c r="J73" s="57">
        <v>95</v>
      </c>
      <c r="K73" s="1">
        <v>16</v>
      </c>
      <c r="L73" s="1">
        <v>5</v>
      </c>
      <c r="M73" s="1" t="s">
        <v>41</v>
      </c>
      <c r="N73" s="30">
        <v>64.611111111111114</v>
      </c>
      <c r="O73" s="1" t="s">
        <v>106</v>
      </c>
      <c r="P73" s="1"/>
      <c r="Q73" s="1"/>
      <c r="R73" s="1"/>
      <c r="S73" s="1"/>
    </row>
    <row r="74" spans="1:20" x14ac:dyDescent="0.2">
      <c r="A74" s="2"/>
      <c r="B74" s="55">
        <v>1002707</v>
      </c>
      <c r="C74" s="1" t="s">
        <v>29</v>
      </c>
      <c r="D74" s="1" t="s">
        <v>101</v>
      </c>
      <c r="E74" s="1" t="s">
        <v>101</v>
      </c>
      <c r="F74" s="1" t="s">
        <v>102</v>
      </c>
      <c r="G74" s="20"/>
      <c r="H74" s="20"/>
      <c r="I74" s="20" t="s">
        <v>40</v>
      </c>
      <c r="J74" s="57">
        <v>120</v>
      </c>
      <c r="K74" s="1">
        <v>165</v>
      </c>
      <c r="L74" s="1">
        <v>72</v>
      </c>
      <c r="M74" s="1" t="s">
        <v>30</v>
      </c>
      <c r="N74" s="30">
        <v>66.588888888888889</v>
      </c>
      <c r="O74" s="1" t="s">
        <v>106</v>
      </c>
      <c r="P74" s="1"/>
      <c r="Q74" s="1"/>
      <c r="R74" s="1"/>
      <c r="S74" s="1"/>
    </row>
    <row r="75" spans="1:20" x14ac:dyDescent="0.2">
      <c r="B75" s="55">
        <v>1002811</v>
      </c>
      <c r="C75" s="1" t="s">
        <v>29</v>
      </c>
      <c r="D75" s="1" t="s">
        <v>101</v>
      </c>
      <c r="E75" s="1" t="s">
        <v>101</v>
      </c>
      <c r="F75" s="1" t="s">
        <v>102</v>
      </c>
      <c r="G75" s="20"/>
      <c r="H75" s="20"/>
      <c r="I75" s="20" t="s">
        <v>40</v>
      </c>
      <c r="J75" s="57">
        <v>124</v>
      </c>
      <c r="K75" s="1">
        <v>79</v>
      </c>
      <c r="L75" s="1">
        <v>0</v>
      </c>
      <c r="M75" s="1" t="s">
        <v>103</v>
      </c>
      <c r="N75" s="30">
        <v>75.530555555555551</v>
      </c>
      <c r="O75" s="1" t="s">
        <v>106</v>
      </c>
      <c r="P75" s="1"/>
      <c r="Q75" s="1"/>
      <c r="R75" s="1"/>
      <c r="S75" s="1"/>
    </row>
    <row r="76" spans="1:20" x14ac:dyDescent="0.2">
      <c r="A76" s="2"/>
      <c r="B76" s="55">
        <v>1002834</v>
      </c>
      <c r="C76" s="1" t="s">
        <v>29</v>
      </c>
      <c r="D76" s="1" t="s">
        <v>101</v>
      </c>
      <c r="E76" s="1" t="s">
        <v>101</v>
      </c>
      <c r="F76" s="1" t="s">
        <v>102</v>
      </c>
      <c r="G76" s="20"/>
      <c r="H76" s="20"/>
      <c r="I76" s="20" t="s">
        <v>40</v>
      </c>
      <c r="J76" s="57">
        <v>145</v>
      </c>
      <c r="K76" s="1">
        <v>178</v>
      </c>
      <c r="L76" s="1">
        <v>57</v>
      </c>
      <c r="M76" s="1" t="s">
        <v>103</v>
      </c>
      <c r="N76" s="30">
        <v>49.713888888888889</v>
      </c>
      <c r="O76" s="1" t="s">
        <v>115</v>
      </c>
      <c r="P76" s="1"/>
      <c r="Q76" s="1"/>
      <c r="R76" s="1"/>
      <c r="S76" s="1"/>
    </row>
    <row r="77" spans="1:20" x14ac:dyDescent="0.2">
      <c r="A77" s="2"/>
      <c r="B77" s="55">
        <v>1002968</v>
      </c>
      <c r="C77" s="1" t="s">
        <v>29</v>
      </c>
      <c r="D77" s="1" t="s">
        <v>101</v>
      </c>
      <c r="E77" s="1" t="s">
        <v>101</v>
      </c>
      <c r="F77" s="1" t="s">
        <v>102</v>
      </c>
      <c r="G77" s="20"/>
      <c r="H77" s="20"/>
      <c r="I77" s="20" t="s">
        <v>8</v>
      </c>
      <c r="J77" s="57">
        <v>150</v>
      </c>
      <c r="K77" s="1">
        <v>145</v>
      </c>
      <c r="L77" s="1">
        <v>0</v>
      </c>
      <c r="M77" s="1" t="s">
        <v>103</v>
      </c>
      <c r="N77" s="30">
        <v>60.330555555555556</v>
      </c>
      <c r="O77" s="1" t="s">
        <v>106</v>
      </c>
      <c r="P77" s="1"/>
      <c r="Q77" s="1"/>
      <c r="R77" s="1"/>
      <c r="S77" s="1"/>
    </row>
    <row r="78" spans="1:20" x14ac:dyDescent="0.2">
      <c r="B78" s="55">
        <v>1002996</v>
      </c>
      <c r="C78" s="1" t="s">
        <v>29</v>
      </c>
      <c r="D78" s="1" t="s">
        <v>100</v>
      </c>
      <c r="E78" s="1" t="s">
        <v>101</v>
      </c>
      <c r="F78" s="1" t="s">
        <v>102</v>
      </c>
      <c r="G78" s="20"/>
      <c r="H78" s="20"/>
      <c r="I78" s="20" t="s">
        <v>40</v>
      </c>
      <c r="J78" s="57">
        <v>40</v>
      </c>
      <c r="K78" s="1">
        <v>139</v>
      </c>
      <c r="L78" s="1">
        <v>0</v>
      </c>
      <c r="M78" s="1" t="s">
        <v>103</v>
      </c>
      <c r="N78" s="30">
        <v>76.233333333333334</v>
      </c>
      <c r="O78" s="1" t="s">
        <v>106</v>
      </c>
      <c r="P78" s="1"/>
      <c r="Q78" s="1"/>
      <c r="R78" s="1"/>
      <c r="S78" s="1"/>
    </row>
    <row r="79" spans="1:20" x14ac:dyDescent="0.2">
      <c r="B79" s="55">
        <v>1003088</v>
      </c>
      <c r="C79" s="1" t="s">
        <v>29</v>
      </c>
      <c r="D79" s="1" t="s">
        <v>101</v>
      </c>
      <c r="E79" s="1" t="s">
        <v>101</v>
      </c>
      <c r="F79" s="1" t="s">
        <v>102</v>
      </c>
      <c r="G79" s="20"/>
      <c r="H79" s="20"/>
      <c r="I79" s="20" t="s">
        <v>8</v>
      </c>
      <c r="J79" s="57">
        <v>53</v>
      </c>
      <c r="K79" s="1">
        <v>124</v>
      </c>
      <c r="L79" s="1">
        <v>0</v>
      </c>
      <c r="M79" s="1" t="s">
        <v>105</v>
      </c>
      <c r="N79" s="30">
        <v>70.691666666666663</v>
      </c>
      <c r="O79" s="1" t="s">
        <v>106</v>
      </c>
      <c r="P79" s="1"/>
      <c r="Q79" s="1"/>
      <c r="R79" s="1"/>
      <c r="S79" s="1"/>
    </row>
    <row r="80" spans="1:20" x14ac:dyDescent="0.2">
      <c r="B80" s="55">
        <v>1003289</v>
      </c>
      <c r="C80" s="1" t="s">
        <v>107</v>
      </c>
      <c r="D80" s="1" t="s">
        <v>101</v>
      </c>
      <c r="E80" s="1" t="s">
        <v>100</v>
      </c>
      <c r="F80" s="1" t="s">
        <v>100</v>
      </c>
      <c r="G80" s="20"/>
      <c r="H80" s="20"/>
      <c r="I80" s="20" t="s">
        <v>40</v>
      </c>
      <c r="J80" s="57">
        <v>123</v>
      </c>
      <c r="K80" s="1">
        <v>76</v>
      </c>
      <c r="L80" s="1">
        <v>0</v>
      </c>
      <c r="M80" s="1" t="s">
        <v>103</v>
      </c>
      <c r="N80" s="30">
        <v>42.086111111111109</v>
      </c>
      <c r="O80" s="1" t="s">
        <v>106</v>
      </c>
      <c r="P80" s="1"/>
      <c r="Q80" s="1"/>
      <c r="R80" s="1"/>
      <c r="S80" s="1"/>
    </row>
    <row r="81" spans="1:19" x14ac:dyDescent="0.2">
      <c r="B81" s="55">
        <v>1003769</v>
      </c>
      <c r="C81" s="1" t="s">
        <v>29</v>
      </c>
      <c r="D81" s="1" t="s">
        <v>100</v>
      </c>
      <c r="E81" s="1" t="s">
        <v>101</v>
      </c>
      <c r="F81" s="1" t="s">
        <v>102</v>
      </c>
      <c r="G81" s="20"/>
      <c r="H81" s="20"/>
      <c r="I81" s="20" t="s">
        <v>40</v>
      </c>
      <c r="J81" s="57">
        <v>130</v>
      </c>
      <c r="K81" s="1">
        <v>140</v>
      </c>
      <c r="L81" s="1">
        <v>64</v>
      </c>
      <c r="M81" s="1" t="s">
        <v>105</v>
      </c>
      <c r="N81" s="30">
        <v>77.552777777777777</v>
      </c>
      <c r="O81" s="1" t="s">
        <v>110</v>
      </c>
      <c r="P81" s="1"/>
      <c r="Q81" s="1"/>
      <c r="R81" s="1"/>
      <c r="S81" s="1"/>
    </row>
    <row r="82" spans="1:19" x14ac:dyDescent="0.2">
      <c r="B82" s="55">
        <v>1003820</v>
      </c>
      <c r="C82" s="1" t="s">
        <v>107</v>
      </c>
      <c r="D82" s="1" t="s">
        <v>101</v>
      </c>
      <c r="E82" s="1" t="s">
        <v>100</v>
      </c>
      <c r="F82" s="1" t="s">
        <v>100</v>
      </c>
      <c r="G82" s="20"/>
      <c r="H82" s="20"/>
      <c r="I82" s="20" t="s">
        <v>8</v>
      </c>
      <c r="J82" s="57">
        <v>127</v>
      </c>
      <c r="K82" s="1">
        <v>129</v>
      </c>
      <c r="L82" s="1">
        <v>0</v>
      </c>
      <c r="M82" s="1" t="s">
        <v>105</v>
      </c>
      <c r="N82" s="30">
        <v>67.405555555555551</v>
      </c>
      <c r="O82" s="1" t="s">
        <v>104</v>
      </c>
      <c r="P82" s="1"/>
      <c r="Q82" s="1"/>
      <c r="R82" s="1"/>
      <c r="S82" s="1"/>
    </row>
    <row r="83" spans="1:19" x14ac:dyDescent="0.2">
      <c r="B83" s="55">
        <v>1003876</v>
      </c>
      <c r="C83" s="1" t="s">
        <v>29</v>
      </c>
      <c r="D83" s="1" t="s">
        <v>101</v>
      </c>
      <c r="E83" s="1" t="s">
        <v>101</v>
      </c>
      <c r="F83" s="1" t="s">
        <v>102</v>
      </c>
      <c r="G83" s="20"/>
      <c r="H83" s="20"/>
      <c r="I83" s="20" t="s">
        <v>40</v>
      </c>
      <c r="J83" s="57">
        <v>58</v>
      </c>
      <c r="K83" s="1">
        <v>83</v>
      </c>
      <c r="L83" s="1">
        <v>13</v>
      </c>
      <c r="M83" s="1" t="s">
        <v>105</v>
      </c>
      <c r="N83" s="30">
        <v>49.463888888888889</v>
      </c>
      <c r="O83" s="1" t="s">
        <v>106</v>
      </c>
      <c r="P83" s="1"/>
      <c r="Q83" s="1"/>
      <c r="R83" s="1"/>
      <c r="S83" s="1"/>
    </row>
    <row r="84" spans="1:19" x14ac:dyDescent="0.2">
      <c r="B84" s="55">
        <v>1003937</v>
      </c>
      <c r="C84" s="1" t="s">
        <v>107</v>
      </c>
      <c r="D84" s="1" t="s">
        <v>101</v>
      </c>
      <c r="E84" s="1" t="s">
        <v>102</v>
      </c>
      <c r="F84" s="1" t="s">
        <v>100</v>
      </c>
      <c r="G84" s="20"/>
      <c r="H84" s="20"/>
      <c r="I84" s="20" t="s">
        <v>40</v>
      </c>
      <c r="J84" s="57">
        <v>94</v>
      </c>
      <c r="K84" s="1">
        <v>108</v>
      </c>
      <c r="L84" s="1">
        <v>0</v>
      </c>
      <c r="M84" s="1" t="s">
        <v>105</v>
      </c>
      <c r="N84" s="30">
        <v>63.594444444444441</v>
      </c>
      <c r="O84" s="1" t="s">
        <v>106</v>
      </c>
      <c r="P84" s="1"/>
      <c r="Q84" s="1"/>
      <c r="R84" s="1"/>
      <c r="S84" s="1"/>
    </row>
    <row r="85" spans="1:19" x14ac:dyDescent="0.2">
      <c r="B85" s="55">
        <v>1003956</v>
      </c>
      <c r="C85" s="1" t="s">
        <v>29</v>
      </c>
      <c r="D85" s="1" t="s">
        <v>101</v>
      </c>
      <c r="E85" s="1" t="s">
        <v>101</v>
      </c>
      <c r="F85" s="1" t="s">
        <v>102</v>
      </c>
      <c r="G85" s="20"/>
      <c r="H85" s="20"/>
      <c r="I85" s="20" t="s">
        <v>40</v>
      </c>
      <c r="J85" s="57">
        <v>109</v>
      </c>
      <c r="K85" s="1">
        <v>119</v>
      </c>
      <c r="L85" s="1">
        <v>0</v>
      </c>
      <c r="M85" s="1" t="s">
        <v>103</v>
      </c>
      <c r="N85" s="30">
        <v>60.258333333333333</v>
      </c>
      <c r="O85" s="1" t="s">
        <v>110</v>
      </c>
      <c r="P85" s="1"/>
      <c r="Q85" s="1"/>
      <c r="R85" s="1"/>
      <c r="S85" s="1"/>
    </row>
    <row r="86" spans="1:19" x14ac:dyDescent="0.2">
      <c r="B86" s="55">
        <v>1004044</v>
      </c>
      <c r="C86" s="1" t="s">
        <v>29</v>
      </c>
      <c r="D86" s="1" t="s">
        <v>101</v>
      </c>
      <c r="E86" s="1" t="s">
        <v>101</v>
      </c>
      <c r="F86" s="1" t="s">
        <v>102</v>
      </c>
      <c r="G86" s="20"/>
      <c r="H86" s="20"/>
      <c r="I86" s="20" t="s">
        <v>40</v>
      </c>
      <c r="J86" s="57">
        <v>83</v>
      </c>
      <c r="K86" s="1">
        <v>137</v>
      </c>
      <c r="L86" s="1">
        <v>0</v>
      </c>
      <c r="M86" s="1" t="s">
        <v>103</v>
      </c>
      <c r="N86" s="30">
        <v>65.50555555555556</v>
      </c>
      <c r="O86" s="1" t="s">
        <v>106</v>
      </c>
      <c r="P86" s="1"/>
      <c r="Q86" s="1"/>
      <c r="R86" s="1"/>
      <c r="S86" s="1"/>
    </row>
    <row r="87" spans="1:19" x14ac:dyDescent="0.2">
      <c r="B87" s="55">
        <v>1004163</v>
      </c>
      <c r="C87" s="1" t="s">
        <v>29</v>
      </c>
      <c r="D87" s="1" t="s">
        <v>101</v>
      </c>
      <c r="E87" s="1" t="s">
        <v>101</v>
      </c>
      <c r="F87" s="1" t="s">
        <v>102</v>
      </c>
      <c r="G87" s="20"/>
      <c r="H87" s="20"/>
      <c r="I87" s="20" t="s">
        <v>8</v>
      </c>
      <c r="J87" s="57">
        <v>140</v>
      </c>
      <c r="K87" s="1">
        <v>177</v>
      </c>
      <c r="L87" s="1">
        <v>97</v>
      </c>
      <c r="M87" s="1" t="s">
        <v>103</v>
      </c>
      <c r="N87" s="30">
        <v>78.138888888888886</v>
      </c>
      <c r="O87" s="1" t="s">
        <v>106</v>
      </c>
      <c r="P87" s="1"/>
      <c r="Q87" s="1"/>
      <c r="R87" s="1"/>
      <c r="S87" s="1"/>
    </row>
    <row r="88" spans="1:19" x14ac:dyDescent="0.2">
      <c r="B88" s="55">
        <v>1004192</v>
      </c>
      <c r="C88" s="1" t="s">
        <v>107</v>
      </c>
      <c r="D88" s="1" t="s">
        <v>101</v>
      </c>
      <c r="E88" s="1" t="s">
        <v>100</v>
      </c>
      <c r="F88" s="1" t="s">
        <v>100</v>
      </c>
      <c r="G88" s="20"/>
      <c r="H88" s="20"/>
      <c r="I88" s="20" t="s">
        <v>8</v>
      </c>
      <c r="J88" s="57">
        <v>125</v>
      </c>
      <c r="K88" s="1">
        <v>101</v>
      </c>
      <c r="L88" s="1">
        <v>0</v>
      </c>
      <c r="M88" s="1" t="s">
        <v>103</v>
      </c>
      <c r="N88" s="30">
        <v>50.586111111111109</v>
      </c>
      <c r="O88" s="1" t="s">
        <v>106</v>
      </c>
      <c r="P88" s="1"/>
      <c r="Q88" s="1"/>
      <c r="R88" s="1"/>
      <c r="S88" s="1"/>
    </row>
    <row r="89" spans="1:19" x14ac:dyDescent="0.2">
      <c r="B89" s="16">
        <v>1004366</v>
      </c>
      <c r="C89" s="31" t="s">
        <v>116</v>
      </c>
      <c r="D89" s="31" t="s">
        <v>117</v>
      </c>
      <c r="E89" s="31" t="s">
        <v>118</v>
      </c>
      <c r="F89" s="31" t="s">
        <v>118</v>
      </c>
      <c r="G89" s="20"/>
      <c r="H89" s="20"/>
      <c r="I89" s="57" t="s">
        <v>8</v>
      </c>
      <c r="J89" s="57">
        <v>96</v>
      </c>
      <c r="K89" s="1">
        <v>108</v>
      </c>
      <c r="L89" s="1">
        <v>76</v>
      </c>
      <c r="M89" s="31" t="s">
        <v>119</v>
      </c>
      <c r="N89" s="32">
        <v>60</v>
      </c>
      <c r="O89" s="31" t="s">
        <v>106</v>
      </c>
      <c r="P89" s="1"/>
      <c r="Q89" s="1"/>
      <c r="R89" s="1"/>
      <c r="S89" s="1"/>
    </row>
    <row r="90" spans="1:19" x14ac:dyDescent="0.2">
      <c r="B90" s="16">
        <v>1004408</v>
      </c>
      <c r="C90" s="26" t="s">
        <v>116</v>
      </c>
      <c r="D90" s="26" t="s">
        <v>117</v>
      </c>
      <c r="E90" s="26" t="s">
        <v>120</v>
      </c>
      <c r="F90" s="26" t="s">
        <v>118</v>
      </c>
      <c r="G90" s="20"/>
      <c r="H90" s="20"/>
      <c r="I90" s="58" t="s">
        <v>40</v>
      </c>
      <c r="J90" s="57">
        <v>152</v>
      </c>
      <c r="K90" s="1">
        <v>168</v>
      </c>
      <c r="L90" s="1">
        <v>158</v>
      </c>
      <c r="M90" s="26" t="s">
        <v>121</v>
      </c>
      <c r="N90" s="33">
        <v>47</v>
      </c>
      <c r="O90" s="26" t="s">
        <v>106</v>
      </c>
      <c r="P90" s="1"/>
      <c r="Q90" s="1"/>
      <c r="R90" s="1"/>
      <c r="S90" s="1"/>
    </row>
    <row r="91" spans="1:19" x14ac:dyDescent="0.2">
      <c r="B91" s="16">
        <v>1004807</v>
      </c>
      <c r="C91" s="31" t="s">
        <v>116</v>
      </c>
      <c r="D91" s="31" t="s">
        <v>117</v>
      </c>
      <c r="E91" s="31" t="s">
        <v>118</v>
      </c>
      <c r="F91" s="31" t="s">
        <v>118</v>
      </c>
      <c r="G91" s="20"/>
      <c r="H91" s="20"/>
      <c r="I91" s="57" t="s">
        <v>8</v>
      </c>
      <c r="J91" s="57">
        <v>26</v>
      </c>
      <c r="K91" s="1">
        <v>142</v>
      </c>
      <c r="L91" s="1">
        <v>0</v>
      </c>
      <c r="M91" s="31" t="s">
        <v>121</v>
      </c>
      <c r="N91" s="32">
        <v>81</v>
      </c>
      <c r="O91" s="31" t="s">
        <v>106</v>
      </c>
      <c r="P91" s="1"/>
      <c r="Q91" s="1"/>
      <c r="R91" s="1"/>
      <c r="S91" s="1"/>
    </row>
    <row r="92" spans="1:19" x14ac:dyDescent="0.2">
      <c r="A92" s="2"/>
      <c r="B92" s="55">
        <v>1004816</v>
      </c>
      <c r="C92" s="1" t="s">
        <v>29</v>
      </c>
      <c r="D92" s="1" t="s">
        <v>101</v>
      </c>
      <c r="E92" s="1" t="s">
        <v>101</v>
      </c>
      <c r="F92" s="1" t="s">
        <v>102</v>
      </c>
      <c r="G92" s="20"/>
      <c r="H92" s="20"/>
      <c r="I92" s="20" t="s">
        <v>40</v>
      </c>
      <c r="J92" s="57">
        <v>0</v>
      </c>
      <c r="K92" s="1">
        <v>105</v>
      </c>
      <c r="L92" s="1">
        <v>0</v>
      </c>
      <c r="M92" s="1" t="s">
        <v>103</v>
      </c>
      <c r="N92" s="30">
        <v>70.49444444444444</v>
      </c>
      <c r="O92" s="1" t="s">
        <v>106</v>
      </c>
      <c r="P92" s="1"/>
      <c r="Q92" s="1"/>
      <c r="R92" s="1"/>
      <c r="S92" s="1"/>
    </row>
    <row r="93" spans="1:19" x14ac:dyDescent="0.2">
      <c r="B93" s="55">
        <v>1004911</v>
      </c>
      <c r="C93" s="1" t="s">
        <v>29</v>
      </c>
      <c r="D93" s="1" t="s">
        <v>101</v>
      </c>
      <c r="E93" s="1" t="s">
        <v>101</v>
      </c>
      <c r="F93" s="1" t="s">
        <v>102</v>
      </c>
      <c r="G93" s="20"/>
      <c r="H93" s="20"/>
      <c r="I93" s="20" t="s">
        <v>8</v>
      </c>
      <c r="J93" s="57">
        <v>84</v>
      </c>
      <c r="K93" s="1">
        <v>86</v>
      </c>
      <c r="L93" s="1">
        <v>42</v>
      </c>
      <c r="M93" s="1" t="s">
        <v>103</v>
      </c>
      <c r="N93" s="30">
        <v>58.875</v>
      </c>
      <c r="O93" s="1" t="s">
        <v>106</v>
      </c>
      <c r="P93" s="1"/>
      <c r="Q93" s="1"/>
      <c r="R93" s="1"/>
      <c r="S93" s="1"/>
    </row>
    <row r="94" spans="1:19" x14ac:dyDescent="0.2">
      <c r="A94" s="2"/>
      <c r="B94" s="55">
        <v>1005098</v>
      </c>
      <c r="C94" s="1" t="s">
        <v>29</v>
      </c>
      <c r="D94" s="1" t="s">
        <v>101</v>
      </c>
      <c r="E94" s="1" t="s">
        <v>101</v>
      </c>
      <c r="F94" s="1" t="s">
        <v>102</v>
      </c>
      <c r="G94" s="20"/>
      <c r="H94" s="20"/>
      <c r="I94" s="20" t="s">
        <v>40</v>
      </c>
      <c r="J94" s="57">
        <v>109</v>
      </c>
      <c r="K94" s="1">
        <v>44</v>
      </c>
      <c r="L94" s="1">
        <v>50</v>
      </c>
      <c r="M94" s="1" t="s">
        <v>103</v>
      </c>
      <c r="N94" s="30">
        <v>71.583333333333329</v>
      </c>
      <c r="O94" s="1" t="s">
        <v>109</v>
      </c>
      <c r="P94" s="1"/>
      <c r="Q94" s="1"/>
      <c r="R94" s="1"/>
      <c r="S94" s="1"/>
    </row>
    <row r="95" spans="1:19" x14ac:dyDescent="0.2">
      <c r="B95" s="55">
        <v>1005155</v>
      </c>
      <c r="C95" s="1" t="s">
        <v>29</v>
      </c>
      <c r="D95" s="1" t="s">
        <v>100</v>
      </c>
      <c r="E95" s="1" t="s">
        <v>101</v>
      </c>
      <c r="F95" s="1" t="s">
        <v>102</v>
      </c>
      <c r="G95" s="20"/>
      <c r="H95" s="20"/>
      <c r="I95" s="20" t="s">
        <v>40</v>
      </c>
      <c r="J95" s="57">
        <v>60</v>
      </c>
      <c r="K95" s="1">
        <v>152</v>
      </c>
      <c r="L95" s="1">
        <v>5</v>
      </c>
      <c r="M95" s="1" t="s">
        <v>103</v>
      </c>
      <c r="N95" s="30">
        <v>78.650000000000006</v>
      </c>
      <c r="O95" s="1" t="s">
        <v>122</v>
      </c>
      <c r="P95" s="1"/>
      <c r="Q95" s="1"/>
      <c r="R95" s="1"/>
      <c r="S95" s="1"/>
    </row>
    <row r="96" spans="1:19" x14ac:dyDescent="0.2">
      <c r="B96" s="16">
        <v>1005224</v>
      </c>
      <c r="C96" s="26" t="s">
        <v>37</v>
      </c>
      <c r="D96" s="26" t="s">
        <v>120</v>
      </c>
      <c r="E96" s="26" t="s">
        <v>118</v>
      </c>
      <c r="F96" s="26" t="s">
        <v>118</v>
      </c>
      <c r="G96" s="20"/>
      <c r="H96" s="20"/>
      <c r="I96" s="58" t="s">
        <v>40</v>
      </c>
      <c r="J96" s="57">
        <v>20</v>
      </c>
      <c r="K96" s="1">
        <v>17</v>
      </c>
      <c r="L96" s="1">
        <v>0</v>
      </c>
      <c r="M96" s="26" t="s">
        <v>119</v>
      </c>
      <c r="N96" s="33">
        <v>70</v>
      </c>
      <c r="O96" s="26" t="s">
        <v>106</v>
      </c>
      <c r="P96" s="1"/>
      <c r="Q96" s="1"/>
      <c r="R96" s="1"/>
      <c r="S96" s="1"/>
    </row>
    <row r="97" spans="1:19" x14ac:dyDescent="0.2">
      <c r="B97" s="16">
        <v>1005273</v>
      </c>
      <c r="C97" s="26" t="s">
        <v>37</v>
      </c>
      <c r="D97" s="26" t="s">
        <v>120</v>
      </c>
      <c r="E97" s="26" t="s">
        <v>118</v>
      </c>
      <c r="F97" s="26" t="s">
        <v>118</v>
      </c>
      <c r="G97" s="20"/>
      <c r="H97" s="20"/>
      <c r="I97" s="58" t="s">
        <v>8</v>
      </c>
      <c r="J97" s="57">
        <v>0</v>
      </c>
      <c r="K97" s="1">
        <v>7</v>
      </c>
      <c r="L97" s="1">
        <v>0</v>
      </c>
      <c r="M97" s="26" t="s">
        <v>119</v>
      </c>
      <c r="N97" s="33">
        <v>76</v>
      </c>
      <c r="O97" s="26" t="s">
        <v>106</v>
      </c>
      <c r="P97" s="1"/>
      <c r="Q97" s="1"/>
      <c r="R97" s="1"/>
      <c r="S97" s="1"/>
    </row>
    <row r="98" spans="1:19" x14ac:dyDescent="0.2">
      <c r="A98" s="2"/>
      <c r="B98" s="16">
        <v>1005298</v>
      </c>
      <c r="C98" s="26" t="s">
        <v>37</v>
      </c>
      <c r="D98" s="26" t="s">
        <v>120</v>
      </c>
      <c r="E98" s="26" t="s">
        <v>118</v>
      </c>
      <c r="F98" s="26" t="s">
        <v>118</v>
      </c>
      <c r="G98" s="20"/>
      <c r="H98" s="20"/>
      <c r="I98" s="58" t="s">
        <v>40</v>
      </c>
      <c r="J98" s="57">
        <v>1</v>
      </c>
      <c r="K98" s="1">
        <v>142</v>
      </c>
      <c r="L98" s="1">
        <v>7</v>
      </c>
      <c r="M98" s="26" t="s">
        <v>119</v>
      </c>
      <c r="N98" s="33">
        <v>61</v>
      </c>
      <c r="O98" s="26" t="s">
        <v>104</v>
      </c>
      <c r="P98" s="1"/>
      <c r="Q98" s="1"/>
      <c r="R98" s="1"/>
      <c r="S98" s="1"/>
    </row>
    <row r="99" spans="1:19" x14ac:dyDescent="0.2">
      <c r="B99" s="16">
        <v>1005573</v>
      </c>
      <c r="C99" s="26" t="s">
        <v>37</v>
      </c>
      <c r="D99" s="26" t="s">
        <v>120</v>
      </c>
      <c r="E99" s="26" t="s">
        <v>118</v>
      </c>
      <c r="F99" s="26" t="s">
        <v>118</v>
      </c>
      <c r="G99" s="20"/>
      <c r="H99" s="20"/>
      <c r="I99" s="58" t="s">
        <v>8</v>
      </c>
      <c r="J99" s="57">
        <v>73</v>
      </c>
      <c r="K99" s="1">
        <v>130</v>
      </c>
      <c r="L99" s="1">
        <v>36</v>
      </c>
      <c r="M99" s="26" t="s">
        <v>119</v>
      </c>
      <c r="N99" s="33">
        <v>63</v>
      </c>
      <c r="O99" s="26" t="s">
        <v>104</v>
      </c>
      <c r="P99" s="1"/>
      <c r="Q99" s="1"/>
      <c r="R99" s="1"/>
      <c r="S99" s="1"/>
    </row>
    <row r="100" spans="1:19" x14ac:dyDescent="0.2">
      <c r="A100" s="2"/>
      <c r="B100" s="55">
        <v>1005594</v>
      </c>
      <c r="C100" s="1" t="s">
        <v>107</v>
      </c>
      <c r="D100" s="1" t="s">
        <v>107</v>
      </c>
      <c r="E100" s="1" t="s">
        <v>102</v>
      </c>
      <c r="F100" s="1" t="s">
        <v>100</v>
      </c>
      <c r="G100" s="20"/>
      <c r="H100" s="20"/>
      <c r="I100" s="20" t="s">
        <v>8</v>
      </c>
      <c r="J100" s="57">
        <v>75</v>
      </c>
      <c r="K100" s="1">
        <v>100</v>
      </c>
      <c r="L100" s="1">
        <v>0</v>
      </c>
      <c r="M100" s="1" t="s">
        <v>103</v>
      </c>
      <c r="N100" s="30">
        <v>79.769444444444446</v>
      </c>
      <c r="O100" s="1" t="s">
        <v>115</v>
      </c>
      <c r="P100" s="1"/>
      <c r="Q100" s="1"/>
      <c r="R100" s="1"/>
      <c r="S100" s="1"/>
    </row>
    <row r="101" spans="1:19" x14ac:dyDescent="0.2">
      <c r="B101" s="55">
        <v>1005688</v>
      </c>
      <c r="C101" s="1" t="s">
        <v>69</v>
      </c>
      <c r="D101" s="1" t="s">
        <v>107</v>
      </c>
      <c r="E101" s="1" t="s">
        <v>100</v>
      </c>
      <c r="F101" s="1" t="s">
        <v>102</v>
      </c>
      <c r="G101" s="20"/>
      <c r="H101" s="20"/>
      <c r="I101" s="20" t="s">
        <v>40</v>
      </c>
      <c r="J101" s="57">
        <v>0</v>
      </c>
      <c r="K101" s="1">
        <v>16</v>
      </c>
      <c r="L101" s="1">
        <v>0</v>
      </c>
      <c r="M101" s="1" t="s">
        <v>103</v>
      </c>
      <c r="N101" s="30">
        <v>79.227777777777774</v>
      </c>
      <c r="O101" s="1" t="s">
        <v>104</v>
      </c>
      <c r="P101" s="1"/>
      <c r="Q101" s="1"/>
      <c r="R101" s="1"/>
      <c r="S101" s="1"/>
    </row>
    <row r="102" spans="1:19" x14ac:dyDescent="0.2">
      <c r="B102" s="55">
        <v>1005704</v>
      </c>
      <c r="C102" s="1" t="s">
        <v>29</v>
      </c>
      <c r="D102" s="1" t="s">
        <v>101</v>
      </c>
      <c r="E102" s="1" t="s">
        <v>101</v>
      </c>
      <c r="F102" s="1" t="s">
        <v>102</v>
      </c>
      <c r="G102" s="20"/>
      <c r="H102" s="20"/>
      <c r="I102" s="20" t="s">
        <v>40</v>
      </c>
      <c r="J102" s="57">
        <v>93</v>
      </c>
      <c r="K102" s="1">
        <v>104</v>
      </c>
      <c r="L102" s="1">
        <v>50</v>
      </c>
      <c r="M102" s="1" t="s">
        <v>41</v>
      </c>
      <c r="N102" s="30">
        <v>75.888888888888886</v>
      </c>
      <c r="O102" s="1" t="s">
        <v>106</v>
      </c>
      <c r="P102" s="1"/>
      <c r="Q102" s="1"/>
      <c r="R102" s="1"/>
      <c r="S102" s="1"/>
    </row>
    <row r="103" spans="1:19" x14ac:dyDescent="0.2">
      <c r="A103" s="2"/>
      <c r="B103" s="16">
        <v>1005921</v>
      </c>
      <c r="C103" s="31" t="s">
        <v>116</v>
      </c>
      <c r="D103" s="31" t="s">
        <v>117</v>
      </c>
      <c r="E103" s="31" t="s">
        <v>118</v>
      </c>
      <c r="F103" s="31" t="s">
        <v>118</v>
      </c>
      <c r="G103" s="20"/>
      <c r="H103" s="20"/>
      <c r="I103" s="57" t="s">
        <v>8</v>
      </c>
      <c r="J103" s="57">
        <v>108</v>
      </c>
      <c r="K103" s="1">
        <v>150</v>
      </c>
      <c r="L103" s="1">
        <v>0</v>
      </c>
      <c r="M103" s="31" t="s">
        <v>119</v>
      </c>
      <c r="N103" s="32">
        <v>58</v>
      </c>
      <c r="O103" s="31" t="s">
        <v>106</v>
      </c>
      <c r="P103" s="1"/>
      <c r="Q103" s="1"/>
      <c r="R103" s="1"/>
      <c r="S103" s="1"/>
    </row>
    <row r="104" spans="1:19" x14ac:dyDescent="0.2">
      <c r="B104" s="16">
        <v>1005998</v>
      </c>
      <c r="C104" s="26" t="s">
        <v>37</v>
      </c>
      <c r="D104" s="26" t="s">
        <v>117</v>
      </c>
      <c r="E104" s="26" t="s">
        <v>118</v>
      </c>
      <c r="F104" s="26" t="s">
        <v>118</v>
      </c>
      <c r="G104" s="20"/>
      <c r="H104" s="20"/>
      <c r="I104" s="58" t="s">
        <v>8</v>
      </c>
      <c r="J104" s="57">
        <v>19</v>
      </c>
      <c r="K104" s="1">
        <v>132</v>
      </c>
      <c r="L104" s="1">
        <v>2</v>
      </c>
      <c r="M104" s="26" t="s">
        <v>121</v>
      </c>
      <c r="N104" s="33">
        <v>65</v>
      </c>
      <c r="O104" s="26" t="s">
        <v>106</v>
      </c>
      <c r="P104" s="1"/>
      <c r="Q104" s="1"/>
      <c r="R104" s="1"/>
      <c r="S104" s="1"/>
    </row>
    <row r="105" spans="1:19" x14ac:dyDescent="0.2">
      <c r="B105" s="55">
        <v>1006711</v>
      </c>
      <c r="C105" s="1" t="s">
        <v>69</v>
      </c>
      <c r="D105" s="1" t="s">
        <v>107</v>
      </c>
      <c r="E105" s="1" t="s">
        <v>102</v>
      </c>
      <c r="F105" s="1" t="s">
        <v>102</v>
      </c>
      <c r="G105" s="20"/>
      <c r="H105" s="20"/>
      <c r="I105" s="20" t="s">
        <v>40</v>
      </c>
      <c r="J105" s="57">
        <v>46</v>
      </c>
      <c r="K105" s="1">
        <v>104</v>
      </c>
      <c r="L105" s="1">
        <v>0</v>
      </c>
      <c r="M105" s="1" t="s">
        <v>123</v>
      </c>
      <c r="N105" s="30">
        <v>78.958333333333329</v>
      </c>
      <c r="O105" s="1" t="s">
        <v>124</v>
      </c>
      <c r="P105" s="1"/>
      <c r="Q105" s="1"/>
      <c r="R105" s="1"/>
      <c r="S105" s="1"/>
    </row>
    <row r="106" spans="1:19" x14ac:dyDescent="0.2">
      <c r="A106" s="2"/>
      <c r="B106" s="55">
        <v>1006715</v>
      </c>
      <c r="C106" s="1" t="s">
        <v>29</v>
      </c>
      <c r="D106" s="1" t="s">
        <v>100</v>
      </c>
      <c r="E106" s="1" t="s">
        <v>101</v>
      </c>
      <c r="F106" s="1" t="s">
        <v>102</v>
      </c>
      <c r="G106" s="20"/>
      <c r="H106" s="20"/>
      <c r="I106" s="20" t="s">
        <v>40</v>
      </c>
      <c r="J106" s="57">
        <v>119</v>
      </c>
      <c r="K106" s="1">
        <v>117</v>
      </c>
      <c r="L106" s="1">
        <v>0</v>
      </c>
      <c r="M106" s="1" t="s">
        <v>103</v>
      </c>
      <c r="N106" s="30">
        <v>55.580555555555556</v>
      </c>
      <c r="O106" s="1" t="s">
        <v>115</v>
      </c>
      <c r="P106" s="1"/>
      <c r="Q106" s="1"/>
      <c r="R106" s="1"/>
      <c r="S106" s="1"/>
    </row>
    <row r="107" spans="1:19" x14ac:dyDescent="0.2">
      <c r="B107" s="55">
        <v>1006943</v>
      </c>
      <c r="C107" s="1" t="s">
        <v>29</v>
      </c>
      <c r="D107" s="1" t="s">
        <v>101</v>
      </c>
      <c r="E107" s="1" t="s">
        <v>101</v>
      </c>
      <c r="F107" s="1" t="s">
        <v>102</v>
      </c>
      <c r="G107" s="20"/>
      <c r="H107" s="20"/>
      <c r="I107" s="20" t="s">
        <v>8</v>
      </c>
      <c r="J107" s="57">
        <v>32</v>
      </c>
      <c r="K107" s="1">
        <v>110</v>
      </c>
      <c r="L107" s="1">
        <v>0</v>
      </c>
      <c r="M107" s="1" t="s">
        <v>105</v>
      </c>
      <c r="N107" s="30">
        <v>80.341666666666669</v>
      </c>
      <c r="O107" s="1" t="s">
        <v>104</v>
      </c>
      <c r="P107" s="1"/>
      <c r="Q107" s="1"/>
      <c r="R107" s="1"/>
      <c r="S107" s="1"/>
    </row>
    <row r="108" spans="1:19" x14ac:dyDescent="0.2">
      <c r="A108" s="2"/>
      <c r="B108" s="55">
        <v>1006966</v>
      </c>
      <c r="C108" s="1" t="s">
        <v>29</v>
      </c>
      <c r="D108" s="1" t="s">
        <v>101</v>
      </c>
      <c r="E108" s="1" t="s">
        <v>101</v>
      </c>
      <c r="F108" s="1" t="s">
        <v>102</v>
      </c>
      <c r="G108" s="20"/>
      <c r="H108" s="20"/>
      <c r="I108" s="20" t="s">
        <v>40</v>
      </c>
      <c r="J108" s="57">
        <v>138</v>
      </c>
      <c r="K108" s="1">
        <v>133</v>
      </c>
      <c r="L108" s="1">
        <v>6</v>
      </c>
      <c r="M108" s="1" t="s">
        <v>103</v>
      </c>
      <c r="N108" s="30">
        <v>58.161111111111111</v>
      </c>
      <c r="O108" s="1" t="s">
        <v>104</v>
      </c>
      <c r="P108" s="1"/>
      <c r="Q108" s="1"/>
      <c r="R108" s="1"/>
      <c r="S108" s="1"/>
    </row>
    <row r="109" spans="1:19" x14ac:dyDescent="0.2">
      <c r="A109" s="2"/>
      <c r="B109" s="55">
        <v>1007021</v>
      </c>
      <c r="C109" s="1" t="s">
        <v>37</v>
      </c>
      <c r="D109" s="1" t="s">
        <v>100</v>
      </c>
      <c r="E109" s="1" t="s">
        <v>102</v>
      </c>
      <c r="F109" s="1" t="s">
        <v>102</v>
      </c>
      <c r="G109" s="20"/>
      <c r="H109" s="20"/>
      <c r="I109" s="20" t="s">
        <v>8</v>
      </c>
      <c r="J109" s="57">
        <v>134</v>
      </c>
      <c r="K109" s="1">
        <v>136</v>
      </c>
      <c r="L109" s="1">
        <v>0</v>
      </c>
      <c r="M109" s="1" t="s">
        <v>41</v>
      </c>
      <c r="N109" s="30">
        <v>64.63055555555556</v>
      </c>
      <c r="O109" s="1" t="s">
        <v>104</v>
      </c>
      <c r="P109" s="1"/>
      <c r="Q109" s="1"/>
      <c r="R109" s="1"/>
      <c r="S109" s="1"/>
    </row>
    <row r="110" spans="1:19" x14ac:dyDescent="0.2">
      <c r="B110" s="55">
        <v>1007186</v>
      </c>
      <c r="C110" s="1" t="s">
        <v>107</v>
      </c>
      <c r="D110" s="1" t="s">
        <v>107</v>
      </c>
      <c r="E110" s="1" t="s">
        <v>102</v>
      </c>
      <c r="F110" s="1" t="s">
        <v>100</v>
      </c>
      <c r="G110" s="20"/>
      <c r="H110" s="20"/>
      <c r="I110" s="20" t="s">
        <v>8</v>
      </c>
      <c r="J110" s="57">
        <v>52</v>
      </c>
      <c r="K110" s="1">
        <v>94</v>
      </c>
      <c r="L110" s="1">
        <v>0</v>
      </c>
      <c r="M110" s="1" t="s">
        <v>103</v>
      </c>
      <c r="N110" s="30">
        <v>70.838888888888889</v>
      </c>
      <c r="O110" s="1" t="s">
        <v>106</v>
      </c>
      <c r="P110" s="1"/>
      <c r="Q110" s="1"/>
      <c r="R110" s="1"/>
      <c r="S110" s="1"/>
    </row>
    <row r="111" spans="1:19" x14ac:dyDescent="0.2">
      <c r="B111" s="55">
        <v>1007256</v>
      </c>
      <c r="C111" s="1" t="s">
        <v>29</v>
      </c>
      <c r="D111" s="1" t="s">
        <v>100</v>
      </c>
      <c r="E111" s="1" t="s">
        <v>101</v>
      </c>
      <c r="F111" s="1" t="s">
        <v>114</v>
      </c>
      <c r="G111" s="20"/>
      <c r="H111" s="20"/>
      <c r="I111" s="20" t="s">
        <v>40</v>
      </c>
      <c r="J111" s="57">
        <v>95</v>
      </c>
      <c r="K111" s="1">
        <v>112</v>
      </c>
      <c r="L111" s="1">
        <v>0</v>
      </c>
      <c r="M111" s="1" t="s">
        <v>41</v>
      </c>
      <c r="N111" s="30">
        <v>58.338888888888889</v>
      </c>
      <c r="O111" s="1" t="s">
        <v>106</v>
      </c>
      <c r="P111" s="1"/>
      <c r="Q111" s="1"/>
      <c r="R111" s="1"/>
      <c r="S111" s="1"/>
    </row>
    <row r="112" spans="1:19" x14ac:dyDescent="0.2">
      <c r="B112" s="55">
        <v>1007277</v>
      </c>
      <c r="C112" s="1" t="s">
        <v>107</v>
      </c>
      <c r="D112" s="1" t="s">
        <v>101</v>
      </c>
      <c r="E112" s="1" t="s">
        <v>101</v>
      </c>
      <c r="F112" s="1" t="s">
        <v>100</v>
      </c>
      <c r="G112" s="20"/>
      <c r="H112" s="20"/>
      <c r="I112" s="20" t="s">
        <v>8</v>
      </c>
      <c r="J112" s="57">
        <v>145</v>
      </c>
      <c r="K112" s="1">
        <v>118</v>
      </c>
      <c r="L112" s="1">
        <v>52</v>
      </c>
      <c r="M112" s="1" t="s">
        <v>103</v>
      </c>
      <c r="N112" s="30">
        <v>63.594444444444441</v>
      </c>
      <c r="O112" s="1" t="s">
        <v>124</v>
      </c>
      <c r="P112" s="1"/>
      <c r="Q112" s="1"/>
      <c r="R112" s="1"/>
      <c r="S112" s="1"/>
    </row>
    <row r="113" spans="2:21" x14ac:dyDescent="0.2">
      <c r="B113" s="55">
        <v>1007385</v>
      </c>
      <c r="C113" s="1" t="s">
        <v>107</v>
      </c>
      <c r="D113" s="1" t="s">
        <v>101</v>
      </c>
      <c r="E113" s="1" t="s">
        <v>100</v>
      </c>
      <c r="F113" s="1" t="s">
        <v>100</v>
      </c>
      <c r="G113" s="20"/>
      <c r="H113" s="20"/>
      <c r="I113" s="20" t="s">
        <v>40</v>
      </c>
      <c r="J113" s="57">
        <v>85</v>
      </c>
      <c r="K113" s="1"/>
      <c r="L113" s="1">
        <v>0</v>
      </c>
      <c r="M113" s="1" t="s">
        <v>103</v>
      </c>
      <c r="N113" s="30">
        <v>65.75</v>
      </c>
      <c r="O113" s="1" t="s">
        <v>104</v>
      </c>
      <c r="P113" s="1"/>
      <c r="Q113" s="1"/>
      <c r="R113" s="1"/>
      <c r="S113" s="1"/>
    </row>
    <row r="114" spans="2:21" x14ac:dyDescent="0.2">
      <c r="B114" s="16">
        <v>1007587</v>
      </c>
      <c r="C114" s="26" t="s">
        <v>120</v>
      </c>
      <c r="D114" s="26" t="s">
        <v>120</v>
      </c>
      <c r="E114" s="26" t="s">
        <v>118</v>
      </c>
      <c r="F114" s="26" t="s">
        <v>118</v>
      </c>
      <c r="G114" s="20"/>
      <c r="H114" s="20"/>
      <c r="I114" s="58" t="s">
        <v>40</v>
      </c>
      <c r="J114" s="57">
        <v>134</v>
      </c>
      <c r="K114" s="1">
        <v>137</v>
      </c>
      <c r="L114" s="1">
        <v>22</v>
      </c>
      <c r="M114" s="26" t="s">
        <v>119</v>
      </c>
      <c r="N114" s="33">
        <v>63</v>
      </c>
      <c r="O114" s="26" t="s">
        <v>124</v>
      </c>
      <c r="P114" s="1"/>
      <c r="Q114" s="1"/>
      <c r="R114" s="1"/>
      <c r="S114" s="1"/>
      <c r="U114" s="13"/>
    </row>
    <row r="115" spans="2:21" x14ac:dyDescent="0.2">
      <c r="B115" s="16">
        <v>1007777</v>
      </c>
      <c r="C115" s="26" t="s">
        <v>116</v>
      </c>
      <c r="D115" s="26" t="s">
        <v>117</v>
      </c>
      <c r="E115" s="26" t="s">
        <v>118</v>
      </c>
      <c r="F115" s="26" t="s">
        <v>118</v>
      </c>
      <c r="G115" s="20"/>
      <c r="H115" s="20"/>
      <c r="I115" s="58" t="s">
        <v>8</v>
      </c>
      <c r="J115" s="57">
        <v>61</v>
      </c>
      <c r="K115" s="1">
        <v>36</v>
      </c>
      <c r="L115" s="1">
        <v>88</v>
      </c>
      <c r="M115" s="26" t="s">
        <v>119</v>
      </c>
      <c r="N115" s="33">
        <v>79</v>
      </c>
      <c r="O115" s="26" t="s">
        <v>124</v>
      </c>
      <c r="P115" s="1"/>
      <c r="Q115" s="1"/>
      <c r="R115" s="1"/>
      <c r="S115" s="1"/>
      <c r="U115" s="12"/>
    </row>
    <row r="116" spans="2:21" x14ac:dyDescent="0.2">
      <c r="B116" s="16">
        <v>1007853</v>
      </c>
      <c r="C116" s="26" t="s">
        <v>116</v>
      </c>
      <c r="D116" s="26" t="s">
        <v>117</v>
      </c>
      <c r="E116" s="26" t="s">
        <v>118</v>
      </c>
      <c r="F116" s="26" t="s">
        <v>118</v>
      </c>
      <c r="G116" s="20"/>
      <c r="H116" s="20"/>
      <c r="I116" s="58" t="s">
        <v>40</v>
      </c>
      <c r="J116" s="57">
        <v>88</v>
      </c>
      <c r="K116" s="1">
        <v>77</v>
      </c>
      <c r="L116" s="1">
        <v>15</v>
      </c>
      <c r="M116" s="26" t="s">
        <v>121</v>
      </c>
      <c r="N116" s="33">
        <v>55</v>
      </c>
      <c r="O116" s="26" t="s">
        <v>122</v>
      </c>
      <c r="P116" s="1"/>
      <c r="Q116" s="1"/>
      <c r="R116" s="1"/>
      <c r="S116" s="1"/>
    </row>
    <row r="117" spans="2:21" x14ac:dyDescent="0.2">
      <c r="B117" s="55">
        <v>1008084</v>
      </c>
      <c r="C117" s="1" t="s">
        <v>29</v>
      </c>
      <c r="D117" s="1" t="s">
        <v>101</v>
      </c>
      <c r="E117" s="1" t="s">
        <v>101</v>
      </c>
      <c r="F117" s="1" t="s">
        <v>102</v>
      </c>
      <c r="G117" s="20"/>
      <c r="H117" s="20"/>
      <c r="I117" s="20" t="s">
        <v>40</v>
      </c>
      <c r="J117" s="57">
        <v>31</v>
      </c>
      <c r="K117" s="1">
        <v>78</v>
      </c>
      <c r="L117" s="1">
        <v>4</v>
      </c>
      <c r="M117" s="1" t="s">
        <v>103</v>
      </c>
      <c r="N117" s="30">
        <v>71.141666666666666</v>
      </c>
      <c r="O117" s="1" t="s">
        <v>112</v>
      </c>
      <c r="P117" s="1"/>
      <c r="Q117" s="1"/>
      <c r="R117" s="1"/>
      <c r="S117" s="1"/>
      <c r="T117" s="11"/>
    </row>
    <row r="118" spans="2:21" x14ac:dyDescent="0.2">
      <c r="B118" s="55">
        <v>1008605</v>
      </c>
      <c r="C118" s="1" t="s">
        <v>29</v>
      </c>
      <c r="D118" s="1" t="s">
        <v>101</v>
      </c>
      <c r="E118" s="1" t="s">
        <v>101</v>
      </c>
      <c r="F118" s="1" t="s">
        <v>114</v>
      </c>
      <c r="G118" s="20"/>
      <c r="H118" s="20"/>
      <c r="I118" s="20" t="s">
        <v>40</v>
      </c>
      <c r="J118" s="57">
        <v>133</v>
      </c>
      <c r="K118" s="1">
        <v>188</v>
      </c>
      <c r="L118" s="1">
        <v>68</v>
      </c>
      <c r="M118" s="1" t="s">
        <v>103</v>
      </c>
      <c r="N118" s="30">
        <v>62.033333333333331</v>
      </c>
      <c r="O118" s="1" t="s">
        <v>106</v>
      </c>
      <c r="P118" s="1"/>
      <c r="Q118" s="1"/>
      <c r="R118" s="1"/>
      <c r="S118" s="1"/>
    </row>
    <row r="119" spans="2:21" x14ac:dyDescent="0.2">
      <c r="D119"/>
      <c r="E119"/>
      <c r="F119"/>
      <c r="G119" s="59"/>
      <c r="H119" s="59"/>
      <c r="I119" s="59"/>
      <c r="J119" s="59"/>
      <c r="L119"/>
      <c r="M119"/>
      <c r="O119"/>
      <c r="P119"/>
      <c r="Q119"/>
      <c r="R119"/>
    </row>
    <row r="120" spans="2:21" x14ac:dyDescent="0.2">
      <c r="D120"/>
      <c r="E120"/>
      <c r="F120"/>
      <c r="G120" s="59"/>
      <c r="H120" s="59"/>
      <c r="I120" s="59"/>
      <c r="J120" s="59"/>
      <c r="L120"/>
      <c r="M120"/>
      <c r="O120"/>
      <c r="P120"/>
      <c r="Q120"/>
      <c r="R120"/>
    </row>
    <row r="121" spans="2:21" x14ac:dyDescent="0.2">
      <c r="D121"/>
      <c r="E121"/>
      <c r="F121"/>
      <c r="G121" s="59"/>
      <c r="H121" s="59"/>
      <c r="I121" s="59"/>
      <c r="J121" s="59"/>
      <c r="L121"/>
      <c r="M121"/>
      <c r="O121"/>
      <c r="P121"/>
      <c r="Q121"/>
      <c r="R121"/>
    </row>
    <row r="122" spans="2:21" x14ac:dyDescent="0.2">
      <c r="D122"/>
      <c r="E122"/>
      <c r="F122"/>
      <c r="G122" s="59"/>
      <c r="H122" s="59"/>
      <c r="I122" s="59"/>
      <c r="J122" s="59"/>
      <c r="L122"/>
      <c r="M122"/>
      <c r="O122"/>
      <c r="P122"/>
      <c r="Q122"/>
      <c r="R122"/>
    </row>
    <row r="123" spans="2:21" x14ac:dyDescent="0.2">
      <c r="D123"/>
      <c r="E123"/>
      <c r="F123"/>
      <c r="L123"/>
      <c r="M123"/>
      <c r="O123"/>
      <c r="P123"/>
      <c r="Q123"/>
      <c r="R123"/>
    </row>
    <row r="124" spans="2:21" x14ac:dyDescent="0.2">
      <c r="D124"/>
      <c r="E124"/>
      <c r="F124"/>
      <c r="L124"/>
      <c r="M124"/>
      <c r="O124"/>
      <c r="P124"/>
      <c r="Q124"/>
      <c r="R124"/>
    </row>
    <row r="125" spans="2:21" x14ac:dyDescent="0.2">
      <c r="D125"/>
      <c r="E125"/>
      <c r="F125"/>
      <c r="L125"/>
      <c r="M125"/>
      <c r="O125"/>
      <c r="P125"/>
      <c r="Q125"/>
      <c r="R125"/>
    </row>
    <row r="126" spans="2:21" x14ac:dyDescent="0.2">
      <c r="D126"/>
      <c r="E126"/>
      <c r="F126"/>
      <c r="L126"/>
      <c r="M126"/>
      <c r="O126"/>
      <c r="P126"/>
      <c r="Q126"/>
      <c r="R126"/>
    </row>
    <row r="127" spans="2:21" x14ac:dyDescent="0.2">
      <c r="D127"/>
      <c r="E127"/>
      <c r="F127"/>
      <c r="L127"/>
      <c r="M127"/>
      <c r="O127"/>
      <c r="P127"/>
      <c r="Q127"/>
      <c r="R127"/>
    </row>
    <row r="128" spans="2:21" x14ac:dyDescent="0.2">
      <c r="D128"/>
      <c r="E128"/>
      <c r="F128"/>
      <c r="L128"/>
      <c r="M128"/>
      <c r="O128"/>
      <c r="P128"/>
      <c r="Q128"/>
      <c r="R128"/>
    </row>
    <row r="129" spans="4:18" x14ac:dyDescent="0.2">
      <c r="D129"/>
      <c r="E129"/>
      <c r="F129"/>
      <c r="L129"/>
      <c r="M129"/>
      <c r="O129"/>
      <c r="P129"/>
      <c r="Q129"/>
      <c r="R129"/>
    </row>
    <row r="130" spans="4:18" x14ac:dyDescent="0.2">
      <c r="D130"/>
      <c r="E130"/>
      <c r="F130"/>
      <c r="L130"/>
      <c r="M130"/>
      <c r="O130"/>
      <c r="P130"/>
      <c r="Q130"/>
      <c r="R130"/>
    </row>
    <row r="131" spans="4:18" x14ac:dyDescent="0.2">
      <c r="D131"/>
      <c r="E131"/>
      <c r="F131"/>
      <c r="L131"/>
      <c r="M131"/>
      <c r="O131"/>
      <c r="P131"/>
      <c r="Q131"/>
      <c r="R131"/>
    </row>
    <row r="132" spans="4:18" x14ac:dyDescent="0.2">
      <c r="D132"/>
      <c r="E132"/>
      <c r="F132"/>
      <c r="L132"/>
      <c r="M132"/>
      <c r="O132"/>
      <c r="P132"/>
      <c r="Q132"/>
      <c r="R132"/>
    </row>
    <row r="133" spans="4:18" x14ac:dyDescent="0.2">
      <c r="D133"/>
      <c r="E133"/>
      <c r="F133"/>
      <c r="L133"/>
      <c r="M133"/>
      <c r="O133"/>
      <c r="P133"/>
      <c r="Q133"/>
      <c r="R133"/>
    </row>
    <row r="134" spans="4:18" x14ac:dyDescent="0.2">
      <c r="D134"/>
      <c r="E134"/>
      <c r="F134"/>
      <c r="L134"/>
      <c r="M134"/>
      <c r="O134"/>
      <c r="P134"/>
      <c r="Q134"/>
      <c r="R134"/>
    </row>
    <row r="135" spans="4:18" x14ac:dyDescent="0.2">
      <c r="D135"/>
      <c r="E135"/>
      <c r="F135"/>
      <c r="L135"/>
      <c r="M135"/>
      <c r="O135"/>
      <c r="P135"/>
      <c r="Q135"/>
      <c r="R135"/>
    </row>
    <row r="136" spans="4:18" x14ac:dyDescent="0.2">
      <c r="D136"/>
      <c r="E136"/>
      <c r="F136"/>
      <c r="L136"/>
      <c r="M136"/>
      <c r="O136"/>
      <c r="P136"/>
      <c r="Q136"/>
      <c r="R136"/>
    </row>
    <row r="137" spans="4:18" x14ac:dyDescent="0.2">
      <c r="D137"/>
      <c r="E137"/>
      <c r="F137"/>
      <c r="L137"/>
      <c r="M137"/>
      <c r="O137"/>
      <c r="P137"/>
      <c r="Q137"/>
      <c r="R137"/>
    </row>
    <row r="138" spans="4:18" x14ac:dyDescent="0.2">
      <c r="D138"/>
      <c r="E138"/>
      <c r="F138"/>
      <c r="L138"/>
      <c r="M138"/>
      <c r="O138"/>
      <c r="P138"/>
      <c r="Q138"/>
      <c r="R138"/>
    </row>
    <row r="139" spans="4:18" x14ac:dyDescent="0.2">
      <c r="D139"/>
      <c r="E139"/>
      <c r="F139"/>
      <c r="L139"/>
      <c r="M139"/>
      <c r="O139"/>
      <c r="P139"/>
      <c r="Q139"/>
      <c r="R139"/>
    </row>
    <row r="140" spans="4:18" x14ac:dyDescent="0.2">
      <c r="D140"/>
      <c r="E140"/>
      <c r="F140"/>
      <c r="L140"/>
      <c r="M140"/>
      <c r="O140"/>
      <c r="P140"/>
      <c r="Q140"/>
      <c r="R140"/>
    </row>
    <row r="141" spans="4:18" x14ac:dyDescent="0.2">
      <c r="D141"/>
      <c r="E141"/>
      <c r="F141"/>
      <c r="L141"/>
      <c r="M141"/>
      <c r="O141"/>
      <c r="P141"/>
      <c r="Q141"/>
      <c r="R141"/>
    </row>
    <row r="142" spans="4:18" x14ac:dyDescent="0.2">
      <c r="D142"/>
      <c r="E142"/>
      <c r="F142"/>
      <c r="L142"/>
      <c r="M142"/>
      <c r="O142"/>
      <c r="P142"/>
      <c r="Q142"/>
      <c r="R142"/>
    </row>
    <row r="143" spans="4:18" x14ac:dyDescent="0.2">
      <c r="D143"/>
      <c r="E143"/>
      <c r="F143"/>
      <c r="L143"/>
      <c r="M143"/>
      <c r="O143"/>
      <c r="P143"/>
      <c r="Q143"/>
      <c r="R143"/>
    </row>
    <row r="144" spans="4:18" x14ac:dyDescent="0.2">
      <c r="D144"/>
      <c r="E144"/>
      <c r="F144"/>
      <c r="L144"/>
      <c r="M144"/>
      <c r="O144"/>
      <c r="P144"/>
      <c r="Q144"/>
      <c r="R144"/>
    </row>
    <row r="145" spans="4:18" x14ac:dyDescent="0.2">
      <c r="D145"/>
      <c r="E145"/>
      <c r="F145"/>
      <c r="L145"/>
      <c r="M145"/>
      <c r="O145"/>
      <c r="P145"/>
      <c r="Q145"/>
      <c r="R145"/>
    </row>
    <row r="146" spans="4:18" x14ac:dyDescent="0.2">
      <c r="D146"/>
      <c r="E146"/>
      <c r="F146"/>
      <c r="L146"/>
      <c r="M146"/>
      <c r="O146"/>
      <c r="P146"/>
      <c r="Q146"/>
      <c r="R146"/>
    </row>
    <row r="147" spans="4:18" x14ac:dyDescent="0.2">
      <c r="D147"/>
      <c r="E147"/>
      <c r="F147"/>
      <c r="L147"/>
      <c r="M147"/>
      <c r="O147"/>
      <c r="P147"/>
      <c r="Q147"/>
      <c r="R147"/>
    </row>
    <row r="148" spans="4:18" x14ac:dyDescent="0.2">
      <c r="D148"/>
      <c r="E148"/>
      <c r="F148"/>
      <c r="L148"/>
      <c r="M148"/>
      <c r="O148"/>
      <c r="P148"/>
      <c r="Q148"/>
      <c r="R148"/>
    </row>
    <row r="149" spans="4:18" x14ac:dyDescent="0.2">
      <c r="D149"/>
      <c r="E149"/>
      <c r="F149"/>
      <c r="L149"/>
      <c r="M149"/>
      <c r="O149"/>
      <c r="P149"/>
      <c r="Q149"/>
      <c r="R149"/>
    </row>
    <row r="150" spans="4:18" x14ac:dyDescent="0.2">
      <c r="D150"/>
      <c r="E150"/>
      <c r="F150"/>
      <c r="L150"/>
      <c r="M150"/>
      <c r="O150"/>
      <c r="P150"/>
      <c r="Q150"/>
      <c r="R150"/>
    </row>
    <row r="151" spans="4:18" x14ac:dyDescent="0.2">
      <c r="D151"/>
      <c r="E151"/>
      <c r="F151"/>
      <c r="L151"/>
      <c r="M151"/>
      <c r="O151"/>
      <c r="P151"/>
      <c r="Q151"/>
      <c r="R151"/>
    </row>
    <row r="152" spans="4:18" x14ac:dyDescent="0.2">
      <c r="D152"/>
      <c r="E152"/>
      <c r="F152"/>
      <c r="L152"/>
      <c r="M152"/>
      <c r="O152"/>
      <c r="P152"/>
      <c r="Q152"/>
      <c r="R152"/>
    </row>
    <row r="153" spans="4:18" x14ac:dyDescent="0.2">
      <c r="D153"/>
      <c r="E153"/>
      <c r="F153"/>
      <c r="L153"/>
      <c r="M153"/>
      <c r="O153"/>
      <c r="P153"/>
      <c r="Q153"/>
      <c r="R153"/>
    </row>
    <row r="154" spans="4:18" x14ac:dyDescent="0.2">
      <c r="D154"/>
      <c r="E154"/>
      <c r="F154"/>
      <c r="L154"/>
      <c r="M154"/>
      <c r="O154"/>
      <c r="P154"/>
      <c r="Q154"/>
      <c r="R154"/>
    </row>
    <row r="155" spans="4:18" x14ac:dyDescent="0.2">
      <c r="D155"/>
      <c r="E155"/>
      <c r="F155"/>
      <c r="L155"/>
      <c r="M155"/>
      <c r="O155"/>
      <c r="P155"/>
      <c r="Q155"/>
      <c r="R155"/>
    </row>
    <row r="156" spans="4:18" x14ac:dyDescent="0.2">
      <c r="D156"/>
      <c r="E156"/>
      <c r="F156"/>
      <c r="L156"/>
      <c r="M156"/>
      <c r="O156"/>
      <c r="P156"/>
      <c r="Q156"/>
      <c r="R156"/>
    </row>
    <row r="157" spans="4:18" x14ac:dyDescent="0.2">
      <c r="D157"/>
      <c r="E157"/>
      <c r="F157"/>
      <c r="L157"/>
      <c r="M157"/>
      <c r="O157"/>
      <c r="P157"/>
      <c r="Q157"/>
      <c r="R157"/>
    </row>
    <row r="158" spans="4:18" x14ac:dyDescent="0.2">
      <c r="D158"/>
      <c r="E158"/>
      <c r="F158"/>
      <c r="L158"/>
      <c r="M158"/>
      <c r="O158"/>
      <c r="P158"/>
      <c r="Q158"/>
      <c r="R158"/>
    </row>
    <row r="159" spans="4:18" x14ac:dyDescent="0.2">
      <c r="D159"/>
      <c r="E159"/>
      <c r="F159"/>
      <c r="L159"/>
      <c r="M159"/>
      <c r="O159"/>
      <c r="P159"/>
      <c r="Q159"/>
      <c r="R159"/>
    </row>
    <row r="160" spans="4:18" x14ac:dyDescent="0.2">
      <c r="D160"/>
      <c r="E160"/>
      <c r="F160"/>
      <c r="L160"/>
      <c r="M160"/>
      <c r="O160"/>
      <c r="P160"/>
      <c r="Q160"/>
      <c r="R160"/>
    </row>
    <row r="161" spans="4:18" x14ac:dyDescent="0.2">
      <c r="D161"/>
      <c r="E161"/>
      <c r="F161"/>
      <c r="L161"/>
      <c r="M161"/>
      <c r="O161"/>
      <c r="P161"/>
      <c r="Q161"/>
      <c r="R161"/>
    </row>
    <row r="162" spans="4:18" x14ac:dyDescent="0.2">
      <c r="D162"/>
      <c r="E162"/>
      <c r="F162"/>
      <c r="L162"/>
      <c r="M162"/>
      <c r="O162"/>
      <c r="P162"/>
      <c r="Q162"/>
      <c r="R162"/>
    </row>
    <row r="163" spans="4:18" x14ac:dyDescent="0.2">
      <c r="D163"/>
      <c r="E163"/>
      <c r="F163"/>
      <c r="L163"/>
      <c r="M163"/>
      <c r="O163"/>
      <c r="P163"/>
      <c r="Q163"/>
      <c r="R163"/>
    </row>
    <row r="164" spans="4:18" x14ac:dyDescent="0.2">
      <c r="D164"/>
      <c r="E164"/>
      <c r="F164"/>
      <c r="L164"/>
      <c r="M164"/>
      <c r="O164"/>
      <c r="P164"/>
      <c r="Q164"/>
      <c r="R164"/>
    </row>
    <row r="165" spans="4:18" x14ac:dyDescent="0.2">
      <c r="D165"/>
      <c r="E165"/>
      <c r="F165"/>
      <c r="L165"/>
      <c r="M165"/>
      <c r="O165"/>
      <c r="P165"/>
      <c r="Q165"/>
      <c r="R165"/>
    </row>
    <row r="166" spans="4:18" x14ac:dyDescent="0.2">
      <c r="D166"/>
      <c r="E166"/>
      <c r="F166"/>
      <c r="L166"/>
      <c r="M166"/>
      <c r="O166"/>
      <c r="P166"/>
      <c r="Q166"/>
      <c r="R166"/>
    </row>
    <row r="167" spans="4:18" x14ac:dyDescent="0.2">
      <c r="D167"/>
      <c r="E167"/>
      <c r="F167"/>
      <c r="L167"/>
      <c r="M167"/>
      <c r="O167"/>
      <c r="P167"/>
      <c r="Q167"/>
      <c r="R167"/>
    </row>
    <row r="168" spans="4:18" x14ac:dyDescent="0.2">
      <c r="D168"/>
      <c r="E168"/>
      <c r="F168"/>
      <c r="L168"/>
      <c r="M168"/>
      <c r="O168"/>
      <c r="P168"/>
      <c r="Q168"/>
      <c r="R168"/>
    </row>
    <row r="169" spans="4:18" x14ac:dyDescent="0.2">
      <c r="D169"/>
      <c r="E169"/>
      <c r="F169"/>
      <c r="L169"/>
      <c r="M169"/>
      <c r="O169"/>
      <c r="P169"/>
      <c r="Q169"/>
      <c r="R169"/>
    </row>
    <row r="170" spans="4:18" x14ac:dyDescent="0.2">
      <c r="D170"/>
      <c r="E170"/>
      <c r="F170"/>
      <c r="L170"/>
      <c r="M170"/>
      <c r="O170"/>
      <c r="P170"/>
      <c r="Q170"/>
      <c r="R170"/>
    </row>
    <row r="171" spans="4:18" x14ac:dyDescent="0.2">
      <c r="D171"/>
      <c r="E171"/>
      <c r="F171"/>
      <c r="L171"/>
      <c r="M171"/>
      <c r="O171"/>
      <c r="P171"/>
      <c r="Q171"/>
      <c r="R171"/>
    </row>
    <row r="172" spans="4:18" x14ac:dyDescent="0.2">
      <c r="D172"/>
      <c r="E172"/>
      <c r="F172"/>
      <c r="L172"/>
      <c r="M172"/>
      <c r="O172"/>
      <c r="P172"/>
      <c r="Q172"/>
      <c r="R172"/>
    </row>
    <row r="173" spans="4:18" x14ac:dyDescent="0.2">
      <c r="D173"/>
      <c r="E173"/>
      <c r="F173"/>
      <c r="L173"/>
      <c r="M173"/>
      <c r="O173"/>
      <c r="P173"/>
      <c r="Q173"/>
      <c r="R173"/>
    </row>
    <row r="174" spans="4:18" x14ac:dyDescent="0.2">
      <c r="D174"/>
      <c r="E174"/>
      <c r="F174"/>
      <c r="L174"/>
      <c r="M174"/>
      <c r="O174"/>
      <c r="P174"/>
      <c r="Q174"/>
      <c r="R174"/>
    </row>
    <row r="175" spans="4:18" x14ac:dyDescent="0.2">
      <c r="D175"/>
      <c r="E175"/>
      <c r="F175"/>
      <c r="L175"/>
      <c r="M175"/>
      <c r="O175"/>
      <c r="P175"/>
      <c r="Q175"/>
      <c r="R175"/>
    </row>
    <row r="176" spans="4:18" x14ac:dyDescent="0.2">
      <c r="D176"/>
      <c r="E176"/>
      <c r="F176"/>
      <c r="L176"/>
      <c r="M176"/>
      <c r="O176"/>
      <c r="P176"/>
      <c r="Q176"/>
      <c r="R176"/>
    </row>
    <row r="177" spans="4:18" x14ac:dyDescent="0.2">
      <c r="D177"/>
      <c r="E177"/>
      <c r="F177"/>
      <c r="L177"/>
      <c r="M177"/>
      <c r="O177"/>
      <c r="P177"/>
      <c r="Q177"/>
      <c r="R177"/>
    </row>
    <row r="178" spans="4:18" x14ac:dyDescent="0.2">
      <c r="D178"/>
      <c r="E178"/>
      <c r="F178"/>
      <c r="L178"/>
      <c r="M178"/>
      <c r="O178"/>
      <c r="P178"/>
      <c r="Q178"/>
      <c r="R178"/>
    </row>
    <row r="179" spans="4:18" x14ac:dyDescent="0.2">
      <c r="D179"/>
      <c r="E179"/>
      <c r="F179"/>
      <c r="L179"/>
      <c r="M179"/>
      <c r="O179"/>
      <c r="P179"/>
      <c r="Q179"/>
      <c r="R179"/>
    </row>
    <row r="180" spans="4:18" x14ac:dyDescent="0.2">
      <c r="D180"/>
      <c r="E180"/>
      <c r="F180"/>
      <c r="L180"/>
      <c r="M180"/>
      <c r="O180"/>
      <c r="P180"/>
      <c r="Q180"/>
      <c r="R180"/>
    </row>
    <row r="181" spans="4:18" x14ac:dyDescent="0.2">
      <c r="D181"/>
      <c r="E181"/>
      <c r="F181"/>
      <c r="L181"/>
      <c r="M181"/>
      <c r="O181"/>
      <c r="P181"/>
      <c r="Q181"/>
      <c r="R181"/>
    </row>
    <row r="182" spans="4:18" x14ac:dyDescent="0.2">
      <c r="D182"/>
      <c r="E182"/>
      <c r="F182"/>
      <c r="L182"/>
      <c r="M182"/>
      <c r="O182"/>
      <c r="P182"/>
      <c r="Q182"/>
      <c r="R182"/>
    </row>
    <row r="183" spans="4:18" x14ac:dyDescent="0.2">
      <c r="D183"/>
      <c r="E183"/>
      <c r="F183"/>
      <c r="L183"/>
      <c r="M183"/>
      <c r="O183"/>
      <c r="P183"/>
      <c r="Q183"/>
      <c r="R183"/>
    </row>
    <row r="184" spans="4:18" x14ac:dyDescent="0.2">
      <c r="D184"/>
      <c r="E184"/>
      <c r="F184"/>
      <c r="L184"/>
      <c r="M184"/>
      <c r="O184"/>
      <c r="P184"/>
      <c r="Q184"/>
      <c r="R184"/>
    </row>
    <row r="185" spans="4:18" x14ac:dyDescent="0.2">
      <c r="D185"/>
      <c r="E185"/>
      <c r="F185"/>
      <c r="L185"/>
      <c r="M185"/>
      <c r="O185"/>
      <c r="P185"/>
      <c r="Q185"/>
      <c r="R185"/>
    </row>
    <row r="186" spans="4:18" x14ac:dyDescent="0.2">
      <c r="D186"/>
      <c r="E186"/>
      <c r="F186"/>
      <c r="L186"/>
      <c r="M186"/>
      <c r="O186"/>
      <c r="P186"/>
      <c r="Q186"/>
      <c r="R186"/>
    </row>
    <row r="187" spans="4:18" x14ac:dyDescent="0.2">
      <c r="D187"/>
      <c r="E187"/>
      <c r="F187"/>
      <c r="L187"/>
      <c r="M187"/>
      <c r="O187"/>
      <c r="P187"/>
      <c r="Q187"/>
      <c r="R187"/>
    </row>
  </sheetData>
  <sortState xmlns:xlrd2="http://schemas.microsoft.com/office/spreadsheetml/2017/richdata2" ref="B33:O118">
    <sortCondition ref="B33:B118"/>
  </sortState>
  <phoneticPr fontId="10" type="noConversion"/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for 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Aleksandra</dc:creator>
  <cp:keywords/>
  <dc:description/>
  <cp:lastModifiedBy>Игорь Бычков</cp:lastModifiedBy>
  <cp:revision/>
  <dcterms:created xsi:type="dcterms:W3CDTF">2018-07-18T19:30:43Z</dcterms:created>
  <dcterms:modified xsi:type="dcterms:W3CDTF">2023-04-23T15:07:44Z</dcterms:modified>
  <cp:category/>
  <cp:contentStatus/>
</cp:coreProperties>
</file>