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ackerman/Box Sync/FDK_ms/Supplemental/"/>
    </mc:Choice>
  </mc:AlternateContent>
  <xr:revisionPtr revIDLastSave="0" documentId="13_ncr:1_{21F96243-6E78-0C40-912B-A5BEF5C1A039}" xr6:coauthVersionLast="47" xr6:coauthVersionMax="47" xr10:uidLastSave="{00000000-0000-0000-0000-000000000000}"/>
  <bookViews>
    <workbookView xWindow="0" yWindow="500" windowWidth="33600" windowHeight="20500" tabRatio="500" xr2:uid="{00000000-000D-0000-FFFF-FFFF00000000}"/>
  </bookViews>
  <sheets>
    <sheet name="FD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2" i="1" l="1"/>
  <c r="E11" i="1" s="1"/>
  <c r="E10" i="1" s="1"/>
  <c r="E9" i="1" s="1"/>
  <c r="E8" i="1" s="1"/>
  <c r="E7" i="1" s="1"/>
  <c r="E6" i="1" s="1"/>
  <c r="E5" i="1" s="1"/>
  <c r="E4" i="1" s="1"/>
  <c r="E3" i="1" s="1"/>
  <c r="E2" i="1" s="1"/>
  <c r="D12" i="1"/>
  <c r="D11" i="1" s="1"/>
  <c r="D10" i="1" s="1"/>
  <c r="D9" i="1" s="1"/>
  <c r="D8" i="1" s="1"/>
  <c r="D7" i="1" s="1"/>
  <c r="D6" i="1" s="1"/>
  <c r="D5" i="1" s="1"/>
  <c r="D4" i="1" s="1"/>
  <c r="D3" i="1" s="1"/>
  <c r="D2" i="1" s="1"/>
  <c r="E22" i="1"/>
  <c r="D22" i="1"/>
  <c r="D21" i="1" s="1"/>
  <c r="D20" i="1" s="1"/>
  <c r="D19" i="1" s="1"/>
  <c r="D18" i="1" s="1"/>
  <c r="D17" i="1" s="1"/>
  <c r="D16" i="1" s="1"/>
  <c r="D15" i="1" s="1"/>
  <c r="D14" i="1" s="1"/>
  <c r="E32" i="1"/>
  <c r="E31" i="1" s="1"/>
  <c r="E30" i="1" s="1"/>
  <c r="E29" i="1" s="1"/>
  <c r="E28" i="1" s="1"/>
  <c r="E27" i="1" s="1"/>
  <c r="D32" i="1"/>
  <c r="D31" i="1" s="1"/>
  <c r="D30" i="1" s="1"/>
  <c r="D29" i="1" s="1"/>
  <c r="D28" i="1" s="1"/>
  <c r="D27" i="1" s="1"/>
  <c r="D26" i="1" s="1"/>
  <c r="D25" i="1" s="1"/>
  <c r="D24" i="1" s="1"/>
  <c r="E42" i="1"/>
  <c r="E41" i="1" s="1"/>
  <c r="D42" i="1"/>
  <c r="D41" i="1" s="1"/>
  <c r="D40" i="1" s="1"/>
  <c r="D39" i="1" s="1"/>
  <c r="D38" i="1" s="1"/>
  <c r="D37" i="1" s="1"/>
  <c r="D36" i="1" s="1"/>
  <c r="D35" i="1" s="1"/>
  <c r="D34" i="1" s="1"/>
  <c r="D52" i="1"/>
  <c r="D51" i="1" s="1"/>
  <c r="D50" i="1" s="1"/>
  <c r="D49" i="1" s="1"/>
  <c r="D48" i="1" s="1"/>
  <c r="D47" i="1" s="1"/>
  <c r="D46" i="1" s="1"/>
  <c r="D45" i="1" s="1"/>
  <c r="D44" i="1" s="1"/>
  <c r="E62" i="1"/>
  <c r="E61" i="1" s="1"/>
  <c r="D62" i="1"/>
  <c r="D61" i="1" s="1"/>
  <c r="D60" i="1" s="1"/>
  <c r="D59" i="1" s="1"/>
  <c r="D58" i="1" s="1"/>
  <c r="D57" i="1" s="1"/>
  <c r="D56" i="1" s="1"/>
  <c r="D55" i="1" s="1"/>
  <c r="D54" i="1" s="1"/>
  <c r="E72" i="1"/>
  <c r="E71" i="1" s="1"/>
  <c r="E70" i="1" s="1"/>
  <c r="E69" i="1" s="1"/>
  <c r="E68" i="1" s="1"/>
  <c r="E67" i="1" s="1"/>
  <c r="E66" i="1" s="1"/>
  <c r="E65" i="1" s="1"/>
  <c r="E64" i="1" s="1"/>
  <c r="D72" i="1"/>
  <c r="D71" i="1" s="1"/>
  <c r="D89" i="1"/>
  <c r="D88" i="1" s="1"/>
  <c r="D91" i="1"/>
  <c r="E92" i="1"/>
  <c r="E91" i="1" s="1"/>
  <c r="E90" i="1" s="1"/>
  <c r="E89" i="1" s="1"/>
  <c r="E88" i="1" s="1"/>
  <c r="E87" i="1" s="1"/>
  <c r="E86" i="1" s="1"/>
  <c r="E85" i="1" s="1"/>
  <c r="E84" i="1" s="1"/>
  <c r="E83" i="1" s="1"/>
  <c r="E82" i="1" s="1"/>
  <c r="E81" i="1" s="1"/>
  <c r="E80" i="1" s="1"/>
  <c r="D92" i="1"/>
  <c r="E26" i="1" l="1"/>
  <c r="E21" i="1"/>
  <c r="E79" i="1"/>
  <c r="E78" i="1" s="1"/>
  <c r="E77" i="1" s="1"/>
  <c r="E76" i="1" s="1"/>
  <c r="E75" i="1" s="1"/>
  <c r="E74" i="1" s="1"/>
  <c r="E40" i="1"/>
  <c r="D87" i="1"/>
  <c r="D86" i="1" s="1"/>
  <c r="D85" i="1" s="1"/>
  <c r="D84" i="1" s="1"/>
  <c r="E60" i="1"/>
  <c r="D70" i="1"/>
  <c r="C3" i="1"/>
  <c r="B3" i="1" s="1"/>
  <c r="C5" i="1"/>
  <c r="B5" i="1" s="1"/>
  <c r="C6" i="1"/>
  <c r="B6" i="1" s="1"/>
  <c r="C7" i="1"/>
  <c r="B7" i="1" s="1"/>
  <c r="C8" i="1"/>
  <c r="B8" i="1" s="1"/>
  <c r="C9" i="1"/>
  <c r="B9" i="1" s="1"/>
  <c r="C10" i="1"/>
  <c r="B10" i="1" s="1"/>
  <c r="C11" i="1"/>
  <c r="B11" i="1" s="1"/>
  <c r="C12" i="1"/>
  <c r="B12" i="1" s="1"/>
  <c r="C13" i="1"/>
  <c r="B13" i="1" s="1"/>
  <c r="C14" i="1"/>
  <c r="B14" i="1" s="1"/>
  <c r="C15" i="1"/>
  <c r="B15" i="1" s="1"/>
  <c r="C16" i="1"/>
  <c r="B16" i="1" s="1"/>
  <c r="C17" i="1"/>
  <c r="B17" i="1" s="1"/>
  <c r="C18" i="1"/>
  <c r="B18" i="1" s="1"/>
  <c r="C19" i="1"/>
  <c r="B19" i="1" s="1"/>
  <c r="C20" i="1"/>
  <c r="B20" i="1" s="1"/>
  <c r="C21" i="1"/>
  <c r="B21" i="1" s="1"/>
  <c r="C22" i="1"/>
  <c r="B22" i="1" s="1"/>
  <c r="C23" i="1"/>
  <c r="B23" i="1" s="1"/>
  <c r="C24" i="1"/>
  <c r="B24" i="1" s="1"/>
  <c r="C25" i="1"/>
  <c r="B25" i="1" s="1"/>
  <c r="C26" i="1"/>
  <c r="B26" i="1"/>
  <c r="C27" i="1"/>
  <c r="B27" i="1" s="1"/>
  <c r="C28" i="1"/>
  <c r="B28" i="1" s="1"/>
  <c r="C29" i="1"/>
  <c r="B29" i="1" s="1"/>
  <c r="C30" i="1"/>
  <c r="B30" i="1" s="1"/>
  <c r="C31" i="1"/>
  <c r="B31" i="1" s="1"/>
  <c r="C32" i="1"/>
  <c r="B32" i="1" s="1"/>
  <c r="C33" i="1"/>
  <c r="B33" i="1" s="1"/>
  <c r="C34" i="1"/>
  <c r="B34" i="1" s="1"/>
  <c r="C35" i="1"/>
  <c r="B35" i="1" s="1"/>
  <c r="C36" i="1"/>
  <c r="B36" i="1" s="1"/>
  <c r="C37" i="1"/>
  <c r="B37" i="1" s="1"/>
  <c r="C38" i="1"/>
  <c r="B38" i="1" s="1"/>
  <c r="C39" i="1"/>
  <c r="B39" i="1" s="1"/>
  <c r="C40" i="1"/>
  <c r="B40" i="1" s="1"/>
  <c r="C41" i="1"/>
  <c r="B41" i="1" s="1"/>
  <c r="C42" i="1"/>
  <c r="B42" i="1" s="1"/>
  <c r="C43" i="1"/>
  <c r="B43" i="1" s="1"/>
  <c r="C44" i="1"/>
  <c r="B44" i="1" s="1"/>
  <c r="C45" i="1"/>
  <c r="B45" i="1" s="1"/>
  <c r="C46" i="1"/>
  <c r="B46" i="1" s="1"/>
  <c r="C47" i="1"/>
  <c r="B47" i="1" s="1"/>
  <c r="C48" i="1"/>
  <c r="B48" i="1" s="1"/>
  <c r="C49" i="1"/>
  <c r="B49" i="1" s="1"/>
  <c r="C50" i="1"/>
  <c r="B50" i="1" s="1"/>
  <c r="C51" i="1"/>
  <c r="B51" i="1"/>
  <c r="C52" i="1"/>
  <c r="B52" i="1" s="1"/>
  <c r="B53" i="1"/>
  <c r="C54" i="1"/>
  <c r="B54" i="1" s="1"/>
  <c r="C55" i="1"/>
  <c r="B55" i="1" s="1"/>
  <c r="C56" i="1"/>
  <c r="B56" i="1" s="1"/>
  <c r="C57" i="1"/>
  <c r="B57" i="1" s="1"/>
  <c r="C58" i="1"/>
  <c r="B58" i="1" s="1"/>
  <c r="C59" i="1"/>
  <c r="B59" i="1"/>
  <c r="C60" i="1"/>
  <c r="B60" i="1"/>
  <c r="C61" i="1"/>
  <c r="B61" i="1" s="1"/>
  <c r="C62" i="1"/>
  <c r="B62" i="1" s="1"/>
  <c r="C63" i="1"/>
  <c r="B63" i="1" s="1"/>
  <c r="C64" i="1"/>
  <c r="B64" i="1" s="1"/>
  <c r="C65" i="1"/>
  <c r="B65" i="1" s="1"/>
  <c r="C66" i="1"/>
  <c r="B66" i="1" s="1"/>
  <c r="C67" i="1"/>
  <c r="B67" i="1"/>
  <c r="C68" i="1"/>
  <c r="B68" i="1" s="1"/>
  <c r="C69" i="1"/>
  <c r="B69" i="1" s="1"/>
  <c r="C70" i="1"/>
  <c r="B70" i="1" s="1"/>
  <c r="C71" i="1"/>
  <c r="B71" i="1"/>
  <c r="C72" i="1"/>
  <c r="B72" i="1" s="1"/>
  <c r="C73" i="1"/>
  <c r="B73" i="1" s="1"/>
  <c r="C74" i="1"/>
  <c r="B74" i="1" s="1"/>
  <c r="C75" i="1"/>
  <c r="B75" i="1" s="1"/>
  <c r="C76" i="1"/>
  <c r="B76" i="1" s="1"/>
  <c r="C77" i="1"/>
  <c r="B77" i="1" s="1"/>
  <c r="C78" i="1"/>
  <c r="B78" i="1"/>
  <c r="C79" i="1"/>
  <c r="B79" i="1"/>
  <c r="C80" i="1"/>
  <c r="B80" i="1" s="1"/>
  <c r="C81" i="1"/>
  <c r="B81" i="1" s="1"/>
  <c r="C82" i="1"/>
  <c r="B82" i="1" s="1"/>
  <c r="C83" i="1"/>
  <c r="B83" i="1" s="1"/>
  <c r="C84" i="1"/>
  <c r="B84" i="1"/>
  <c r="C85" i="1"/>
  <c r="B85" i="1" s="1"/>
  <c r="C86" i="1"/>
  <c r="B86" i="1" s="1"/>
  <c r="C87" i="1"/>
  <c r="B87" i="1"/>
  <c r="C88" i="1"/>
  <c r="B88" i="1" s="1"/>
  <c r="C89" i="1"/>
  <c r="B89" i="1" s="1"/>
  <c r="C90" i="1"/>
  <c r="B90" i="1" s="1"/>
  <c r="C91" i="1"/>
  <c r="B91" i="1" s="1"/>
  <c r="C92" i="1"/>
  <c r="B92" i="1" s="1"/>
  <c r="C93" i="1"/>
  <c r="B93" i="1" s="1"/>
  <c r="C94" i="1"/>
  <c r="B94" i="1" s="1"/>
  <c r="C95" i="1"/>
  <c r="B95" i="1" s="1"/>
  <c r="C96" i="1"/>
  <c r="B96" i="1" s="1"/>
  <c r="C97" i="1"/>
  <c r="B97" i="1" s="1"/>
  <c r="C98" i="1"/>
  <c r="B98" i="1" s="1"/>
  <c r="C99" i="1"/>
  <c r="B99" i="1" s="1"/>
  <c r="C100" i="1"/>
  <c r="B100" i="1" s="1"/>
  <c r="C101" i="1"/>
  <c r="B101" i="1"/>
  <c r="C102" i="1"/>
  <c r="B102" i="1" s="1"/>
  <c r="C103" i="1"/>
  <c r="B103" i="1" s="1"/>
  <c r="C4" i="1"/>
  <c r="B4" i="1"/>
  <c r="E20" i="1" l="1"/>
  <c r="E25" i="1"/>
  <c r="D69" i="1"/>
  <c r="E59" i="1"/>
  <c r="E39" i="1"/>
  <c r="E19" i="1" l="1"/>
  <c r="E24" i="1"/>
  <c r="E38" i="1"/>
  <c r="E58" i="1"/>
  <c r="D68" i="1"/>
  <c r="E18" i="1" l="1"/>
  <c r="D67" i="1"/>
  <c r="E57" i="1"/>
  <c r="E37" i="1"/>
  <c r="E17" i="1" l="1"/>
  <c r="E36" i="1"/>
  <c r="E56" i="1"/>
  <c r="D66" i="1"/>
  <c r="E16" i="1" l="1"/>
  <c r="D65" i="1"/>
  <c r="E55" i="1"/>
  <c r="E35" i="1"/>
  <c r="E15" i="1" l="1"/>
  <c r="E34" i="1"/>
  <c r="E54" i="1"/>
  <c r="D64" i="1"/>
  <c r="E14" i="1" l="1"/>
  <c r="E53" i="1"/>
  <c r="E52" i="1" l="1"/>
  <c r="E51" i="1" l="1"/>
  <c r="E50" i="1" l="1"/>
  <c r="E49" i="1" l="1"/>
  <c r="E48" i="1" l="1"/>
  <c r="E47" i="1" l="1"/>
  <c r="E46" i="1" l="1"/>
  <c r="E45" i="1" l="1"/>
  <c r="E44" i="1" l="1"/>
</calcChain>
</file>

<file path=xl/sharedStrings.xml><?xml version="1.0" encoding="utf-8"?>
<sst xmlns="http://schemas.openxmlformats.org/spreadsheetml/2006/main" count="45" uniqueCount="40">
  <si>
    <t>Sample_ID</t>
  </si>
  <si>
    <t>Protocol</t>
  </si>
  <si>
    <t>Purpose</t>
  </si>
  <si>
    <r>
      <t xml:space="preserve">Develop a robust NIR calibration equation for predicting </t>
    </r>
    <r>
      <rPr>
        <i/>
        <sz val="12"/>
        <color theme="1"/>
        <rFont val="Calibri"/>
        <family val="2"/>
        <scheme val="minor"/>
      </rPr>
      <t>Fusarium</t>
    </r>
    <r>
      <rPr>
        <sz val="12"/>
        <color theme="1"/>
        <rFont val="Calibri"/>
        <family val="2"/>
        <scheme val="minor"/>
      </rPr>
      <t>-damaged kernels (FDK) more accurately and in higher throughput.</t>
    </r>
  </si>
  <si>
    <t>1. Analyze the 21 FDK standards (already created and highlighted in green) on the Perten DA7250. Analyze each sample (101 total) three times. Label the sample 0_1, 0_2, and 0_3 (with the number following the underscore designating the sample run).</t>
  </si>
  <si>
    <t>2. To develop a more robust calibration model, the FDK standards can be adjusted at the 1% level using a visual determining of healthy vs. tombstone kernels. One percent increments are outlined in columns B and C.</t>
  </si>
  <si>
    <t>a. Use the FDK standard that is nearest to the desired FDK value (correspond to Sample_ID in column A)</t>
  </si>
  <si>
    <t>b. Remove healthy kernels and add tombstone kernels (or vice versa) based on the values in columns B and C (total kernels should always equal 500)</t>
  </si>
  <si>
    <r>
      <rPr>
        <i/>
        <sz val="12"/>
        <color theme="1"/>
        <rFont val="Calibri"/>
        <family val="2"/>
        <scheme val="minor"/>
      </rPr>
      <t xml:space="preserve">e.g. </t>
    </r>
    <r>
      <rPr>
        <sz val="12"/>
        <color theme="1"/>
        <rFont val="Calibri"/>
        <family val="2"/>
        <scheme val="minor"/>
      </rPr>
      <t>If I want to create FDK value of 2, I would use the 0 FDK standard and remove 10 healthy kernels and add 10 tombstone kernels</t>
    </r>
  </si>
  <si>
    <r>
      <t>Note</t>
    </r>
    <r>
      <rPr>
        <sz val="12"/>
        <color theme="1"/>
        <rFont val="Calibri"/>
        <family val="2"/>
        <scheme val="minor"/>
      </rPr>
      <t>: Always adjust the kernel ratio back to match the original FDK standard so we can use for additional analyses</t>
    </r>
  </si>
  <si>
    <t>3. When individual FDK values are created, analyze these 3 times using the labeling outlined in step 1.</t>
  </si>
  <si>
    <t>4. Contact a Perten rep to send spectral results along with the actual FDK values (basically this Excel spreadsheet) for NIR calibration.</t>
  </si>
  <si>
    <t>5. Analyze remaining FDK samples that were collected from the 2018-2019 Florence scab nursery.</t>
  </si>
  <si>
    <t>Actual_Healthy</t>
  </si>
  <si>
    <t xml:space="preserve">  </t>
  </si>
  <si>
    <t xml:space="preserve"> </t>
  </si>
  <si>
    <t>50 removed</t>
  </si>
  <si>
    <t>60 removed</t>
  </si>
  <si>
    <t>30 removed</t>
  </si>
  <si>
    <t>12 removed</t>
  </si>
  <si>
    <t>recount</t>
  </si>
  <si>
    <t>20 removed</t>
  </si>
  <si>
    <t>removed 40</t>
  </si>
  <si>
    <t>replacing 5</t>
  </si>
  <si>
    <t>recount and remove 60</t>
  </si>
  <si>
    <t>replacing 4</t>
  </si>
  <si>
    <t>Healthy kernels removed</t>
  </si>
  <si>
    <t>Tombstone Kernels Removed</t>
  </si>
  <si>
    <t>Replacement Adjustment</t>
  </si>
  <si>
    <t>00</t>
  </si>
  <si>
    <t>Target_Healthy kernels</t>
  </si>
  <si>
    <t>Target_Tombstone kernels</t>
  </si>
  <si>
    <t>Actual_Tombstone</t>
  </si>
  <si>
    <t>*Green highlights signify 5% increment</t>
  </si>
  <si>
    <t>Adjustment details*</t>
  </si>
  <si>
    <t>*Adjustment details denotes quantity adjustment to optimize maximum volume within loading dish</t>
  </si>
  <si>
    <t>Actual FDK Percentage</t>
  </si>
  <si>
    <t>Target FDK  Percentage</t>
  </si>
  <si>
    <t>*800</t>
  </si>
  <si>
    <t>*800 FDK kernels required to fill loading dish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</si>
</sst>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12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5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1" fillId="0" borderId="0" xfId="0" applyFont="1" applyFill="1"/>
    <xf numFmtId="0" fontId="4" fillId="0" borderId="0" xfId="0" applyFont="1" applyFill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left"/>
    </xf>
    <xf numFmtId="0" fontId="0" fillId="0" borderId="0" xfId="0" applyFill="1" applyAlignment="1"/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49" fontId="0" fillId="0" borderId="0" xfId="0" applyNumberFormat="1" applyAlignment="1">
      <alignment horizontal="center"/>
    </xf>
    <xf numFmtId="10" fontId="0" fillId="0" borderId="0" xfId="11" applyNumberFormat="1" applyFont="1" applyFill="1"/>
    <xf numFmtId="10" fontId="0" fillId="2" borderId="0" xfId="11" applyNumberFormat="1" applyFont="1" applyFill="1" applyAlignment="1">
      <alignment horizontal="right"/>
    </xf>
    <xf numFmtId="9" fontId="0" fillId="0" borderId="0" xfId="11" applyNumberFormat="1" applyFont="1" applyFill="1"/>
    <xf numFmtId="10" fontId="0" fillId="2" borderId="0" xfId="0" applyNumberFormat="1" applyFill="1" applyAlignment="1">
      <alignment horizontal="right"/>
    </xf>
  </cellXfs>
  <cellStyles count="12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  <cellStyle name="Percent" xfId="1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7"/>
  <sheetViews>
    <sheetView tabSelected="1" topLeftCell="A76" zoomScale="140" zoomScaleNormal="140" workbookViewId="0">
      <selection activeCell="B108" sqref="B108"/>
    </sheetView>
  </sheetViews>
  <sheetFormatPr baseColWidth="10" defaultRowHeight="16" x14ac:dyDescent="0.2"/>
  <cols>
    <col min="1" max="1" width="10.83203125" style="2"/>
    <col min="2" max="2" width="13.83203125" bestFit="1" customWidth="1"/>
    <col min="3" max="3" width="16.83203125" bestFit="1" customWidth="1"/>
    <col min="4" max="4" width="15.6640625" style="1" customWidth="1"/>
    <col min="5" max="5" width="16.33203125" style="1" customWidth="1"/>
    <col min="6" max="6" width="20.5" style="14" bestFit="1" customWidth="1"/>
    <col min="7" max="7" width="20.6640625" style="1" bestFit="1" customWidth="1"/>
    <col min="8" max="8" width="22.83203125" style="10" customWidth="1"/>
    <col min="9" max="9" width="25.5" style="10" bestFit="1" customWidth="1"/>
    <col min="10" max="10" width="22.33203125" style="1" bestFit="1" customWidth="1"/>
    <col min="11" max="16384" width="10.83203125" style="1"/>
  </cols>
  <sheetData>
    <row r="1" spans="1:14" x14ac:dyDescent="0.2">
      <c r="A1" s="2" t="s">
        <v>0</v>
      </c>
      <c r="B1" t="s">
        <v>30</v>
      </c>
      <c r="C1" t="s">
        <v>31</v>
      </c>
      <c r="D1" s="1" t="s">
        <v>13</v>
      </c>
      <c r="E1" s="1" t="s">
        <v>32</v>
      </c>
      <c r="F1" s="14" t="s">
        <v>37</v>
      </c>
      <c r="G1" s="12" t="s">
        <v>36</v>
      </c>
      <c r="H1" s="1" t="s">
        <v>34</v>
      </c>
      <c r="I1" s="10" t="s">
        <v>26</v>
      </c>
      <c r="J1" s="10" t="s">
        <v>27</v>
      </c>
      <c r="K1" s="1" t="s">
        <v>28</v>
      </c>
      <c r="M1" s="4" t="s">
        <v>2</v>
      </c>
    </row>
    <row r="2" spans="1:14" x14ac:dyDescent="0.2">
      <c r="A2" s="11" t="s">
        <v>29</v>
      </c>
      <c r="B2">
        <v>500</v>
      </c>
      <c r="C2">
        <v>0</v>
      </c>
      <c r="D2" s="1">
        <f t="shared" ref="D2:D11" si="0">D3+4</f>
        <v>458</v>
      </c>
      <c r="E2" s="1">
        <f t="shared" ref="E2:E11" si="1">E3-4</f>
        <v>0</v>
      </c>
      <c r="F2" s="12">
        <v>0</v>
      </c>
      <c r="G2" s="12">
        <v>0</v>
      </c>
      <c r="H2" s="9"/>
      <c r="J2" s="10"/>
      <c r="K2" s="9"/>
      <c r="M2" s="1" t="s">
        <v>3</v>
      </c>
    </row>
    <row r="3" spans="1:14" x14ac:dyDescent="0.2">
      <c r="A3" s="3">
        <v>0</v>
      </c>
      <c r="B3" s="6">
        <f t="shared" ref="B3:B34" si="2">500-C3</f>
        <v>500</v>
      </c>
      <c r="C3" s="6">
        <f t="shared" ref="C3:C34" si="3">500*(A3/100)</f>
        <v>0</v>
      </c>
      <c r="D3" s="6">
        <f t="shared" si="0"/>
        <v>454</v>
      </c>
      <c r="E3" s="6">
        <f t="shared" si="1"/>
        <v>4</v>
      </c>
      <c r="F3" s="13">
        <v>0</v>
      </c>
      <c r="G3" s="13">
        <v>8.7336244541484712E-3</v>
      </c>
      <c r="H3" s="7"/>
      <c r="I3" s="3"/>
      <c r="J3" s="3"/>
      <c r="K3" s="7"/>
      <c r="L3" s="8"/>
    </row>
    <row r="4" spans="1:14" x14ac:dyDescent="0.2">
      <c r="A4" s="2">
        <v>1</v>
      </c>
      <c r="B4">
        <f t="shared" si="2"/>
        <v>495</v>
      </c>
      <c r="C4">
        <f t="shared" si="3"/>
        <v>5</v>
      </c>
      <c r="D4" s="1">
        <f t="shared" si="0"/>
        <v>450</v>
      </c>
      <c r="E4" s="1">
        <f t="shared" si="1"/>
        <v>8</v>
      </c>
      <c r="F4" s="12">
        <v>0.01</v>
      </c>
      <c r="G4" s="12">
        <v>1.7467248908296942E-2</v>
      </c>
      <c r="H4" s="9"/>
      <c r="J4" s="10"/>
      <c r="K4" s="9"/>
      <c r="L4" s="8"/>
      <c r="M4" s="4" t="s">
        <v>1</v>
      </c>
    </row>
    <row r="5" spans="1:14" x14ac:dyDescent="0.2">
      <c r="A5" s="2">
        <v>2</v>
      </c>
      <c r="B5">
        <f t="shared" si="2"/>
        <v>490</v>
      </c>
      <c r="C5">
        <f t="shared" si="3"/>
        <v>10</v>
      </c>
      <c r="D5" s="1">
        <f t="shared" si="0"/>
        <v>446</v>
      </c>
      <c r="E5" s="1">
        <f t="shared" si="1"/>
        <v>12</v>
      </c>
      <c r="F5" s="12">
        <v>0.02</v>
      </c>
      <c r="G5" s="12">
        <v>2.6200873362445413E-2</v>
      </c>
      <c r="H5" s="9"/>
      <c r="J5" s="10"/>
      <c r="K5" s="9"/>
      <c r="L5" s="8"/>
      <c r="M5" s="1" t="s">
        <v>4</v>
      </c>
    </row>
    <row r="6" spans="1:14" x14ac:dyDescent="0.2">
      <c r="A6" s="2">
        <v>3</v>
      </c>
      <c r="B6">
        <f t="shared" si="2"/>
        <v>485</v>
      </c>
      <c r="C6">
        <f t="shared" si="3"/>
        <v>15</v>
      </c>
      <c r="D6" s="1">
        <f t="shared" si="0"/>
        <v>442</v>
      </c>
      <c r="E6" s="1">
        <f t="shared" si="1"/>
        <v>16</v>
      </c>
      <c r="F6" s="12">
        <v>0.03</v>
      </c>
      <c r="G6" s="12">
        <v>3.4934497816593885E-2</v>
      </c>
      <c r="H6" s="9"/>
      <c r="J6" s="10"/>
      <c r="K6" s="9"/>
      <c r="L6" s="8"/>
      <c r="M6" s="1" t="s">
        <v>5</v>
      </c>
    </row>
    <row r="7" spans="1:14" x14ac:dyDescent="0.2">
      <c r="A7" s="2">
        <v>4</v>
      </c>
      <c r="B7">
        <f t="shared" si="2"/>
        <v>480</v>
      </c>
      <c r="C7">
        <f t="shared" si="3"/>
        <v>20</v>
      </c>
      <c r="D7" s="1">
        <f t="shared" si="0"/>
        <v>438</v>
      </c>
      <c r="E7" s="1">
        <f t="shared" si="1"/>
        <v>20</v>
      </c>
      <c r="F7" s="12">
        <v>0.04</v>
      </c>
      <c r="G7" s="12">
        <v>4.3668122270742356E-2</v>
      </c>
      <c r="H7" s="9"/>
      <c r="J7" s="10"/>
      <c r="K7" s="9"/>
      <c r="L7" s="8"/>
      <c r="N7" s="1" t="s">
        <v>6</v>
      </c>
    </row>
    <row r="8" spans="1:14" x14ac:dyDescent="0.2">
      <c r="A8" s="3">
        <v>5</v>
      </c>
      <c r="B8" s="6">
        <f t="shared" si="2"/>
        <v>475</v>
      </c>
      <c r="C8" s="6">
        <f t="shared" si="3"/>
        <v>25</v>
      </c>
      <c r="D8" s="6">
        <f t="shared" si="0"/>
        <v>434</v>
      </c>
      <c r="E8" s="6">
        <f t="shared" si="1"/>
        <v>24</v>
      </c>
      <c r="F8" s="13">
        <v>0.05</v>
      </c>
      <c r="G8" s="13">
        <v>5.2401746724890827E-2</v>
      </c>
      <c r="H8" s="7"/>
      <c r="I8" s="3"/>
      <c r="J8" s="3"/>
      <c r="K8" s="7"/>
      <c r="N8" s="1" t="s">
        <v>7</v>
      </c>
    </row>
    <row r="9" spans="1:14" x14ac:dyDescent="0.2">
      <c r="A9" s="2">
        <v>6</v>
      </c>
      <c r="B9">
        <f t="shared" si="2"/>
        <v>470</v>
      </c>
      <c r="C9">
        <f t="shared" si="3"/>
        <v>30</v>
      </c>
      <c r="D9" s="1">
        <f t="shared" si="0"/>
        <v>430</v>
      </c>
      <c r="E9" s="1">
        <f t="shared" si="1"/>
        <v>28</v>
      </c>
      <c r="F9" s="12">
        <v>0.06</v>
      </c>
      <c r="G9" s="12">
        <v>6.1135371179039298E-2</v>
      </c>
      <c r="H9" s="9"/>
      <c r="J9" s="10"/>
      <c r="K9" s="9"/>
      <c r="N9" s="1" t="s">
        <v>8</v>
      </c>
    </row>
    <row r="10" spans="1:14" x14ac:dyDescent="0.2">
      <c r="A10" s="2">
        <v>7</v>
      </c>
      <c r="B10">
        <f t="shared" si="2"/>
        <v>465</v>
      </c>
      <c r="C10">
        <f t="shared" si="3"/>
        <v>35</v>
      </c>
      <c r="D10" s="1">
        <f t="shared" si="0"/>
        <v>426</v>
      </c>
      <c r="E10" s="1">
        <f t="shared" si="1"/>
        <v>32</v>
      </c>
      <c r="F10" s="12">
        <v>7.0000000000000007E-2</v>
      </c>
      <c r="G10" s="12">
        <v>6.9868995633187769E-2</v>
      </c>
      <c r="H10" s="9"/>
      <c r="J10" s="10"/>
      <c r="K10" s="9"/>
      <c r="N10" s="5" t="s">
        <v>9</v>
      </c>
    </row>
    <row r="11" spans="1:14" x14ac:dyDescent="0.2">
      <c r="A11" s="2">
        <v>8</v>
      </c>
      <c r="B11">
        <f t="shared" si="2"/>
        <v>460</v>
      </c>
      <c r="C11">
        <f t="shared" si="3"/>
        <v>40</v>
      </c>
      <c r="D11" s="1">
        <f t="shared" si="0"/>
        <v>422</v>
      </c>
      <c r="E11" s="1">
        <f t="shared" si="1"/>
        <v>36</v>
      </c>
      <c r="F11" s="12">
        <v>0.08</v>
      </c>
      <c r="G11" s="12">
        <v>7.8602620087336247E-2</v>
      </c>
      <c r="H11" s="9"/>
      <c r="J11" s="10"/>
      <c r="K11" s="9"/>
      <c r="M11" s="1" t="s">
        <v>10</v>
      </c>
    </row>
    <row r="12" spans="1:14" x14ac:dyDescent="0.2">
      <c r="A12" s="2">
        <v>9</v>
      </c>
      <c r="B12">
        <f t="shared" si="2"/>
        <v>455</v>
      </c>
      <c r="C12">
        <f t="shared" si="3"/>
        <v>45</v>
      </c>
      <c r="D12" s="1">
        <f>D13+4</f>
        <v>418</v>
      </c>
      <c r="E12" s="1">
        <f>E13-4</f>
        <v>40</v>
      </c>
      <c r="F12" s="12">
        <v>0.09</v>
      </c>
      <c r="G12" s="12">
        <v>8.7336244541484712E-2</v>
      </c>
      <c r="H12" s="9"/>
      <c r="J12" s="10"/>
      <c r="K12" s="9"/>
      <c r="M12" s="1" t="s">
        <v>11</v>
      </c>
    </row>
    <row r="13" spans="1:14" x14ac:dyDescent="0.2">
      <c r="A13" s="3">
        <v>10</v>
      </c>
      <c r="B13" s="6">
        <f t="shared" si="2"/>
        <v>450</v>
      </c>
      <c r="C13" s="6">
        <f t="shared" si="3"/>
        <v>50</v>
      </c>
      <c r="D13" s="6">
        <v>414</v>
      </c>
      <c r="E13" s="6">
        <v>44</v>
      </c>
      <c r="F13" s="13">
        <v>0.1</v>
      </c>
      <c r="G13" s="13">
        <v>9.606986899563319E-2</v>
      </c>
      <c r="H13" s="7" t="s">
        <v>24</v>
      </c>
      <c r="I13" s="3">
        <v>54</v>
      </c>
      <c r="J13" s="3">
        <v>6</v>
      </c>
      <c r="K13" s="7" t="s">
        <v>25</v>
      </c>
      <c r="M13" s="1" t="s">
        <v>12</v>
      </c>
    </row>
    <row r="14" spans="1:14" x14ac:dyDescent="0.2">
      <c r="A14" s="2">
        <v>11</v>
      </c>
      <c r="B14">
        <f t="shared" si="2"/>
        <v>445</v>
      </c>
      <c r="C14">
        <f t="shared" si="3"/>
        <v>55</v>
      </c>
      <c r="D14" s="1">
        <f t="shared" ref="D14:D17" si="4">D15+5</f>
        <v>458</v>
      </c>
      <c r="E14" s="1">
        <f t="shared" ref="E14:E17" si="5">E15-5</f>
        <v>60</v>
      </c>
      <c r="F14" s="12">
        <v>0.11</v>
      </c>
      <c r="G14" s="12">
        <v>0.11583011583011583</v>
      </c>
      <c r="H14" s="9"/>
      <c r="J14" s="10"/>
      <c r="K14" s="9"/>
    </row>
    <row r="15" spans="1:14" x14ac:dyDescent="0.2">
      <c r="A15" s="2">
        <v>12</v>
      </c>
      <c r="B15">
        <f t="shared" si="2"/>
        <v>440</v>
      </c>
      <c r="C15">
        <f t="shared" si="3"/>
        <v>60</v>
      </c>
      <c r="D15" s="1">
        <f t="shared" si="4"/>
        <v>453</v>
      </c>
      <c r="E15" s="1">
        <f t="shared" si="5"/>
        <v>65</v>
      </c>
      <c r="F15" s="12">
        <v>0.12</v>
      </c>
      <c r="G15" s="12">
        <v>0.12548262548262548</v>
      </c>
      <c r="H15" s="9"/>
      <c r="J15" s="10"/>
      <c r="K15" s="9"/>
    </row>
    <row r="16" spans="1:14" x14ac:dyDescent="0.2">
      <c r="A16" s="2">
        <v>13</v>
      </c>
      <c r="B16">
        <f t="shared" si="2"/>
        <v>435</v>
      </c>
      <c r="C16">
        <f t="shared" si="3"/>
        <v>65</v>
      </c>
      <c r="D16" s="1">
        <f t="shared" si="4"/>
        <v>448</v>
      </c>
      <c r="E16" s="1">
        <f t="shared" si="5"/>
        <v>70</v>
      </c>
      <c r="F16" s="12">
        <v>0.13</v>
      </c>
      <c r="G16" s="12">
        <v>0.13513513513513514</v>
      </c>
      <c r="H16" s="9"/>
      <c r="J16" s="10"/>
      <c r="K16" s="9"/>
    </row>
    <row r="17" spans="1:11" x14ac:dyDescent="0.2">
      <c r="A17" s="2">
        <v>14</v>
      </c>
      <c r="B17">
        <f t="shared" si="2"/>
        <v>430</v>
      </c>
      <c r="C17">
        <f t="shared" si="3"/>
        <v>70</v>
      </c>
      <c r="D17" s="1">
        <f t="shared" si="4"/>
        <v>443</v>
      </c>
      <c r="E17" s="1">
        <f t="shared" si="5"/>
        <v>75</v>
      </c>
      <c r="F17" s="12">
        <v>0.14000000000000001</v>
      </c>
      <c r="G17" s="12">
        <v>0.14478764478764478</v>
      </c>
      <c r="H17" s="9"/>
      <c r="J17" s="10"/>
      <c r="K17" s="9"/>
    </row>
    <row r="18" spans="1:11" x14ac:dyDescent="0.2">
      <c r="A18" s="3">
        <v>15</v>
      </c>
      <c r="B18" s="6">
        <f t="shared" si="2"/>
        <v>425</v>
      </c>
      <c r="C18" s="6">
        <f t="shared" si="3"/>
        <v>75</v>
      </c>
      <c r="D18" s="6">
        <f t="shared" ref="D18:D21" si="6">D19+5</f>
        <v>438</v>
      </c>
      <c r="E18" s="6">
        <f t="shared" ref="E18:E21" si="7">E19-5</f>
        <v>80</v>
      </c>
      <c r="F18" s="13">
        <v>0.15</v>
      </c>
      <c r="G18" s="13">
        <v>0.15444015444015444</v>
      </c>
      <c r="H18" s="7"/>
      <c r="I18" s="3"/>
      <c r="J18" s="3"/>
      <c r="K18" s="7"/>
    </row>
    <row r="19" spans="1:11" x14ac:dyDescent="0.2">
      <c r="A19" s="2">
        <v>16</v>
      </c>
      <c r="B19">
        <f t="shared" si="2"/>
        <v>420</v>
      </c>
      <c r="C19">
        <f t="shared" si="3"/>
        <v>80</v>
      </c>
      <c r="D19" s="1">
        <f t="shared" si="6"/>
        <v>433</v>
      </c>
      <c r="E19" s="1">
        <f t="shared" si="7"/>
        <v>85</v>
      </c>
      <c r="F19" s="12">
        <v>0.16</v>
      </c>
      <c r="G19" s="12">
        <v>0.1640926640926641</v>
      </c>
      <c r="H19" s="9"/>
      <c r="J19" s="10"/>
      <c r="K19" s="9"/>
    </row>
    <row r="20" spans="1:11" x14ac:dyDescent="0.2">
      <c r="A20" s="2">
        <v>17</v>
      </c>
      <c r="B20">
        <f t="shared" si="2"/>
        <v>415</v>
      </c>
      <c r="C20">
        <f t="shared" si="3"/>
        <v>85</v>
      </c>
      <c r="D20" s="1">
        <f t="shared" si="6"/>
        <v>428</v>
      </c>
      <c r="E20" s="1">
        <f t="shared" si="7"/>
        <v>90</v>
      </c>
      <c r="F20" s="12">
        <v>0.17</v>
      </c>
      <c r="G20" s="12">
        <v>0.17374517374517376</v>
      </c>
      <c r="H20" s="9"/>
      <c r="J20" s="10"/>
      <c r="K20" s="9"/>
    </row>
    <row r="21" spans="1:11" x14ac:dyDescent="0.2">
      <c r="A21" s="2">
        <v>18</v>
      </c>
      <c r="B21">
        <f t="shared" si="2"/>
        <v>410</v>
      </c>
      <c r="C21">
        <f t="shared" si="3"/>
        <v>90</v>
      </c>
      <c r="D21" s="1">
        <f t="shared" si="6"/>
        <v>423</v>
      </c>
      <c r="E21" s="1">
        <f t="shared" si="7"/>
        <v>95</v>
      </c>
      <c r="F21" s="12">
        <v>0.18</v>
      </c>
      <c r="G21" s="12">
        <v>0.18339768339768339</v>
      </c>
      <c r="H21" s="9"/>
      <c r="J21" s="10"/>
      <c r="K21" s="9"/>
    </row>
    <row r="22" spans="1:11" x14ac:dyDescent="0.2">
      <c r="A22" s="2">
        <v>19</v>
      </c>
      <c r="B22">
        <f t="shared" si="2"/>
        <v>405</v>
      </c>
      <c r="C22">
        <f t="shared" si="3"/>
        <v>95</v>
      </c>
      <c r="D22" s="1">
        <f>D23+5</f>
        <v>418</v>
      </c>
      <c r="E22" s="1">
        <f>E23-5</f>
        <v>100</v>
      </c>
      <c r="F22" s="12">
        <v>0.19</v>
      </c>
      <c r="G22" s="12">
        <v>0.19305019305019305</v>
      </c>
      <c r="H22" s="9"/>
      <c r="J22" s="10"/>
      <c r="K22" s="9"/>
    </row>
    <row r="23" spans="1:11" x14ac:dyDescent="0.2">
      <c r="A23" s="3">
        <v>20</v>
      </c>
      <c r="B23" s="6">
        <f t="shared" si="2"/>
        <v>400</v>
      </c>
      <c r="C23" s="6">
        <f t="shared" si="3"/>
        <v>100</v>
      </c>
      <c r="D23" s="6">
        <v>413</v>
      </c>
      <c r="E23" s="6">
        <v>105</v>
      </c>
      <c r="F23" s="13">
        <v>0.2</v>
      </c>
      <c r="G23" s="13">
        <v>0.20270270270270271</v>
      </c>
      <c r="H23" s="7" t="s">
        <v>22</v>
      </c>
      <c r="I23" s="3">
        <v>32</v>
      </c>
      <c r="J23" s="3">
        <v>8</v>
      </c>
      <c r="K23" s="7"/>
    </row>
    <row r="24" spans="1:11" x14ac:dyDescent="0.2">
      <c r="A24" s="2">
        <v>21</v>
      </c>
      <c r="B24">
        <f t="shared" si="2"/>
        <v>395</v>
      </c>
      <c r="C24">
        <f t="shared" si="3"/>
        <v>105</v>
      </c>
      <c r="D24" s="1">
        <f t="shared" ref="D24:D26" si="8">D25+5</f>
        <v>440</v>
      </c>
      <c r="E24" s="1">
        <f t="shared" ref="E24:E26" si="9">E25-5</f>
        <v>118</v>
      </c>
      <c r="F24" s="12">
        <v>0.21</v>
      </c>
      <c r="G24" s="12">
        <v>0.21146953405017921</v>
      </c>
      <c r="H24" s="9"/>
      <c r="J24" s="10"/>
      <c r="K24" s="9"/>
    </row>
    <row r="25" spans="1:11" x14ac:dyDescent="0.2">
      <c r="A25" s="2">
        <v>22</v>
      </c>
      <c r="B25">
        <f t="shared" si="2"/>
        <v>390</v>
      </c>
      <c r="C25">
        <f t="shared" si="3"/>
        <v>110</v>
      </c>
      <c r="D25" s="1">
        <f t="shared" si="8"/>
        <v>435</v>
      </c>
      <c r="E25" s="1">
        <f t="shared" si="9"/>
        <v>123</v>
      </c>
      <c r="F25" s="12">
        <v>0.22</v>
      </c>
      <c r="G25" s="12">
        <v>0.22043010752688172</v>
      </c>
      <c r="H25" s="9"/>
      <c r="J25" s="10"/>
      <c r="K25" s="9"/>
    </row>
    <row r="26" spans="1:11" x14ac:dyDescent="0.2">
      <c r="A26" s="2">
        <v>23</v>
      </c>
      <c r="B26">
        <f t="shared" si="2"/>
        <v>385</v>
      </c>
      <c r="C26">
        <f t="shared" si="3"/>
        <v>115</v>
      </c>
      <c r="D26" s="1">
        <f t="shared" si="8"/>
        <v>430</v>
      </c>
      <c r="E26" s="1">
        <f t="shared" si="9"/>
        <v>128</v>
      </c>
      <c r="F26" s="12">
        <v>0.23</v>
      </c>
      <c r="G26" s="12">
        <v>0.22939068100358423</v>
      </c>
      <c r="H26" s="9"/>
      <c r="J26" s="10"/>
      <c r="K26" s="9"/>
    </row>
    <row r="27" spans="1:11" x14ac:dyDescent="0.2">
      <c r="A27" s="2">
        <v>24</v>
      </c>
      <c r="B27">
        <f t="shared" si="2"/>
        <v>380</v>
      </c>
      <c r="C27">
        <f t="shared" si="3"/>
        <v>120</v>
      </c>
      <c r="D27" s="1">
        <f>D28+5</f>
        <v>425</v>
      </c>
      <c r="E27" s="1">
        <f t="shared" ref="E27:E31" si="10">E28-5</f>
        <v>133</v>
      </c>
      <c r="F27" s="12">
        <v>0.24</v>
      </c>
      <c r="G27" s="12">
        <v>0.23835125448028674</v>
      </c>
      <c r="H27" s="9"/>
      <c r="J27" s="10"/>
      <c r="K27" s="9"/>
    </row>
    <row r="28" spans="1:11" x14ac:dyDescent="0.2">
      <c r="A28" s="3">
        <v>25</v>
      </c>
      <c r="B28" s="6">
        <f t="shared" si="2"/>
        <v>375</v>
      </c>
      <c r="C28" s="6">
        <f t="shared" si="3"/>
        <v>125</v>
      </c>
      <c r="D28" s="6">
        <f t="shared" ref="D28:D31" si="11">D29+5</f>
        <v>420</v>
      </c>
      <c r="E28" s="6">
        <f t="shared" si="10"/>
        <v>138</v>
      </c>
      <c r="F28" s="13">
        <v>0.25</v>
      </c>
      <c r="G28" s="13">
        <v>0.24731182795698925</v>
      </c>
      <c r="H28" s="7" t="s">
        <v>20</v>
      </c>
      <c r="I28" s="3"/>
      <c r="J28" s="3"/>
      <c r="K28" s="7"/>
    </row>
    <row r="29" spans="1:11" x14ac:dyDescent="0.2">
      <c r="A29" s="2">
        <v>26</v>
      </c>
      <c r="B29">
        <f t="shared" si="2"/>
        <v>370</v>
      </c>
      <c r="C29">
        <f t="shared" si="3"/>
        <v>130</v>
      </c>
      <c r="D29" s="1">
        <f t="shared" si="11"/>
        <v>415</v>
      </c>
      <c r="E29" s="1">
        <f t="shared" si="10"/>
        <v>143</v>
      </c>
      <c r="F29" s="12">
        <v>0.26</v>
      </c>
      <c r="G29" s="12">
        <v>0.25627240143369173</v>
      </c>
      <c r="H29" s="9"/>
      <c r="J29" s="10"/>
      <c r="K29" s="9"/>
    </row>
    <row r="30" spans="1:11" x14ac:dyDescent="0.2">
      <c r="A30" s="2">
        <v>27</v>
      </c>
      <c r="B30">
        <f t="shared" si="2"/>
        <v>365</v>
      </c>
      <c r="C30">
        <f t="shared" si="3"/>
        <v>135</v>
      </c>
      <c r="D30" s="1">
        <f t="shared" si="11"/>
        <v>410</v>
      </c>
      <c r="E30" s="1">
        <f t="shared" si="10"/>
        <v>148</v>
      </c>
      <c r="F30" s="12">
        <v>0.27</v>
      </c>
      <c r="G30" s="12">
        <v>0.26523297491039427</v>
      </c>
      <c r="H30" s="9"/>
      <c r="J30" s="10"/>
      <c r="K30" s="9"/>
    </row>
    <row r="31" spans="1:11" x14ac:dyDescent="0.2">
      <c r="A31" s="2">
        <v>28</v>
      </c>
      <c r="B31">
        <f t="shared" si="2"/>
        <v>360</v>
      </c>
      <c r="C31">
        <f t="shared" si="3"/>
        <v>140</v>
      </c>
      <c r="D31" s="1">
        <f t="shared" si="11"/>
        <v>405</v>
      </c>
      <c r="E31" s="1">
        <f t="shared" si="10"/>
        <v>153</v>
      </c>
      <c r="F31" s="12">
        <v>0.28000000000000003</v>
      </c>
      <c r="G31" s="12">
        <v>0.27419354838709675</v>
      </c>
      <c r="H31" s="9"/>
      <c r="J31" s="10"/>
      <c r="K31" s="9"/>
    </row>
    <row r="32" spans="1:11" x14ac:dyDescent="0.2">
      <c r="A32" s="2">
        <v>29</v>
      </c>
      <c r="B32">
        <f t="shared" si="2"/>
        <v>355</v>
      </c>
      <c r="C32">
        <f t="shared" si="3"/>
        <v>145</v>
      </c>
      <c r="D32" s="1">
        <f>D33+5</f>
        <v>400</v>
      </c>
      <c r="E32" s="1">
        <f>E33-5</f>
        <v>158</v>
      </c>
      <c r="F32" s="12">
        <v>0.28999999999999998</v>
      </c>
      <c r="G32" s="12">
        <v>0.28315412186379929</v>
      </c>
      <c r="H32" s="9"/>
      <c r="J32" s="10"/>
      <c r="K32" s="9"/>
    </row>
    <row r="33" spans="1:11" x14ac:dyDescent="0.2">
      <c r="A33" s="3">
        <v>30</v>
      </c>
      <c r="B33" s="6">
        <f t="shared" si="2"/>
        <v>350</v>
      </c>
      <c r="C33" s="6">
        <f t="shared" si="3"/>
        <v>150</v>
      </c>
      <c r="D33" s="6">
        <v>395</v>
      </c>
      <c r="E33" s="6">
        <v>163</v>
      </c>
      <c r="F33" s="13">
        <v>0.3</v>
      </c>
      <c r="G33" s="13">
        <v>0.29211469534050177</v>
      </c>
      <c r="H33" s="7" t="s">
        <v>22</v>
      </c>
      <c r="I33" s="3">
        <v>28</v>
      </c>
      <c r="J33" s="3">
        <v>12</v>
      </c>
      <c r="K33" s="7" t="s">
        <v>23</v>
      </c>
    </row>
    <row r="34" spans="1:11" x14ac:dyDescent="0.2">
      <c r="A34" s="2">
        <v>31</v>
      </c>
      <c r="B34">
        <f t="shared" si="2"/>
        <v>345</v>
      </c>
      <c r="C34">
        <f t="shared" si="3"/>
        <v>155</v>
      </c>
      <c r="D34" s="1">
        <f t="shared" ref="D34:D41" si="12">D35+6</f>
        <v>417</v>
      </c>
      <c r="E34" s="1">
        <f t="shared" ref="E34:E41" si="13">E35-6</f>
        <v>181</v>
      </c>
      <c r="F34" s="12">
        <v>0.31</v>
      </c>
      <c r="G34" s="12">
        <v>0.30267558528428096</v>
      </c>
      <c r="H34" s="9"/>
      <c r="J34" s="10"/>
      <c r="K34" s="9"/>
    </row>
    <row r="35" spans="1:11" x14ac:dyDescent="0.2">
      <c r="A35" s="2">
        <v>32</v>
      </c>
      <c r="B35">
        <f t="shared" ref="B35:B66" si="14">500-C35</f>
        <v>340</v>
      </c>
      <c r="C35">
        <f t="shared" ref="C35:C66" si="15">500*(A35/100)</f>
        <v>160</v>
      </c>
      <c r="D35" s="1">
        <f t="shared" si="12"/>
        <v>411</v>
      </c>
      <c r="E35" s="1">
        <f t="shared" si="13"/>
        <v>187</v>
      </c>
      <c r="F35" s="12">
        <v>0.32</v>
      </c>
      <c r="G35" s="12">
        <v>0.31270903010033446</v>
      </c>
      <c r="H35" s="9"/>
      <c r="J35" s="10"/>
      <c r="K35" s="9"/>
    </row>
    <row r="36" spans="1:11" x14ac:dyDescent="0.2">
      <c r="A36" s="2">
        <v>33</v>
      </c>
      <c r="B36">
        <f t="shared" si="14"/>
        <v>335</v>
      </c>
      <c r="C36">
        <f t="shared" si="15"/>
        <v>165</v>
      </c>
      <c r="D36" s="1">
        <f t="shared" si="12"/>
        <v>405</v>
      </c>
      <c r="E36" s="1">
        <f t="shared" si="13"/>
        <v>193</v>
      </c>
      <c r="F36" s="12">
        <v>0.33</v>
      </c>
      <c r="G36" s="12">
        <v>0.32274247491638797</v>
      </c>
      <c r="H36" s="9"/>
      <c r="J36" s="10"/>
      <c r="K36" s="9"/>
    </row>
    <row r="37" spans="1:11" x14ac:dyDescent="0.2">
      <c r="A37" s="2">
        <v>34</v>
      </c>
      <c r="B37">
        <f t="shared" si="14"/>
        <v>330</v>
      </c>
      <c r="C37">
        <f t="shared" si="15"/>
        <v>170</v>
      </c>
      <c r="D37" s="1">
        <f t="shared" si="12"/>
        <v>399</v>
      </c>
      <c r="E37" s="1">
        <f t="shared" si="13"/>
        <v>199</v>
      </c>
      <c r="F37" s="12">
        <v>0.34</v>
      </c>
      <c r="G37" s="12">
        <v>0.33277591973244147</v>
      </c>
      <c r="H37" s="9"/>
      <c r="J37" s="10"/>
      <c r="K37" s="9"/>
    </row>
    <row r="38" spans="1:11" x14ac:dyDescent="0.2">
      <c r="A38" s="3">
        <v>35</v>
      </c>
      <c r="B38" s="6">
        <f t="shared" si="14"/>
        <v>325</v>
      </c>
      <c r="C38" s="6">
        <f t="shared" si="15"/>
        <v>175</v>
      </c>
      <c r="D38" s="6">
        <f t="shared" si="12"/>
        <v>393</v>
      </c>
      <c r="E38" s="6">
        <f t="shared" si="13"/>
        <v>205</v>
      </c>
      <c r="F38" s="13">
        <v>0.35</v>
      </c>
      <c r="G38" s="13">
        <v>0.34280936454849498</v>
      </c>
      <c r="H38" s="7"/>
      <c r="I38" s="3"/>
      <c r="J38" s="3"/>
      <c r="K38" s="7"/>
    </row>
    <row r="39" spans="1:11" x14ac:dyDescent="0.2">
      <c r="A39" s="2">
        <v>36</v>
      </c>
      <c r="B39">
        <f t="shared" si="14"/>
        <v>320</v>
      </c>
      <c r="C39">
        <f t="shared" si="15"/>
        <v>180</v>
      </c>
      <c r="D39" s="1">
        <f t="shared" si="12"/>
        <v>387</v>
      </c>
      <c r="E39" s="1">
        <f t="shared" si="13"/>
        <v>211</v>
      </c>
      <c r="F39" s="12">
        <v>0.36</v>
      </c>
      <c r="G39" s="12">
        <v>0.35284280936454848</v>
      </c>
      <c r="H39" s="9"/>
      <c r="J39" s="10"/>
      <c r="K39" s="9"/>
    </row>
    <row r="40" spans="1:11" x14ac:dyDescent="0.2">
      <c r="A40" s="2">
        <v>37</v>
      </c>
      <c r="B40">
        <f t="shared" si="14"/>
        <v>315</v>
      </c>
      <c r="C40">
        <f t="shared" si="15"/>
        <v>185</v>
      </c>
      <c r="D40" s="1">
        <f t="shared" si="12"/>
        <v>381</v>
      </c>
      <c r="E40" s="1">
        <f t="shared" si="13"/>
        <v>217</v>
      </c>
      <c r="F40" s="12">
        <v>0.37</v>
      </c>
      <c r="G40" s="12">
        <v>0.36287625418060199</v>
      </c>
      <c r="H40" s="9"/>
      <c r="J40" s="10"/>
      <c r="K40" s="9"/>
    </row>
    <row r="41" spans="1:11" x14ac:dyDescent="0.2">
      <c r="A41" s="2">
        <v>38</v>
      </c>
      <c r="B41">
        <f t="shared" si="14"/>
        <v>310</v>
      </c>
      <c r="C41">
        <f t="shared" si="15"/>
        <v>190</v>
      </c>
      <c r="D41" s="1">
        <f t="shared" si="12"/>
        <v>375</v>
      </c>
      <c r="E41" s="1">
        <f t="shared" si="13"/>
        <v>223</v>
      </c>
      <c r="F41" s="12">
        <v>0.38</v>
      </c>
      <c r="G41" s="12">
        <v>0.37290969899665549</v>
      </c>
      <c r="H41" s="9"/>
      <c r="J41" s="10"/>
      <c r="K41" s="9"/>
    </row>
    <row r="42" spans="1:11" x14ac:dyDescent="0.2">
      <c r="A42" s="2">
        <v>39</v>
      </c>
      <c r="B42">
        <f t="shared" si="14"/>
        <v>305</v>
      </c>
      <c r="C42">
        <f t="shared" si="15"/>
        <v>195</v>
      </c>
      <c r="D42" s="1">
        <f>D43+6</f>
        <v>369</v>
      </c>
      <c r="E42" s="1">
        <f>E43-6</f>
        <v>229</v>
      </c>
      <c r="F42" s="12">
        <v>0.39</v>
      </c>
      <c r="G42" s="12">
        <v>0.38294314381270905</v>
      </c>
      <c r="H42" s="9"/>
      <c r="J42" s="10"/>
      <c r="K42" s="9"/>
    </row>
    <row r="43" spans="1:11" x14ac:dyDescent="0.2">
      <c r="A43" s="3">
        <v>40</v>
      </c>
      <c r="B43" s="6">
        <f t="shared" si="14"/>
        <v>300</v>
      </c>
      <c r="C43" s="6">
        <f t="shared" si="15"/>
        <v>200</v>
      </c>
      <c r="D43" s="6">
        <v>363</v>
      </c>
      <c r="E43" s="6">
        <v>235</v>
      </c>
      <c r="F43" s="13">
        <v>0.4</v>
      </c>
      <c r="G43" s="13">
        <v>0.39297658862876256</v>
      </c>
      <c r="H43" s="7" t="s">
        <v>21</v>
      </c>
      <c r="I43" s="3">
        <v>12</v>
      </c>
      <c r="J43" s="3">
        <v>8</v>
      </c>
      <c r="K43" s="7"/>
    </row>
    <row r="44" spans="1:11" x14ac:dyDescent="0.2">
      <c r="A44" s="2">
        <v>41</v>
      </c>
      <c r="B44">
        <f t="shared" si="14"/>
        <v>295</v>
      </c>
      <c r="C44">
        <f t="shared" si="15"/>
        <v>205</v>
      </c>
      <c r="D44" s="1">
        <f t="shared" ref="D44:D46" si="16">D45+6</f>
        <v>369</v>
      </c>
      <c r="E44" s="1">
        <f t="shared" ref="E44:E46" si="17">E45-6</f>
        <v>249</v>
      </c>
      <c r="F44" s="12">
        <v>0.41</v>
      </c>
      <c r="G44" s="12">
        <v>0.40291262135922329</v>
      </c>
      <c r="H44" s="9"/>
      <c r="J44" s="10"/>
      <c r="K44" s="9"/>
    </row>
    <row r="45" spans="1:11" x14ac:dyDescent="0.2">
      <c r="A45" s="2">
        <v>42</v>
      </c>
      <c r="B45">
        <f t="shared" si="14"/>
        <v>290</v>
      </c>
      <c r="C45">
        <f t="shared" si="15"/>
        <v>210</v>
      </c>
      <c r="D45" s="1">
        <f t="shared" si="16"/>
        <v>363</v>
      </c>
      <c r="E45" s="1">
        <f t="shared" si="17"/>
        <v>255</v>
      </c>
      <c r="F45" s="12">
        <v>0.42</v>
      </c>
      <c r="G45" s="12">
        <v>0.41262135922330095</v>
      </c>
      <c r="H45" s="9"/>
      <c r="J45" s="10"/>
      <c r="K45" s="9"/>
    </row>
    <row r="46" spans="1:11" x14ac:dyDescent="0.2">
      <c r="A46" s="2">
        <v>43</v>
      </c>
      <c r="B46">
        <f t="shared" si="14"/>
        <v>285</v>
      </c>
      <c r="C46">
        <f t="shared" si="15"/>
        <v>215</v>
      </c>
      <c r="D46" s="1">
        <f t="shared" si="16"/>
        <v>357</v>
      </c>
      <c r="E46" s="1">
        <f t="shared" si="17"/>
        <v>261</v>
      </c>
      <c r="F46" s="12">
        <v>0.43</v>
      </c>
      <c r="G46" s="12">
        <v>0.42233009708737862</v>
      </c>
      <c r="H46" s="9"/>
      <c r="J46" s="10"/>
      <c r="K46" s="9"/>
    </row>
    <row r="47" spans="1:11" x14ac:dyDescent="0.2">
      <c r="A47" s="2">
        <v>44</v>
      </c>
      <c r="B47">
        <f t="shared" si="14"/>
        <v>280</v>
      </c>
      <c r="C47">
        <f t="shared" si="15"/>
        <v>220</v>
      </c>
      <c r="D47" s="1">
        <f>D48+6</f>
        <v>351</v>
      </c>
      <c r="E47" s="1">
        <f>E48-6</f>
        <v>267</v>
      </c>
      <c r="F47" s="12">
        <v>0.44</v>
      </c>
      <c r="G47" s="12">
        <v>0.43203883495145629</v>
      </c>
      <c r="H47" s="9"/>
      <c r="J47" s="10"/>
      <c r="K47" s="9"/>
    </row>
    <row r="48" spans="1:11" x14ac:dyDescent="0.2">
      <c r="A48" s="3">
        <v>45</v>
      </c>
      <c r="B48" s="6">
        <f t="shared" si="14"/>
        <v>275</v>
      </c>
      <c r="C48" s="6">
        <f t="shared" si="15"/>
        <v>225</v>
      </c>
      <c r="D48" s="6">
        <f t="shared" ref="D48:D51" si="18">D49+6</f>
        <v>345</v>
      </c>
      <c r="E48" s="6">
        <f t="shared" ref="E48:E51" si="19">E49-6</f>
        <v>273</v>
      </c>
      <c r="F48" s="13">
        <v>0.45</v>
      </c>
      <c r="G48" s="13">
        <v>0.44174757281553401</v>
      </c>
      <c r="H48" s="7" t="s">
        <v>20</v>
      </c>
      <c r="I48" s="3"/>
      <c r="J48" s="3"/>
      <c r="K48" s="7"/>
    </row>
    <row r="49" spans="1:11" x14ac:dyDescent="0.2">
      <c r="A49" s="2">
        <v>46</v>
      </c>
      <c r="B49">
        <f t="shared" si="14"/>
        <v>270</v>
      </c>
      <c r="C49">
        <f t="shared" si="15"/>
        <v>230</v>
      </c>
      <c r="D49" s="1">
        <f t="shared" si="18"/>
        <v>339</v>
      </c>
      <c r="E49" s="1">
        <f t="shared" si="19"/>
        <v>279</v>
      </c>
      <c r="F49" s="12">
        <v>0.46</v>
      </c>
      <c r="G49" s="12">
        <v>0.45145631067961167</v>
      </c>
      <c r="H49" s="9"/>
      <c r="J49" s="10"/>
      <c r="K49" s="9"/>
    </row>
    <row r="50" spans="1:11" x14ac:dyDescent="0.2">
      <c r="A50" s="2">
        <v>47</v>
      </c>
      <c r="B50">
        <f t="shared" si="14"/>
        <v>265</v>
      </c>
      <c r="C50">
        <f t="shared" si="15"/>
        <v>235</v>
      </c>
      <c r="D50" s="1">
        <f t="shared" si="18"/>
        <v>333</v>
      </c>
      <c r="E50" s="1">
        <f t="shared" si="19"/>
        <v>285</v>
      </c>
      <c r="F50" s="12">
        <v>0.47</v>
      </c>
      <c r="G50" s="12">
        <v>0.46116504854368934</v>
      </c>
      <c r="H50" s="9"/>
      <c r="J50" s="10"/>
      <c r="K50" s="9"/>
    </row>
    <row r="51" spans="1:11" x14ac:dyDescent="0.2">
      <c r="A51" s="2">
        <v>48</v>
      </c>
      <c r="B51">
        <f t="shared" si="14"/>
        <v>260</v>
      </c>
      <c r="C51">
        <f t="shared" si="15"/>
        <v>240</v>
      </c>
      <c r="D51" s="1">
        <f t="shared" si="18"/>
        <v>327</v>
      </c>
      <c r="E51" s="1">
        <f t="shared" si="19"/>
        <v>291</v>
      </c>
      <c r="F51" s="12">
        <v>0.48</v>
      </c>
      <c r="G51" s="12">
        <v>0.470873786407767</v>
      </c>
      <c r="H51" s="9"/>
      <c r="J51" s="10"/>
      <c r="K51" s="9"/>
    </row>
    <row r="52" spans="1:11" x14ac:dyDescent="0.2">
      <c r="A52" s="2">
        <v>49</v>
      </c>
      <c r="B52">
        <f t="shared" si="14"/>
        <v>255</v>
      </c>
      <c r="C52">
        <f t="shared" si="15"/>
        <v>245</v>
      </c>
      <c r="D52" s="1">
        <f>D53+6</f>
        <v>321</v>
      </c>
      <c r="E52" s="1">
        <f>E53-6</f>
        <v>297</v>
      </c>
      <c r="F52" s="12">
        <v>0.49</v>
      </c>
      <c r="G52" s="12">
        <v>0.48058252427184467</v>
      </c>
      <c r="H52" s="9"/>
      <c r="J52" s="10"/>
      <c r="K52" s="9"/>
    </row>
    <row r="53" spans="1:11" x14ac:dyDescent="0.2">
      <c r="A53" s="3">
        <v>50</v>
      </c>
      <c r="B53" s="6" t="e">
        <f t="shared" si="14"/>
        <v>#VALUE!</v>
      </c>
      <c r="C53" s="6" t="s">
        <v>14</v>
      </c>
      <c r="D53" s="6">
        <v>315</v>
      </c>
      <c r="E53" s="6">
        <f>E54-12</f>
        <v>303</v>
      </c>
      <c r="F53" s="13">
        <v>0.5</v>
      </c>
      <c r="G53" s="13">
        <v>0.49029126213592233</v>
      </c>
      <c r="H53" s="7" t="s">
        <v>19</v>
      </c>
      <c r="I53" s="3">
        <v>6</v>
      </c>
      <c r="J53" s="3">
        <v>6</v>
      </c>
      <c r="K53" s="7"/>
    </row>
    <row r="54" spans="1:11" x14ac:dyDescent="0.2">
      <c r="A54" s="2">
        <v>51</v>
      </c>
      <c r="B54">
        <f t="shared" si="14"/>
        <v>245</v>
      </c>
      <c r="C54">
        <f t="shared" si="15"/>
        <v>255</v>
      </c>
      <c r="D54" s="1">
        <f t="shared" ref="D54:D61" si="20">D55+6</f>
        <v>315</v>
      </c>
      <c r="E54" s="1">
        <f t="shared" ref="E54:E61" si="21">E55-6</f>
        <v>315</v>
      </c>
      <c r="F54" s="12">
        <v>0.51</v>
      </c>
      <c r="G54" s="12">
        <v>0.5</v>
      </c>
      <c r="H54" s="9"/>
      <c r="J54" s="10"/>
      <c r="K54" s="9"/>
    </row>
    <row r="55" spans="1:11" x14ac:dyDescent="0.2">
      <c r="A55" s="2">
        <v>52</v>
      </c>
      <c r="B55">
        <f t="shared" si="14"/>
        <v>240</v>
      </c>
      <c r="C55">
        <f t="shared" si="15"/>
        <v>260</v>
      </c>
      <c r="D55" s="1">
        <f t="shared" si="20"/>
        <v>309</v>
      </c>
      <c r="E55" s="1">
        <f t="shared" si="21"/>
        <v>321</v>
      </c>
      <c r="F55" s="12">
        <v>0.52</v>
      </c>
      <c r="G55" s="12">
        <v>0.50952380952380949</v>
      </c>
      <c r="H55" s="9"/>
      <c r="J55" s="10"/>
      <c r="K55" s="9"/>
    </row>
    <row r="56" spans="1:11" x14ac:dyDescent="0.2">
      <c r="A56" s="2">
        <v>53</v>
      </c>
      <c r="B56">
        <f t="shared" si="14"/>
        <v>235</v>
      </c>
      <c r="C56">
        <f t="shared" si="15"/>
        <v>265</v>
      </c>
      <c r="D56" s="1">
        <f t="shared" si="20"/>
        <v>303</v>
      </c>
      <c r="E56" s="1">
        <f t="shared" si="21"/>
        <v>327</v>
      </c>
      <c r="F56" s="12">
        <v>0.53</v>
      </c>
      <c r="G56" s="12">
        <v>0.51904761904761909</v>
      </c>
      <c r="H56" s="9"/>
      <c r="J56" s="10"/>
      <c r="K56" s="9"/>
    </row>
    <row r="57" spans="1:11" x14ac:dyDescent="0.2">
      <c r="A57" s="2">
        <v>54</v>
      </c>
      <c r="B57">
        <f t="shared" si="14"/>
        <v>230</v>
      </c>
      <c r="C57">
        <f t="shared" si="15"/>
        <v>270</v>
      </c>
      <c r="D57" s="1">
        <f t="shared" si="20"/>
        <v>297</v>
      </c>
      <c r="E57" s="1">
        <f t="shared" si="21"/>
        <v>333</v>
      </c>
      <c r="F57" s="12">
        <v>0.54</v>
      </c>
      <c r="G57" s="12">
        <v>0.52857142857142858</v>
      </c>
      <c r="H57" s="9"/>
      <c r="J57" s="10"/>
      <c r="K57" s="9"/>
    </row>
    <row r="58" spans="1:11" x14ac:dyDescent="0.2">
      <c r="A58" s="3">
        <v>55</v>
      </c>
      <c r="B58" s="6">
        <f t="shared" si="14"/>
        <v>225</v>
      </c>
      <c r="C58" s="6">
        <f t="shared" si="15"/>
        <v>275</v>
      </c>
      <c r="D58" s="6">
        <f t="shared" si="20"/>
        <v>291</v>
      </c>
      <c r="E58" s="6">
        <f t="shared" si="21"/>
        <v>339</v>
      </c>
      <c r="F58" s="13">
        <v>0.55000000000000004</v>
      </c>
      <c r="G58" s="13">
        <v>0.53809523809523807</v>
      </c>
      <c r="H58" s="7"/>
      <c r="I58" s="3"/>
      <c r="J58" s="3"/>
      <c r="K58" s="7"/>
    </row>
    <row r="59" spans="1:11" x14ac:dyDescent="0.2">
      <c r="A59" s="2">
        <v>56</v>
      </c>
      <c r="B59">
        <f t="shared" si="14"/>
        <v>220</v>
      </c>
      <c r="C59">
        <f t="shared" si="15"/>
        <v>280</v>
      </c>
      <c r="D59" s="1">
        <f t="shared" si="20"/>
        <v>285</v>
      </c>
      <c r="E59" s="1">
        <f t="shared" si="21"/>
        <v>345</v>
      </c>
      <c r="F59" s="12">
        <v>0.56000000000000005</v>
      </c>
      <c r="G59" s="12">
        <v>0.54761904761904767</v>
      </c>
      <c r="H59" s="9"/>
      <c r="J59" s="10"/>
      <c r="K59" s="9"/>
    </row>
    <row r="60" spans="1:11" x14ac:dyDescent="0.2">
      <c r="A60" s="2">
        <v>57</v>
      </c>
      <c r="B60">
        <f t="shared" si="14"/>
        <v>215</v>
      </c>
      <c r="C60">
        <f t="shared" si="15"/>
        <v>285</v>
      </c>
      <c r="D60" s="1">
        <f t="shared" si="20"/>
        <v>279</v>
      </c>
      <c r="E60" s="1">
        <f t="shared" si="21"/>
        <v>351</v>
      </c>
      <c r="F60" s="12">
        <v>0.56999999999999995</v>
      </c>
      <c r="G60" s="12">
        <v>0.55714285714285716</v>
      </c>
      <c r="H60" s="9"/>
      <c r="J60" s="10"/>
      <c r="K60" s="9"/>
    </row>
    <row r="61" spans="1:11" x14ac:dyDescent="0.2">
      <c r="A61" s="2">
        <v>58</v>
      </c>
      <c r="B61">
        <f t="shared" si="14"/>
        <v>210</v>
      </c>
      <c r="C61">
        <f t="shared" si="15"/>
        <v>290</v>
      </c>
      <c r="D61" s="1">
        <f t="shared" si="20"/>
        <v>273</v>
      </c>
      <c r="E61" s="1">
        <f t="shared" si="21"/>
        <v>357</v>
      </c>
      <c r="F61" s="12">
        <v>0.57999999999999996</v>
      </c>
      <c r="G61" s="12">
        <v>0.56666666666666665</v>
      </c>
      <c r="H61" s="9"/>
      <c r="J61" s="10"/>
      <c r="K61" s="9"/>
    </row>
    <row r="62" spans="1:11" x14ac:dyDescent="0.2">
      <c r="A62" s="2">
        <v>59</v>
      </c>
      <c r="B62">
        <f t="shared" si="14"/>
        <v>205</v>
      </c>
      <c r="C62">
        <f t="shared" si="15"/>
        <v>295</v>
      </c>
      <c r="D62" s="1">
        <f>D63+6</f>
        <v>267</v>
      </c>
      <c r="E62" s="1">
        <f>E63-6</f>
        <v>363</v>
      </c>
      <c r="F62" s="12">
        <v>0.59</v>
      </c>
      <c r="G62" s="12">
        <v>0.57619047619047614</v>
      </c>
      <c r="H62" s="9"/>
      <c r="J62" s="10"/>
      <c r="K62" s="9"/>
    </row>
    <row r="63" spans="1:11" x14ac:dyDescent="0.2">
      <c r="A63" s="3">
        <v>60</v>
      </c>
      <c r="B63" s="6">
        <f t="shared" si="14"/>
        <v>200</v>
      </c>
      <c r="C63" s="6">
        <f t="shared" si="15"/>
        <v>300</v>
      </c>
      <c r="D63" s="6">
        <v>261</v>
      </c>
      <c r="E63" s="6">
        <v>369</v>
      </c>
      <c r="F63" s="13">
        <v>0.6</v>
      </c>
      <c r="G63" s="13">
        <v>0.58571428571428574</v>
      </c>
      <c r="H63" s="7" t="s">
        <v>18</v>
      </c>
      <c r="I63" s="3">
        <v>12</v>
      </c>
      <c r="J63" s="3">
        <v>18</v>
      </c>
      <c r="K63" s="7"/>
    </row>
    <row r="64" spans="1:11" x14ac:dyDescent="0.2">
      <c r="A64" s="2">
        <v>61</v>
      </c>
      <c r="B64">
        <f t="shared" si="14"/>
        <v>195</v>
      </c>
      <c r="C64">
        <f t="shared" si="15"/>
        <v>305</v>
      </c>
      <c r="D64" s="1">
        <f t="shared" ref="D64:D67" si="22">D65+6</f>
        <v>267</v>
      </c>
      <c r="E64" s="1">
        <f t="shared" ref="E64:E67" si="23">E65-6</f>
        <v>393</v>
      </c>
      <c r="F64" s="12">
        <v>0.61</v>
      </c>
      <c r="G64" s="12">
        <v>0.59545454545454546</v>
      </c>
      <c r="H64" s="9"/>
      <c r="J64" s="10"/>
      <c r="K64" s="9"/>
    </row>
    <row r="65" spans="1:11" x14ac:dyDescent="0.2">
      <c r="A65" s="2">
        <v>62</v>
      </c>
      <c r="B65">
        <f t="shared" si="14"/>
        <v>190</v>
      </c>
      <c r="C65">
        <f t="shared" si="15"/>
        <v>310</v>
      </c>
      <c r="D65" s="1">
        <f t="shared" si="22"/>
        <v>261</v>
      </c>
      <c r="E65" s="1">
        <f t="shared" si="23"/>
        <v>399</v>
      </c>
      <c r="F65" s="12">
        <v>0.62</v>
      </c>
      <c r="G65" s="12">
        <v>0.6045454545454545</v>
      </c>
      <c r="H65" s="9"/>
      <c r="J65" s="10"/>
      <c r="K65" s="9"/>
    </row>
    <row r="66" spans="1:11" x14ac:dyDescent="0.2">
      <c r="A66" s="2">
        <v>63</v>
      </c>
      <c r="B66">
        <f t="shared" si="14"/>
        <v>185</v>
      </c>
      <c r="C66">
        <f t="shared" si="15"/>
        <v>315</v>
      </c>
      <c r="D66" s="1">
        <f t="shared" si="22"/>
        <v>255</v>
      </c>
      <c r="E66" s="1">
        <f t="shared" si="23"/>
        <v>405</v>
      </c>
      <c r="F66" s="12">
        <v>0.63</v>
      </c>
      <c r="G66" s="12">
        <v>0.61363636363636365</v>
      </c>
      <c r="H66" s="9"/>
      <c r="J66" s="10"/>
      <c r="K66" s="9"/>
    </row>
    <row r="67" spans="1:11" x14ac:dyDescent="0.2">
      <c r="A67" s="2">
        <v>64</v>
      </c>
      <c r="B67">
        <f t="shared" ref="B67:B98" si="24">500-C67</f>
        <v>180</v>
      </c>
      <c r="C67">
        <f t="shared" ref="C67:C103" si="25">500*(A67/100)</f>
        <v>320</v>
      </c>
      <c r="D67" s="1">
        <f t="shared" si="22"/>
        <v>249</v>
      </c>
      <c r="E67" s="1">
        <f t="shared" si="23"/>
        <v>411</v>
      </c>
      <c r="F67" s="12">
        <v>0.64</v>
      </c>
      <c r="G67" s="12">
        <v>0.62272727272727268</v>
      </c>
      <c r="H67" s="9"/>
      <c r="J67" s="10"/>
      <c r="K67" s="9"/>
    </row>
    <row r="68" spans="1:11" x14ac:dyDescent="0.2">
      <c r="A68" s="3">
        <v>65</v>
      </c>
      <c r="B68" s="6">
        <f t="shared" si="24"/>
        <v>175</v>
      </c>
      <c r="C68" s="6">
        <f t="shared" si="25"/>
        <v>325</v>
      </c>
      <c r="D68" s="6">
        <f t="shared" ref="D68:D71" si="26">D69+6</f>
        <v>243</v>
      </c>
      <c r="E68" s="6">
        <f t="shared" ref="E68:E71" si="27">E69-6</f>
        <v>417</v>
      </c>
      <c r="F68" s="13">
        <v>0.65</v>
      </c>
      <c r="G68" s="13">
        <v>0.63181818181818183</v>
      </c>
      <c r="H68" s="7" t="s">
        <v>20</v>
      </c>
      <c r="I68" s="3"/>
      <c r="J68" s="3"/>
      <c r="K68" s="7"/>
    </row>
    <row r="69" spans="1:11" x14ac:dyDescent="0.2">
      <c r="A69" s="2">
        <v>66</v>
      </c>
      <c r="B69">
        <f t="shared" si="24"/>
        <v>170</v>
      </c>
      <c r="C69">
        <f t="shared" si="25"/>
        <v>330</v>
      </c>
      <c r="D69" s="1">
        <f t="shared" si="26"/>
        <v>237</v>
      </c>
      <c r="E69" s="1">
        <f t="shared" si="27"/>
        <v>423</v>
      </c>
      <c r="F69" s="12">
        <v>0.66</v>
      </c>
      <c r="G69" s="12">
        <v>0.64090909090909087</v>
      </c>
      <c r="H69" s="9"/>
      <c r="J69" s="10"/>
      <c r="K69" s="9"/>
    </row>
    <row r="70" spans="1:11" x14ac:dyDescent="0.2">
      <c r="A70" s="2">
        <v>67</v>
      </c>
      <c r="B70">
        <f t="shared" si="24"/>
        <v>165</v>
      </c>
      <c r="C70">
        <f t="shared" si="25"/>
        <v>335</v>
      </c>
      <c r="D70" s="1">
        <f t="shared" si="26"/>
        <v>231</v>
      </c>
      <c r="E70" s="1">
        <f t="shared" si="27"/>
        <v>429</v>
      </c>
      <c r="F70" s="12">
        <v>0.67</v>
      </c>
      <c r="G70" s="12">
        <v>0.65</v>
      </c>
      <c r="H70" s="9"/>
      <c r="J70" s="10"/>
      <c r="K70" s="9"/>
    </row>
    <row r="71" spans="1:11" x14ac:dyDescent="0.2">
      <c r="A71" s="2">
        <v>68</v>
      </c>
      <c r="B71">
        <f t="shared" si="24"/>
        <v>160</v>
      </c>
      <c r="C71">
        <f t="shared" si="25"/>
        <v>340</v>
      </c>
      <c r="D71" s="1">
        <f t="shared" si="26"/>
        <v>225</v>
      </c>
      <c r="E71" s="1">
        <f t="shared" si="27"/>
        <v>435</v>
      </c>
      <c r="F71" s="12">
        <v>0.68</v>
      </c>
      <c r="G71" s="12">
        <v>0.65909090909090906</v>
      </c>
      <c r="H71" s="9"/>
      <c r="J71" s="10"/>
      <c r="K71" s="9"/>
    </row>
    <row r="72" spans="1:11" x14ac:dyDescent="0.2">
      <c r="A72" s="2">
        <v>69</v>
      </c>
      <c r="B72">
        <f t="shared" si="24"/>
        <v>155</v>
      </c>
      <c r="C72">
        <f t="shared" si="25"/>
        <v>345</v>
      </c>
      <c r="D72" s="1">
        <f>D73+6</f>
        <v>219</v>
      </c>
      <c r="E72" s="1">
        <f>E73-6</f>
        <v>441</v>
      </c>
      <c r="F72" s="12">
        <v>0.69</v>
      </c>
      <c r="G72" s="12">
        <v>0.66818181818181821</v>
      </c>
      <c r="H72" s="9"/>
      <c r="J72" s="10"/>
      <c r="K72" s="9"/>
    </row>
    <row r="73" spans="1:11" x14ac:dyDescent="0.2">
      <c r="A73" s="3">
        <v>70</v>
      </c>
      <c r="B73" s="6">
        <f t="shared" si="24"/>
        <v>150</v>
      </c>
      <c r="C73" s="6">
        <f t="shared" si="25"/>
        <v>350</v>
      </c>
      <c r="D73" s="6">
        <v>213</v>
      </c>
      <c r="E73" s="6">
        <v>447</v>
      </c>
      <c r="F73" s="13">
        <v>0.7</v>
      </c>
      <c r="G73" s="13">
        <v>0.67727272727272725</v>
      </c>
      <c r="H73" s="7" t="s">
        <v>18</v>
      </c>
      <c r="I73" s="3">
        <v>9</v>
      </c>
      <c r="J73" s="3">
        <v>21</v>
      </c>
      <c r="K73" s="7" t="s">
        <v>23</v>
      </c>
    </row>
    <row r="74" spans="1:11" x14ac:dyDescent="0.2">
      <c r="A74" s="2">
        <v>71</v>
      </c>
      <c r="B74">
        <f t="shared" si="24"/>
        <v>145</v>
      </c>
      <c r="C74">
        <f t="shared" si="25"/>
        <v>355</v>
      </c>
      <c r="D74" s="1">
        <v>216</v>
      </c>
      <c r="E74" s="1">
        <f t="shared" ref="E74:E79" si="28">E75-8</f>
        <v>474</v>
      </c>
      <c r="F74" s="12">
        <v>0.71</v>
      </c>
      <c r="G74" s="12">
        <v>0.68695652173913047</v>
      </c>
      <c r="H74" s="9"/>
      <c r="J74" s="10"/>
      <c r="K74" s="9"/>
    </row>
    <row r="75" spans="1:11" x14ac:dyDescent="0.2">
      <c r="A75" s="2">
        <v>72</v>
      </c>
      <c r="B75">
        <f t="shared" si="24"/>
        <v>140</v>
      </c>
      <c r="C75">
        <f t="shared" si="25"/>
        <v>360</v>
      </c>
      <c r="D75" s="1">
        <v>208</v>
      </c>
      <c r="E75" s="1">
        <f t="shared" si="28"/>
        <v>482</v>
      </c>
      <c r="F75" s="12">
        <v>0.72</v>
      </c>
      <c r="G75" s="12">
        <v>0.6985507246376812</v>
      </c>
      <c r="H75" s="9"/>
      <c r="J75" s="10"/>
      <c r="K75" s="9"/>
    </row>
    <row r="76" spans="1:11" x14ac:dyDescent="0.2">
      <c r="A76" s="2">
        <v>73</v>
      </c>
      <c r="B76">
        <f t="shared" si="24"/>
        <v>135</v>
      </c>
      <c r="C76">
        <f t="shared" si="25"/>
        <v>365</v>
      </c>
      <c r="D76" s="1">
        <v>200</v>
      </c>
      <c r="E76" s="1">
        <f t="shared" si="28"/>
        <v>490</v>
      </c>
      <c r="F76" s="12">
        <v>0.73</v>
      </c>
      <c r="G76" s="12">
        <v>0.71014492753623193</v>
      </c>
      <c r="H76" s="9"/>
      <c r="J76" s="10"/>
      <c r="K76" s="9"/>
    </row>
    <row r="77" spans="1:11" x14ac:dyDescent="0.2">
      <c r="A77" s="2">
        <v>74</v>
      </c>
      <c r="B77">
        <f t="shared" si="24"/>
        <v>130</v>
      </c>
      <c r="C77">
        <f t="shared" si="25"/>
        <v>370</v>
      </c>
      <c r="D77" s="1">
        <v>192</v>
      </c>
      <c r="E77" s="1">
        <f t="shared" si="28"/>
        <v>498</v>
      </c>
      <c r="F77" s="12">
        <v>0.74</v>
      </c>
      <c r="G77" s="12">
        <v>0.72173913043478266</v>
      </c>
      <c r="H77" s="9"/>
      <c r="J77" s="10"/>
      <c r="K77" s="9"/>
    </row>
    <row r="78" spans="1:11" x14ac:dyDescent="0.2">
      <c r="A78" s="3">
        <v>75</v>
      </c>
      <c r="B78" s="6">
        <f t="shared" si="24"/>
        <v>125</v>
      </c>
      <c r="C78" s="6">
        <f t="shared" si="25"/>
        <v>375</v>
      </c>
      <c r="D78" s="6">
        <v>184</v>
      </c>
      <c r="E78" s="6">
        <f t="shared" si="28"/>
        <v>506</v>
      </c>
      <c r="F78" s="13">
        <v>0.75</v>
      </c>
      <c r="G78" s="13">
        <v>0.73333333333333328</v>
      </c>
      <c r="H78" s="7"/>
      <c r="I78" s="3"/>
      <c r="J78" s="3"/>
      <c r="K78" s="7"/>
    </row>
    <row r="79" spans="1:11" x14ac:dyDescent="0.2">
      <c r="A79" s="2">
        <v>76</v>
      </c>
      <c r="B79">
        <f t="shared" si="24"/>
        <v>120</v>
      </c>
      <c r="C79">
        <f t="shared" si="25"/>
        <v>380</v>
      </c>
      <c r="D79" s="1">
        <v>176</v>
      </c>
      <c r="E79" s="1">
        <f t="shared" si="28"/>
        <v>514</v>
      </c>
      <c r="F79" s="12">
        <v>0.76</v>
      </c>
      <c r="G79" s="12">
        <v>0.74492753623188401</v>
      </c>
      <c r="H79" s="9"/>
      <c r="J79" s="10"/>
      <c r="K79" s="9"/>
    </row>
    <row r="80" spans="1:11" x14ac:dyDescent="0.2">
      <c r="A80" s="2">
        <v>77</v>
      </c>
      <c r="B80">
        <f t="shared" si="24"/>
        <v>115</v>
      </c>
      <c r="C80">
        <f t="shared" si="25"/>
        <v>385</v>
      </c>
      <c r="D80" s="1">
        <v>168</v>
      </c>
      <c r="E80" s="1">
        <f t="shared" ref="E80" si="29">E81-8</f>
        <v>522</v>
      </c>
      <c r="F80" s="12">
        <v>0.77</v>
      </c>
      <c r="G80" s="12">
        <v>0.75652173913043474</v>
      </c>
      <c r="H80" s="9"/>
      <c r="J80" s="10"/>
      <c r="K80" s="9"/>
    </row>
    <row r="81" spans="1:11" x14ac:dyDescent="0.2">
      <c r="A81" s="2">
        <v>78</v>
      </c>
      <c r="B81">
        <f t="shared" si="24"/>
        <v>110</v>
      </c>
      <c r="C81">
        <f t="shared" si="25"/>
        <v>390</v>
      </c>
      <c r="D81" s="1">
        <v>160</v>
      </c>
      <c r="E81" s="1">
        <f>E82-8</f>
        <v>530</v>
      </c>
      <c r="F81" s="12">
        <v>0.78</v>
      </c>
      <c r="G81" s="12">
        <v>0.76811594202898548</v>
      </c>
      <c r="H81" s="9"/>
      <c r="J81" s="10"/>
      <c r="K81" s="9"/>
    </row>
    <row r="82" spans="1:11" x14ac:dyDescent="0.2">
      <c r="A82" s="2">
        <v>79</v>
      </c>
      <c r="B82">
        <f t="shared" si="24"/>
        <v>105</v>
      </c>
      <c r="C82">
        <f t="shared" si="25"/>
        <v>395</v>
      </c>
      <c r="D82" s="1">
        <v>152</v>
      </c>
      <c r="E82" s="1">
        <f>E83-8</f>
        <v>538</v>
      </c>
      <c r="F82" s="12">
        <v>0.79</v>
      </c>
      <c r="G82" s="12">
        <v>0.77971014492753621</v>
      </c>
      <c r="H82" s="9"/>
      <c r="I82" s="10" t="s">
        <v>15</v>
      </c>
      <c r="J82" s="10"/>
      <c r="K82" s="9"/>
    </row>
    <row r="83" spans="1:11" x14ac:dyDescent="0.2">
      <c r="A83" s="3">
        <v>80</v>
      </c>
      <c r="B83" s="6">
        <f t="shared" si="24"/>
        <v>100</v>
      </c>
      <c r="C83" s="6">
        <f t="shared" si="25"/>
        <v>400</v>
      </c>
      <c r="D83" s="6">
        <v>144</v>
      </c>
      <c r="E83" s="6">
        <f>E84-48</f>
        <v>546</v>
      </c>
      <c r="F83" s="13">
        <v>0.8</v>
      </c>
      <c r="G83" s="13">
        <v>0.79130434782608694</v>
      </c>
      <c r="H83" s="7" t="s">
        <v>16</v>
      </c>
      <c r="I83" s="3">
        <v>10</v>
      </c>
      <c r="J83" s="3">
        <v>40</v>
      </c>
      <c r="K83" s="7"/>
    </row>
    <row r="84" spans="1:11" x14ac:dyDescent="0.2">
      <c r="A84" s="2">
        <v>81</v>
      </c>
      <c r="B84">
        <f t="shared" si="24"/>
        <v>95</v>
      </c>
      <c r="C84">
        <f t="shared" si="25"/>
        <v>405</v>
      </c>
      <c r="D84" s="1">
        <f t="shared" ref="D84:D89" si="30">D85+8</f>
        <v>146</v>
      </c>
      <c r="E84" s="1">
        <f t="shared" ref="E84:E92" si="31">E85-8</f>
        <v>594</v>
      </c>
      <c r="F84" s="12">
        <v>0.81</v>
      </c>
      <c r="G84" s="12">
        <v>0.80270270270270272</v>
      </c>
      <c r="H84" s="9"/>
      <c r="J84" s="10"/>
      <c r="K84" s="9"/>
    </row>
    <row r="85" spans="1:11" x14ac:dyDescent="0.2">
      <c r="A85" s="2">
        <v>82</v>
      </c>
      <c r="B85">
        <f t="shared" si="24"/>
        <v>90</v>
      </c>
      <c r="C85">
        <f t="shared" si="25"/>
        <v>410</v>
      </c>
      <c r="D85" s="1">
        <f t="shared" si="30"/>
        <v>138</v>
      </c>
      <c r="E85" s="1">
        <f t="shared" si="31"/>
        <v>602</v>
      </c>
      <c r="F85" s="12">
        <v>0.82</v>
      </c>
      <c r="G85" s="12">
        <v>0.81351351351351353</v>
      </c>
      <c r="H85" s="9"/>
      <c r="J85" s="10"/>
      <c r="K85" s="9"/>
    </row>
    <row r="86" spans="1:11" x14ac:dyDescent="0.2">
      <c r="A86" s="2">
        <v>83</v>
      </c>
      <c r="B86">
        <f t="shared" si="24"/>
        <v>85</v>
      </c>
      <c r="C86">
        <f t="shared" si="25"/>
        <v>415</v>
      </c>
      <c r="D86" s="1">
        <f t="shared" si="30"/>
        <v>130</v>
      </c>
      <c r="E86" s="1">
        <f t="shared" si="31"/>
        <v>610</v>
      </c>
      <c r="F86" s="12">
        <v>0.83</v>
      </c>
      <c r="G86" s="12">
        <v>0.82432432432432434</v>
      </c>
      <c r="H86" s="9"/>
      <c r="J86" s="10"/>
      <c r="K86" s="9"/>
    </row>
    <row r="87" spans="1:11" x14ac:dyDescent="0.2">
      <c r="A87" s="2">
        <v>84</v>
      </c>
      <c r="B87">
        <f t="shared" si="24"/>
        <v>80</v>
      </c>
      <c r="C87">
        <f t="shared" si="25"/>
        <v>420</v>
      </c>
      <c r="D87" s="1">
        <f t="shared" si="30"/>
        <v>122</v>
      </c>
      <c r="E87" s="1">
        <f t="shared" si="31"/>
        <v>618</v>
      </c>
      <c r="F87" s="12">
        <v>0.84</v>
      </c>
      <c r="G87" s="12">
        <v>0.83513513513513515</v>
      </c>
      <c r="H87" s="9"/>
      <c r="J87" s="10"/>
      <c r="K87" s="9"/>
    </row>
    <row r="88" spans="1:11" x14ac:dyDescent="0.2">
      <c r="A88" s="3">
        <v>85</v>
      </c>
      <c r="B88" s="6">
        <f t="shared" si="24"/>
        <v>75</v>
      </c>
      <c r="C88" s="6">
        <f t="shared" si="25"/>
        <v>425</v>
      </c>
      <c r="D88" s="6">
        <f t="shared" si="30"/>
        <v>114</v>
      </c>
      <c r="E88" s="6">
        <f t="shared" si="31"/>
        <v>626</v>
      </c>
      <c r="F88" s="13">
        <v>0.85</v>
      </c>
      <c r="G88" s="13">
        <v>0.84594594594594597</v>
      </c>
      <c r="H88" s="7"/>
      <c r="I88" s="3"/>
      <c r="J88" s="3"/>
      <c r="K88" s="7"/>
    </row>
    <row r="89" spans="1:11" x14ac:dyDescent="0.2">
      <c r="A89" s="2">
        <v>86</v>
      </c>
      <c r="B89">
        <f t="shared" si="24"/>
        <v>70</v>
      </c>
      <c r="C89">
        <f t="shared" si="25"/>
        <v>430</v>
      </c>
      <c r="D89" s="1">
        <f t="shared" si="30"/>
        <v>106</v>
      </c>
      <c r="E89" s="1">
        <f t="shared" si="31"/>
        <v>634</v>
      </c>
      <c r="F89" s="12">
        <v>0.86</v>
      </c>
      <c r="G89" s="12">
        <v>0.85675675675675678</v>
      </c>
      <c r="H89" s="9"/>
      <c r="J89" s="10"/>
      <c r="K89" s="9"/>
    </row>
    <row r="90" spans="1:11" x14ac:dyDescent="0.2">
      <c r="A90" s="2">
        <v>87</v>
      </c>
      <c r="B90">
        <f t="shared" si="24"/>
        <v>65</v>
      </c>
      <c r="C90">
        <f t="shared" si="25"/>
        <v>435</v>
      </c>
      <c r="D90" s="1">
        <v>98</v>
      </c>
      <c r="E90" s="1">
        <f t="shared" si="31"/>
        <v>642</v>
      </c>
      <c r="F90" s="12">
        <v>0.87</v>
      </c>
      <c r="G90" s="12">
        <v>0.86756756756756759</v>
      </c>
      <c r="H90" s="9"/>
      <c r="J90" s="10"/>
      <c r="K90" s="9"/>
    </row>
    <row r="91" spans="1:11" x14ac:dyDescent="0.2">
      <c r="A91" s="2">
        <v>88</v>
      </c>
      <c r="B91">
        <f t="shared" si="24"/>
        <v>60</v>
      </c>
      <c r="C91">
        <f t="shared" si="25"/>
        <v>440</v>
      </c>
      <c r="D91" s="1">
        <f>90</f>
        <v>90</v>
      </c>
      <c r="E91" s="1">
        <f t="shared" si="31"/>
        <v>650</v>
      </c>
      <c r="F91" s="12">
        <v>0.88</v>
      </c>
      <c r="G91" s="12">
        <v>0.8783783783783784</v>
      </c>
      <c r="H91" s="9"/>
      <c r="J91" s="10"/>
      <c r="K91" s="9"/>
    </row>
    <row r="92" spans="1:11" x14ac:dyDescent="0.2">
      <c r="A92" s="2">
        <v>89</v>
      </c>
      <c r="B92">
        <f t="shared" si="24"/>
        <v>55</v>
      </c>
      <c r="C92">
        <f t="shared" si="25"/>
        <v>445</v>
      </c>
      <c r="D92" s="1">
        <f>D93+8</f>
        <v>82</v>
      </c>
      <c r="E92" s="1">
        <f t="shared" si="31"/>
        <v>658</v>
      </c>
      <c r="F92" s="12">
        <v>0.89</v>
      </c>
      <c r="G92" s="12">
        <v>0.88918918918918921</v>
      </c>
      <c r="H92" s="9"/>
      <c r="J92" s="10"/>
      <c r="K92" s="9"/>
    </row>
    <row r="93" spans="1:11" x14ac:dyDescent="0.2">
      <c r="A93" s="3">
        <v>90</v>
      </c>
      <c r="B93" s="6">
        <f t="shared" si="24"/>
        <v>50</v>
      </c>
      <c r="C93" s="6">
        <f t="shared" si="25"/>
        <v>450</v>
      </c>
      <c r="D93" s="6">
        <v>74</v>
      </c>
      <c r="E93" s="6">
        <v>666</v>
      </c>
      <c r="F93" s="13">
        <v>0.9</v>
      </c>
      <c r="G93" s="13">
        <v>0.9</v>
      </c>
      <c r="H93" s="7" t="s">
        <v>17</v>
      </c>
      <c r="I93" s="3">
        <v>6</v>
      </c>
      <c r="J93" s="3">
        <v>54</v>
      </c>
      <c r="K93" s="7"/>
    </row>
    <row r="94" spans="1:11" x14ac:dyDescent="0.2">
      <c r="A94" s="2">
        <v>91</v>
      </c>
      <c r="B94">
        <f t="shared" si="24"/>
        <v>45</v>
      </c>
      <c r="C94">
        <f t="shared" si="25"/>
        <v>455</v>
      </c>
      <c r="D94" s="1">
        <v>72</v>
      </c>
      <c r="E94" s="1">
        <v>728</v>
      </c>
      <c r="F94" s="12">
        <v>0.91</v>
      </c>
      <c r="G94" s="12">
        <v>0.91</v>
      </c>
      <c r="H94" s="9"/>
      <c r="J94" s="10"/>
      <c r="K94" s="9"/>
    </row>
    <row r="95" spans="1:11" x14ac:dyDescent="0.2">
      <c r="A95" s="2">
        <v>92</v>
      </c>
      <c r="B95">
        <f t="shared" si="24"/>
        <v>40</v>
      </c>
      <c r="C95">
        <f t="shared" si="25"/>
        <v>460</v>
      </c>
      <c r="D95" s="1">
        <v>64</v>
      </c>
      <c r="E95" s="1">
        <v>736</v>
      </c>
      <c r="F95" s="12">
        <v>0.92</v>
      </c>
      <c r="G95" s="12">
        <v>0.92</v>
      </c>
      <c r="H95" s="9"/>
      <c r="J95" s="10"/>
      <c r="K95" s="9"/>
    </row>
    <row r="96" spans="1:11" x14ac:dyDescent="0.2">
      <c r="A96" s="2">
        <v>93</v>
      </c>
      <c r="B96">
        <f t="shared" si="24"/>
        <v>35</v>
      </c>
      <c r="C96">
        <f t="shared" si="25"/>
        <v>465</v>
      </c>
      <c r="D96" s="1">
        <v>56</v>
      </c>
      <c r="E96" s="1">
        <v>744</v>
      </c>
      <c r="F96" s="12">
        <v>0.93</v>
      </c>
      <c r="G96" s="12">
        <v>0.93</v>
      </c>
      <c r="H96" s="9"/>
      <c r="J96" s="10"/>
      <c r="K96" s="9"/>
    </row>
    <row r="97" spans="1:11" x14ac:dyDescent="0.2">
      <c r="A97" s="2">
        <v>94</v>
      </c>
      <c r="B97">
        <f t="shared" si="24"/>
        <v>30</v>
      </c>
      <c r="C97">
        <f t="shared" si="25"/>
        <v>470</v>
      </c>
      <c r="D97" s="1">
        <v>48</v>
      </c>
      <c r="E97" s="1">
        <v>752</v>
      </c>
      <c r="F97" s="12">
        <v>0.94</v>
      </c>
      <c r="G97" s="12">
        <v>0.94</v>
      </c>
      <c r="H97" s="9"/>
      <c r="J97" s="10"/>
      <c r="K97" s="9"/>
    </row>
    <row r="98" spans="1:11" x14ac:dyDescent="0.2">
      <c r="A98" s="3">
        <v>95</v>
      </c>
      <c r="B98" s="6">
        <f t="shared" si="24"/>
        <v>25</v>
      </c>
      <c r="C98" s="6">
        <f t="shared" si="25"/>
        <v>475</v>
      </c>
      <c r="D98" s="6">
        <v>40</v>
      </c>
      <c r="E98" s="6">
        <v>760</v>
      </c>
      <c r="F98" s="13">
        <v>0.95</v>
      </c>
      <c r="G98" s="13">
        <v>0.95</v>
      </c>
      <c r="H98" s="7"/>
      <c r="I98" s="3"/>
      <c r="J98" s="3"/>
      <c r="K98" s="7"/>
    </row>
    <row r="99" spans="1:11" x14ac:dyDescent="0.2">
      <c r="A99" s="2">
        <v>96</v>
      </c>
      <c r="B99">
        <f t="shared" ref="B99:B103" si="32">500-C99</f>
        <v>20</v>
      </c>
      <c r="C99">
        <f t="shared" si="25"/>
        <v>480</v>
      </c>
      <c r="D99" s="1">
        <v>32</v>
      </c>
      <c r="E99" s="1">
        <v>768</v>
      </c>
      <c r="F99" s="12">
        <v>0.96</v>
      </c>
      <c r="G99" s="12">
        <v>0.96</v>
      </c>
      <c r="H99" s="9"/>
      <c r="J99" s="10"/>
      <c r="K99" s="9"/>
    </row>
    <row r="100" spans="1:11" x14ac:dyDescent="0.2">
      <c r="A100" s="2">
        <v>97</v>
      </c>
      <c r="B100">
        <f t="shared" si="32"/>
        <v>15</v>
      </c>
      <c r="C100">
        <f t="shared" si="25"/>
        <v>485</v>
      </c>
      <c r="D100" s="1">
        <v>24</v>
      </c>
      <c r="E100" s="1">
        <v>776</v>
      </c>
      <c r="F100" s="12">
        <v>0.97</v>
      </c>
      <c r="G100" s="12">
        <v>0.97</v>
      </c>
      <c r="H100" s="9"/>
      <c r="J100" s="10"/>
      <c r="K100" s="9"/>
    </row>
    <row r="101" spans="1:11" x14ac:dyDescent="0.2">
      <c r="A101" s="2">
        <v>98</v>
      </c>
      <c r="B101">
        <f t="shared" si="32"/>
        <v>10</v>
      </c>
      <c r="C101">
        <f t="shared" si="25"/>
        <v>490</v>
      </c>
      <c r="D101" s="1">
        <v>16</v>
      </c>
      <c r="E101" s="1">
        <v>784</v>
      </c>
      <c r="F101" s="12">
        <v>0.98</v>
      </c>
      <c r="G101" s="12">
        <v>0.98</v>
      </c>
      <c r="H101" s="9"/>
      <c r="J101" s="10"/>
      <c r="K101" s="9"/>
    </row>
    <row r="102" spans="1:11" x14ac:dyDescent="0.2">
      <c r="A102" s="2">
        <v>99</v>
      </c>
      <c r="B102">
        <f t="shared" si="32"/>
        <v>5</v>
      </c>
      <c r="C102">
        <f t="shared" si="25"/>
        <v>495</v>
      </c>
      <c r="D102" s="1">
        <v>8</v>
      </c>
      <c r="E102" s="1">
        <v>792</v>
      </c>
      <c r="F102" s="12">
        <v>0.99</v>
      </c>
      <c r="G102" s="12">
        <v>0.99</v>
      </c>
      <c r="H102" s="9"/>
      <c r="J102" s="10"/>
      <c r="K102" s="9"/>
    </row>
    <row r="103" spans="1:11" x14ac:dyDescent="0.2">
      <c r="A103" s="3">
        <v>100</v>
      </c>
      <c r="B103" s="6">
        <f t="shared" si="32"/>
        <v>0</v>
      </c>
      <c r="C103" s="6">
        <f t="shared" si="25"/>
        <v>500</v>
      </c>
      <c r="D103" s="6">
        <v>0</v>
      </c>
      <c r="E103" s="6" t="s">
        <v>38</v>
      </c>
      <c r="F103" s="15">
        <v>1</v>
      </c>
      <c r="G103" s="15">
        <v>1</v>
      </c>
      <c r="H103" s="3"/>
      <c r="I103" s="3"/>
      <c r="J103" s="7"/>
    </row>
    <row r="105" spans="1:11" x14ac:dyDescent="0.2">
      <c r="B105" t="s">
        <v>33</v>
      </c>
    </row>
    <row r="106" spans="1:11" x14ac:dyDescent="0.2">
      <c r="B106" t="s">
        <v>35</v>
      </c>
    </row>
    <row r="107" spans="1:11" x14ac:dyDescent="0.2">
      <c r="B107" t="s">
        <v>39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FDK</vt:lpstr>
    </vt:vector>
  </TitlesOfParts>
  <Company>Clemson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Boyles</dc:creator>
  <cp:lastModifiedBy>Arlyn John Ackerman</cp:lastModifiedBy>
  <dcterms:created xsi:type="dcterms:W3CDTF">2019-08-07T12:17:02Z</dcterms:created>
  <dcterms:modified xsi:type="dcterms:W3CDTF">2021-12-29T15:58:36Z</dcterms:modified>
</cp:coreProperties>
</file>