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chon\Desktop\à relire\Gea-OK\"/>
    </mc:Choice>
  </mc:AlternateContent>
  <xr:revisionPtr revIDLastSave="0" documentId="13_ncr:1_{661E1574-8973-4580-A993-EB1FFDF8A4E4}" xr6:coauthVersionLast="45" xr6:coauthVersionMax="45" xr10:uidLastSave="{00000000-0000-0000-0000-000000000000}"/>
  <bookViews>
    <workbookView xWindow="-120" yWindow="-120" windowWidth="29040" windowHeight="15990" tabRatio="839" firstSheet="13" activeTab="21" xr2:uid="{D4E2BEB5-C2F1-4F90-9A94-BECCA31C46C3}"/>
  </bookViews>
  <sheets>
    <sheet name="All from the 3 fractions" sheetId="9" r:id="rId1"/>
    <sheet name="Extracellular CaCl2" sheetId="2" r:id="rId2"/>
    <sheet name="Cytosolic CaCl2" sheetId="3" r:id="rId3"/>
    <sheet name="(Endo)Membrane CaCl2" sheetId="4" r:id="rId4"/>
    <sheet name="Lysosome-Vacuole CaCl2" sheetId="5" r:id="rId5"/>
    <sheet name="Mitochondrion CaCl2" sheetId="6" r:id="rId6"/>
    <sheet name="Nucleus CaCl2" sheetId="8" r:id="rId7"/>
    <sheet name="Plastid CaCl2" sheetId="7" r:id="rId8"/>
    <sheet name="Extracellular EGTA" sheetId="11" r:id="rId9"/>
    <sheet name="Cytosolic EGTA" sheetId="12" r:id="rId10"/>
    <sheet name="(Endo)Membrane EGTA" sheetId="13" r:id="rId11"/>
    <sheet name="Lysosome-Vacuole EGTA" sheetId="16" r:id="rId12"/>
    <sheet name="Mitochondrion EGTA" sheetId="14" r:id="rId13"/>
    <sheet name="Plastid EGTA" sheetId="15" r:id="rId14"/>
    <sheet name="Extracellular LiCl" sheetId="18" r:id="rId15"/>
    <sheet name="(Endo)Membrane LiCl" sheetId="19" r:id="rId16"/>
    <sheet name="Lysosome-Vacuole LiCl" sheetId="20" r:id="rId17"/>
    <sheet name="Mitochondrion LiCl" sheetId="21" r:id="rId18"/>
    <sheet name="Nucleus LiCl" sheetId="23" r:id="rId19"/>
    <sheet name="Diff abund extracell proteins" sheetId="24" r:id="rId20"/>
    <sheet name="Upregulated in DCB and IXB FC&gt;4" sheetId="25" r:id="rId21"/>
    <sheet name="Upregulated in C&gt;4" sheetId="26" r:id="rId2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23" i="9" l="1"/>
  <c r="N223" i="9"/>
  <c r="M393" i="9"/>
  <c r="N393" i="9"/>
  <c r="M2" i="9"/>
  <c r="N2" i="9"/>
  <c r="M395" i="9"/>
  <c r="N395" i="9"/>
  <c r="M394" i="9"/>
  <c r="N394" i="9"/>
  <c r="M3" i="9"/>
  <c r="N3" i="9"/>
  <c r="M224" i="9"/>
  <c r="N224" i="9"/>
  <c r="M225" i="9"/>
  <c r="N225" i="9"/>
  <c r="M396" i="9"/>
  <c r="N396" i="9"/>
  <c r="M227" i="9"/>
  <c r="N227" i="9"/>
  <c r="M397" i="9"/>
  <c r="N397" i="9"/>
  <c r="M226" i="9"/>
  <c r="N226" i="9"/>
  <c r="M4" i="9"/>
  <c r="N4" i="9"/>
  <c r="M399" i="9"/>
  <c r="N399" i="9"/>
  <c r="M230" i="9"/>
  <c r="N230" i="9"/>
  <c r="M9" i="9"/>
  <c r="N9" i="9"/>
  <c r="M400" i="9"/>
  <c r="N400" i="9"/>
  <c r="M228" i="9"/>
  <c r="N228" i="9"/>
  <c r="M236" i="9"/>
  <c r="N236" i="9"/>
  <c r="M398" i="9"/>
  <c r="N398" i="9"/>
  <c r="M237" i="9"/>
  <c r="N237" i="9"/>
  <c r="M232" i="9"/>
  <c r="N232" i="9"/>
  <c r="M10" i="9"/>
  <c r="N10" i="9"/>
  <c r="M402" i="9"/>
  <c r="N402" i="9"/>
  <c r="M241" i="9"/>
  <c r="N241" i="9"/>
  <c r="M11" i="9"/>
  <c r="N11" i="9"/>
  <c r="M12" i="9"/>
  <c r="N12" i="9"/>
  <c r="M404" i="9"/>
  <c r="N404" i="9"/>
  <c r="M405" i="9"/>
  <c r="N405" i="9"/>
  <c r="M6" i="9"/>
  <c r="N6" i="9"/>
  <c r="M240" i="9"/>
  <c r="N240" i="9"/>
  <c r="M15" i="9"/>
  <c r="N15" i="9"/>
  <c r="M231" i="9"/>
  <c r="N231" i="9"/>
  <c r="M246" i="9"/>
  <c r="N246" i="9"/>
  <c r="M249" i="9"/>
  <c r="N249" i="9"/>
  <c r="M406" i="9"/>
  <c r="N406" i="9"/>
  <c r="M252" i="9"/>
  <c r="N252" i="9"/>
  <c r="M5" i="9"/>
  <c r="N5" i="9"/>
  <c r="M250" i="9"/>
  <c r="N250" i="9"/>
  <c r="M17" i="9"/>
  <c r="N17" i="9"/>
  <c r="M234" i="9"/>
  <c r="N234" i="9"/>
  <c r="M238" i="9"/>
  <c r="N238" i="9"/>
  <c r="M407" i="9"/>
  <c r="N407" i="9"/>
  <c r="M408" i="9"/>
  <c r="N408" i="9"/>
  <c r="M19" i="9"/>
  <c r="N19" i="9"/>
  <c r="M7" i="9"/>
  <c r="N7" i="9"/>
  <c r="M20" i="9"/>
  <c r="N20" i="9"/>
  <c r="M21" i="9"/>
  <c r="N21" i="9"/>
  <c r="M259" i="9"/>
  <c r="N259" i="9"/>
  <c r="M243" i="9"/>
  <c r="N243" i="9"/>
  <c r="M264" i="9"/>
  <c r="N264" i="9"/>
  <c r="M410" i="9"/>
  <c r="N410" i="9"/>
  <c r="M411" i="9"/>
  <c r="N411" i="9"/>
  <c r="M412" i="9"/>
  <c r="N412" i="9"/>
  <c r="M413" i="9"/>
  <c r="N413" i="9"/>
  <c r="M414" i="9"/>
  <c r="N414" i="9"/>
  <c r="M265" i="9"/>
  <c r="N265" i="9"/>
  <c r="M266" i="9"/>
  <c r="N266" i="9"/>
  <c r="M415" i="9"/>
  <c r="N415" i="9"/>
  <c r="M13" i="9"/>
  <c r="N13" i="9"/>
  <c r="M401" i="9"/>
  <c r="N401" i="9"/>
  <c r="M32" i="9"/>
  <c r="N32" i="9"/>
  <c r="M34" i="9"/>
  <c r="N34" i="9"/>
  <c r="M35" i="9"/>
  <c r="N35" i="9"/>
  <c r="M269" i="9"/>
  <c r="N269" i="9"/>
  <c r="M248" i="9"/>
  <c r="N248" i="9"/>
  <c r="M39" i="9"/>
  <c r="N39" i="9"/>
  <c r="M271" i="9"/>
  <c r="N271" i="9"/>
  <c r="M272" i="9"/>
  <c r="N272" i="9"/>
  <c r="M416" i="9"/>
  <c r="N416" i="9"/>
  <c r="M229" i="9"/>
  <c r="N229" i="9"/>
  <c r="M417" i="9"/>
  <c r="N417" i="9"/>
  <c r="M274" i="9"/>
  <c r="N274" i="9"/>
  <c r="M418" i="9"/>
  <c r="N418" i="9"/>
  <c r="M278" i="9"/>
  <c r="N278" i="9"/>
  <c r="M49" i="9"/>
  <c r="N49" i="9"/>
  <c r="M244" i="9"/>
  <c r="N244" i="9"/>
  <c r="M419" i="9"/>
  <c r="N419" i="9"/>
  <c r="M409" i="9"/>
  <c r="N409" i="9"/>
  <c r="M279" i="9"/>
  <c r="N279" i="9"/>
  <c r="M247" i="9"/>
  <c r="N247" i="9"/>
  <c r="M59" i="9"/>
  <c r="N59" i="9"/>
  <c r="M420" i="9"/>
  <c r="N420" i="9"/>
  <c r="M403" i="9"/>
  <c r="N403" i="9"/>
  <c r="M297" i="9"/>
  <c r="N297" i="9"/>
  <c r="M61" i="9"/>
  <c r="N61" i="9"/>
  <c r="M65" i="9"/>
  <c r="N65" i="9"/>
  <c r="M301" i="9"/>
  <c r="N301" i="9"/>
  <c r="M303" i="9"/>
  <c r="N303" i="9"/>
  <c r="M68" i="9"/>
  <c r="N68" i="9"/>
  <c r="M70" i="9"/>
  <c r="N70" i="9"/>
  <c r="M425" i="9"/>
  <c r="N425" i="9"/>
  <c r="M307" i="9"/>
  <c r="N307" i="9"/>
  <c r="M67" i="9"/>
  <c r="N67" i="9"/>
  <c r="M309" i="9"/>
  <c r="N309" i="9"/>
  <c r="M62" i="9"/>
  <c r="N62" i="9"/>
  <c r="M314" i="9"/>
  <c r="N314" i="9"/>
  <c r="M298" i="9"/>
  <c r="N298" i="9"/>
  <c r="M428" i="9"/>
  <c r="N428" i="9"/>
  <c r="M38" i="9"/>
  <c r="N38" i="9"/>
  <c r="M429" i="9"/>
  <c r="N429" i="9"/>
  <c r="M85" i="9"/>
  <c r="N85" i="9"/>
  <c r="M287" i="9"/>
  <c r="N287" i="9"/>
  <c r="M430" i="9"/>
  <c r="N430" i="9"/>
  <c r="M316" i="9"/>
  <c r="N316" i="9"/>
  <c r="M431" i="9"/>
  <c r="N431" i="9"/>
  <c r="M95" i="9"/>
  <c r="N95" i="9"/>
  <c r="M97" i="9"/>
  <c r="N97" i="9"/>
  <c r="M433" i="9"/>
  <c r="N433" i="9"/>
  <c r="M98" i="9"/>
  <c r="N98" i="9"/>
  <c r="M100" i="9"/>
  <c r="N100" i="9"/>
  <c r="M104" i="9"/>
  <c r="N104" i="9"/>
  <c r="M306" i="9"/>
  <c r="N306" i="9"/>
  <c r="M434" i="9"/>
  <c r="N434" i="9"/>
  <c r="M107" i="9"/>
  <c r="N107" i="9"/>
  <c r="M108" i="9"/>
  <c r="N108" i="9"/>
  <c r="M111" i="9"/>
  <c r="N111" i="9"/>
  <c r="M318" i="9"/>
  <c r="N318" i="9"/>
  <c r="M330" i="9"/>
  <c r="N330" i="9"/>
  <c r="M235" i="9"/>
  <c r="N235" i="9"/>
  <c r="M115" i="9"/>
  <c r="N115" i="9"/>
  <c r="M101" i="9"/>
  <c r="N101" i="9"/>
  <c r="M116" i="9"/>
  <c r="N116" i="9"/>
  <c r="M435" i="9"/>
  <c r="N435" i="9"/>
  <c r="M336" i="9"/>
  <c r="N336" i="9"/>
  <c r="M122" i="9"/>
  <c r="N122" i="9"/>
  <c r="M125" i="9"/>
  <c r="N125" i="9"/>
  <c r="M127" i="9"/>
  <c r="N127" i="9"/>
  <c r="M342" i="9"/>
  <c r="N342" i="9"/>
  <c r="M130" i="9"/>
  <c r="N130" i="9"/>
  <c r="M422" i="9"/>
  <c r="N422" i="9"/>
  <c r="M348" i="9"/>
  <c r="N348" i="9"/>
  <c r="M258" i="9"/>
  <c r="N258" i="9"/>
  <c r="M135" i="9"/>
  <c r="N135" i="9"/>
  <c r="M112" i="9"/>
  <c r="N112" i="9"/>
  <c r="M137" i="9"/>
  <c r="N137" i="9"/>
  <c r="M254" i="9"/>
  <c r="N254" i="9"/>
  <c r="M351" i="9"/>
  <c r="N351" i="9"/>
  <c r="M138" i="9"/>
  <c r="N138" i="9"/>
  <c r="M310" i="9"/>
  <c r="N310" i="9"/>
  <c r="M282" i="9"/>
  <c r="N282" i="9"/>
  <c r="M141" i="9"/>
  <c r="N141" i="9"/>
  <c r="M126" i="9"/>
  <c r="N126" i="9"/>
  <c r="M438" i="9"/>
  <c r="N438" i="9"/>
  <c r="M143" i="9"/>
  <c r="N143" i="9"/>
  <c r="M144" i="9"/>
  <c r="N144" i="9"/>
  <c r="M439" i="9"/>
  <c r="N439" i="9"/>
  <c r="M291" i="9"/>
  <c r="N291" i="9"/>
  <c r="M440" i="9"/>
  <c r="N440" i="9"/>
  <c r="M60" i="9"/>
  <c r="N60" i="9"/>
  <c r="M357" i="9"/>
  <c r="N357" i="9"/>
  <c r="M18" i="9"/>
  <c r="N18" i="9"/>
  <c r="M443" i="9"/>
  <c r="N443" i="9"/>
  <c r="M358" i="9"/>
  <c r="N358" i="9"/>
  <c r="M76" i="9"/>
  <c r="N76" i="9"/>
  <c r="M146" i="9"/>
  <c r="N146" i="9"/>
  <c r="M426" i="9"/>
  <c r="N426" i="9"/>
  <c r="M325" i="9"/>
  <c r="N325" i="9"/>
  <c r="M153" i="9"/>
  <c r="N153" i="9"/>
  <c r="M360" i="9"/>
  <c r="N360" i="9"/>
  <c r="M156" i="9"/>
  <c r="N156" i="9"/>
  <c r="M26" i="9"/>
  <c r="N26" i="9"/>
  <c r="M87" i="9"/>
  <c r="N87" i="9"/>
  <c r="M365" i="9"/>
  <c r="N365" i="9"/>
  <c r="M168" i="9"/>
  <c r="N168" i="9"/>
  <c r="M368" i="9"/>
  <c r="N368" i="9"/>
  <c r="M170" i="9"/>
  <c r="N170" i="9"/>
  <c r="M293" i="9"/>
  <c r="N293" i="9"/>
  <c r="M177" i="9"/>
  <c r="N177" i="9"/>
  <c r="M172" i="9"/>
  <c r="N172" i="9"/>
  <c r="M180" i="9"/>
  <c r="N180" i="9"/>
  <c r="M92" i="9"/>
  <c r="N92" i="9"/>
  <c r="M445" i="9"/>
  <c r="N445" i="9"/>
  <c r="M371" i="9"/>
  <c r="N371" i="9"/>
  <c r="M183" i="9"/>
  <c r="N183" i="9"/>
  <c r="M373" i="9"/>
  <c r="N373" i="9"/>
  <c r="M374" i="9"/>
  <c r="N374" i="9"/>
  <c r="M187" i="9"/>
  <c r="N187" i="9"/>
  <c r="M331" i="9"/>
  <c r="N331" i="9"/>
  <c r="M188" i="9"/>
  <c r="N188" i="9"/>
  <c r="M14" i="9"/>
  <c r="N14" i="9"/>
  <c r="M190" i="9"/>
  <c r="N190" i="9"/>
  <c r="M193" i="9"/>
  <c r="N193" i="9"/>
  <c r="M329" i="9"/>
  <c r="N329" i="9"/>
  <c r="M195" i="9"/>
  <c r="N195" i="9"/>
  <c r="M196" i="9"/>
  <c r="N196" i="9"/>
  <c r="M199" i="9"/>
  <c r="N199" i="9"/>
  <c r="M200" i="9"/>
  <c r="N200" i="9"/>
  <c r="M283" i="9"/>
  <c r="N283" i="9"/>
  <c r="M302" i="9"/>
  <c r="N302" i="9"/>
  <c r="M201" i="9"/>
  <c r="N201" i="9"/>
  <c r="M379" i="9"/>
  <c r="N379" i="9"/>
  <c r="M366" i="9"/>
  <c r="N366" i="9"/>
  <c r="M304" i="9"/>
  <c r="N304" i="9"/>
  <c r="M436" i="9"/>
  <c r="N436" i="9"/>
  <c r="M381" i="9"/>
  <c r="N381" i="9"/>
  <c r="M203" i="9"/>
  <c r="N203" i="9"/>
  <c r="M369" i="9"/>
  <c r="N369" i="9"/>
  <c r="M444" i="9"/>
  <c r="N444" i="9"/>
  <c r="M337" i="9"/>
  <c r="N337" i="9"/>
  <c r="M191" i="9"/>
  <c r="N191" i="9"/>
  <c r="M202" i="9"/>
  <c r="N202" i="9"/>
  <c r="M453" i="9"/>
  <c r="N453" i="9"/>
  <c r="M340" i="9"/>
  <c r="N340" i="9"/>
  <c r="M376" i="9"/>
  <c r="N376" i="9"/>
  <c r="M387" i="9"/>
  <c r="N387" i="9"/>
  <c r="M90" i="9"/>
  <c r="N90" i="9"/>
  <c r="M356" i="9"/>
  <c r="N356" i="9"/>
  <c r="M454" i="9"/>
  <c r="N454" i="9"/>
  <c r="M388" i="9"/>
  <c r="N388" i="9"/>
  <c r="M452" i="9"/>
  <c r="N452" i="9"/>
  <c r="M210" i="9"/>
  <c r="N210" i="9"/>
  <c r="M290" i="9"/>
  <c r="N290" i="9"/>
  <c r="M105" i="9"/>
  <c r="N105" i="9"/>
  <c r="M390" i="9"/>
  <c r="N390" i="9"/>
  <c r="M192" i="9"/>
  <c r="N192" i="9"/>
  <c r="M176" i="9"/>
  <c r="N176" i="9"/>
  <c r="M214" i="9"/>
  <c r="N214" i="9"/>
  <c r="M86" i="9"/>
  <c r="N86" i="9"/>
  <c r="M382" i="9"/>
  <c r="N382" i="9"/>
  <c r="M333" i="9"/>
  <c r="N333" i="9"/>
  <c r="M343" i="9"/>
  <c r="N343" i="9"/>
  <c r="M285" i="9"/>
  <c r="N285" i="9"/>
  <c r="M145" i="9"/>
  <c r="N145" i="9"/>
  <c r="M142" i="9"/>
  <c r="N142" i="9"/>
  <c r="M150" i="9"/>
  <c r="N150" i="9"/>
  <c r="M128" i="9"/>
  <c r="N128" i="9"/>
  <c r="M218" i="9"/>
  <c r="N218" i="9"/>
  <c r="M427" i="9"/>
  <c r="N427" i="9"/>
  <c r="M276" i="9"/>
  <c r="N276" i="9"/>
  <c r="M386" i="9"/>
  <c r="N386" i="9"/>
  <c r="M23" i="9"/>
  <c r="N23" i="9"/>
  <c r="M277" i="9"/>
  <c r="N277" i="9"/>
  <c r="M219" i="9"/>
  <c r="N219" i="9"/>
  <c r="M308" i="9"/>
  <c r="N308" i="9"/>
  <c r="M134" i="9"/>
  <c r="N134" i="9"/>
  <c r="M288" i="9"/>
  <c r="N288" i="9"/>
  <c r="M449" i="9"/>
  <c r="N449" i="9"/>
  <c r="M220" i="9"/>
  <c r="N220" i="9"/>
  <c r="M189" i="9"/>
  <c r="N189" i="9"/>
  <c r="M341" i="9"/>
  <c r="N341" i="9"/>
  <c r="M347" i="9"/>
  <c r="N347" i="9"/>
  <c r="M114" i="9"/>
  <c r="N114" i="9"/>
  <c r="M208" i="9"/>
  <c r="N208" i="9"/>
  <c r="M359" i="9"/>
  <c r="N359" i="9"/>
  <c r="M455" i="9"/>
  <c r="N455" i="9"/>
  <c r="M110" i="9"/>
  <c r="N110" i="9"/>
  <c r="M163" i="9"/>
  <c r="N163" i="9"/>
  <c r="M103" i="9"/>
  <c r="N103" i="9"/>
  <c r="M194" i="9"/>
  <c r="N194" i="9"/>
  <c r="M380" i="9"/>
  <c r="N380" i="9"/>
  <c r="M300" i="9"/>
  <c r="N300" i="9"/>
  <c r="M29" i="9"/>
  <c r="N29" i="9"/>
  <c r="M206" i="9"/>
  <c r="N206" i="9"/>
  <c r="M339" i="9"/>
  <c r="N339" i="9"/>
  <c r="M133" i="9"/>
  <c r="N133" i="9"/>
  <c r="M305" i="9"/>
  <c r="N305" i="9"/>
  <c r="M378" i="9"/>
  <c r="N378" i="9"/>
  <c r="M323" i="9"/>
  <c r="N323" i="9"/>
  <c r="M296" i="9"/>
  <c r="N296" i="9"/>
  <c r="M391" i="9"/>
  <c r="N391" i="9"/>
  <c r="M165" i="9"/>
  <c r="N165" i="9"/>
  <c r="M375" i="9"/>
  <c r="N375" i="9"/>
  <c r="M185" i="9"/>
  <c r="N185" i="9"/>
  <c r="M174" i="9"/>
  <c r="N174" i="9"/>
  <c r="M448" i="9"/>
  <c r="N448" i="9"/>
  <c r="M159" i="9"/>
  <c r="N159" i="9"/>
  <c r="M377" i="9"/>
  <c r="N377" i="9"/>
  <c r="M157" i="9"/>
  <c r="N157" i="9"/>
  <c r="M149" i="9"/>
  <c r="N149" i="9"/>
  <c r="M166" i="9"/>
  <c r="N166" i="9"/>
  <c r="M362" i="9"/>
  <c r="N362" i="9"/>
  <c r="M320" i="9"/>
  <c r="N320" i="9"/>
  <c r="M221" i="9"/>
  <c r="N221" i="9"/>
  <c r="M392" i="9"/>
  <c r="N392" i="9"/>
  <c r="M155" i="9"/>
  <c r="N155" i="9"/>
  <c r="M148" i="9"/>
  <c r="N148" i="9"/>
  <c r="M213" i="9"/>
  <c r="N213" i="9"/>
  <c r="M389" i="9"/>
  <c r="N389" i="9"/>
  <c r="M216" i="9"/>
  <c r="N216" i="9"/>
  <c r="M217" i="9"/>
  <c r="N217" i="9"/>
  <c r="M424" i="9"/>
  <c r="N424" i="9"/>
  <c r="M215" i="9"/>
  <c r="N215" i="9"/>
  <c r="M151" i="9"/>
  <c r="N151" i="9"/>
  <c r="M212" i="9"/>
  <c r="N212" i="9"/>
  <c r="M171" i="9"/>
  <c r="N171" i="9"/>
  <c r="M211" i="9"/>
  <c r="N211" i="9"/>
  <c r="M367" i="9"/>
  <c r="N367" i="9"/>
  <c r="M209" i="9"/>
  <c r="N209" i="9"/>
  <c r="M181" i="9"/>
  <c r="N181" i="9"/>
  <c r="M81" i="9"/>
  <c r="N81" i="9"/>
  <c r="M207" i="9"/>
  <c r="N207" i="9"/>
  <c r="M162" i="9"/>
  <c r="N162" i="9"/>
  <c r="M205" i="9"/>
  <c r="N205" i="9"/>
  <c r="M204" i="9"/>
  <c r="N204" i="9"/>
  <c r="M385" i="9"/>
  <c r="N385" i="9"/>
  <c r="M384" i="9"/>
  <c r="N384" i="9"/>
  <c r="M140" i="9"/>
  <c r="N140" i="9"/>
  <c r="M383" i="9"/>
  <c r="N383" i="9"/>
  <c r="M182" i="9"/>
  <c r="N182" i="9"/>
  <c r="M354" i="9"/>
  <c r="N354" i="9"/>
  <c r="M167" i="9"/>
  <c r="N167" i="9"/>
  <c r="M198" i="9"/>
  <c r="N198" i="9"/>
  <c r="M147" i="9"/>
  <c r="N147" i="9"/>
  <c r="M197" i="9"/>
  <c r="N197" i="9"/>
  <c r="M106" i="9"/>
  <c r="N106" i="9"/>
  <c r="M441" i="9"/>
  <c r="N441" i="9"/>
  <c r="M450" i="9"/>
  <c r="N450" i="9"/>
  <c r="M152" i="9"/>
  <c r="N152" i="9"/>
  <c r="M186" i="9"/>
  <c r="N186" i="9"/>
  <c r="M372" i="9"/>
  <c r="N372" i="9"/>
  <c r="M184" i="9"/>
  <c r="N184" i="9"/>
  <c r="M370" i="9"/>
  <c r="N370" i="9"/>
  <c r="M321" i="9"/>
  <c r="N321" i="9"/>
  <c r="M179" i="9"/>
  <c r="N179" i="9"/>
  <c r="M178" i="9"/>
  <c r="N178" i="9"/>
  <c r="M175" i="9"/>
  <c r="N175" i="9"/>
  <c r="M173" i="9"/>
  <c r="N173" i="9"/>
  <c r="M169" i="9"/>
  <c r="N169" i="9"/>
  <c r="M451" i="9"/>
  <c r="N451" i="9"/>
  <c r="M364" i="9"/>
  <c r="N364" i="9"/>
  <c r="M164" i="9"/>
  <c r="N164" i="9"/>
  <c r="M161" i="9"/>
  <c r="N161" i="9"/>
  <c r="M160" i="9"/>
  <c r="N160" i="9"/>
  <c r="M158" i="9"/>
  <c r="N158" i="9"/>
  <c r="M113" i="9"/>
  <c r="N113" i="9"/>
  <c r="M363" i="9"/>
  <c r="N363" i="9"/>
  <c r="M447" i="9"/>
  <c r="N447" i="9"/>
  <c r="M361" i="9"/>
  <c r="N361" i="9"/>
  <c r="M446" i="9"/>
  <c r="N446" i="9"/>
  <c r="M281" i="9"/>
  <c r="N281" i="9"/>
  <c r="M154" i="9"/>
  <c r="N154" i="9"/>
  <c r="M442" i="9"/>
  <c r="N442" i="9"/>
  <c r="M102" i="9"/>
  <c r="N102" i="9"/>
  <c r="M25" i="9"/>
  <c r="N25" i="9"/>
  <c r="M355" i="9"/>
  <c r="N355" i="9"/>
  <c r="M131" i="9"/>
  <c r="N131" i="9"/>
  <c r="M319" i="9"/>
  <c r="N319" i="9"/>
  <c r="M437" i="9"/>
  <c r="N437" i="9"/>
  <c r="M353" i="9"/>
  <c r="N353" i="9"/>
  <c r="M352" i="9"/>
  <c r="N352" i="9"/>
  <c r="M117" i="9"/>
  <c r="N117" i="9"/>
  <c r="M423" i="9"/>
  <c r="N423" i="9"/>
  <c r="M124" i="9"/>
  <c r="N124" i="9"/>
  <c r="M118" i="9"/>
  <c r="N118" i="9"/>
  <c r="M139" i="9"/>
  <c r="N139" i="9"/>
  <c r="M350" i="9"/>
  <c r="N350" i="9"/>
  <c r="M136" i="9"/>
  <c r="N136" i="9"/>
  <c r="M349" i="9"/>
  <c r="N349" i="9"/>
  <c r="M88" i="9"/>
  <c r="N88" i="9"/>
  <c r="M132" i="9"/>
  <c r="N132" i="9"/>
  <c r="M346" i="9"/>
  <c r="N346" i="9"/>
  <c r="M345" i="9"/>
  <c r="N345" i="9"/>
  <c r="M344" i="9"/>
  <c r="N344" i="9"/>
  <c r="M311" i="9"/>
  <c r="N311" i="9"/>
  <c r="M129" i="9"/>
  <c r="N129" i="9"/>
  <c r="M123" i="9"/>
  <c r="N123" i="9"/>
  <c r="M109" i="9"/>
  <c r="N109" i="9"/>
  <c r="M94" i="9"/>
  <c r="N94" i="9"/>
  <c r="M338" i="9"/>
  <c r="N338" i="9"/>
  <c r="M121" i="9"/>
  <c r="N121" i="9"/>
  <c r="M89" i="9"/>
  <c r="N89" i="9"/>
  <c r="M335" i="9"/>
  <c r="N335" i="9"/>
  <c r="M334" i="9"/>
  <c r="N334" i="9"/>
  <c r="M120" i="9"/>
  <c r="N120" i="9"/>
  <c r="M119" i="9"/>
  <c r="N119" i="9"/>
  <c r="M328" i="9"/>
  <c r="N328" i="9"/>
  <c r="M332" i="9"/>
  <c r="N332" i="9"/>
  <c r="M324" i="9"/>
  <c r="N324" i="9"/>
  <c r="M315" i="9"/>
  <c r="N315" i="9"/>
  <c r="M77" i="9"/>
  <c r="N77" i="9"/>
  <c r="M58" i="9"/>
  <c r="N58" i="9"/>
  <c r="M71" i="9"/>
  <c r="N71" i="9"/>
  <c r="M99" i="9"/>
  <c r="N99" i="9"/>
  <c r="M91" i="9"/>
  <c r="N91" i="9"/>
  <c r="M289" i="9"/>
  <c r="N289" i="9"/>
  <c r="M327" i="9"/>
  <c r="N327" i="9"/>
  <c r="M326" i="9"/>
  <c r="N326" i="9"/>
  <c r="M96" i="9"/>
  <c r="N96" i="9"/>
  <c r="M79" i="9"/>
  <c r="N79" i="9"/>
  <c r="M432" i="9"/>
  <c r="N432" i="9"/>
  <c r="M93" i="9"/>
  <c r="N93" i="9"/>
  <c r="M322" i="9"/>
  <c r="N322" i="9"/>
  <c r="M84" i="9"/>
  <c r="N84" i="9"/>
  <c r="M317" i="9"/>
  <c r="N317" i="9"/>
  <c r="M83" i="9"/>
  <c r="N83" i="9"/>
  <c r="M82" i="9"/>
  <c r="N82" i="9"/>
  <c r="M80" i="9"/>
  <c r="N80" i="9"/>
  <c r="M313" i="9"/>
  <c r="N313" i="9"/>
  <c r="M16" i="9"/>
  <c r="N16" i="9"/>
  <c r="M312" i="9"/>
  <c r="N312" i="9"/>
  <c r="M78" i="9"/>
  <c r="N78" i="9"/>
  <c r="M72" i="9"/>
  <c r="N72" i="9"/>
  <c r="M75" i="9"/>
  <c r="N75" i="9"/>
  <c r="M74" i="9"/>
  <c r="N74" i="9"/>
  <c r="M256" i="9"/>
  <c r="N256" i="9"/>
  <c r="M270" i="9"/>
  <c r="N270" i="9"/>
  <c r="M273" i="9"/>
  <c r="N273" i="9"/>
  <c r="M299" i="9"/>
  <c r="N299" i="9"/>
  <c r="M286" i="9"/>
  <c r="N286" i="9"/>
  <c r="M27" i="9"/>
  <c r="N27" i="9"/>
  <c r="M73" i="9"/>
  <c r="N73" i="9"/>
  <c r="M64" i="9"/>
  <c r="N64" i="9"/>
  <c r="M22" i="9"/>
  <c r="N22" i="9"/>
  <c r="M47" i="9"/>
  <c r="N47" i="9"/>
  <c r="M284" i="9"/>
  <c r="N284" i="9"/>
  <c r="M69" i="9"/>
  <c r="N69" i="9"/>
  <c r="M52" i="9"/>
  <c r="N52" i="9"/>
  <c r="M57" i="9"/>
  <c r="N57" i="9"/>
  <c r="M66" i="9"/>
  <c r="N66" i="9"/>
  <c r="M63" i="9"/>
  <c r="N63" i="9"/>
  <c r="M275" i="9"/>
  <c r="N275" i="9"/>
  <c r="M46" i="9"/>
  <c r="N46" i="9"/>
  <c r="M421" i="9"/>
  <c r="N421" i="9"/>
  <c r="M37" i="9"/>
  <c r="N37" i="9"/>
  <c r="M56" i="9"/>
  <c r="N56" i="9"/>
  <c r="M295" i="9"/>
  <c r="N295" i="9"/>
  <c r="M44" i="9"/>
  <c r="N44" i="9"/>
  <c r="M294" i="9"/>
  <c r="N294" i="9"/>
  <c r="M292" i="9"/>
  <c r="N292" i="9"/>
  <c r="M55" i="9"/>
  <c r="N55" i="9"/>
  <c r="M41" i="9"/>
  <c r="N41" i="9"/>
  <c r="M54" i="9"/>
  <c r="N54" i="9"/>
  <c r="M280" i="9"/>
  <c r="N280" i="9"/>
  <c r="M33" i="9"/>
  <c r="N33" i="9"/>
  <c r="M53" i="9"/>
  <c r="N53" i="9"/>
  <c r="M45" i="9"/>
  <c r="N45" i="9"/>
  <c r="M40" i="9"/>
  <c r="N40" i="9"/>
  <c r="M51" i="9"/>
  <c r="N51" i="9"/>
  <c r="M50" i="9"/>
  <c r="N50" i="9"/>
  <c r="M48" i="9"/>
  <c r="N48" i="9"/>
  <c r="M43" i="9"/>
  <c r="N43" i="9"/>
  <c r="M42" i="9"/>
  <c r="N42" i="9"/>
  <c r="M36" i="9"/>
  <c r="N36" i="9"/>
  <c r="M267" i="9"/>
  <c r="N267" i="9"/>
  <c r="M8" i="9"/>
  <c r="N8" i="9"/>
  <c r="M262" i="9"/>
  <c r="N262" i="9"/>
  <c r="M268" i="9"/>
  <c r="N268" i="9"/>
  <c r="M31" i="9"/>
  <c r="N31" i="9"/>
  <c r="M30" i="9"/>
  <c r="N30" i="9"/>
  <c r="M28" i="9"/>
  <c r="N28" i="9"/>
  <c r="M260" i="9"/>
  <c r="N260" i="9"/>
  <c r="M263" i="9"/>
  <c r="N263" i="9"/>
  <c r="M261" i="9"/>
  <c r="N261" i="9"/>
  <c r="M24" i="9"/>
  <c r="N24" i="9"/>
  <c r="M257" i="9"/>
  <c r="N257" i="9"/>
  <c r="M255" i="9"/>
  <c r="N255" i="9"/>
  <c r="M245" i="9"/>
  <c r="N245" i="9"/>
  <c r="M253" i="9"/>
  <c r="N253" i="9"/>
  <c r="M251" i="9"/>
  <c r="N251" i="9"/>
  <c r="M242" i="9"/>
  <c r="N242" i="9"/>
  <c r="M239" i="9"/>
  <c r="N239" i="9"/>
  <c r="M233" i="9"/>
  <c r="N233" i="9"/>
  <c r="N222" i="9"/>
  <c r="M222" i="9"/>
  <c r="K222" i="9"/>
  <c r="L222" i="9"/>
  <c r="K223" i="9"/>
  <c r="L223" i="9"/>
  <c r="K393" i="9"/>
  <c r="L393" i="9"/>
  <c r="K2" i="9"/>
  <c r="L2" i="9"/>
  <c r="K395" i="9"/>
  <c r="L395" i="9"/>
  <c r="K394" i="9"/>
  <c r="L394" i="9"/>
  <c r="K3" i="9"/>
  <c r="L3" i="9"/>
  <c r="K224" i="9"/>
  <c r="L224" i="9"/>
  <c r="K225" i="9"/>
  <c r="L225" i="9"/>
  <c r="K396" i="9"/>
  <c r="L396" i="9"/>
  <c r="K227" i="9"/>
  <c r="L227" i="9"/>
  <c r="K397" i="9"/>
  <c r="L397" i="9"/>
  <c r="K226" i="9"/>
  <c r="L226" i="9"/>
  <c r="K4" i="9"/>
  <c r="L4" i="9"/>
  <c r="K399" i="9"/>
  <c r="L399" i="9"/>
  <c r="K230" i="9"/>
  <c r="L230" i="9"/>
  <c r="K9" i="9"/>
  <c r="L9" i="9"/>
  <c r="K400" i="9"/>
  <c r="L400" i="9"/>
  <c r="K228" i="9"/>
  <c r="L228" i="9"/>
  <c r="K236" i="9"/>
  <c r="L236" i="9"/>
  <c r="K398" i="9"/>
  <c r="L398" i="9"/>
  <c r="K237" i="9"/>
  <c r="L237" i="9"/>
  <c r="K232" i="9"/>
  <c r="L232" i="9"/>
  <c r="K10" i="9"/>
  <c r="L10" i="9"/>
  <c r="K402" i="9"/>
  <c r="L402" i="9"/>
  <c r="K241" i="9"/>
  <c r="L241" i="9"/>
  <c r="K11" i="9"/>
  <c r="L11" i="9"/>
  <c r="K12" i="9"/>
  <c r="L12" i="9"/>
  <c r="K404" i="9"/>
  <c r="L404" i="9"/>
  <c r="K405" i="9"/>
  <c r="L405" i="9"/>
  <c r="K6" i="9"/>
  <c r="L6" i="9"/>
  <c r="K240" i="9"/>
  <c r="L240" i="9"/>
  <c r="K15" i="9"/>
  <c r="L15" i="9"/>
  <c r="K231" i="9"/>
  <c r="L231" i="9"/>
  <c r="K246" i="9"/>
  <c r="L246" i="9"/>
  <c r="K249" i="9"/>
  <c r="L249" i="9"/>
  <c r="K406" i="9"/>
  <c r="L406" i="9"/>
  <c r="K252" i="9"/>
  <c r="L252" i="9"/>
  <c r="K5" i="9"/>
  <c r="L5" i="9"/>
  <c r="K250" i="9"/>
  <c r="L250" i="9"/>
  <c r="K17" i="9"/>
  <c r="L17" i="9"/>
  <c r="K234" i="9"/>
  <c r="L234" i="9"/>
  <c r="K238" i="9"/>
  <c r="L238" i="9"/>
  <c r="K407" i="9"/>
  <c r="L407" i="9"/>
  <c r="K408" i="9"/>
  <c r="L408" i="9"/>
  <c r="K19" i="9"/>
  <c r="L19" i="9"/>
  <c r="K7" i="9"/>
  <c r="L7" i="9"/>
  <c r="K20" i="9"/>
  <c r="L20" i="9"/>
  <c r="K21" i="9"/>
  <c r="L21" i="9"/>
  <c r="K259" i="9"/>
  <c r="L259" i="9"/>
  <c r="K243" i="9"/>
  <c r="L243" i="9"/>
  <c r="K264" i="9"/>
  <c r="L264" i="9"/>
  <c r="K410" i="9"/>
  <c r="L410" i="9"/>
  <c r="K411" i="9"/>
  <c r="L411" i="9"/>
  <c r="K412" i="9"/>
  <c r="L412" i="9"/>
  <c r="K413" i="9"/>
  <c r="L413" i="9"/>
  <c r="K414" i="9"/>
  <c r="L414" i="9"/>
  <c r="K265" i="9"/>
  <c r="L265" i="9"/>
  <c r="K266" i="9"/>
  <c r="L266" i="9"/>
  <c r="K415" i="9"/>
  <c r="L415" i="9"/>
  <c r="K13" i="9"/>
  <c r="L13" i="9"/>
  <c r="K401" i="9"/>
  <c r="L401" i="9"/>
  <c r="K32" i="9"/>
  <c r="L32" i="9"/>
  <c r="K34" i="9"/>
  <c r="L34" i="9"/>
  <c r="K35" i="9"/>
  <c r="L35" i="9"/>
  <c r="K269" i="9"/>
  <c r="L269" i="9"/>
  <c r="K248" i="9"/>
  <c r="L248" i="9"/>
  <c r="K39" i="9"/>
  <c r="L39" i="9"/>
  <c r="K271" i="9"/>
  <c r="L271" i="9"/>
  <c r="K272" i="9"/>
  <c r="L272" i="9"/>
  <c r="K416" i="9"/>
  <c r="L416" i="9"/>
  <c r="K229" i="9"/>
  <c r="L229" i="9"/>
  <c r="K417" i="9"/>
  <c r="L417" i="9"/>
  <c r="K274" i="9"/>
  <c r="L274" i="9"/>
  <c r="K418" i="9"/>
  <c r="L418" i="9"/>
  <c r="K278" i="9"/>
  <c r="L278" i="9"/>
  <c r="K49" i="9"/>
  <c r="L49" i="9"/>
  <c r="K244" i="9"/>
  <c r="L244" i="9"/>
  <c r="K419" i="9"/>
  <c r="L419" i="9"/>
  <c r="K409" i="9"/>
  <c r="L409" i="9"/>
  <c r="K279" i="9"/>
  <c r="L279" i="9"/>
  <c r="K247" i="9"/>
  <c r="L247" i="9"/>
  <c r="K59" i="9"/>
  <c r="L59" i="9"/>
  <c r="K420" i="9"/>
  <c r="L420" i="9"/>
  <c r="K403" i="9"/>
  <c r="L403" i="9"/>
  <c r="K297" i="9"/>
  <c r="L297" i="9"/>
  <c r="K61" i="9"/>
  <c r="L61" i="9"/>
  <c r="K65" i="9"/>
  <c r="L65" i="9"/>
  <c r="K301" i="9"/>
  <c r="L301" i="9"/>
  <c r="K303" i="9"/>
  <c r="L303" i="9"/>
  <c r="K68" i="9"/>
  <c r="L68" i="9"/>
  <c r="K70" i="9"/>
  <c r="L70" i="9"/>
  <c r="K425" i="9"/>
  <c r="L425" i="9"/>
  <c r="K307" i="9"/>
  <c r="L307" i="9"/>
  <c r="K67" i="9"/>
  <c r="L67" i="9"/>
  <c r="K309" i="9"/>
  <c r="L309" i="9"/>
  <c r="K62" i="9"/>
  <c r="L62" i="9"/>
  <c r="K314" i="9"/>
  <c r="L314" i="9"/>
  <c r="K298" i="9"/>
  <c r="L298" i="9"/>
  <c r="K428" i="9"/>
  <c r="L428" i="9"/>
  <c r="K38" i="9"/>
  <c r="L38" i="9"/>
  <c r="K429" i="9"/>
  <c r="L429" i="9"/>
  <c r="K85" i="9"/>
  <c r="L85" i="9"/>
  <c r="K287" i="9"/>
  <c r="L287" i="9"/>
  <c r="K430" i="9"/>
  <c r="L430" i="9"/>
  <c r="K316" i="9"/>
  <c r="L316" i="9"/>
  <c r="K431" i="9"/>
  <c r="L431" i="9"/>
  <c r="K95" i="9"/>
  <c r="L95" i="9"/>
  <c r="K97" i="9"/>
  <c r="L97" i="9"/>
  <c r="K433" i="9"/>
  <c r="L433" i="9"/>
  <c r="K98" i="9"/>
  <c r="L98" i="9"/>
  <c r="K100" i="9"/>
  <c r="L100" i="9"/>
  <c r="K104" i="9"/>
  <c r="L104" i="9"/>
  <c r="K306" i="9"/>
  <c r="L306" i="9"/>
  <c r="K434" i="9"/>
  <c r="L434" i="9"/>
  <c r="K107" i="9"/>
  <c r="L107" i="9"/>
  <c r="K108" i="9"/>
  <c r="L108" i="9"/>
  <c r="K111" i="9"/>
  <c r="L111" i="9"/>
  <c r="K318" i="9"/>
  <c r="L318" i="9"/>
  <c r="K330" i="9"/>
  <c r="L330" i="9"/>
  <c r="K235" i="9"/>
  <c r="L235" i="9"/>
  <c r="K115" i="9"/>
  <c r="L115" i="9"/>
  <c r="K101" i="9"/>
  <c r="L101" i="9"/>
  <c r="K116" i="9"/>
  <c r="L116" i="9"/>
  <c r="K435" i="9"/>
  <c r="L435" i="9"/>
  <c r="K336" i="9"/>
  <c r="L336" i="9"/>
  <c r="K122" i="9"/>
  <c r="L122" i="9"/>
  <c r="K125" i="9"/>
  <c r="L125" i="9"/>
  <c r="K127" i="9"/>
  <c r="L127" i="9"/>
  <c r="K342" i="9"/>
  <c r="L342" i="9"/>
  <c r="K130" i="9"/>
  <c r="L130" i="9"/>
  <c r="K422" i="9"/>
  <c r="L422" i="9"/>
  <c r="K348" i="9"/>
  <c r="L348" i="9"/>
  <c r="K258" i="9"/>
  <c r="L258" i="9"/>
  <c r="K135" i="9"/>
  <c r="L135" i="9"/>
  <c r="K112" i="9"/>
  <c r="L112" i="9"/>
  <c r="K137" i="9"/>
  <c r="L137" i="9"/>
  <c r="K254" i="9"/>
  <c r="L254" i="9"/>
  <c r="K351" i="9"/>
  <c r="L351" i="9"/>
  <c r="K138" i="9"/>
  <c r="L138" i="9"/>
  <c r="K310" i="9"/>
  <c r="L310" i="9"/>
  <c r="K282" i="9"/>
  <c r="L282" i="9"/>
  <c r="K141" i="9"/>
  <c r="L141" i="9"/>
  <c r="K126" i="9"/>
  <c r="L126" i="9"/>
  <c r="K438" i="9"/>
  <c r="L438" i="9"/>
  <c r="K143" i="9"/>
  <c r="L143" i="9"/>
  <c r="K144" i="9"/>
  <c r="L144" i="9"/>
  <c r="K439" i="9"/>
  <c r="L439" i="9"/>
  <c r="K291" i="9"/>
  <c r="L291" i="9"/>
  <c r="K440" i="9"/>
  <c r="L440" i="9"/>
  <c r="K60" i="9"/>
  <c r="L60" i="9"/>
  <c r="K357" i="9"/>
  <c r="L357" i="9"/>
  <c r="K18" i="9"/>
  <c r="L18" i="9"/>
  <c r="K443" i="9"/>
  <c r="L443" i="9"/>
  <c r="K358" i="9"/>
  <c r="L358" i="9"/>
  <c r="K76" i="9"/>
  <c r="L76" i="9"/>
  <c r="K146" i="9"/>
  <c r="L146" i="9"/>
  <c r="K426" i="9"/>
  <c r="L426" i="9"/>
  <c r="K325" i="9"/>
  <c r="L325" i="9"/>
  <c r="K153" i="9"/>
  <c r="L153" i="9"/>
  <c r="K360" i="9"/>
  <c r="L360" i="9"/>
  <c r="K156" i="9"/>
  <c r="L156" i="9"/>
  <c r="K26" i="9"/>
  <c r="L26" i="9"/>
  <c r="K87" i="9"/>
  <c r="L87" i="9"/>
  <c r="K365" i="9"/>
  <c r="L365" i="9"/>
  <c r="K168" i="9"/>
  <c r="L168" i="9"/>
  <c r="K368" i="9"/>
  <c r="L368" i="9"/>
  <c r="K170" i="9"/>
  <c r="L170" i="9"/>
  <c r="K293" i="9"/>
  <c r="L293" i="9"/>
  <c r="K177" i="9"/>
  <c r="L177" i="9"/>
  <c r="K172" i="9"/>
  <c r="L172" i="9"/>
  <c r="K180" i="9"/>
  <c r="L180" i="9"/>
  <c r="K92" i="9"/>
  <c r="L92" i="9"/>
  <c r="K445" i="9"/>
  <c r="L445" i="9"/>
  <c r="K371" i="9"/>
  <c r="L371" i="9"/>
  <c r="K183" i="9"/>
  <c r="L183" i="9"/>
  <c r="K373" i="9"/>
  <c r="L373" i="9"/>
  <c r="K374" i="9"/>
  <c r="L374" i="9"/>
  <c r="K187" i="9"/>
  <c r="L187" i="9"/>
  <c r="K331" i="9"/>
  <c r="L331" i="9"/>
  <c r="K188" i="9"/>
  <c r="L188" i="9"/>
  <c r="K14" i="9"/>
  <c r="L14" i="9"/>
  <c r="K190" i="9"/>
  <c r="L190" i="9"/>
  <c r="K193" i="9"/>
  <c r="L193" i="9"/>
  <c r="K329" i="9"/>
  <c r="L329" i="9"/>
  <c r="K195" i="9"/>
  <c r="L195" i="9"/>
  <c r="K196" i="9"/>
  <c r="L196" i="9"/>
  <c r="K199" i="9"/>
  <c r="L199" i="9"/>
  <c r="K200" i="9"/>
  <c r="L200" i="9"/>
  <c r="K283" i="9"/>
  <c r="L283" i="9"/>
  <c r="K302" i="9"/>
  <c r="L302" i="9"/>
  <c r="K201" i="9"/>
  <c r="L201" i="9"/>
  <c r="K379" i="9"/>
  <c r="L379" i="9"/>
  <c r="K366" i="9"/>
  <c r="L366" i="9"/>
  <c r="K304" i="9"/>
  <c r="L304" i="9"/>
  <c r="K436" i="9"/>
  <c r="L436" i="9"/>
  <c r="K381" i="9"/>
  <c r="L381" i="9"/>
  <c r="K203" i="9"/>
  <c r="L203" i="9"/>
  <c r="K369" i="9"/>
  <c r="L369" i="9"/>
  <c r="K444" i="9"/>
  <c r="L444" i="9"/>
  <c r="K337" i="9"/>
  <c r="L337" i="9"/>
  <c r="K191" i="9"/>
  <c r="L191" i="9"/>
  <c r="K202" i="9"/>
  <c r="L202" i="9"/>
  <c r="K453" i="9"/>
  <c r="L453" i="9"/>
  <c r="K340" i="9"/>
  <c r="L340" i="9"/>
  <c r="K376" i="9"/>
  <c r="L376" i="9"/>
  <c r="K387" i="9"/>
  <c r="L387" i="9"/>
  <c r="K90" i="9"/>
  <c r="L90" i="9"/>
  <c r="K356" i="9"/>
  <c r="L356" i="9"/>
  <c r="K454" i="9"/>
  <c r="L454" i="9"/>
  <c r="K388" i="9"/>
  <c r="L388" i="9"/>
  <c r="K452" i="9"/>
  <c r="L452" i="9"/>
  <c r="K210" i="9"/>
  <c r="L210" i="9"/>
  <c r="K290" i="9"/>
  <c r="L290" i="9"/>
  <c r="K105" i="9"/>
  <c r="L105" i="9"/>
  <c r="K390" i="9"/>
  <c r="L390" i="9"/>
  <c r="K192" i="9"/>
  <c r="L192" i="9"/>
  <c r="K176" i="9"/>
  <c r="L176" i="9"/>
  <c r="K214" i="9"/>
  <c r="L214" i="9"/>
  <c r="K86" i="9"/>
  <c r="L86" i="9"/>
  <c r="K382" i="9"/>
  <c r="L382" i="9"/>
  <c r="K333" i="9"/>
  <c r="L333" i="9"/>
  <c r="K343" i="9"/>
  <c r="L343" i="9"/>
  <c r="K285" i="9"/>
  <c r="L285" i="9"/>
  <c r="K145" i="9"/>
  <c r="L145" i="9"/>
  <c r="K142" i="9"/>
  <c r="L142" i="9"/>
  <c r="K150" i="9"/>
  <c r="L150" i="9"/>
  <c r="K128" i="9"/>
  <c r="L128" i="9"/>
  <c r="K218" i="9"/>
  <c r="L218" i="9"/>
  <c r="K427" i="9"/>
  <c r="L427" i="9"/>
  <c r="K276" i="9"/>
  <c r="L276" i="9"/>
  <c r="K386" i="9"/>
  <c r="L386" i="9"/>
  <c r="K23" i="9"/>
  <c r="L23" i="9"/>
  <c r="K277" i="9"/>
  <c r="L277" i="9"/>
  <c r="K219" i="9"/>
  <c r="L219" i="9"/>
  <c r="K308" i="9"/>
  <c r="L308" i="9"/>
  <c r="K134" i="9"/>
  <c r="L134" i="9"/>
  <c r="K288" i="9"/>
  <c r="L288" i="9"/>
  <c r="K449" i="9"/>
  <c r="L449" i="9"/>
  <c r="K220" i="9"/>
  <c r="L220" i="9"/>
  <c r="K189" i="9"/>
  <c r="L189" i="9"/>
  <c r="K341" i="9"/>
  <c r="L341" i="9"/>
  <c r="K347" i="9"/>
  <c r="L347" i="9"/>
  <c r="K114" i="9"/>
  <c r="L114" i="9"/>
  <c r="K208" i="9"/>
  <c r="L208" i="9"/>
  <c r="K359" i="9"/>
  <c r="L359" i="9"/>
  <c r="K455" i="9"/>
  <c r="L455" i="9"/>
  <c r="K110" i="9"/>
  <c r="L110" i="9"/>
  <c r="K163" i="9"/>
  <c r="L163" i="9"/>
  <c r="K103" i="9"/>
  <c r="L103" i="9"/>
  <c r="K194" i="9"/>
  <c r="L194" i="9"/>
  <c r="K380" i="9"/>
  <c r="L380" i="9"/>
  <c r="K300" i="9"/>
  <c r="L300" i="9"/>
  <c r="K29" i="9"/>
  <c r="L29" i="9"/>
  <c r="K206" i="9"/>
  <c r="L206" i="9"/>
  <c r="K339" i="9"/>
  <c r="L339" i="9"/>
  <c r="K133" i="9"/>
  <c r="L133" i="9"/>
  <c r="K305" i="9"/>
  <c r="L305" i="9"/>
  <c r="K378" i="9"/>
  <c r="L378" i="9"/>
  <c r="K323" i="9"/>
  <c r="L323" i="9"/>
  <c r="K296" i="9"/>
  <c r="L296" i="9"/>
  <c r="K391" i="9"/>
  <c r="L391" i="9"/>
  <c r="K165" i="9"/>
  <c r="L165" i="9"/>
  <c r="K375" i="9"/>
  <c r="L375" i="9"/>
  <c r="K185" i="9"/>
  <c r="L185" i="9"/>
  <c r="K174" i="9"/>
  <c r="L174" i="9"/>
  <c r="K448" i="9"/>
  <c r="L448" i="9"/>
  <c r="K159" i="9"/>
  <c r="L159" i="9"/>
  <c r="K377" i="9"/>
  <c r="L377" i="9"/>
  <c r="K157" i="9"/>
  <c r="L157" i="9"/>
  <c r="K149" i="9"/>
  <c r="L149" i="9"/>
  <c r="K166" i="9"/>
  <c r="L166" i="9"/>
  <c r="K362" i="9"/>
  <c r="L362" i="9"/>
  <c r="K320" i="9"/>
  <c r="L320" i="9"/>
  <c r="K221" i="9"/>
  <c r="L221" i="9"/>
  <c r="K392" i="9"/>
  <c r="L392" i="9"/>
  <c r="K155" i="9"/>
  <c r="L155" i="9"/>
  <c r="K148" i="9"/>
  <c r="L148" i="9"/>
  <c r="K213" i="9"/>
  <c r="L213" i="9"/>
  <c r="K389" i="9"/>
  <c r="L389" i="9"/>
  <c r="K216" i="9"/>
  <c r="L216" i="9"/>
  <c r="K217" i="9"/>
  <c r="L217" i="9"/>
  <c r="K424" i="9"/>
  <c r="L424" i="9"/>
  <c r="K215" i="9"/>
  <c r="L215" i="9"/>
  <c r="K151" i="9"/>
  <c r="L151" i="9"/>
  <c r="K212" i="9"/>
  <c r="L212" i="9"/>
  <c r="K171" i="9"/>
  <c r="L171" i="9"/>
  <c r="K211" i="9"/>
  <c r="L211" i="9"/>
  <c r="K367" i="9"/>
  <c r="L367" i="9"/>
  <c r="K209" i="9"/>
  <c r="L209" i="9"/>
  <c r="K181" i="9"/>
  <c r="L181" i="9"/>
  <c r="K81" i="9"/>
  <c r="L81" i="9"/>
  <c r="K207" i="9"/>
  <c r="L207" i="9"/>
  <c r="K162" i="9"/>
  <c r="L162" i="9"/>
  <c r="K205" i="9"/>
  <c r="L205" i="9"/>
  <c r="K204" i="9"/>
  <c r="L204" i="9"/>
  <c r="K385" i="9"/>
  <c r="L385" i="9"/>
  <c r="K384" i="9"/>
  <c r="L384" i="9"/>
  <c r="K140" i="9"/>
  <c r="L140" i="9"/>
  <c r="K383" i="9"/>
  <c r="L383" i="9"/>
  <c r="K182" i="9"/>
  <c r="L182" i="9"/>
  <c r="K354" i="9"/>
  <c r="L354" i="9"/>
  <c r="K167" i="9"/>
  <c r="L167" i="9"/>
  <c r="K198" i="9"/>
  <c r="L198" i="9"/>
  <c r="K147" i="9"/>
  <c r="L147" i="9"/>
  <c r="K197" i="9"/>
  <c r="L197" i="9"/>
  <c r="K106" i="9"/>
  <c r="L106" i="9"/>
  <c r="K441" i="9"/>
  <c r="L441" i="9"/>
  <c r="K450" i="9"/>
  <c r="L450" i="9"/>
  <c r="K152" i="9"/>
  <c r="L152" i="9"/>
  <c r="K186" i="9"/>
  <c r="L186" i="9"/>
  <c r="K372" i="9"/>
  <c r="L372" i="9"/>
  <c r="K184" i="9"/>
  <c r="L184" i="9"/>
  <c r="K370" i="9"/>
  <c r="L370" i="9"/>
  <c r="K321" i="9"/>
  <c r="L321" i="9"/>
  <c r="K179" i="9"/>
  <c r="L179" i="9"/>
  <c r="K178" i="9"/>
  <c r="L178" i="9"/>
  <c r="K175" i="9"/>
  <c r="L175" i="9"/>
  <c r="K173" i="9"/>
  <c r="L173" i="9"/>
  <c r="K169" i="9"/>
  <c r="L169" i="9"/>
  <c r="K451" i="9"/>
  <c r="L451" i="9"/>
  <c r="K364" i="9"/>
  <c r="L364" i="9"/>
  <c r="K164" i="9"/>
  <c r="L164" i="9"/>
  <c r="K161" i="9"/>
  <c r="L161" i="9"/>
  <c r="K160" i="9"/>
  <c r="L160" i="9"/>
  <c r="K158" i="9"/>
  <c r="L158" i="9"/>
  <c r="K113" i="9"/>
  <c r="L113" i="9"/>
  <c r="K363" i="9"/>
  <c r="L363" i="9"/>
  <c r="K447" i="9"/>
  <c r="L447" i="9"/>
  <c r="K361" i="9"/>
  <c r="L361" i="9"/>
  <c r="K446" i="9"/>
  <c r="L446" i="9"/>
  <c r="K281" i="9"/>
  <c r="L281" i="9"/>
  <c r="K154" i="9"/>
  <c r="L154" i="9"/>
  <c r="K442" i="9"/>
  <c r="L442" i="9"/>
  <c r="K102" i="9"/>
  <c r="L102" i="9"/>
  <c r="K25" i="9"/>
  <c r="L25" i="9"/>
  <c r="K355" i="9"/>
  <c r="L355" i="9"/>
  <c r="K131" i="9"/>
  <c r="L131" i="9"/>
  <c r="K319" i="9"/>
  <c r="L319" i="9"/>
  <c r="K437" i="9"/>
  <c r="L437" i="9"/>
  <c r="K353" i="9"/>
  <c r="L353" i="9"/>
  <c r="K352" i="9"/>
  <c r="L352" i="9"/>
  <c r="K117" i="9"/>
  <c r="L117" i="9"/>
  <c r="K423" i="9"/>
  <c r="L423" i="9"/>
  <c r="K124" i="9"/>
  <c r="L124" i="9"/>
  <c r="K118" i="9"/>
  <c r="L118" i="9"/>
  <c r="K139" i="9"/>
  <c r="L139" i="9"/>
  <c r="K350" i="9"/>
  <c r="L350" i="9"/>
  <c r="K136" i="9"/>
  <c r="L136" i="9"/>
  <c r="K349" i="9"/>
  <c r="L349" i="9"/>
  <c r="K88" i="9"/>
  <c r="L88" i="9"/>
  <c r="K132" i="9"/>
  <c r="L132" i="9"/>
  <c r="K346" i="9"/>
  <c r="L346" i="9"/>
  <c r="K345" i="9"/>
  <c r="L345" i="9"/>
  <c r="K344" i="9"/>
  <c r="L344" i="9"/>
  <c r="K311" i="9"/>
  <c r="L311" i="9"/>
  <c r="K129" i="9"/>
  <c r="L129" i="9"/>
  <c r="K123" i="9"/>
  <c r="L123" i="9"/>
  <c r="K109" i="9"/>
  <c r="L109" i="9"/>
  <c r="K94" i="9"/>
  <c r="L94" i="9"/>
  <c r="K338" i="9"/>
  <c r="L338" i="9"/>
  <c r="K121" i="9"/>
  <c r="L121" i="9"/>
  <c r="K89" i="9"/>
  <c r="L89" i="9"/>
  <c r="K335" i="9"/>
  <c r="L335" i="9"/>
  <c r="K334" i="9"/>
  <c r="L334" i="9"/>
  <c r="K120" i="9"/>
  <c r="L120" i="9"/>
  <c r="K119" i="9"/>
  <c r="L119" i="9"/>
  <c r="K328" i="9"/>
  <c r="L328" i="9"/>
  <c r="K332" i="9"/>
  <c r="L332" i="9"/>
  <c r="K324" i="9"/>
  <c r="L324" i="9"/>
  <c r="K315" i="9"/>
  <c r="L315" i="9"/>
  <c r="K77" i="9"/>
  <c r="L77" i="9"/>
  <c r="K58" i="9"/>
  <c r="L58" i="9"/>
  <c r="K71" i="9"/>
  <c r="L71" i="9"/>
  <c r="K99" i="9"/>
  <c r="L99" i="9"/>
  <c r="K91" i="9"/>
  <c r="L91" i="9"/>
  <c r="K289" i="9"/>
  <c r="L289" i="9"/>
  <c r="K327" i="9"/>
  <c r="L327" i="9"/>
  <c r="K326" i="9"/>
  <c r="L326" i="9"/>
  <c r="K96" i="9"/>
  <c r="L96" i="9"/>
  <c r="K79" i="9"/>
  <c r="L79" i="9"/>
  <c r="K432" i="9"/>
  <c r="L432" i="9"/>
  <c r="K93" i="9"/>
  <c r="L93" i="9"/>
  <c r="K322" i="9"/>
  <c r="L322" i="9"/>
  <c r="K84" i="9"/>
  <c r="L84" i="9"/>
  <c r="K317" i="9"/>
  <c r="L317" i="9"/>
  <c r="K83" i="9"/>
  <c r="L83" i="9"/>
  <c r="K82" i="9"/>
  <c r="L82" i="9"/>
  <c r="K80" i="9"/>
  <c r="L80" i="9"/>
  <c r="K313" i="9"/>
  <c r="L313" i="9"/>
  <c r="K16" i="9"/>
  <c r="L16" i="9"/>
  <c r="K312" i="9"/>
  <c r="L312" i="9"/>
  <c r="K78" i="9"/>
  <c r="L78" i="9"/>
  <c r="K72" i="9"/>
  <c r="L72" i="9"/>
  <c r="K75" i="9"/>
  <c r="L75" i="9"/>
  <c r="K74" i="9"/>
  <c r="L74" i="9"/>
  <c r="K256" i="9"/>
  <c r="L256" i="9"/>
  <c r="K270" i="9"/>
  <c r="L270" i="9"/>
  <c r="K273" i="9"/>
  <c r="L273" i="9"/>
  <c r="K299" i="9"/>
  <c r="L299" i="9"/>
  <c r="K286" i="9"/>
  <c r="L286" i="9"/>
  <c r="K27" i="9"/>
  <c r="L27" i="9"/>
  <c r="K73" i="9"/>
  <c r="L73" i="9"/>
  <c r="K64" i="9"/>
  <c r="L64" i="9"/>
  <c r="K22" i="9"/>
  <c r="L22" i="9"/>
  <c r="K47" i="9"/>
  <c r="L47" i="9"/>
  <c r="K284" i="9"/>
  <c r="L284" i="9"/>
  <c r="K69" i="9"/>
  <c r="L69" i="9"/>
  <c r="K52" i="9"/>
  <c r="L52" i="9"/>
  <c r="K57" i="9"/>
  <c r="L57" i="9"/>
  <c r="K66" i="9"/>
  <c r="L66" i="9"/>
  <c r="K63" i="9"/>
  <c r="L63" i="9"/>
  <c r="K275" i="9"/>
  <c r="L275" i="9"/>
  <c r="K46" i="9"/>
  <c r="L46" i="9"/>
  <c r="K421" i="9"/>
  <c r="L421" i="9"/>
  <c r="K37" i="9"/>
  <c r="L37" i="9"/>
  <c r="K56" i="9"/>
  <c r="L56" i="9"/>
  <c r="K295" i="9"/>
  <c r="L295" i="9"/>
  <c r="K44" i="9"/>
  <c r="L44" i="9"/>
  <c r="K294" i="9"/>
  <c r="L294" i="9"/>
  <c r="K292" i="9"/>
  <c r="L292" i="9"/>
  <c r="K55" i="9"/>
  <c r="L55" i="9"/>
  <c r="K41" i="9"/>
  <c r="L41" i="9"/>
  <c r="K54" i="9"/>
  <c r="L54" i="9"/>
  <c r="K280" i="9"/>
  <c r="L280" i="9"/>
  <c r="K33" i="9"/>
  <c r="L33" i="9"/>
  <c r="K53" i="9"/>
  <c r="L53" i="9"/>
  <c r="K45" i="9"/>
  <c r="L45" i="9"/>
  <c r="K40" i="9"/>
  <c r="L40" i="9"/>
  <c r="K51" i="9"/>
  <c r="L51" i="9"/>
  <c r="K50" i="9"/>
  <c r="L50" i="9"/>
  <c r="K48" i="9"/>
  <c r="L48" i="9"/>
  <c r="K43" i="9"/>
  <c r="L43" i="9"/>
  <c r="K42" i="9"/>
  <c r="L42" i="9"/>
  <c r="K36" i="9"/>
  <c r="L36" i="9"/>
  <c r="K267" i="9"/>
  <c r="L267" i="9"/>
  <c r="K8" i="9"/>
  <c r="L8" i="9"/>
  <c r="K262" i="9"/>
  <c r="L262" i="9"/>
  <c r="K268" i="9"/>
  <c r="L268" i="9"/>
  <c r="K31" i="9"/>
  <c r="L31" i="9"/>
  <c r="K30" i="9"/>
  <c r="L30" i="9"/>
  <c r="K28" i="9"/>
  <c r="L28" i="9"/>
  <c r="K260" i="9"/>
  <c r="L260" i="9"/>
  <c r="K263" i="9"/>
  <c r="L263" i="9"/>
  <c r="K261" i="9"/>
  <c r="L261" i="9"/>
  <c r="K24" i="9"/>
  <c r="L24" i="9"/>
  <c r="K257" i="9"/>
  <c r="L257" i="9"/>
  <c r="K255" i="9"/>
  <c r="L255" i="9"/>
  <c r="K245" i="9"/>
  <c r="L245" i="9"/>
  <c r="K253" i="9"/>
  <c r="L253" i="9"/>
  <c r="K251" i="9"/>
  <c r="L251" i="9"/>
  <c r="K242" i="9"/>
  <c r="L242" i="9"/>
  <c r="K239" i="9"/>
  <c r="L239" i="9"/>
  <c r="K233" i="9"/>
  <c r="L233" i="9"/>
  <c r="O91" i="9" l="1"/>
  <c r="O324" i="9"/>
  <c r="O335" i="9"/>
  <c r="O123" i="9"/>
  <c r="O349" i="9"/>
  <c r="O423" i="9"/>
  <c r="O437" i="9"/>
  <c r="O442" i="9"/>
  <c r="O363" i="9"/>
  <c r="O161" i="9"/>
  <c r="O169" i="9"/>
  <c r="O179" i="9"/>
  <c r="O372" i="9"/>
  <c r="O441" i="9"/>
  <c r="O198" i="9"/>
  <c r="O354" i="9"/>
  <c r="O383" i="9"/>
  <c r="O384" i="9"/>
  <c r="O81" i="9"/>
  <c r="O209" i="9"/>
  <c r="O211" i="9"/>
  <c r="O212" i="9"/>
  <c r="O215" i="9"/>
  <c r="O217" i="9"/>
  <c r="O389" i="9"/>
  <c r="O148" i="9"/>
  <c r="O392" i="9"/>
  <c r="O320" i="9"/>
  <c r="O166" i="9"/>
  <c r="O157" i="9"/>
  <c r="O159" i="9"/>
  <c r="O174" i="9"/>
  <c r="O375" i="9"/>
  <c r="O391" i="9"/>
  <c r="O323" i="9"/>
  <c r="O305" i="9"/>
  <c r="O339" i="9"/>
  <c r="O29" i="9"/>
  <c r="O380" i="9"/>
  <c r="O103" i="9"/>
  <c r="O110" i="9"/>
  <c r="O359" i="9"/>
  <c r="O114" i="9"/>
  <c r="O341" i="9"/>
  <c r="O220" i="9"/>
  <c r="O288" i="9"/>
  <c r="O308" i="9"/>
  <c r="O277" i="9"/>
  <c r="O386" i="9"/>
  <c r="O427" i="9"/>
  <c r="O128" i="9"/>
  <c r="O142" i="9"/>
  <c r="O285" i="9"/>
  <c r="O333" i="9"/>
  <c r="O86" i="9"/>
  <c r="O176" i="9"/>
  <c r="O390" i="9"/>
  <c r="O290" i="9"/>
  <c r="O452" i="9"/>
  <c r="O454" i="9"/>
  <c r="O90" i="9"/>
  <c r="O376" i="9"/>
  <c r="O453" i="9"/>
  <c r="O191" i="9"/>
  <c r="O444" i="9"/>
  <c r="O203" i="9"/>
  <c r="O436" i="9"/>
  <c r="O366" i="9"/>
  <c r="O201" i="9"/>
  <c r="O283" i="9"/>
  <c r="O199" i="9"/>
  <c r="O195" i="9"/>
  <c r="O193" i="9"/>
  <c r="O14" i="9"/>
  <c r="O331" i="9"/>
  <c r="O374" i="9"/>
  <c r="O183" i="9"/>
  <c r="O445" i="9"/>
  <c r="O180" i="9"/>
  <c r="O177" i="9"/>
  <c r="O170" i="9"/>
  <c r="O168" i="9"/>
  <c r="O87" i="9"/>
  <c r="O327" i="9"/>
  <c r="O77" i="9"/>
  <c r="O120" i="9"/>
  <c r="O94" i="9"/>
  <c r="O345" i="9"/>
  <c r="O350" i="9"/>
  <c r="O352" i="9"/>
  <c r="O25" i="9"/>
  <c r="O281" i="9"/>
  <c r="O158" i="9"/>
  <c r="O364" i="9"/>
  <c r="O175" i="9"/>
  <c r="O370" i="9"/>
  <c r="O152" i="9"/>
  <c r="O197" i="9"/>
  <c r="O204" i="9"/>
  <c r="O379" i="9"/>
  <c r="O360" i="9"/>
  <c r="O62" i="9"/>
  <c r="O35" i="9"/>
  <c r="O71" i="9"/>
  <c r="O328" i="9"/>
  <c r="O121" i="9"/>
  <c r="O311" i="9"/>
  <c r="O132" i="9"/>
  <c r="O118" i="9"/>
  <c r="O131" i="9"/>
  <c r="O361" i="9"/>
  <c r="O162" i="9"/>
  <c r="O233" i="9"/>
  <c r="O242" i="9"/>
  <c r="O253" i="9"/>
  <c r="O24" i="9"/>
  <c r="O28" i="9"/>
  <c r="O262" i="9"/>
  <c r="O48" i="9"/>
  <c r="O45" i="9"/>
  <c r="O54" i="9"/>
  <c r="O294" i="9"/>
  <c r="O37" i="9"/>
  <c r="O57" i="9"/>
  <c r="O47" i="9"/>
  <c r="O299" i="9"/>
  <c r="O74" i="9"/>
  <c r="O312" i="9"/>
  <c r="O82" i="9"/>
  <c r="O96" i="9"/>
  <c r="O255" i="9"/>
  <c r="O263" i="9"/>
  <c r="O31" i="9"/>
  <c r="O267" i="9"/>
  <c r="O42" i="9"/>
  <c r="O51" i="9"/>
  <c r="O33" i="9"/>
  <c r="O55" i="9"/>
  <c r="O295" i="9"/>
  <c r="O46" i="9"/>
  <c r="O63" i="9"/>
  <c r="O69" i="9"/>
  <c r="O64" i="9"/>
  <c r="O27" i="9"/>
  <c r="O270" i="9"/>
  <c r="O72" i="9"/>
  <c r="O313" i="9"/>
  <c r="O317" i="9"/>
  <c r="O322" i="9"/>
  <c r="O432" i="9"/>
  <c r="O239" i="9"/>
  <c r="O251" i="9"/>
  <c r="O245" i="9"/>
  <c r="O257" i="9"/>
  <c r="O261" i="9"/>
  <c r="O260" i="9"/>
  <c r="O30" i="9"/>
  <c r="O268" i="9"/>
  <c r="O8" i="9"/>
  <c r="O36" i="9"/>
  <c r="O43" i="9"/>
  <c r="O50" i="9"/>
  <c r="O40" i="9"/>
  <c r="O53" i="9"/>
  <c r="O280" i="9"/>
  <c r="O41" i="9"/>
  <c r="O292" i="9"/>
  <c r="O44" i="9"/>
  <c r="O56" i="9"/>
  <c r="O421" i="9"/>
  <c r="O275" i="9"/>
  <c r="O66" i="9"/>
  <c r="O52" i="9"/>
  <c r="O284" i="9"/>
  <c r="O22" i="9"/>
  <c r="O73" i="9"/>
  <c r="O286" i="9"/>
  <c r="O273" i="9"/>
  <c r="O256" i="9"/>
  <c r="O75" i="9"/>
  <c r="O78" i="9"/>
  <c r="O16" i="9"/>
  <c r="O80" i="9"/>
  <c r="O83" i="9"/>
  <c r="O84" i="9"/>
  <c r="O93" i="9"/>
  <c r="O79" i="9"/>
  <c r="O326" i="9"/>
  <c r="O289" i="9"/>
  <c r="O99" i="9"/>
  <c r="O58" i="9"/>
  <c r="O315" i="9"/>
  <c r="O332" i="9"/>
  <c r="O119" i="9"/>
  <c r="O334" i="9"/>
  <c r="O89" i="9"/>
  <c r="O338" i="9"/>
  <c r="O109" i="9"/>
  <c r="O129" i="9"/>
  <c r="O344" i="9"/>
  <c r="O346" i="9"/>
  <c r="O88" i="9"/>
  <c r="O136" i="9"/>
  <c r="O139" i="9"/>
  <c r="O124" i="9"/>
  <c r="O117" i="9"/>
  <c r="O353" i="9"/>
  <c r="O319" i="9"/>
  <c r="O355" i="9"/>
  <c r="O102" i="9"/>
  <c r="O154" i="9"/>
  <c r="O446" i="9"/>
  <c r="O447" i="9"/>
  <c r="O113" i="9"/>
  <c r="O160" i="9"/>
  <c r="O164" i="9"/>
  <c r="O451" i="9"/>
  <c r="O173" i="9"/>
  <c r="O178" i="9"/>
  <c r="O321" i="9"/>
  <c r="O184" i="9"/>
  <c r="O186" i="9"/>
  <c r="O450" i="9"/>
  <c r="O106" i="9"/>
  <c r="O147" i="9"/>
  <c r="O167" i="9"/>
  <c r="O182" i="9"/>
  <c r="O140" i="9"/>
  <c r="O385" i="9"/>
  <c r="O205" i="9"/>
  <c r="O207" i="9"/>
  <c r="O181" i="9"/>
  <c r="O367" i="9"/>
  <c r="O171" i="9"/>
  <c r="O151" i="9"/>
  <c r="O424" i="9"/>
  <c r="O216" i="9"/>
  <c r="O213" i="9"/>
  <c r="O127" i="9"/>
  <c r="O15" i="9"/>
  <c r="O155" i="9"/>
  <c r="O221" i="9"/>
  <c r="O362" i="9"/>
  <c r="O149" i="9"/>
  <c r="O377" i="9"/>
  <c r="O448" i="9"/>
  <c r="O185" i="9"/>
  <c r="O165" i="9"/>
  <c r="O296" i="9"/>
  <c r="O378" i="9"/>
  <c r="O133" i="9"/>
  <c r="O206" i="9"/>
  <c r="O300" i="9"/>
  <c r="O194" i="9"/>
  <c r="O163" i="9"/>
  <c r="O455" i="9"/>
  <c r="O208" i="9"/>
  <c r="O347" i="9"/>
  <c r="O189" i="9"/>
  <c r="O449" i="9"/>
  <c r="O134" i="9"/>
  <c r="O219" i="9"/>
  <c r="O23" i="9"/>
  <c r="O276" i="9"/>
  <c r="O218" i="9"/>
  <c r="O150" i="9"/>
  <c r="O145" i="9"/>
  <c r="O343" i="9"/>
  <c r="O192" i="9"/>
  <c r="O356" i="9"/>
  <c r="O337" i="9"/>
  <c r="O329" i="9"/>
  <c r="O373" i="9"/>
  <c r="O293" i="9"/>
  <c r="O18" i="9"/>
  <c r="O438" i="9"/>
  <c r="O137" i="9"/>
  <c r="O235" i="9"/>
  <c r="O104" i="9"/>
  <c r="O430" i="9"/>
  <c r="O301" i="9"/>
  <c r="O279" i="9"/>
  <c r="O417" i="9"/>
  <c r="O414" i="9"/>
  <c r="O21" i="9"/>
  <c r="O7" i="9"/>
  <c r="O408" i="9"/>
  <c r="O238" i="9"/>
  <c r="O17" i="9"/>
  <c r="O5" i="9"/>
  <c r="O406" i="9"/>
  <c r="O246" i="9"/>
  <c r="O6" i="9"/>
  <c r="O404" i="9"/>
  <c r="O398" i="9"/>
  <c r="O226" i="9"/>
  <c r="O395" i="9"/>
  <c r="O156" i="9"/>
  <c r="O153" i="9"/>
  <c r="O426" i="9"/>
  <c r="O76" i="9"/>
  <c r="O443" i="9"/>
  <c r="O357" i="9"/>
  <c r="O440" i="9"/>
  <c r="O439" i="9"/>
  <c r="O143" i="9"/>
  <c r="O126" i="9"/>
  <c r="O282" i="9"/>
  <c r="O138" i="9"/>
  <c r="O254" i="9"/>
  <c r="O112" i="9"/>
  <c r="O258" i="9"/>
  <c r="O422" i="9"/>
  <c r="O342" i="9"/>
  <c r="O125" i="9"/>
  <c r="O336" i="9"/>
  <c r="O116" i="9"/>
  <c r="O115" i="9"/>
  <c r="O330" i="9"/>
  <c r="O111" i="9"/>
  <c r="O107" i="9"/>
  <c r="O306" i="9"/>
  <c r="O100" i="9"/>
  <c r="O433" i="9"/>
  <c r="O95" i="9"/>
  <c r="O316" i="9"/>
  <c r="O287" i="9"/>
  <c r="O429" i="9"/>
  <c r="O428" i="9"/>
  <c r="O314" i="9"/>
  <c r="O309" i="9"/>
  <c r="O307" i="9"/>
  <c r="O70" i="9"/>
  <c r="O303" i="9"/>
  <c r="O65" i="9"/>
  <c r="O297" i="9"/>
  <c r="O420" i="9"/>
  <c r="O247" i="9"/>
  <c r="O409" i="9"/>
  <c r="O244" i="9"/>
  <c r="O278" i="9"/>
  <c r="O274" i="9"/>
  <c r="O229" i="9"/>
  <c r="O272" i="9"/>
  <c r="O39" i="9"/>
  <c r="O269" i="9"/>
  <c r="O34" i="9"/>
  <c r="O401" i="9"/>
  <c r="O415" i="9"/>
  <c r="O265" i="9"/>
  <c r="O413" i="9"/>
  <c r="O411" i="9"/>
  <c r="O264" i="9"/>
  <c r="O259" i="9"/>
  <c r="O20" i="9"/>
  <c r="O19" i="9"/>
  <c r="O407" i="9"/>
  <c r="O234" i="9"/>
  <c r="O250" i="9"/>
  <c r="O252" i="9"/>
  <c r="O249" i="9"/>
  <c r="O231" i="9"/>
  <c r="O240" i="9"/>
  <c r="O405" i="9"/>
  <c r="O12" i="9"/>
  <c r="O241" i="9"/>
  <c r="O10" i="9"/>
  <c r="O237" i="9"/>
  <c r="O236" i="9"/>
  <c r="O400" i="9"/>
  <c r="O230" i="9"/>
  <c r="O4" i="9"/>
  <c r="O397" i="9"/>
  <c r="O396" i="9"/>
  <c r="O224" i="9"/>
  <c r="O394" i="9"/>
  <c r="O2" i="9"/>
  <c r="O223" i="9"/>
  <c r="O402" i="9"/>
  <c r="O9" i="9"/>
  <c r="O225" i="9"/>
  <c r="O382" i="9"/>
  <c r="O214" i="9"/>
  <c r="O105" i="9"/>
  <c r="O210" i="9"/>
  <c r="O388" i="9"/>
  <c r="O387" i="9"/>
  <c r="O340" i="9"/>
  <c r="O202" i="9"/>
  <c r="O369" i="9"/>
  <c r="O381" i="9"/>
  <c r="O304" i="9"/>
  <c r="O302" i="9"/>
  <c r="O200" i="9"/>
  <c r="O196" i="9"/>
  <c r="O190" i="9"/>
  <c r="O188" i="9"/>
  <c r="O187" i="9"/>
  <c r="O371" i="9"/>
  <c r="O92" i="9"/>
  <c r="O172" i="9"/>
  <c r="O368" i="9"/>
  <c r="O365" i="9"/>
  <c r="O26" i="9"/>
  <c r="O325" i="9"/>
  <c r="O146" i="9"/>
  <c r="O358" i="9"/>
  <c r="O60" i="9"/>
  <c r="O291" i="9"/>
  <c r="O144" i="9"/>
  <c r="O141" i="9"/>
  <c r="O310" i="9"/>
  <c r="O351" i="9"/>
  <c r="O135" i="9"/>
  <c r="O348" i="9"/>
  <c r="O130" i="9"/>
  <c r="O122" i="9"/>
  <c r="O435" i="9"/>
  <c r="O101" i="9"/>
  <c r="O318" i="9"/>
  <c r="O108" i="9"/>
  <c r="O434" i="9"/>
  <c r="O98" i="9"/>
  <c r="O97" i="9"/>
  <c r="O431" i="9"/>
  <c r="O85" i="9"/>
  <c r="O38" i="9"/>
  <c r="O298" i="9"/>
  <c r="O67" i="9"/>
  <c r="O425" i="9"/>
  <c r="O68" i="9"/>
  <c r="O61" i="9"/>
  <c r="O403" i="9"/>
  <c r="O59" i="9"/>
  <c r="O419" i="9"/>
  <c r="O49" i="9"/>
  <c r="O418" i="9"/>
  <c r="O416" i="9"/>
  <c r="O271" i="9"/>
  <c r="O248" i="9"/>
  <c r="O32" i="9"/>
  <c r="O13" i="9"/>
  <c r="O266" i="9"/>
  <c r="O412" i="9"/>
  <c r="O410" i="9"/>
  <c r="O243" i="9"/>
  <c r="O222" i="9"/>
  <c r="O11" i="9"/>
  <c r="O232" i="9"/>
  <c r="O228" i="9"/>
  <c r="O399" i="9"/>
  <c r="O227" i="9"/>
  <c r="O3" i="9"/>
  <c r="O393" i="9"/>
  <c r="I10" i="26"/>
  <c r="I9" i="26"/>
  <c r="I8" i="26"/>
  <c r="I7" i="26"/>
  <c r="I6" i="26"/>
  <c r="I5" i="26"/>
  <c r="I4" i="26"/>
  <c r="I3" i="26"/>
  <c r="I2" i="26"/>
  <c r="D12" i="26"/>
  <c r="D11" i="26"/>
  <c r="D10" i="26"/>
  <c r="D9" i="26"/>
  <c r="D8" i="26"/>
  <c r="D7" i="26"/>
  <c r="D6" i="26"/>
  <c r="D5" i="26"/>
  <c r="D4" i="26"/>
  <c r="D3" i="26"/>
  <c r="D2" i="26"/>
  <c r="I95" i="25"/>
  <c r="I94" i="25"/>
  <c r="I93" i="25"/>
  <c r="I92" i="25"/>
  <c r="I91" i="25"/>
  <c r="I90" i="25"/>
  <c r="I89" i="25"/>
  <c r="I88" i="25"/>
  <c r="I87" i="25"/>
  <c r="I86" i="25"/>
  <c r="I85" i="25"/>
  <c r="I84" i="25"/>
  <c r="I83" i="25"/>
  <c r="I82" i="25"/>
  <c r="I81" i="25"/>
  <c r="I80" i="25"/>
  <c r="I79" i="25"/>
  <c r="I78" i="25"/>
  <c r="I77" i="25"/>
  <c r="I76" i="25"/>
  <c r="I75" i="25"/>
  <c r="I74" i="25"/>
  <c r="I73" i="25"/>
  <c r="I72" i="25"/>
  <c r="I71" i="25"/>
  <c r="I70" i="25"/>
  <c r="I69" i="25"/>
  <c r="I68" i="25"/>
  <c r="I67" i="25"/>
  <c r="I66" i="25"/>
  <c r="I65" i="25"/>
  <c r="I64" i="25"/>
  <c r="I63" i="25"/>
  <c r="I62" i="25"/>
  <c r="I61" i="25"/>
  <c r="I60" i="25"/>
  <c r="I59" i="25"/>
  <c r="I58" i="25"/>
  <c r="I57" i="25"/>
  <c r="I56" i="25"/>
  <c r="I55" i="25"/>
  <c r="I54" i="25"/>
  <c r="I53" i="25"/>
  <c r="I52" i="25"/>
  <c r="I51" i="25"/>
  <c r="I50" i="25"/>
  <c r="I49" i="25"/>
  <c r="I48" i="25"/>
  <c r="I47" i="25"/>
  <c r="I46" i="25"/>
  <c r="I45" i="25"/>
  <c r="I44" i="25"/>
  <c r="I43" i="25"/>
  <c r="I42" i="25"/>
  <c r="I41" i="25"/>
  <c r="I40" i="25"/>
  <c r="I39" i="25"/>
  <c r="I38" i="25"/>
  <c r="I37" i="25"/>
  <c r="I36" i="25"/>
  <c r="I35" i="25"/>
  <c r="I34" i="25"/>
  <c r="I33" i="25"/>
  <c r="I32" i="25"/>
  <c r="I31" i="25"/>
  <c r="I30" i="25"/>
  <c r="I29" i="25"/>
  <c r="I28" i="25"/>
  <c r="I27" i="25"/>
  <c r="I26" i="25"/>
  <c r="I25" i="25"/>
  <c r="I24" i="25"/>
  <c r="I23" i="25"/>
  <c r="I22" i="25"/>
  <c r="I21" i="25"/>
  <c r="I20" i="25"/>
  <c r="I19" i="25"/>
  <c r="I18" i="25"/>
  <c r="I17" i="25"/>
  <c r="I16" i="25"/>
  <c r="I15" i="25"/>
  <c r="I14" i="25"/>
  <c r="I13" i="25"/>
  <c r="I12" i="25"/>
  <c r="I11" i="25"/>
  <c r="I10" i="25"/>
  <c r="I9" i="25"/>
  <c r="I8" i="25"/>
  <c r="I7" i="25"/>
  <c r="I6" i="25"/>
  <c r="I5" i="25"/>
  <c r="I4" i="25"/>
  <c r="I3" i="25"/>
  <c r="I2" i="25"/>
  <c r="D90" i="25"/>
  <c r="D89" i="25"/>
  <c r="D88" i="25"/>
  <c r="D87" i="25"/>
  <c r="D86" i="25"/>
  <c r="D85" i="25"/>
  <c r="D84" i="25"/>
  <c r="D83" i="25"/>
  <c r="D82" i="25"/>
  <c r="D81" i="25"/>
  <c r="D80" i="25"/>
  <c r="D79" i="25"/>
  <c r="D78" i="25"/>
  <c r="D77" i="25"/>
  <c r="D76" i="25"/>
  <c r="D75" i="25"/>
  <c r="D74" i="25"/>
  <c r="D73" i="25"/>
  <c r="D72" i="25"/>
  <c r="D71" i="25"/>
  <c r="D70" i="25"/>
  <c r="D69" i="25"/>
  <c r="D68" i="25"/>
  <c r="D67" i="25"/>
  <c r="D66" i="25"/>
  <c r="D65" i="25"/>
  <c r="D64" i="25"/>
  <c r="D63" i="25"/>
  <c r="D62" i="25"/>
  <c r="D61" i="25"/>
  <c r="D60" i="25"/>
  <c r="D59" i="25"/>
  <c r="D58" i="25"/>
  <c r="D57" i="25"/>
  <c r="D56" i="25"/>
  <c r="D55" i="25"/>
  <c r="D54" i="25"/>
  <c r="D53" i="25"/>
  <c r="D52" i="25"/>
  <c r="D51" i="25"/>
  <c r="D50" i="25"/>
  <c r="D49" i="25"/>
  <c r="D48" i="25"/>
  <c r="D47" i="25"/>
  <c r="D46" i="25"/>
  <c r="D45" i="25"/>
  <c r="D44" i="25"/>
  <c r="D43" i="25"/>
  <c r="D42" i="25"/>
  <c r="D41" i="25"/>
  <c r="D40" i="25"/>
  <c r="D39" i="25"/>
  <c r="D38" i="25"/>
  <c r="D37" i="25"/>
  <c r="D36" i="25"/>
  <c r="D35" i="25"/>
  <c r="D34" i="25"/>
  <c r="D33" i="25"/>
  <c r="D32" i="25"/>
  <c r="D31" i="25"/>
  <c r="D30" i="25"/>
  <c r="D29" i="25"/>
  <c r="D28" i="25"/>
  <c r="D27" i="25"/>
  <c r="D26" i="25"/>
  <c r="D25" i="25"/>
  <c r="D24" i="25"/>
  <c r="D23" i="25"/>
  <c r="D22" i="25"/>
  <c r="D21" i="25"/>
  <c r="D20" i="25"/>
  <c r="D19" i="25"/>
  <c r="D18" i="25"/>
  <c r="D17" i="25"/>
  <c r="D16" i="25"/>
  <c r="D15" i="25"/>
  <c r="D14" i="25"/>
  <c r="D13" i="25"/>
  <c r="D12" i="25"/>
  <c r="D11" i="25"/>
  <c r="D10" i="25"/>
  <c r="D9" i="25"/>
  <c r="D8" i="25"/>
  <c r="D7" i="25"/>
  <c r="D6" i="25"/>
  <c r="D5" i="25"/>
  <c r="D4" i="25"/>
  <c r="D3" i="25"/>
  <c r="D2" i="25"/>
  <c r="I279" i="24"/>
  <c r="H279" i="24"/>
  <c r="G279" i="24"/>
  <c r="F279" i="24"/>
  <c r="I278" i="24"/>
  <c r="H278" i="24"/>
  <c r="G278" i="24"/>
  <c r="F278" i="24"/>
  <c r="I277" i="24"/>
  <c r="H277" i="24"/>
  <c r="G277" i="24"/>
  <c r="F277" i="24"/>
  <c r="I276" i="24"/>
  <c r="H276" i="24"/>
  <c r="G276" i="24"/>
  <c r="F276" i="24"/>
  <c r="I275" i="24"/>
  <c r="H275" i="24"/>
  <c r="G275" i="24"/>
  <c r="F275" i="24"/>
  <c r="I274" i="24"/>
  <c r="H274" i="24"/>
  <c r="G274" i="24"/>
  <c r="F274" i="24"/>
  <c r="I273" i="24"/>
  <c r="H273" i="24"/>
  <c r="G273" i="24"/>
  <c r="F273" i="24"/>
  <c r="I272" i="24"/>
  <c r="H272" i="24"/>
  <c r="G272" i="24"/>
  <c r="F272" i="24"/>
  <c r="I271" i="24"/>
  <c r="H271" i="24"/>
  <c r="G271" i="24"/>
  <c r="F271" i="24"/>
  <c r="I270" i="24"/>
  <c r="H270" i="24"/>
  <c r="G270" i="24"/>
  <c r="F270" i="24"/>
  <c r="I269" i="24"/>
  <c r="H269" i="24"/>
  <c r="G269" i="24"/>
  <c r="F269" i="24"/>
  <c r="I268" i="24"/>
  <c r="H268" i="24"/>
  <c r="G268" i="24"/>
  <c r="F268" i="24"/>
  <c r="I267" i="24"/>
  <c r="H267" i="24"/>
  <c r="G267" i="24"/>
  <c r="F267" i="24"/>
  <c r="I266" i="24"/>
  <c r="H266" i="24"/>
  <c r="G266" i="24"/>
  <c r="F266" i="24"/>
  <c r="I265" i="24"/>
  <c r="H265" i="24"/>
  <c r="G265" i="24"/>
  <c r="F265" i="24"/>
  <c r="I264" i="24"/>
  <c r="H264" i="24"/>
  <c r="G264" i="24"/>
  <c r="F264" i="24"/>
  <c r="I263" i="24"/>
  <c r="H263" i="24"/>
  <c r="G263" i="24"/>
  <c r="F263" i="24"/>
  <c r="I262" i="24"/>
  <c r="H262" i="24"/>
  <c r="G262" i="24"/>
  <c r="F262" i="24"/>
  <c r="I261" i="24"/>
  <c r="H261" i="24"/>
  <c r="G261" i="24"/>
  <c r="F261" i="24"/>
  <c r="I260" i="24"/>
  <c r="H260" i="24"/>
  <c r="G260" i="24"/>
  <c r="F260" i="24"/>
  <c r="I259" i="24"/>
  <c r="H259" i="24"/>
  <c r="G259" i="24"/>
  <c r="F259" i="24"/>
  <c r="I258" i="24"/>
  <c r="H258" i="24"/>
  <c r="G258" i="24"/>
  <c r="F258" i="24"/>
  <c r="I257" i="24"/>
  <c r="H257" i="24"/>
  <c r="G257" i="24"/>
  <c r="F257" i="24"/>
  <c r="I256" i="24"/>
  <c r="H256" i="24"/>
  <c r="G256" i="24"/>
  <c r="F256" i="24"/>
  <c r="I255" i="24"/>
  <c r="H255" i="24"/>
  <c r="G255" i="24"/>
  <c r="F255" i="24"/>
  <c r="I254" i="24"/>
  <c r="H254" i="24"/>
  <c r="G254" i="24"/>
  <c r="F254" i="24"/>
  <c r="I253" i="24"/>
  <c r="H253" i="24"/>
  <c r="G253" i="24"/>
  <c r="F253" i="24"/>
  <c r="I252" i="24"/>
  <c r="H252" i="24"/>
  <c r="G252" i="24"/>
  <c r="F252" i="24"/>
  <c r="I251" i="24"/>
  <c r="H251" i="24"/>
  <c r="G251" i="24"/>
  <c r="F251" i="24"/>
  <c r="I250" i="24"/>
  <c r="H250" i="24"/>
  <c r="G250" i="24"/>
  <c r="F250" i="24"/>
  <c r="I249" i="24"/>
  <c r="H249" i="24"/>
  <c r="G249" i="24"/>
  <c r="F249" i="24"/>
  <c r="I248" i="24"/>
  <c r="H248" i="24"/>
  <c r="G248" i="24"/>
  <c r="F248" i="24"/>
  <c r="I247" i="24"/>
  <c r="H247" i="24"/>
  <c r="G247" i="24"/>
  <c r="F247" i="24"/>
  <c r="I246" i="24"/>
  <c r="H246" i="24"/>
  <c r="G246" i="24"/>
  <c r="F246" i="24"/>
  <c r="I245" i="24"/>
  <c r="H245" i="24"/>
  <c r="G245" i="24"/>
  <c r="F245" i="24"/>
  <c r="I244" i="24"/>
  <c r="H244" i="24"/>
  <c r="G244" i="24"/>
  <c r="F244" i="24"/>
  <c r="I243" i="24"/>
  <c r="H243" i="24"/>
  <c r="G243" i="24"/>
  <c r="F243" i="24"/>
  <c r="I242" i="24"/>
  <c r="H242" i="24"/>
  <c r="G242" i="24"/>
  <c r="F242" i="24"/>
  <c r="I241" i="24"/>
  <c r="H241" i="24"/>
  <c r="G241" i="24"/>
  <c r="F241" i="24"/>
  <c r="I240" i="24"/>
  <c r="H240" i="24"/>
  <c r="G240" i="24"/>
  <c r="F240" i="24"/>
  <c r="I239" i="24"/>
  <c r="H239" i="24"/>
  <c r="G239" i="24"/>
  <c r="F239" i="24"/>
  <c r="I238" i="24"/>
  <c r="H238" i="24"/>
  <c r="G238" i="24"/>
  <c r="F238" i="24"/>
  <c r="I237" i="24"/>
  <c r="H237" i="24"/>
  <c r="G237" i="24"/>
  <c r="F237" i="24"/>
  <c r="I236" i="24"/>
  <c r="H236" i="24"/>
  <c r="G236" i="24"/>
  <c r="F236" i="24"/>
  <c r="I235" i="24"/>
  <c r="H235" i="24"/>
  <c r="G235" i="24"/>
  <c r="F235" i="24"/>
  <c r="I234" i="24"/>
  <c r="H234" i="24"/>
  <c r="G234" i="24"/>
  <c r="F234" i="24"/>
  <c r="I233" i="24"/>
  <c r="H233" i="24"/>
  <c r="G233" i="24"/>
  <c r="F233" i="24"/>
  <c r="I232" i="24"/>
  <c r="H232" i="24"/>
  <c r="G232" i="24"/>
  <c r="F232" i="24"/>
  <c r="I231" i="24"/>
  <c r="H231" i="24"/>
  <c r="G231" i="24"/>
  <c r="F231" i="24"/>
  <c r="I230" i="24"/>
  <c r="H230" i="24"/>
  <c r="G230" i="24"/>
  <c r="F230" i="24"/>
  <c r="I229" i="24"/>
  <c r="H229" i="24"/>
  <c r="G229" i="24"/>
  <c r="F229" i="24"/>
  <c r="I228" i="24"/>
  <c r="H228" i="24"/>
  <c r="G228" i="24"/>
  <c r="F228" i="24"/>
  <c r="I227" i="24"/>
  <c r="H227" i="24"/>
  <c r="G227" i="24"/>
  <c r="F227" i="24"/>
  <c r="I226" i="24"/>
  <c r="H226" i="24"/>
  <c r="G226" i="24"/>
  <c r="F226" i="24"/>
  <c r="I225" i="24"/>
  <c r="H225" i="24"/>
  <c r="G225" i="24"/>
  <c r="F225" i="24"/>
  <c r="I224" i="24"/>
  <c r="H224" i="24"/>
  <c r="G224" i="24"/>
  <c r="F224" i="24"/>
  <c r="I223" i="24"/>
  <c r="H223" i="24"/>
  <c r="G223" i="24"/>
  <c r="F223" i="24"/>
  <c r="I222" i="24"/>
  <c r="H222" i="24"/>
  <c r="G222" i="24"/>
  <c r="F222" i="24"/>
  <c r="I221" i="24"/>
  <c r="H221" i="24"/>
  <c r="G221" i="24"/>
  <c r="F221" i="24"/>
  <c r="I220" i="24"/>
  <c r="H220" i="24"/>
  <c r="G220" i="24"/>
  <c r="F220" i="24"/>
  <c r="I219" i="24"/>
  <c r="H219" i="24"/>
  <c r="G219" i="24"/>
  <c r="F219" i="24"/>
  <c r="I218" i="24"/>
  <c r="H218" i="24"/>
  <c r="G218" i="24"/>
  <c r="F218" i="24"/>
  <c r="I217" i="24"/>
  <c r="H217" i="24"/>
  <c r="G217" i="24"/>
  <c r="F217" i="24"/>
  <c r="I216" i="24"/>
  <c r="H216" i="24"/>
  <c r="G216" i="24"/>
  <c r="F216" i="24"/>
  <c r="I215" i="24"/>
  <c r="H215" i="24"/>
  <c r="G215" i="24"/>
  <c r="F215" i="24"/>
  <c r="I214" i="24"/>
  <c r="H214" i="24"/>
  <c r="G214" i="24"/>
  <c r="F214" i="24"/>
  <c r="I213" i="24"/>
  <c r="H213" i="24"/>
  <c r="G213" i="24"/>
  <c r="F213" i="24"/>
  <c r="I212" i="24"/>
  <c r="H212" i="24"/>
  <c r="G212" i="24"/>
  <c r="F212" i="24"/>
  <c r="I211" i="24"/>
  <c r="H211" i="24"/>
  <c r="G211" i="24"/>
  <c r="F211" i="24"/>
  <c r="I210" i="24"/>
  <c r="H210" i="24"/>
  <c r="G210" i="24"/>
  <c r="F210" i="24"/>
  <c r="I209" i="24"/>
  <c r="H209" i="24"/>
  <c r="G209" i="24"/>
  <c r="F209" i="24"/>
  <c r="I208" i="24"/>
  <c r="H208" i="24"/>
  <c r="G208" i="24"/>
  <c r="F208" i="24"/>
  <c r="I207" i="24"/>
  <c r="H207" i="24"/>
  <c r="G207" i="24"/>
  <c r="F207" i="24"/>
  <c r="I206" i="24"/>
  <c r="H206" i="24"/>
  <c r="G206" i="24"/>
  <c r="F206" i="24"/>
  <c r="I205" i="24"/>
  <c r="H205" i="24"/>
  <c r="G205" i="24"/>
  <c r="F205" i="24"/>
  <c r="I204" i="24"/>
  <c r="H204" i="24"/>
  <c r="G204" i="24"/>
  <c r="F204" i="24"/>
  <c r="I203" i="24"/>
  <c r="H203" i="24"/>
  <c r="G203" i="24"/>
  <c r="F203" i="24"/>
  <c r="I202" i="24"/>
  <c r="H202" i="24"/>
  <c r="G202" i="24"/>
  <c r="F202" i="24"/>
  <c r="I201" i="24"/>
  <c r="H201" i="24"/>
  <c r="G201" i="24"/>
  <c r="F201" i="24"/>
  <c r="I200" i="24"/>
  <c r="H200" i="24"/>
  <c r="G200" i="24"/>
  <c r="F200" i="24"/>
  <c r="I199" i="24"/>
  <c r="H199" i="24"/>
  <c r="G199" i="24"/>
  <c r="F199" i="24"/>
  <c r="I198" i="24"/>
  <c r="H198" i="24"/>
  <c r="G198" i="24"/>
  <c r="F198" i="24"/>
  <c r="I197" i="24"/>
  <c r="H197" i="24"/>
  <c r="G197" i="24"/>
  <c r="F197" i="24"/>
  <c r="I196" i="24"/>
  <c r="H196" i="24"/>
  <c r="G196" i="24"/>
  <c r="F196" i="24"/>
  <c r="I195" i="24"/>
  <c r="H195" i="24"/>
  <c r="G195" i="24"/>
  <c r="F195" i="24"/>
  <c r="I194" i="24"/>
  <c r="H194" i="24"/>
  <c r="G194" i="24"/>
  <c r="F194" i="24"/>
  <c r="I193" i="24"/>
  <c r="H193" i="24"/>
  <c r="G193" i="24"/>
  <c r="F193" i="24"/>
  <c r="I192" i="24"/>
  <c r="H192" i="24"/>
  <c r="G192" i="24"/>
  <c r="F192" i="24"/>
  <c r="I191" i="24"/>
  <c r="H191" i="24"/>
  <c r="G191" i="24"/>
  <c r="F191" i="24"/>
  <c r="I190" i="24"/>
  <c r="H190" i="24"/>
  <c r="G190" i="24"/>
  <c r="F190" i="24"/>
  <c r="I189" i="24"/>
  <c r="H189" i="24"/>
  <c r="G189" i="24"/>
  <c r="F189" i="24"/>
  <c r="I188" i="24"/>
  <c r="H188" i="24"/>
  <c r="G188" i="24"/>
  <c r="F188" i="24"/>
  <c r="I187" i="24"/>
  <c r="H187" i="24"/>
  <c r="G187" i="24"/>
  <c r="F187" i="24"/>
  <c r="I186" i="24"/>
  <c r="H186" i="24"/>
  <c r="G186" i="24"/>
  <c r="F186" i="24"/>
  <c r="I185" i="24"/>
  <c r="H185" i="24"/>
  <c r="G185" i="24"/>
  <c r="F185" i="24"/>
  <c r="I184" i="24"/>
  <c r="H184" i="24"/>
  <c r="G184" i="24"/>
  <c r="F184" i="24"/>
  <c r="I183" i="24"/>
  <c r="H183" i="24"/>
  <c r="G183" i="24"/>
  <c r="F183" i="24"/>
  <c r="I182" i="24"/>
  <c r="H182" i="24"/>
  <c r="G182" i="24"/>
  <c r="F182" i="24"/>
  <c r="I181" i="24"/>
  <c r="H181" i="24"/>
  <c r="G181" i="24"/>
  <c r="F181" i="24"/>
  <c r="I180" i="24"/>
  <c r="H180" i="24"/>
  <c r="G180" i="24"/>
  <c r="F180" i="24"/>
  <c r="I179" i="24"/>
  <c r="H179" i="24"/>
  <c r="G179" i="24"/>
  <c r="F179" i="24"/>
  <c r="I178" i="24"/>
  <c r="H178" i="24"/>
  <c r="G178" i="24"/>
  <c r="F178" i="24"/>
  <c r="I177" i="24"/>
  <c r="H177" i="24"/>
  <c r="G177" i="24"/>
  <c r="F177" i="24"/>
  <c r="I176" i="24"/>
  <c r="H176" i="24"/>
  <c r="G176" i="24"/>
  <c r="F176" i="24"/>
  <c r="I175" i="24"/>
  <c r="H175" i="24"/>
  <c r="G175" i="24"/>
  <c r="F175" i="24"/>
  <c r="I174" i="24"/>
  <c r="H174" i="24"/>
  <c r="G174" i="24"/>
  <c r="F174" i="24"/>
  <c r="I173" i="24"/>
  <c r="H173" i="24"/>
  <c r="G173" i="24"/>
  <c r="F173" i="24"/>
  <c r="I172" i="24"/>
  <c r="H172" i="24"/>
  <c r="G172" i="24"/>
  <c r="F172" i="24"/>
  <c r="I171" i="24"/>
  <c r="H171" i="24"/>
  <c r="G171" i="24"/>
  <c r="F171" i="24"/>
  <c r="I170" i="24"/>
  <c r="H170" i="24"/>
  <c r="G170" i="24"/>
  <c r="F170" i="24"/>
  <c r="I169" i="24"/>
  <c r="H169" i="24"/>
  <c r="G169" i="24"/>
  <c r="F169" i="24"/>
  <c r="I168" i="24"/>
  <c r="H168" i="24"/>
  <c r="G168" i="24"/>
  <c r="F168" i="24"/>
  <c r="I167" i="24"/>
  <c r="H167" i="24"/>
  <c r="G167" i="24"/>
  <c r="F167" i="24"/>
  <c r="I166" i="24"/>
  <c r="H166" i="24"/>
  <c r="G166" i="24"/>
  <c r="F166" i="24"/>
  <c r="I165" i="24"/>
  <c r="H165" i="24"/>
  <c r="G165" i="24"/>
  <c r="F165" i="24"/>
  <c r="I164" i="24"/>
  <c r="H164" i="24"/>
  <c r="G164" i="24"/>
  <c r="F164" i="24"/>
  <c r="I163" i="24"/>
  <c r="H163" i="24"/>
  <c r="G163" i="24"/>
  <c r="F163" i="24"/>
  <c r="I162" i="24"/>
  <c r="H162" i="24"/>
  <c r="G162" i="24"/>
  <c r="F162" i="24"/>
  <c r="I161" i="24"/>
  <c r="H161" i="24"/>
  <c r="G161" i="24"/>
  <c r="F161" i="24"/>
  <c r="I160" i="24"/>
  <c r="H160" i="24"/>
  <c r="G160" i="24"/>
  <c r="F160" i="24"/>
  <c r="I159" i="24"/>
  <c r="H159" i="24"/>
  <c r="G159" i="24"/>
  <c r="F159" i="24"/>
  <c r="I158" i="24"/>
  <c r="H158" i="24"/>
  <c r="G158" i="24"/>
  <c r="F158" i="24"/>
  <c r="I157" i="24"/>
  <c r="H157" i="24"/>
  <c r="G157" i="24"/>
  <c r="F157" i="24"/>
  <c r="I156" i="24"/>
  <c r="H156" i="24"/>
  <c r="G156" i="24"/>
  <c r="F156" i="24"/>
  <c r="I155" i="24"/>
  <c r="H155" i="24"/>
  <c r="G155" i="24"/>
  <c r="F155" i="24"/>
  <c r="I154" i="24"/>
  <c r="H154" i="24"/>
  <c r="G154" i="24"/>
  <c r="F154" i="24"/>
  <c r="I153" i="24"/>
  <c r="H153" i="24"/>
  <c r="G153" i="24"/>
  <c r="F153" i="24"/>
  <c r="I152" i="24"/>
  <c r="H152" i="24"/>
  <c r="G152" i="24"/>
  <c r="F152" i="24"/>
  <c r="I151" i="24"/>
  <c r="H151" i="24"/>
  <c r="G151" i="24"/>
  <c r="F151" i="24"/>
  <c r="I150" i="24"/>
  <c r="H150" i="24"/>
  <c r="G150" i="24"/>
  <c r="F150" i="24"/>
  <c r="I149" i="24"/>
  <c r="H149" i="24"/>
  <c r="G149" i="24"/>
  <c r="F149" i="24"/>
  <c r="I148" i="24"/>
  <c r="H148" i="24"/>
  <c r="G148" i="24"/>
  <c r="F148" i="24"/>
  <c r="I147" i="24"/>
  <c r="H147" i="24"/>
  <c r="G147" i="24"/>
  <c r="F147" i="24"/>
  <c r="I146" i="24"/>
  <c r="H146" i="24"/>
  <c r="G146" i="24"/>
  <c r="F146" i="24"/>
  <c r="I145" i="24"/>
  <c r="H145" i="24"/>
  <c r="G145" i="24"/>
  <c r="F145" i="24"/>
  <c r="I144" i="24"/>
  <c r="H144" i="24"/>
  <c r="G144" i="24"/>
  <c r="F144" i="24"/>
  <c r="I143" i="24"/>
  <c r="H143" i="24"/>
  <c r="G143" i="24"/>
  <c r="F143" i="24"/>
  <c r="I142" i="24"/>
  <c r="H142" i="24"/>
  <c r="G142" i="24"/>
  <c r="F142" i="24"/>
  <c r="I141" i="24"/>
  <c r="H141" i="24"/>
  <c r="G141" i="24"/>
  <c r="F141" i="24"/>
  <c r="I140" i="24"/>
  <c r="H140" i="24"/>
  <c r="G140" i="24"/>
  <c r="F140" i="24"/>
  <c r="I139" i="24"/>
  <c r="H139" i="24"/>
  <c r="G139" i="24"/>
  <c r="F139" i="24"/>
  <c r="I138" i="24"/>
  <c r="H138" i="24"/>
  <c r="G138" i="24"/>
  <c r="F138" i="24"/>
  <c r="I137" i="24"/>
  <c r="H137" i="24"/>
  <c r="G137" i="24"/>
  <c r="F137" i="24"/>
  <c r="I136" i="24"/>
  <c r="H136" i="24"/>
  <c r="G136" i="24"/>
  <c r="F136" i="24"/>
  <c r="I135" i="24"/>
  <c r="H135" i="24"/>
  <c r="G135" i="24"/>
  <c r="F135" i="24"/>
  <c r="I134" i="24"/>
  <c r="H134" i="24"/>
  <c r="G134" i="24"/>
  <c r="F134" i="24"/>
  <c r="I133" i="24"/>
  <c r="H133" i="24"/>
  <c r="G133" i="24"/>
  <c r="F133" i="24"/>
  <c r="I132" i="24"/>
  <c r="H132" i="24"/>
  <c r="G132" i="24"/>
  <c r="F132" i="24"/>
  <c r="I131" i="24"/>
  <c r="H131" i="24"/>
  <c r="G131" i="24"/>
  <c r="F131" i="24"/>
  <c r="I130" i="24"/>
  <c r="H130" i="24"/>
  <c r="G130" i="24"/>
  <c r="F130" i="24"/>
  <c r="I129" i="24"/>
  <c r="H129" i="24"/>
  <c r="G129" i="24"/>
  <c r="F129" i="24"/>
  <c r="I128" i="24"/>
  <c r="H128" i="24"/>
  <c r="G128" i="24"/>
  <c r="F128" i="24"/>
  <c r="I127" i="24"/>
  <c r="H127" i="24"/>
  <c r="G127" i="24"/>
  <c r="F127" i="24"/>
  <c r="I126" i="24"/>
  <c r="H126" i="24"/>
  <c r="G126" i="24"/>
  <c r="F126" i="24"/>
  <c r="I125" i="24"/>
  <c r="H125" i="24"/>
  <c r="G125" i="24"/>
  <c r="F125" i="24"/>
  <c r="I124" i="24"/>
  <c r="H124" i="24"/>
  <c r="G124" i="24"/>
  <c r="F124" i="24"/>
  <c r="I123" i="24"/>
  <c r="H123" i="24"/>
  <c r="G123" i="24"/>
  <c r="F123" i="24"/>
  <c r="I122" i="24"/>
  <c r="H122" i="24"/>
  <c r="G122" i="24"/>
  <c r="F122" i="24"/>
  <c r="I121" i="24"/>
  <c r="H121" i="24"/>
  <c r="G121" i="24"/>
  <c r="F121" i="24"/>
  <c r="I120" i="24"/>
  <c r="H120" i="24"/>
  <c r="G120" i="24"/>
  <c r="F120" i="24"/>
  <c r="I119" i="24"/>
  <c r="H119" i="24"/>
  <c r="G119" i="24"/>
  <c r="F119" i="24"/>
  <c r="I118" i="24"/>
  <c r="H118" i="24"/>
  <c r="G118" i="24"/>
  <c r="F118" i="24"/>
  <c r="I117" i="24"/>
  <c r="H117" i="24"/>
  <c r="G117" i="24"/>
  <c r="F117" i="24"/>
  <c r="I116" i="24"/>
  <c r="H116" i="24"/>
  <c r="G116" i="24"/>
  <c r="F116" i="24"/>
  <c r="I115" i="24"/>
  <c r="H115" i="24"/>
  <c r="G115" i="24"/>
  <c r="F115" i="24"/>
  <c r="I114" i="24"/>
  <c r="H114" i="24"/>
  <c r="G114" i="24"/>
  <c r="F114" i="24"/>
  <c r="I113" i="24"/>
  <c r="H113" i="24"/>
  <c r="G113" i="24"/>
  <c r="F113" i="24"/>
  <c r="I112" i="24"/>
  <c r="H112" i="24"/>
  <c r="G112" i="24"/>
  <c r="F112" i="24"/>
  <c r="I111" i="24"/>
  <c r="H111" i="24"/>
  <c r="G111" i="24"/>
  <c r="F111" i="24"/>
  <c r="I110" i="24"/>
  <c r="H110" i="24"/>
  <c r="G110" i="24"/>
  <c r="F110" i="24"/>
  <c r="I109" i="24"/>
  <c r="H109" i="24"/>
  <c r="G109" i="24"/>
  <c r="F109" i="24"/>
  <c r="I108" i="24"/>
  <c r="H108" i="24"/>
  <c r="G108" i="24"/>
  <c r="F108" i="24"/>
  <c r="I107" i="24"/>
  <c r="H107" i="24"/>
  <c r="G107" i="24"/>
  <c r="F107" i="24"/>
  <c r="I106" i="24"/>
  <c r="H106" i="24"/>
  <c r="G106" i="24"/>
  <c r="F106" i="24"/>
  <c r="I105" i="24"/>
  <c r="H105" i="24"/>
  <c r="G105" i="24"/>
  <c r="F105" i="24"/>
  <c r="I104" i="24"/>
  <c r="H104" i="24"/>
  <c r="G104" i="24"/>
  <c r="F104" i="24"/>
  <c r="I103" i="24"/>
  <c r="H103" i="24"/>
  <c r="G103" i="24"/>
  <c r="F103" i="24"/>
  <c r="I102" i="24"/>
  <c r="H102" i="24"/>
  <c r="G102" i="24"/>
  <c r="F102" i="24"/>
  <c r="I101" i="24"/>
  <c r="H101" i="24"/>
  <c r="G101" i="24"/>
  <c r="F101" i="24"/>
  <c r="I100" i="24"/>
  <c r="H100" i="24"/>
  <c r="G100" i="24"/>
  <c r="F100" i="24"/>
  <c r="I99" i="24"/>
  <c r="H99" i="24"/>
  <c r="G99" i="24"/>
  <c r="F99" i="24"/>
  <c r="I98" i="24"/>
  <c r="H98" i="24"/>
  <c r="G98" i="24"/>
  <c r="F98" i="24"/>
  <c r="I97" i="24"/>
  <c r="H97" i="24"/>
  <c r="G97" i="24"/>
  <c r="F97" i="24"/>
  <c r="I96" i="24"/>
  <c r="H96" i="24"/>
  <c r="G96" i="24"/>
  <c r="F96" i="24"/>
  <c r="I95" i="24"/>
  <c r="H95" i="24"/>
  <c r="G95" i="24"/>
  <c r="F95" i="24"/>
  <c r="I94" i="24"/>
  <c r="H94" i="24"/>
  <c r="G94" i="24"/>
  <c r="F94" i="24"/>
  <c r="I93" i="24"/>
  <c r="H93" i="24"/>
  <c r="G93" i="24"/>
  <c r="F93" i="24"/>
  <c r="I92" i="24"/>
  <c r="H92" i="24"/>
  <c r="G92" i="24"/>
  <c r="F92" i="24"/>
  <c r="I91" i="24"/>
  <c r="H91" i="24"/>
  <c r="G91" i="24"/>
  <c r="F91" i="24"/>
  <c r="I90" i="24"/>
  <c r="H90" i="24"/>
  <c r="G90" i="24"/>
  <c r="F90" i="24"/>
  <c r="I89" i="24"/>
  <c r="H89" i="24"/>
  <c r="G89" i="24"/>
  <c r="F89" i="24"/>
  <c r="I88" i="24"/>
  <c r="H88" i="24"/>
  <c r="G88" i="24"/>
  <c r="F88" i="24"/>
  <c r="I87" i="24"/>
  <c r="H87" i="24"/>
  <c r="G87" i="24"/>
  <c r="F87" i="24"/>
  <c r="I86" i="24"/>
  <c r="H86" i="24"/>
  <c r="G86" i="24"/>
  <c r="F86" i="24"/>
  <c r="I85" i="24"/>
  <c r="H85" i="24"/>
  <c r="G85" i="24"/>
  <c r="F85" i="24"/>
  <c r="I84" i="24"/>
  <c r="H84" i="24"/>
  <c r="G84" i="24"/>
  <c r="F84" i="24"/>
  <c r="I83" i="24"/>
  <c r="H83" i="24"/>
  <c r="G83" i="24"/>
  <c r="F83" i="24"/>
  <c r="I82" i="24"/>
  <c r="H82" i="24"/>
  <c r="G82" i="24"/>
  <c r="F82" i="24"/>
  <c r="I81" i="24"/>
  <c r="H81" i="24"/>
  <c r="G81" i="24"/>
  <c r="F81" i="24"/>
  <c r="I80" i="24"/>
  <c r="H80" i="24"/>
  <c r="G80" i="24"/>
  <c r="F80" i="24"/>
  <c r="I79" i="24"/>
  <c r="H79" i="24"/>
  <c r="G79" i="24"/>
  <c r="F79" i="24"/>
  <c r="I78" i="24"/>
  <c r="H78" i="24"/>
  <c r="G78" i="24"/>
  <c r="F78" i="24"/>
  <c r="I77" i="24"/>
  <c r="H77" i="24"/>
  <c r="G77" i="24"/>
  <c r="F77" i="24"/>
  <c r="I76" i="24"/>
  <c r="H76" i="24"/>
  <c r="G76" i="24"/>
  <c r="F76" i="24"/>
  <c r="I75" i="24"/>
  <c r="H75" i="24"/>
  <c r="G75" i="24"/>
  <c r="F75" i="24"/>
  <c r="I74" i="24"/>
  <c r="H74" i="24"/>
  <c r="G74" i="24"/>
  <c r="F74" i="24"/>
  <c r="I73" i="24"/>
  <c r="H73" i="24"/>
  <c r="G73" i="24"/>
  <c r="F73" i="24"/>
  <c r="I72" i="24"/>
  <c r="H72" i="24"/>
  <c r="G72" i="24"/>
  <c r="F72" i="24"/>
  <c r="I71" i="24"/>
  <c r="H71" i="24"/>
  <c r="G71" i="24"/>
  <c r="F71" i="24"/>
  <c r="I70" i="24"/>
  <c r="H70" i="24"/>
  <c r="G70" i="24"/>
  <c r="F70" i="24"/>
  <c r="I69" i="24"/>
  <c r="H69" i="24"/>
  <c r="G69" i="24"/>
  <c r="F69" i="24"/>
  <c r="I68" i="24"/>
  <c r="H68" i="24"/>
  <c r="G68" i="24"/>
  <c r="F68" i="24"/>
  <c r="I67" i="24"/>
  <c r="H67" i="24"/>
  <c r="G67" i="24"/>
  <c r="F67" i="24"/>
  <c r="I66" i="24"/>
  <c r="H66" i="24"/>
  <c r="G66" i="24"/>
  <c r="F66" i="24"/>
  <c r="I65" i="24"/>
  <c r="H65" i="24"/>
  <c r="G65" i="24"/>
  <c r="F65" i="24"/>
  <c r="I64" i="24"/>
  <c r="H64" i="24"/>
  <c r="G64" i="24"/>
  <c r="F64" i="24"/>
  <c r="I63" i="24"/>
  <c r="H63" i="24"/>
  <c r="G63" i="24"/>
  <c r="F63" i="24"/>
  <c r="I62" i="24"/>
  <c r="H62" i="24"/>
  <c r="G62" i="24"/>
  <c r="F62" i="24"/>
  <c r="I61" i="24"/>
  <c r="H61" i="24"/>
  <c r="G61" i="24"/>
  <c r="F61" i="24"/>
  <c r="I60" i="24"/>
  <c r="H60" i="24"/>
  <c r="G60" i="24"/>
  <c r="F60" i="24"/>
  <c r="I59" i="24"/>
  <c r="H59" i="24"/>
  <c r="G59" i="24"/>
  <c r="F59" i="24"/>
  <c r="I58" i="24"/>
  <c r="H58" i="24"/>
  <c r="G58" i="24"/>
  <c r="F58" i="24"/>
  <c r="I57" i="24"/>
  <c r="H57" i="24"/>
  <c r="G57" i="24"/>
  <c r="F57" i="24"/>
  <c r="I56" i="24"/>
  <c r="H56" i="24"/>
  <c r="G56" i="24"/>
  <c r="F56" i="24"/>
  <c r="I55" i="24"/>
  <c r="H55" i="24"/>
  <c r="G55" i="24"/>
  <c r="F55" i="24"/>
  <c r="I54" i="24"/>
  <c r="H54" i="24"/>
  <c r="G54" i="24"/>
  <c r="F54" i="24"/>
  <c r="I53" i="24"/>
  <c r="H53" i="24"/>
  <c r="G53" i="24"/>
  <c r="F53" i="24"/>
  <c r="I52" i="24"/>
  <c r="H52" i="24"/>
  <c r="G52" i="24"/>
  <c r="F52" i="24"/>
  <c r="I51" i="24"/>
  <c r="H51" i="24"/>
  <c r="G51" i="24"/>
  <c r="F51" i="24"/>
  <c r="I50" i="24"/>
  <c r="H50" i="24"/>
  <c r="G50" i="24"/>
  <c r="F50" i="24"/>
  <c r="I49" i="24"/>
  <c r="H49" i="24"/>
  <c r="G49" i="24"/>
  <c r="F49" i="24"/>
  <c r="I48" i="24"/>
  <c r="H48" i="24"/>
  <c r="G48" i="24"/>
  <c r="F48" i="24"/>
  <c r="I47" i="24"/>
  <c r="H47" i="24"/>
  <c r="G47" i="24"/>
  <c r="F47" i="24"/>
  <c r="I46" i="24"/>
  <c r="H46" i="24"/>
  <c r="G46" i="24"/>
  <c r="F46" i="24"/>
  <c r="I45" i="24"/>
  <c r="H45" i="24"/>
  <c r="G45" i="24"/>
  <c r="F45" i="24"/>
  <c r="I44" i="24"/>
  <c r="H44" i="24"/>
  <c r="G44" i="24"/>
  <c r="F44" i="24"/>
  <c r="I43" i="24"/>
  <c r="H43" i="24"/>
  <c r="G43" i="24"/>
  <c r="F43" i="24"/>
  <c r="I42" i="24"/>
  <c r="H42" i="24"/>
  <c r="G42" i="24"/>
  <c r="F42" i="24"/>
  <c r="I41" i="24"/>
  <c r="H41" i="24"/>
  <c r="G41" i="24"/>
  <c r="F41" i="24"/>
  <c r="I40" i="24"/>
  <c r="H40" i="24"/>
  <c r="G40" i="24"/>
  <c r="F40" i="24"/>
  <c r="I39" i="24"/>
  <c r="H39" i="24"/>
  <c r="G39" i="24"/>
  <c r="F39" i="24"/>
  <c r="I38" i="24"/>
  <c r="H38" i="24"/>
  <c r="G38" i="24"/>
  <c r="F38" i="24"/>
  <c r="I37" i="24"/>
  <c r="H37" i="24"/>
  <c r="G37" i="24"/>
  <c r="F37" i="24"/>
  <c r="I36" i="24"/>
  <c r="H36" i="24"/>
  <c r="G36" i="24"/>
  <c r="F36" i="24"/>
  <c r="I35" i="24"/>
  <c r="H35" i="24"/>
  <c r="G35" i="24"/>
  <c r="F35" i="24"/>
  <c r="I34" i="24"/>
  <c r="H34" i="24"/>
  <c r="G34" i="24"/>
  <c r="F34" i="24"/>
  <c r="I33" i="24"/>
  <c r="H33" i="24"/>
  <c r="G33" i="24"/>
  <c r="F33" i="24"/>
  <c r="I32" i="24"/>
  <c r="H32" i="24"/>
  <c r="G32" i="24"/>
  <c r="F32" i="24"/>
  <c r="I31" i="24"/>
  <c r="H31" i="24"/>
  <c r="G31" i="24"/>
  <c r="F31" i="24"/>
  <c r="I30" i="24"/>
  <c r="H30" i="24"/>
  <c r="G30" i="24"/>
  <c r="F30" i="24"/>
  <c r="I29" i="24"/>
  <c r="H29" i="24"/>
  <c r="G29" i="24"/>
  <c r="F29" i="24"/>
  <c r="I28" i="24"/>
  <c r="H28" i="24"/>
  <c r="G28" i="24"/>
  <c r="F28" i="24"/>
  <c r="I27" i="24"/>
  <c r="H27" i="24"/>
  <c r="G27" i="24"/>
  <c r="F27" i="24"/>
  <c r="I26" i="24"/>
  <c r="H26" i="24"/>
  <c r="G26" i="24"/>
  <c r="F26" i="24"/>
  <c r="I25" i="24"/>
  <c r="H25" i="24"/>
  <c r="G25" i="24"/>
  <c r="F25" i="24"/>
  <c r="I24" i="24"/>
  <c r="H24" i="24"/>
  <c r="G24" i="24"/>
  <c r="F24" i="24"/>
  <c r="I23" i="24"/>
  <c r="H23" i="24"/>
  <c r="G23" i="24"/>
  <c r="F23" i="24"/>
  <c r="I22" i="24"/>
  <c r="H22" i="24"/>
  <c r="G22" i="24"/>
  <c r="F22" i="24"/>
  <c r="I21" i="24"/>
  <c r="H21" i="24"/>
  <c r="G21" i="24"/>
  <c r="F21" i="24"/>
  <c r="I20" i="24"/>
  <c r="H20" i="24"/>
  <c r="G20" i="24"/>
  <c r="F20" i="24"/>
  <c r="I19" i="24"/>
  <c r="H19" i="24"/>
  <c r="G19" i="24"/>
  <c r="F19" i="24"/>
  <c r="I18" i="24"/>
  <c r="H18" i="24"/>
  <c r="G18" i="24"/>
  <c r="F18" i="24"/>
  <c r="I17" i="24"/>
  <c r="H17" i="24"/>
  <c r="G17" i="24"/>
  <c r="F17" i="24"/>
  <c r="I16" i="24"/>
  <c r="H16" i="24"/>
  <c r="G16" i="24"/>
  <c r="F16" i="24"/>
  <c r="I15" i="24"/>
  <c r="H15" i="24"/>
  <c r="G15" i="24"/>
  <c r="F15" i="24"/>
  <c r="I14" i="24"/>
  <c r="H14" i="24"/>
  <c r="G14" i="24"/>
  <c r="F14" i="24"/>
  <c r="I13" i="24"/>
  <c r="H13" i="24"/>
  <c r="G13" i="24"/>
  <c r="F13" i="24"/>
  <c r="I12" i="24"/>
  <c r="H12" i="24"/>
  <c r="G12" i="24"/>
  <c r="F12" i="24"/>
  <c r="I11" i="24"/>
  <c r="H11" i="24"/>
  <c r="G11" i="24"/>
  <c r="F11" i="24"/>
  <c r="I10" i="24"/>
  <c r="H10" i="24"/>
  <c r="G10" i="24"/>
  <c r="F10" i="24"/>
  <c r="I9" i="24"/>
  <c r="H9" i="24"/>
  <c r="G9" i="24"/>
  <c r="F9" i="24"/>
  <c r="I8" i="24"/>
  <c r="H8" i="24"/>
  <c r="G8" i="24"/>
  <c r="F8" i="24"/>
  <c r="I7" i="24"/>
  <c r="H7" i="24"/>
  <c r="G7" i="24"/>
  <c r="F7" i="24"/>
  <c r="I6" i="24"/>
  <c r="H6" i="24"/>
  <c r="G6" i="24"/>
  <c r="F6" i="24"/>
  <c r="I5" i="24"/>
  <c r="H5" i="24"/>
  <c r="G5" i="24"/>
  <c r="F5" i="24"/>
  <c r="I4" i="24"/>
  <c r="H4" i="24"/>
  <c r="G4" i="24"/>
  <c r="F4" i="24"/>
  <c r="I3" i="24"/>
  <c r="H3" i="24"/>
  <c r="G3" i="24"/>
  <c r="F3" i="24"/>
  <c r="I2" i="24"/>
  <c r="H2" i="24"/>
  <c r="G2" i="24"/>
  <c r="F2" i="24"/>
  <c r="C9" i="23" l="1"/>
  <c r="C7" i="21"/>
  <c r="C6" i="20"/>
  <c r="C9" i="19"/>
  <c r="C52" i="18"/>
  <c r="C16" i="15"/>
  <c r="C12" i="14"/>
  <c r="C8" i="16"/>
  <c r="C20" i="13"/>
  <c r="C10" i="12"/>
  <c r="C129" i="11"/>
  <c r="C18" i="7"/>
  <c r="C7" i="8"/>
  <c r="C13" i="6"/>
  <c r="C15" i="5"/>
  <c r="C26" i="4"/>
  <c r="C60" i="3"/>
  <c r="C109" i="2"/>
  <c r="I3" i="18"/>
  <c r="J3" i="18"/>
  <c r="I4" i="18"/>
  <c r="J4" i="18"/>
  <c r="I5" i="18"/>
  <c r="J5" i="18"/>
  <c r="I6" i="18"/>
  <c r="J6" i="18"/>
  <c r="I7" i="18"/>
  <c r="J7" i="18"/>
  <c r="I8" i="18"/>
  <c r="J8" i="18"/>
  <c r="I9" i="18"/>
  <c r="J9" i="18"/>
  <c r="I10" i="18"/>
  <c r="J10" i="18"/>
  <c r="I11" i="18"/>
  <c r="J11" i="18"/>
  <c r="I12" i="18"/>
  <c r="J12" i="18"/>
  <c r="I13" i="18"/>
  <c r="J13" i="18"/>
  <c r="I14" i="18"/>
  <c r="J14" i="18"/>
  <c r="I15" i="18"/>
  <c r="J15" i="18"/>
  <c r="I16" i="18"/>
  <c r="J16" i="18"/>
  <c r="I17" i="18"/>
  <c r="J17" i="18"/>
  <c r="I18" i="18"/>
  <c r="J18" i="18"/>
  <c r="I19" i="18"/>
  <c r="J19" i="18"/>
  <c r="I20" i="18"/>
  <c r="J20" i="18"/>
  <c r="I21" i="18"/>
  <c r="J21" i="18"/>
  <c r="I22" i="18"/>
  <c r="J22" i="18"/>
  <c r="I23" i="18"/>
  <c r="J23" i="18"/>
  <c r="I24" i="18"/>
  <c r="J24" i="18"/>
  <c r="I25" i="18"/>
  <c r="J25" i="18"/>
  <c r="I26" i="18"/>
  <c r="J26" i="18"/>
  <c r="I27" i="18"/>
  <c r="J27" i="18"/>
  <c r="I28" i="18"/>
  <c r="J28" i="18"/>
  <c r="I29" i="18"/>
  <c r="J29" i="18"/>
  <c r="I30" i="18"/>
  <c r="J30" i="18"/>
  <c r="I31" i="18"/>
  <c r="J31" i="18"/>
  <c r="I32" i="18"/>
  <c r="J32" i="18"/>
  <c r="I33" i="18"/>
  <c r="J33" i="18"/>
  <c r="I34" i="18"/>
  <c r="J34" i="18"/>
  <c r="I35" i="18"/>
  <c r="J35" i="18"/>
  <c r="I36" i="18"/>
  <c r="J36" i="18"/>
  <c r="I37" i="18"/>
  <c r="J37" i="18"/>
  <c r="I38" i="18"/>
  <c r="J38" i="18"/>
  <c r="I39" i="18"/>
  <c r="J39" i="18"/>
  <c r="I40" i="18"/>
  <c r="J40" i="18"/>
  <c r="I41" i="18"/>
  <c r="J41" i="18"/>
  <c r="I42" i="18"/>
  <c r="J42" i="18"/>
  <c r="I43" i="18"/>
  <c r="J43" i="18"/>
  <c r="I44" i="18"/>
  <c r="J44" i="18"/>
  <c r="I45" i="18"/>
  <c r="J45" i="18"/>
  <c r="I46" i="18"/>
  <c r="J46" i="18"/>
  <c r="I47" i="18"/>
  <c r="J47" i="18"/>
  <c r="I48" i="18"/>
  <c r="J48" i="18"/>
  <c r="I49" i="18"/>
  <c r="J49" i="18"/>
  <c r="J2" i="18"/>
  <c r="I2" i="18"/>
  <c r="I3" i="11"/>
  <c r="J3" i="11"/>
  <c r="I4" i="11"/>
  <c r="J4" i="11"/>
  <c r="I5" i="11"/>
  <c r="J5" i="11"/>
  <c r="I6" i="11"/>
  <c r="J6" i="11"/>
  <c r="I7" i="11"/>
  <c r="J7" i="11"/>
  <c r="I8" i="11"/>
  <c r="J8" i="11"/>
  <c r="I9" i="11"/>
  <c r="J9" i="11"/>
  <c r="I10" i="11"/>
  <c r="J10" i="11"/>
  <c r="I11" i="11"/>
  <c r="J11" i="11"/>
  <c r="I12" i="11"/>
  <c r="J12" i="11"/>
  <c r="I13" i="11"/>
  <c r="J13" i="11"/>
  <c r="I14" i="11"/>
  <c r="J14" i="11"/>
  <c r="I15" i="11"/>
  <c r="J15" i="11"/>
  <c r="I16" i="11"/>
  <c r="J16" i="11"/>
  <c r="I17" i="11"/>
  <c r="J17" i="11"/>
  <c r="I18" i="11"/>
  <c r="J18" i="11"/>
  <c r="I19" i="11"/>
  <c r="J19" i="11"/>
  <c r="I20" i="11"/>
  <c r="J20" i="11"/>
  <c r="I21" i="11"/>
  <c r="J21" i="11"/>
  <c r="I22" i="11"/>
  <c r="J22" i="11"/>
  <c r="I23" i="11"/>
  <c r="J23" i="11"/>
  <c r="I24" i="11"/>
  <c r="J24" i="11"/>
  <c r="I25" i="11"/>
  <c r="J25" i="11"/>
  <c r="I26" i="11"/>
  <c r="J26" i="11"/>
  <c r="I27" i="11"/>
  <c r="J27" i="11"/>
  <c r="I28" i="11"/>
  <c r="J28" i="11"/>
  <c r="I29" i="11"/>
  <c r="J29" i="11"/>
  <c r="I30" i="11"/>
  <c r="J30" i="11"/>
  <c r="I31" i="11"/>
  <c r="J31" i="11"/>
  <c r="I32" i="11"/>
  <c r="J32" i="11"/>
  <c r="I33" i="11"/>
  <c r="J33" i="11"/>
  <c r="I34" i="11"/>
  <c r="J34" i="11"/>
  <c r="I35" i="11"/>
  <c r="J35" i="11"/>
  <c r="I36" i="11"/>
  <c r="J36" i="11"/>
  <c r="I37" i="11"/>
  <c r="J37" i="11"/>
  <c r="I38" i="11"/>
  <c r="J38" i="11"/>
  <c r="I39" i="11"/>
  <c r="J39" i="11"/>
  <c r="I40" i="11"/>
  <c r="J40" i="11"/>
  <c r="I41" i="11"/>
  <c r="J41" i="11"/>
  <c r="I42" i="11"/>
  <c r="J42" i="11"/>
  <c r="I43" i="11"/>
  <c r="J43" i="11"/>
  <c r="I44" i="11"/>
  <c r="J44" i="11"/>
  <c r="I45" i="11"/>
  <c r="J45" i="11"/>
  <c r="I46" i="11"/>
  <c r="J46" i="11"/>
  <c r="I47" i="11"/>
  <c r="J47" i="11"/>
  <c r="I48" i="11"/>
  <c r="J48" i="11"/>
  <c r="I49" i="11"/>
  <c r="J49" i="11"/>
  <c r="I50" i="11"/>
  <c r="J50" i="11"/>
  <c r="I51" i="11"/>
  <c r="J51" i="11"/>
  <c r="I52" i="11"/>
  <c r="J52" i="11"/>
  <c r="I53" i="11"/>
  <c r="J53" i="11"/>
  <c r="I54" i="11"/>
  <c r="J54" i="11"/>
  <c r="I55" i="11"/>
  <c r="J55" i="11"/>
  <c r="I56" i="11"/>
  <c r="J56" i="11"/>
  <c r="I57" i="11"/>
  <c r="J57" i="11"/>
  <c r="I58" i="11"/>
  <c r="J58" i="11"/>
  <c r="I59" i="11"/>
  <c r="J59" i="11"/>
  <c r="I60" i="11"/>
  <c r="J60" i="11"/>
  <c r="I61" i="11"/>
  <c r="J61" i="11"/>
  <c r="I62" i="11"/>
  <c r="J62" i="11"/>
  <c r="I63" i="11"/>
  <c r="J63" i="11"/>
  <c r="I64" i="11"/>
  <c r="J64" i="11"/>
  <c r="I65" i="11"/>
  <c r="J65" i="11"/>
  <c r="I66" i="11"/>
  <c r="J66" i="11"/>
  <c r="I67" i="11"/>
  <c r="J67" i="11"/>
  <c r="I68" i="11"/>
  <c r="J68" i="11"/>
  <c r="I69" i="11"/>
  <c r="J69" i="11"/>
  <c r="I70" i="11"/>
  <c r="J70" i="11"/>
  <c r="I71" i="11"/>
  <c r="J71" i="11"/>
  <c r="I72" i="11"/>
  <c r="J72" i="11"/>
  <c r="I73" i="11"/>
  <c r="J73" i="11"/>
  <c r="I74" i="11"/>
  <c r="J74" i="11"/>
  <c r="I75" i="11"/>
  <c r="J75" i="11"/>
  <c r="I76" i="11"/>
  <c r="J76" i="11"/>
  <c r="I77" i="11"/>
  <c r="J77" i="11"/>
  <c r="I78" i="11"/>
  <c r="J78" i="11"/>
  <c r="I79" i="11"/>
  <c r="J79" i="11"/>
  <c r="I80" i="11"/>
  <c r="J80" i="11"/>
  <c r="I81" i="11"/>
  <c r="J81" i="11"/>
  <c r="I82" i="11"/>
  <c r="J82" i="11"/>
  <c r="I83" i="11"/>
  <c r="J83" i="11"/>
  <c r="I84" i="11"/>
  <c r="J84" i="11"/>
  <c r="I85" i="11"/>
  <c r="J85" i="11"/>
  <c r="I86" i="11"/>
  <c r="J86" i="11"/>
  <c r="I87" i="11"/>
  <c r="J87" i="11"/>
  <c r="I88" i="11"/>
  <c r="J88" i="11"/>
  <c r="I89" i="11"/>
  <c r="J89" i="11"/>
  <c r="I90" i="11"/>
  <c r="J90" i="11"/>
  <c r="I91" i="11"/>
  <c r="J91" i="11"/>
  <c r="I92" i="11"/>
  <c r="J92" i="11"/>
  <c r="I93" i="11"/>
  <c r="J93" i="11"/>
  <c r="I94" i="11"/>
  <c r="J94" i="11"/>
  <c r="I95" i="11"/>
  <c r="J95" i="11"/>
  <c r="I96" i="11"/>
  <c r="J96" i="11"/>
  <c r="I97" i="11"/>
  <c r="J97" i="11"/>
  <c r="I98" i="11"/>
  <c r="J98" i="11"/>
  <c r="I99" i="11"/>
  <c r="J99" i="11"/>
  <c r="I100" i="11"/>
  <c r="J100" i="11"/>
  <c r="I101" i="11"/>
  <c r="J101" i="11"/>
  <c r="I102" i="11"/>
  <c r="J102" i="11"/>
  <c r="I103" i="11"/>
  <c r="J103" i="11"/>
  <c r="I104" i="11"/>
  <c r="J104" i="11"/>
  <c r="I105" i="11"/>
  <c r="J105" i="11"/>
  <c r="I106" i="11"/>
  <c r="J106" i="11"/>
  <c r="I107" i="11"/>
  <c r="J107" i="11"/>
  <c r="I108" i="11"/>
  <c r="J108" i="11"/>
  <c r="I109" i="11"/>
  <c r="J109" i="11"/>
  <c r="I110" i="11"/>
  <c r="J110" i="11"/>
  <c r="I111" i="11"/>
  <c r="J111" i="11"/>
  <c r="I112" i="11"/>
  <c r="J112" i="11"/>
  <c r="I113" i="11"/>
  <c r="J113" i="11"/>
  <c r="I114" i="11"/>
  <c r="J114" i="11"/>
  <c r="I115" i="11"/>
  <c r="J115" i="11"/>
  <c r="I116" i="11"/>
  <c r="J116" i="11"/>
  <c r="I117" i="11"/>
  <c r="J117" i="11"/>
  <c r="I118" i="11"/>
  <c r="J118" i="11"/>
  <c r="I119" i="11"/>
  <c r="J119" i="11"/>
  <c r="I120" i="11"/>
  <c r="J120" i="11"/>
  <c r="I121" i="11"/>
  <c r="J121" i="11"/>
  <c r="I122" i="11"/>
  <c r="J122" i="11"/>
  <c r="I123" i="11"/>
  <c r="J123" i="11"/>
  <c r="I124" i="11"/>
  <c r="J124" i="11"/>
  <c r="I125" i="11"/>
  <c r="J125" i="11"/>
  <c r="I126" i="11"/>
  <c r="J126" i="11"/>
  <c r="J2" i="11"/>
  <c r="I2" i="11"/>
  <c r="I3" i="2"/>
  <c r="J3" i="2"/>
  <c r="I4" i="2"/>
  <c r="J4" i="2"/>
  <c r="I5" i="2"/>
  <c r="J5" i="2"/>
  <c r="I6" i="2"/>
  <c r="J6" i="2"/>
  <c r="I7" i="2"/>
  <c r="J7" i="2"/>
  <c r="I8" i="2"/>
  <c r="J8" i="2"/>
  <c r="I9" i="2"/>
  <c r="J9" i="2"/>
  <c r="I10" i="2"/>
  <c r="J10" i="2"/>
  <c r="I11" i="2"/>
  <c r="J11" i="2"/>
  <c r="I12" i="2"/>
  <c r="J12" i="2"/>
  <c r="I13" i="2"/>
  <c r="J13" i="2"/>
  <c r="I14" i="2"/>
  <c r="J14" i="2"/>
  <c r="I15" i="2"/>
  <c r="J15" i="2"/>
  <c r="I16" i="2"/>
  <c r="J16" i="2"/>
  <c r="I17" i="2"/>
  <c r="J17" i="2"/>
  <c r="I18" i="2"/>
  <c r="J18" i="2"/>
  <c r="I19" i="2"/>
  <c r="J19" i="2"/>
  <c r="I20" i="2"/>
  <c r="J20" i="2"/>
  <c r="I21" i="2"/>
  <c r="J21" i="2"/>
  <c r="I22" i="2"/>
  <c r="J22" i="2"/>
  <c r="I23" i="2"/>
  <c r="J23" i="2"/>
  <c r="I24" i="2"/>
  <c r="J24" i="2"/>
  <c r="I25" i="2"/>
  <c r="J25" i="2"/>
  <c r="I26" i="2"/>
  <c r="J26" i="2"/>
  <c r="I27" i="2"/>
  <c r="J27" i="2"/>
  <c r="I28" i="2"/>
  <c r="J28" i="2"/>
  <c r="I29" i="2"/>
  <c r="J29" i="2"/>
  <c r="I30" i="2"/>
  <c r="J30" i="2"/>
  <c r="I31" i="2"/>
  <c r="J31" i="2"/>
  <c r="I32" i="2"/>
  <c r="J32" i="2"/>
  <c r="I33" i="2"/>
  <c r="J33" i="2"/>
  <c r="I34" i="2"/>
  <c r="J34" i="2"/>
  <c r="I35" i="2"/>
  <c r="J35" i="2"/>
  <c r="I36" i="2"/>
  <c r="J36" i="2"/>
  <c r="I37" i="2"/>
  <c r="J37" i="2"/>
  <c r="I38" i="2"/>
  <c r="J38" i="2"/>
  <c r="I39" i="2"/>
  <c r="J39" i="2"/>
  <c r="I40" i="2"/>
  <c r="J40" i="2"/>
  <c r="I41" i="2"/>
  <c r="J41" i="2"/>
  <c r="I42" i="2"/>
  <c r="J42" i="2"/>
  <c r="I43" i="2"/>
  <c r="J43" i="2"/>
  <c r="I44" i="2"/>
  <c r="J44" i="2"/>
  <c r="I45" i="2"/>
  <c r="J45" i="2"/>
  <c r="I46" i="2"/>
  <c r="J46" i="2"/>
  <c r="I47" i="2"/>
  <c r="J47" i="2"/>
  <c r="I48" i="2"/>
  <c r="J48" i="2"/>
  <c r="I49" i="2"/>
  <c r="J49" i="2"/>
  <c r="I50" i="2"/>
  <c r="J50" i="2"/>
  <c r="I51" i="2"/>
  <c r="J51" i="2"/>
  <c r="I52" i="2"/>
  <c r="J52" i="2"/>
  <c r="I53" i="2"/>
  <c r="J53" i="2"/>
  <c r="I54" i="2"/>
  <c r="J54" i="2"/>
  <c r="I55" i="2"/>
  <c r="J55" i="2"/>
  <c r="I56" i="2"/>
  <c r="J56" i="2"/>
  <c r="I57" i="2"/>
  <c r="J57" i="2"/>
  <c r="I58" i="2"/>
  <c r="J58" i="2"/>
  <c r="I59" i="2"/>
  <c r="J59" i="2"/>
  <c r="I60" i="2"/>
  <c r="J60" i="2"/>
  <c r="I61" i="2"/>
  <c r="J61" i="2"/>
  <c r="I62" i="2"/>
  <c r="J62" i="2"/>
  <c r="I63" i="2"/>
  <c r="J63" i="2"/>
  <c r="I64" i="2"/>
  <c r="J64" i="2"/>
  <c r="I65" i="2"/>
  <c r="J65" i="2"/>
  <c r="I66" i="2"/>
  <c r="J66" i="2"/>
  <c r="I67" i="2"/>
  <c r="J67" i="2"/>
  <c r="I68" i="2"/>
  <c r="J68" i="2"/>
  <c r="I69" i="2"/>
  <c r="J69" i="2"/>
  <c r="I70" i="2"/>
  <c r="J70" i="2"/>
  <c r="I71" i="2"/>
  <c r="J71" i="2"/>
  <c r="I72" i="2"/>
  <c r="J72" i="2"/>
  <c r="I73" i="2"/>
  <c r="J73" i="2"/>
  <c r="I74" i="2"/>
  <c r="J74" i="2"/>
  <c r="I75" i="2"/>
  <c r="J75" i="2"/>
  <c r="I76" i="2"/>
  <c r="J76" i="2"/>
  <c r="I77" i="2"/>
  <c r="J77" i="2"/>
  <c r="I78" i="2"/>
  <c r="J78" i="2"/>
  <c r="I79" i="2"/>
  <c r="J79" i="2"/>
  <c r="I80" i="2"/>
  <c r="J80" i="2"/>
  <c r="I81" i="2"/>
  <c r="J81" i="2"/>
  <c r="I82" i="2"/>
  <c r="J82" i="2"/>
  <c r="I83" i="2"/>
  <c r="J83" i="2"/>
  <c r="I84" i="2"/>
  <c r="J84" i="2"/>
  <c r="I85" i="2"/>
  <c r="J85" i="2"/>
  <c r="I86" i="2"/>
  <c r="J86" i="2"/>
  <c r="I87" i="2"/>
  <c r="J87" i="2"/>
  <c r="I88" i="2"/>
  <c r="J88" i="2"/>
  <c r="I89" i="2"/>
  <c r="J89" i="2"/>
  <c r="I90" i="2"/>
  <c r="J90" i="2"/>
  <c r="I91" i="2"/>
  <c r="J91" i="2"/>
  <c r="I92" i="2"/>
  <c r="J92" i="2"/>
  <c r="I93" i="2"/>
  <c r="J93" i="2"/>
  <c r="I94" i="2"/>
  <c r="J94" i="2"/>
  <c r="I95" i="2"/>
  <c r="J95" i="2"/>
  <c r="I96" i="2"/>
  <c r="J96" i="2"/>
  <c r="I97" i="2"/>
  <c r="J97" i="2"/>
  <c r="I98" i="2"/>
  <c r="J98" i="2"/>
  <c r="I99" i="2"/>
  <c r="J99" i="2"/>
  <c r="I100" i="2"/>
  <c r="J100" i="2"/>
  <c r="I101" i="2"/>
  <c r="J101" i="2"/>
  <c r="I102" i="2"/>
  <c r="J102" i="2"/>
  <c r="I103" i="2"/>
  <c r="J103" i="2"/>
  <c r="I104" i="2"/>
  <c r="J104" i="2"/>
  <c r="I105" i="2"/>
  <c r="J105" i="2"/>
  <c r="I106" i="2"/>
  <c r="J106" i="2"/>
  <c r="J2" i="2"/>
  <c r="I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tc={97C897FF-6208-46BB-9C2E-B264DFA0E047}</author>
  </authors>
  <commentList>
    <comment ref="D1" authorId="0" shapeId="0" xr:uid="{97C897FF-6208-46BB-9C2E-B264DFA0E047}">
      <text>
        <t>[Threaded comment]
Your version of Excel allows you to read this threaded comment; however, any edits to it will get removed if the file is opened in a newer version of Excel. Learn more: https://go.microsoft.com/fwlink/?linkid=870924
Comment:
    I think would say what it refers to.
It is the anova p-value from samespots.</t>
      </text>
    </comment>
  </commentList>
</comments>
</file>

<file path=xl/sharedStrings.xml><?xml version="1.0" encoding="utf-8"?>
<sst xmlns="http://schemas.openxmlformats.org/spreadsheetml/2006/main" count="3894" uniqueCount="577">
  <si>
    <t>Protein name</t>
  </si>
  <si>
    <t>5-methyltetrahydropteroyltriglutamate--homocysteine methyltransferase|GO:0005737 GO:0003871 GO:0008270 GO:0009086 GO:0032259</t>
  </si>
  <si>
    <t>subtilisin-like protease SBT1.9|GO:0004252 GO:0006508</t>
  </si>
  <si>
    <t>beta-glucosidase BoGH3B-like|GO:0004553 GO:0005975</t>
  </si>
  <si>
    <t>receptor-like protein 12</t>
  </si>
  <si>
    <t>epidermis-specific secreted glycoprotein EP1-like</t>
  </si>
  <si>
    <t>beta-galactosidase 10|GO:0005773 GO:0009505 GO:0004565 GO:0030246 GO:0005975 GO:0080167</t>
  </si>
  <si>
    <t>apyrase-like|GO:0016020 GO:0000166 GO:0016818</t>
  </si>
  <si>
    <t>calreticulin|GO:0005783 GO:0005509 GO:0051082 GO:0006457</t>
  </si>
  <si>
    <t>ectonucleotide pyrophosphatase/phosphodiesterase family member 1-like|GO:0005773 GO:0016021 GO:0016740 GO:0035529 GO:0008152</t>
  </si>
  <si>
    <t>PREDICTED: endoglucanase 3-like [Erythranthe guttata]</t>
  </si>
  <si>
    <t>endoglucanase 9 [Spinacia oleracea]</t>
  </si>
  <si>
    <t>5-methyltetrahydropteroyltriglutamate--homocysteine methyltransferase|GO:0005576 GO:0005829 GO:0009507 GO:0003871 GO:0008270 GO:0008705 GO:0009086 GO:0032259 GO:0050667</t>
  </si>
  <si>
    <t>aspartic proteinase Asp1|GO:0004190 GO:0006508</t>
  </si>
  <si>
    <t>pectinesterase 2.1-like|GO:0005576 GO:0005618 GO:0005774 GO:0005829 GO:0016021 GO:0004857 GO:0030599 GO:0045330 GO:0009617 GO:0042545 GO:0043086 GO:0045490</t>
  </si>
  <si>
    <t>probable alpha-galactosidase B|GO:0004557 GO:0016740 GO:0006796 GO:0009116</t>
  </si>
  <si>
    <t>polygalacturonase inhibitor</t>
  </si>
  <si>
    <t>fructose-bisphosphate aldolase 6, cytosolic|GO:0004332 GO:0006096</t>
  </si>
  <si>
    <t>malate dehydrogenase, mitochondrial|GO:0030060 GO:0005975 GO:0006099 GO:0006108</t>
  </si>
  <si>
    <t>enoyl-[acyl-carrier-protein] reductase [NADH], chloroplastic-like|GO:0004318 GO:0055114</t>
  </si>
  <si>
    <t>peroxidase 31|GO:0005576 GO:0004601 GO:0020037 GO:0046872 GO:0006979 GO:0042744 GO:0055114 GO:0098869</t>
  </si>
  <si>
    <t>pectinesterase/pectinesterase inhibitor U1|GO:0005576 GO:0005618 GO:0016021 GO:0030599 GO:0045330 GO:0046910 GO:0042545 GO:0043086 GO:0045490</t>
  </si>
  <si>
    <t>vignain [Artemisia annua]</t>
  </si>
  <si>
    <t>ferredoxin--NADP reductase, leaf isozyme, chloroplastic|GO:0009535 GO:0009570 GO:0009941 GO:0031977 GO:0048046 GO:0004324 GO:0008266 GO:0019904 GO:0045156 GO:0045157 GO:0009735 GO:0009767 GO:0009817 GO:0042742</t>
  </si>
  <si>
    <t>expansin-like A2|GO:0005576 GO:0019953</t>
  </si>
  <si>
    <t>xylem cysteine proteinase 1-like|GO:0008234 GO:0006508</t>
  </si>
  <si>
    <t>serine carboxypeptidase-like 45|GO:0004185 GO:0006508</t>
  </si>
  <si>
    <t>cysteine-rich repeat secretory protein 55</t>
  </si>
  <si>
    <t>coatomer subunit delta-like|GO:0000139 GO:0030126 GO:0006890 GO:0015031</t>
  </si>
  <si>
    <t>polygalacturonase inhibitor protein</t>
  </si>
  <si>
    <t>protein EXORDIUM-like|GO:0016021</t>
  </si>
  <si>
    <t>dirigent protein 22-like|GO:0005576</t>
  </si>
  <si>
    <t>probable methionine--tRNA ligase|GO:0005829 GO:0000049 GO:0004825 GO:0005524 GO:0006431</t>
  </si>
  <si>
    <t>osmotin-like protein</t>
  </si>
  <si>
    <t>proteasome subunit alpha type-2-A|GO:0005634 GO:0005737 GO:0019773 GO:0004298 GO:0006511</t>
  </si>
  <si>
    <t>germin-like protein 5-1|GO:0005576 GO:0005618 GO:0009506 GO:0030145 GO:0045735 GO:0010497 GO:2000280</t>
  </si>
  <si>
    <t>superoxide dismutase [Mn], mitochondrial|GO:0004784 GO:0046872 GO:0019430 GO:0055114</t>
  </si>
  <si>
    <t>PRp27-like protein</t>
  </si>
  <si>
    <t>serine carboxypeptidase-like 20|GO:0005773 GO:0005777 GO:0004185 GO:0016747 GO:0019748 GO:0051603</t>
  </si>
  <si>
    <t>nascent polypeptide-associated complex subunit alpha-like protein 1|GO:0005854 GO:0016021</t>
  </si>
  <si>
    <t>DNA-binding related protein|GO:0003677</t>
  </si>
  <si>
    <t>early nodulin-like protein 1|GO:0016021 GO:0009055 GO:0022900</t>
  </si>
  <si>
    <t>dirigent protein 21-like|GO:0005576</t>
  </si>
  <si>
    <t>protein disulfide-isomerase-like|GO:0005788 GO:0003756 GO:0006457 GO:0034976 GO:0045454</t>
  </si>
  <si>
    <t>kiwellin|GO:0005576</t>
  </si>
  <si>
    <t>polyphenol oxidase I, chloroplastic-like|GO:0004097 GO:0046872 GO:0046148 GO:0055114</t>
  </si>
  <si>
    <t>nucleoside diphosphate kinase|GO:0005622 GO:0004550 GO:0005524 GO:0046872 GO:0006165 GO:0006183 GO:0006228 GO:0006241</t>
  </si>
  <si>
    <t>thioredoxin H2|GO:0005739 GO:0005829 GO:0005886 GO:0015035 GO:0016671 GO:0006662 GO:0045454 GO:0055114</t>
  </si>
  <si>
    <t>cysteine proteinase inhibitor 1-like|GO:0030414 GO:0010466</t>
  </si>
  <si>
    <t>cysteine proteinase inhibitor 5-like|GO:0030414 GO:0010466</t>
  </si>
  <si>
    <t>polyubiquitin 11|GO:0005773 GO:0016874 GO:0010224</t>
  </si>
  <si>
    <t>GEM-like protein 4</t>
  </si>
  <si>
    <t>NADH-cytochrome b5 reductase-like protein|GO:0005739 GO:0005794 GO:0009505 GO:0016021 GO:0004128 GO:0005507 GO:0009651 GO:0055114</t>
  </si>
  <si>
    <t>protein EXORDIUM-like|GO:0005615 GO:0005794 GO:0005829 GO:0009505 GO:0016020 GO:0048046 GO:0009741</t>
  </si>
  <si>
    <t>lignin-forming anionic peroxidase|GO:0005576 GO:0004601 GO:0020037 GO:0046872 GO:0006979 GO:0042744 GO:0055114 GO:0098869</t>
  </si>
  <si>
    <t>peroxidase N1-like|GO:0005737 GO:0009506 GO:0009519 GO:0009531 GO:0004601 GO:0020037 GO:0046872 GO:0006979 GO:0009664 GO:0009816 GO:0042744 GO:0055114 GO:0098869</t>
  </si>
  <si>
    <t>aspartate aminotransferase, cytoplasmic|GO:0005777 GO:0009536 GO:0016020 GO:0004069 GO:0030170 GO:0080130 GO:0006103 GO:0006531 GO:0006536 GO:0009058 GO:0010150</t>
  </si>
  <si>
    <t>alpha-galactosidase 1|GO:0009505 GO:0016021 GO:0048046 GO:0052692 GO:0005975 GO:0071555</t>
  </si>
  <si>
    <t>DUF642 domain-containing protein</t>
  </si>
  <si>
    <t>leucine-rich repeat receptor-like protein kinase PXC2|GO:0016301 GO:0032440 GO:0016310 GO:0055114</t>
  </si>
  <si>
    <t>heat shock 70 kDa protein, mitochondrial|GO:0005524 GO:0051082 GO:0006457</t>
  </si>
  <si>
    <t>luminal-binding protein 5|GO:0005788 GO:0016021 GO:0005524</t>
  </si>
  <si>
    <t>probable glutamate carboxypeptidase 2 isoform X2|GO:0016021 GO:0004180 GO:0006508</t>
  </si>
  <si>
    <t>beta-glucosidase 44-like|GO:0005634 GO:0016021 GO:0004721 GO:0008422 GO:0005975 GO:0006397 GO:0006470 GO:1901657</t>
  </si>
  <si>
    <t>5-methyltetrahydropteroyltriglutamate--homocysteine methyltransferase|GO:0003871 GO:0008270 GO:0009086 GO:0032259</t>
  </si>
  <si>
    <t>Monocopper oxidase-like protein SKS1 [Morella rubra]</t>
  </si>
  <si>
    <t>PREDICTED: 5-methyltetrahydropteroyltriglutamate--homocysteine methyltransferase 2 [Musa acuminata subsp. malaccensis]</t>
  </si>
  <si>
    <t>5-methyltetrahydropteroyltriglutamate--homocysteine methyltransferase</t>
  </si>
  <si>
    <t>subtilisin-like protease SBT1.9</t>
  </si>
  <si>
    <t>beta-glucosidase BoGH3B-like</t>
  </si>
  <si>
    <t>beta-galactosidase 10</t>
  </si>
  <si>
    <t>apyrase-like</t>
  </si>
  <si>
    <t>calreticulin</t>
  </si>
  <si>
    <t>ectonucleotide pyrophosphatase/phosphodiesterase family member 1-like</t>
  </si>
  <si>
    <t>aspartic proteinase Asp1</t>
  </si>
  <si>
    <t>pectinesterase 2.1-like</t>
  </si>
  <si>
    <t>probable alpha-galactosidase B</t>
  </si>
  <si>
    <t>fructose-bisphosphate aldolase 6, cytosolic</t>
  </si>
  <si>
    <t>malate dehydrogenase, mitochondrial</t>
  </si>
  <si>
    <t>enoyl-[acyl-carrier-protein] reductase [NADH], chloroplastic-like</t>
  </si>
  <si>
    <t>peroxidase 31</t>
  </si>
  <si>
    <t>pectinesterase/pectinesterase inhibitor U1</t>
  </si>
  <si>
    <t>ferredoxin--NADP reductase, leaf isozyme, chloroplastic</t>
  </si>
  <si>
    <t>expansin-like A2</t>
  </si>
  <si>
    <t>xylem cysteine proteinase 1-like</t>
  </si>
  <si>
    <t>serine carboxypeptidase-like 45</t>
  </si>
  <si>
    <t>coatomer subunit delta-like</t>
  </si>
  <si>
    <t>protein EXORDIUM-like</t>
  </si>
  <si>
    <t>dirigent protein 22-like</t>
  </si>
  <si>
    <t>probable methionine--tRNA ligase</t>
  </si>
  <si>
    <t>proteasome subunit alpha type-2-A</t>
  </si>
  <si>
    <t>germin-like protein 5-1</t>
  </si>
  <si>
    <t>superoxide dismutase [Mn], mitochondrial</t>
  </si>
  <si>
    <t>serine carboxypeptidase-like 20</t>
  </si>
  <si>
    <t>nascent polypeptide-associated complex subunit alpha-like protein 1</t>
  </si>
  <si>
    <t>DNA-binding related protein</t>
  </si>
  <si>
    <t>early nodulin-like protein 1</t>
  </si>
  <si>
    <t>dirigent protein 21-like</t>
  </si>
  <si>
    <t>protein disulfide-isomerase-like</t>
  </si>
  <si>
    <t>kiwellin</t>
  </si>
  <si>
    <t>polyphenol oxidase I, chloroplastic-like</t>
  </si>
  <si>
    <t>nucleoside diphosphate kinase</t>
  </si>
  <si>
    <t>thioredoxin H2</t>
  </si>
  <si>
    <t>cysteine proteinase inhibitor 1-like</t>
  </si>
  <si>
    <t>cysteine proteinase inhibitor 5-like</t>
  </si>
  <si>
    <t>polyubiquitin 11</t>
  </si>
  <si>
    <t>NADH-cytochrome b5 reductase-like protein</t>
  </si>
  <si>
    <t>lignin-forming anionic peroxidase</t>
  </si>
  <si>
    <t>peroxidase N1-like</t>
  </si>
  <si>
    <t>aspartate aminotransferase, cytoplasmic</t>
  </si>
  <si>
    <t>alpha-galactosidase 1</t>
  </si>
  <si>
    <t>leucine-rich repeat receptor-like protein kinase PXC2</t>
  </si>
  <si>
    <t>heat shock 70 kDa protein, mitochondrial</t>
  </si>
  <si>
    <t>luminal-binding protein 5</t>
  </si>
  <si>
    <t>probable glutamate carboxypeptidase 2 isoform X2</t>
  </si>
  <si>
    <t>beta-glucosidase 44-like</t>
  </si>
  <si>
    <t>Control (Norm Vol)</t>
  </si>
  <si>
    <t>Dichlobenil (Norm Vol)</t>
  </si>
  <si>
    <t>Isoxaben (Norm Vol)</t>
  </si>
  <si>
    <t xml:space="preserve">Control </t>
  </si>
  <si>
    <t>Dichlobenil</t>
  </si>
  <si>
    <t>Isoxaben</t>
  </si>
  <si>
    <r>
      <rPr>
        <b/>
        <i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-value</t>
    </r>
  </si>
  <si>
    <t>Localisation</t>
  </si>
  <si>
    <t xml:space="preserve">Prediction probability </t>
  </si>
  <si>
    <t>Cytoplasm</t>
  </si>
  <si>
    <t>Extracellular</t>
  </si>
  <si>
    <t>Lysosome/Vacuole</t>
  </si>
  <si>
    <t>Endoplasmic reticulum</t>
  </si>
  <si>
    <t>Golgi apparatus</t>
  </si>
  <si>
    <t>Cell membrane</t>
  </si>
  <si>
    <t>Mitochondrion</t>
  </si>
  <si>
    <t>Plastid</t>
  </si>
  <si>
    <t>Nucleus</t>
  </si>
  <si>
    <t>Fraction</t>
  </si>
  <si>
    <t>Spot</t>
  </si>
  <si>
    <t>Accession num</t>
  </si>
  <si>
    <t>CaCl2</t>
  </si>
  <si>
    <t>Cp_V2_contig_2841</t>
  </si>
  <si>
    <t>Cp_V2_contig_28170</t>
  </si>
  <si>
    <t>Cp_V2_contig_6080</t>
  </si>
  <si>
    <t>Cp_V2_contig_834</t>
  </si>
  <si>
    <t>Cp_V2_contig_2034</t>
  </si>
  <si>
    <t>Cp_V2_contig_14095</t>
  </si>
  <si>
    <t>Cp_V2_contig_11973</t>
  </si>
  <si>
    <t>Cp_V2_contig_117</t>
  </si>
  <si>
    <t>Cp_V2_contig_216</t>
  </si>
  <si>
    <t>XP_012846291.1</t>
  </si>
  <si>
    <t>XP_021856904.1</t>
  </si>
  <si>
    <t>Cp_V2_contig_6364</t>
  </si>
  <si>
    <t>Cp_V2_contig_3862</t>
  </si>
  <si>
    <t>Cp_V2_contig_27331</t>
  </si>
  <si>
    <t>Cp_V2_contig_27134</t>
  </si>
  <si>
    <t>Cp_V2_contig_385</t>
  </si>
  <si>
    <t>Cp_V2_contig_328</t>
  </si>
  <si>
    <t>Cp_V2_contig_5087</t>
  </si>
  <si>
    <t>Cp_V2_contig_16029</t>
  </si>
  <si>
    <t>Cp_V2_contig_29451</t>
  </si>
  <si>
    <t>Cp_V2_contig_3012</t>
  </si>
  <si>
    <t>PWA77671.1</t>
  </si>
  <si>
    <t>Cp_V2_contig_625</t>
  </si>
  <si>
    <t>Cp_V2_contig_29062</t>
  </si>
  <si>
    <t>Cp_V2_contig_4248</t>
  </si>
  <si>
    <t>Cp_V2_contig_21410</t>
  </si>
  <si>
    <t>Cp_V2_contig_18196</t>
  </si>
  <si>
    <t>Cp_V2_contig_25516</t>
  </si>
  <si>
    <t>Cp_V2_contig_1831</t>
  </si>
  <si>
    <t>Cp_V2_contig_11618</t>
  </si>
  <si>
    <t>Cp_V2_contig_42718</t>
  </si>
  <si>
    <t>Cp_V2_contig_1873</t>
  </si>
  <si>
    <t>Cp_V2_contig_24735</t>
  </si>
  <si>
    <t>Cp_V2_contig_14967</t>
  </si>
  <si>
    <t>Cp_V2_contig_6712</t>
  </si>
  <si>
    <t>Cp_V2_contig_5918</t>
  </si>
  <si>
    <t>Cp_V2_contig_7272</t>
  </si>
  <si>
    <t>Cp_V2_contig_11104</t>
  </si>
  <si>
    <t>Cp_V2_contig_2810</t>
  </si>
  <si>
    <t>Cp_V2_contig_17442</t>
  </si>
  <si>
    <t>Cp_V2_contig_44594</t>
  </si>
  <si>
    <t>Cp_V1_contig_13884</t>
  </si>
  <si>
    <t>Cp_V2_contig_13076</t>
  </si>
  <si>
    <t>Cp_V2_contig_18232</t>
  </si>
  <si>
    <t>Cp_V2_contig_7260</t>
  </si>
  <si>
    <t>Cp_V2_contig_944</t>
  </si>
  <si>
    <t>Cp_V2_contig_1110</t>
  </si>
  <si>
    <t>Cp_V2_contig_8884</t>
  </si>
  <si>
    <t>Cp_V2_contig_27854</t>
  </si>
  <si>
    <t>Cp_V2_contig_103</t>
  </si>
  <si>
    <t>Cp_V2_contig_19427</t>
  </si>
  <si>
    <t>Cp_V2_contig_15439</t>
  </si>
  <si>
    <t>Cp_V2_contig_38545</t>
  </si>
  <si>
    <t>Cp_V2_contig_18867</t>
  </si>
  <si>
    <t>Cp_V2_contig_7765</t>
  </si>
  <si>
    <t>Cp_V2_contig_1533</t>
  </si>
  <si>
    <t>Cp_V2_contig_5760</t>
  </si>
  <si>
    <t>Cp_V2_contig_35743</t>
  </si>
  <si>
    <t>Cp_V2_contig_3240</t>
  </si>
  <si>
    <t>Cp_V2_contig_1743</t>
  </si>
  <si>
    <t>Cp_V2_contig_16713</t>
  </si>
  <si>
    <t>Cp_V2_contig_1592</t>
  </si>
  <si>
    <t>Cp_V2_contig_22796</t>
  </si>
  <si>
    <t>Cp_V2_contig_36631</t>
  </si>
  <si>
    <t>Cp_V2_contig_12818</t>
  </si>
  <si>
    <t>KAB1210850.1</t>
  </si>
  <si>
    <t>Cp_V2_contig_699</t>
  </si>
  <si>
    <t>XP_009398356.1</t>
  </si>
  <si>
    <t>EGTA</t>
  </si>
  <si>
    <t>beta-galactosidase 8|GO:0004565 GO:0030246 GO:0005975</t>
  </si>
  <si>
    <t>Cp_V2_contig_989</t>
  </si>
  <si>
    <t>monocopper oxidase-like protein SKU5|GO:0016021 GO:0046658 GO:0005507 GO:0008447 GO:0016722 GO:0055114</t>
  </si>
  <si>
    <t>Cp_V2_contig_18954</t>
  </si>
  <si>
    <t>subtilisin-like protease SBT1.7|GO:0004252 GO:0006508</t>
  </si>
  <si>
    <t>Cp_V2_contig_12685</t>
  </si>
  <si>
    <t>beta-xylosidase/alpha-L-arabinofuranosidase 2-like|GO:0016021 GO:0004553 GO:0005975</t>
  </si>
  <si>
    <t>Cp_V2_contig_21415</t>
  </si>
  <si>
    <t>basic 7S globulin-like|GO:0004190 GO:0006508 GO:0030163</t>
  </si>
  <si>
    <t>Cp_V2_contig_20617</t>
  </si>
  <si>
    <t>Cp_V2_contig_2751</t>
  </si>
  <si>
    <t>Cp_V2_contig_11865</t>
  </si>
  <si>
    <t>thaumatin-like protein</t>
  </si>
  <si>
    <t>Cp_V2_contig_3875</t>
  </si>
  <si>
    <t>low-temperature-induced cysteine proteinase-like|GO:0005615 GO:0005764 GO:0004197 GO:0051603</t>
  </si>
  <si>
    <t>Cp_V2_contig_6578</t>
  </si>
  <si>
    <t>heat shock cognate 70 kDa protein|GO:0005524</t>
  </si>
  <si>
    <t>Cp_V2_contig_3597</t>
  </si>
  <si>
    <t>NADH-cytochrome b5 reductase-like protein|GO:0005739 GO:0005794 GO:0009505 GO:0004128 GO:0005507 GO:0009651 GO:0055114</t>
  </si>
  <si>
    <t>Cp_V2_contig_313</t>
  </si>
  <si>
    <t>endochitinase EP3-like|GO:0004568 GO:0008061 GO:0005975 GO:0006032 GO:0016998</t>
  </si>
  <si>
    <t>Cp_V2_contig_1039</t>
  </si>
  <si>
    <t>probable protein disulfide-isomerase A6|GO:0005774 GO:0005783 GO:0009505 GO:0003676 GO:0003756 GO:0006457 GO:0009553 GO:0009567 GO:0009793 GO:0034976 GO:0045454 GO:0046686 GO:0048868</t>
  </si>
  <si>
    <t>Cp_V2_contig_2722</t>
  </si>
  <si>
    <t>dirigent protein 21 [Sesamum indicum]</t>
  </si>
  <si>
    <t>XP_011088570.1</t>
  </si>
  <si>
    <t>peroxidase 73-like|GO:0005576 GO:0004601 GO:0020037 GO:0046872 GO:0006979 GO:0042744 GO:0055114 GO:0098869</t>
  </si>
  <si>
    <t>Cp_V2_contig_19463</t>
  </si>
  <si>
    <t>peroxidase 47|GO:0005576 GO:0016021 GO:0004601 GO:0020037 GO:0046872 GO:0006979 GO:0042744 GO:0055114 GO:0098869</t>
  </si>
  <si>
    <t>Cp_V2_contig_4379</t>
  </si>
  <si>
    <t>uncharacterized protein LOC105167296|GO:0016021</t>
  </si>
  <si>
    <t>Cp_V2_contig_37472</t>
  </si>
  <si>
    <t>carbohydrate binding domain-containing protein precursor|GO:0016021</t>
  </si>
  <si>
    <t>Cp_V2_contig_40348</t>
  </si>
  <si>
    <t>L-ascorbate oxidase homolog|GO:0005507 GO:0016491 GO:0055114</t>
  </si>
  <si>
    <t>Cp_V2_contig_1630</t>
  </si>
  <si>
    <t>dirigent protein 21-like [Sesamum indicum]</t>
  </si>
  <si>
    <t>low-temperature-induced cysteine proteinase-like|GO:0005615 GO:0005764 GO:0004197 GO:0032440 GO:0051603 GO:0055114</t>
  </si>
  <si>
    <t>Cp_V2_contig_10301</t>
  </si>
  <si>
    <t>LiCl</t>
  </si>
  <si>
    <t>dirigent protein 22|GO:0048046 GO:0016853</t>
  </si>
  <si>
    <t>Cp_V2_contig_13969</t>
  </si>
  <si>
    <t>putative germin-like protein 2-1|GO:0016491 GO:0046872 GO:0008152</t>
  </si>
  <si>
    <t>Cp_V2_contig_2245</t>
  </si>
  <si>
    <t>protein EXORDIUM-like 2</t>
  </si>
  <si>
    <t>Cp_V2_contig_2168</t>
  </si>
  <si>
    <t>serine carboxypeptidase-like 42|GO:0004185 GO:0006508</t>
  </si>
  <si>
    <t>Cp_V2_contig_34460</t>
  </si>
  <si>
    <t>beta-galactosidase 8</t>
  </si>
  <si>
    <t>monocopper oxidase-like protein SKU5</t>
  </si>
  <si>
    <t>subtilisin-like protease SBT1.7</t>
  </si>
  <si>
    <t>beta-xylosidase/alpha-L-arabinofuranosidase 2-like</t>
  </si>
  <si>
    <t>basic 7S globulin-like</t>
  </si>
  <si>
    <t>low-temperature-induced cysteine proteinase-like</t>
  </si>
  <si>
    <t>heat shock cognate 70 kDa protein</t>
  </si>
  <si>
    <t>endochitinase EP3-like</t>
  </si>
  <si>
    <t>probable protein disulfide-isomerase A6</t>
  </si>
  <si>
    <t>peroxidase 73-like</t>
  </si>
  <si>
    <t>peroxidase 47</t>
  </si>
  <si>
    <t>uncharacterized protein LOC105167296</t>
  </si>
  <si>
    <t>carbohydrate binding domain-containing protein precursor</t>
  </si>
  <si>
    <t>L-ascorbate oxidase homolog</t>
  </si>
  <si>
    <t>dirigent protein 22</t>
  </si>
  <si>
    <t>putative germin-like protein 2-1</t>
  </si>
  <si>
    <t>serine carboxypeptidase-like 42</t>
  </si>
  <si>
    <t>Dichlobenil/Control</t>
  </si>
  <si>
    <t>Isoxaben/Control</t>
  </si>
  <si>
    <t>% extracellular proteins</t>
  </si>
  <si>
    <t>% cytosolic proteins</t>
  </si>
  <si>
    <t>% membrane proteins</t>
  </si>
  <si>
    <t>% lysosomal-vacuolar proteins</t>
  </si>
  <si>
    <t>% plastidial proteins</t>
  </si>
  <si>
    <t>% nuclear proteins</t>
  </si>
  <si>
    <t>% mitochondrial proteins</t>
  </si>
  <si>
    <t>DCB/C</t>
  </si>
  <si>
    <t>IXB/C</t>
  </si>
  <si>
    <t>C/DCB</t>
  </si>
  <si>
    <t>C/IXB</t>
  </si>
  <si>
    <t>DCB/C FC</t>
  </si>
  <si>
    <t>DCB/C log2 FC</t>
  </si>
  <si>
    <t>IXB/C FC</t>
  </si>
  <si>
    <t>IXB/C log2 FC</t>
  </si>
  <si>
    <t>C/DCB FC</t>
  </si>
  <si>
    <t>C/DCB log2 FC</t>
  </si>
  <si>
    <t>C/IXB FC</t>
  </si>
  <si>
    <t>C/IXB log2 FC</t>
  </si>
  <si>
    <t>FC DCB/C</t>
  </si>
  <si>
    <t>FC IXB/C</t>
  </si>
  <si>
    <t>FC C/CB</t>
  </si>
  <si>
    <t>FC C/IXB</t>
  </si>
  <si>
    <t>Max FC</t>
  </si>
  <si>
    <t>spot</t>
  </si>
  <si>
    <t>CaCl2-2874</t>
  </si>
  <si>
    <t>CaCl2-688</t>
  </si>
  <si>
    <t>CaCl2-824</t>
  </si>
  <si>
    <t>CaCl2-828</t>
  </si>
  <si>
    <t>CaCl2-834</t>
  </si>
  <si>
    <t>CaCl2-2843</t>
  </si>
  <si>
    <t>CaCl2-673</t>
  </si>
  <si>
    <t>CaCl2-744</t>
  </si>
  <si>
    <t>CaCl2-2877</t>
  </si>
  <si>
    <t>CaCl2-2892</t>
  </si>
  <si>
    <t>CaCl2-3445</t>
  </si>
  <si>
    <t>CaCl2-2366</t>
  </si>
  <si>
    <t>CaCl2-2507</t>
  </si>
  <si>
    <t>CaCl2-1271</t>
  </si>
  <si>
    <t>CaCl2-1272</t>
  </si>
  <si>
    <t>CaCl2-1292</t>
  </si>
  <si>
    <t>CaCl2-1847</t>
  </si>
  <si>
    <t>CaCl2-1961</t>
  </si>
  <si>
    <t>CaCl2-1394</t>
  </si>
  <si>
    <t>CaCl2-2876</t>
  </si>
  <si>
    <t>CaCl2-2894</t>
  </si>
  <si>
    <t>CaCl2-785</t>
  </si>
  <si>
    <t>CaCl2-542</t>
  </si>
  <si>
    <t>CaCl2-576</t>
  </si>
  <si>
    <t>CaCl2-602</t>
  </si>
  <si>
    <t>CaCl2-605</t>
  </si>
  <si>
    <t>CaCl2-609</t>
  </si>
  <si>
    <t>CaCl2-614</t>
  </si>
  <si>
    <t>CaCl2-618</t>
  </si>
  <si>
    <t>CaCl2-635</t>
  </si>
  <si>
    <t>CaCl2-1321</t>
  </si>
  <si>
    <t>CaCl2-1336</t>
  </si>
  <si>
    <t>CaCl2-1344</t>
  </si>
  <si>
    <t>CaCl2-1349</t>
  </si>
  <si>
    <t>CaCl2-2950</t>
  </si>
  <si>
    <t>CaCl2-2960</t>
  </si>
  <si>
    <t>CaCl2-2961</t>
  </si>
  <si>
    <t>CaCl2-2971</t>
  </si>
  <si>
    <t>CaCl2-2972</t>
  </si>
  <si>
    <t>CaCl2-2974</t>
  </si>
  <si>
    <t>CaCl2-2979</t>
  </si>
  <si>
    <t>CaCl2-2980</t>
  </si>
  <si>
    <t>CaCl2-2982</t>
  </si>
  <si>
    <t>CaCl2-2983</t>
  </si>
  <si>
    <t>CaCl2-2987</t>
  </si>
  <si>
    <t>CaCl2-2995</t>
  </si>
  <si>
    <t>CaCl2-2996</t>
  </si>
  <si>
    <t>CaCl2-3009</t>
  </si>
  <si>
    <t>CaCl2-3011</t>
  </si>
  <si>
    <t>CaCl2-3029</t>
  </si>
  <si>
    <t>CaCl2-3031</t>
  </si>
  <si>
    <t>CaCl2-3078</t>
  </si>
  <si>
    <t>CaCl2-3084</t>
  </si>
  <si>
    <t>CaCl2-3086</t>
  </si>
  <si>
    <t>CaCl2-3096</t>
  </si>
  <si>
    <t>CaCl2-3102</t>
  </si>
  <si>
    <t>CaCl2-3118</t>
  </si>
  <si>
    <t>CaCl2-3119</t>
  </si>
  <si>
    <t>CaCl2-3124</t>
  </si>
  <si>
    <t>CaCl2-3125</t>
  </si>
  <si>
    <t>CaCl2-3140</t>
  </si>
  <si>
    <t>CaCl2-3145</t>
  </si>
  <si>
    <t>CaCl2-3149</t>
  </si>
  <si>
    <t>CaCl2-3154</t>
  </si>
  <si>
    <t>CaCl2-3156</t>
  </si>
  <si>
    <t>CaCl2-3173</t>
  </si>
  <si>
    <t>CaCl2-3177</t>
  </si>
  <si>
    <t>CaCl2-3188</t>
  </si>
  <si>
    <t>CaCl2-3219</t>
  </si>
  <si>
    <t>CaCl2-3267</t>
  </si>
  <si>
    <t>CaCl2-3886</t>
  </si>
  <si>
    <t>CaCl2-3890</t>
  </si>
  <si>
    <t>CaCl2-3893</t>
  </si>
  <si>
    <t>CaCl2-1150</t>
  </si>
  <si>
    <t>CaCl2-1482</t>
  </si>
  <si>
    <t>CaCl2-2607</t>
  </si>
  <si>
    <t>CaCl2-2612</t>
  </si>
  <si>
    <t>CaCl2-2684</t>
  </si>
  <si>
    <t>CaCl2-1874</t>
  </si>
  <si>
    <t>CaCl2-2927</t>
  </si>
  <si>
    <t>CaCl2-2935</t>
  </si>
  <si>
    <t>CaCl2-2942</t>
  </si>
  <si>
    <t>CaCl2-2713</t>
  </si>
  <si>
    <t>CaCl2-1433</t>
  </si>
  <si>
    <t>CaCl2-1435</t>
  </si>
  <si>
    <t>CaCl2-1455</t>
  </si>
  <si>
    <t>CaCl2-1458</t>
  </si>
  <si>
    <t>CaCl2-1467</t>
  </si>
  <si>
    <t>CaCl2-1065</t>
  </si>
  <si>
    <t>CaCl2-910</t>
  </si>
  <si>
    <t>CaCl2-2798</t>
  </si>
  <si>
    <t>CaCl2-1356</t>
  </si>
  <si>
    <t>CaCl2-773</t>
  </si>
  <si>
    <t>CaCl2-776</t>
  </si>
  <si>
    <t>CaCl2-783</t>
  </si>
  <si>
    <t>CaCl2-3378</t>
  </si>
  <si>
    <t>CaCl2-3381</t>
  </si>
  <si>
    <t>CaCl2-1392</t>
  </si>
  <si>
    <t>CaCl2-2689</t>
  </si>
  <si>
    <t>CaCl2-1534</t>
  </si>
  <si>
    <t>CaCl2-1540</t>
  </si>
  <si>
    <t>CaCl2-1194</t>
  </si>
  <si>
    <t>CaCl2-1834</t>
  </si>
  <si>
    <t>CaCl2-278</t>
  </si>
  <si>
    <t>CaCl2-3615</t>
  </si>
  <si>
    <t>EGTA-786</t>
  </si>
  <si>
    <t>EGTA-787</t>
  </si>
  <si>
    <t>EGTA-796</t>
  </si>
  <si>
    <t>EGTA-3302</t>
  </si>
  <si>
    <t>EGTA-3304</t>
  </si>
  <si>
    <t>EGTA-409</t>
  </si>
  <si>
    <t>EGTA-410</t>
  </si>
  <si>
    <t>EGTA-411</t>
  </si>
  <si>
    <t>EGTA-560</t>
  </si>
  <si>
    <t>EGTA-1372</t>
  </si>
  <si>
    <t>EGTA-1378</t>
  </si>
  <si>
    <t>EGTA-1393</t>
  </si>
  <si>
    <t>EGTA-2114</t>
  </si>
  <si>
    <t>EGTA-3298</t>
  </si>
  <si>
    <t>EGTA-855</t>
  </si>
  <si>
    <t>EGTA-1433</t>
  </si>
  <si>
    <t>EGTA-2768</t>
  </si>
  <si>
    <t>EGTA-239</t>
  </si>
  <si>
    <t>EGTA-240</t>
  </si>
  <si>
    <t>EGTA-242</t>
  </si>
  <si>
    <t>EGTA-256</t>
  </si>
  <si>
    <t>EGTA-607</t>
  </si>
  <si>
    <t>EGTA-726</t>
  </si>
  <si>
    <t>EGTA-734</t>
  </si>
  <si>
    <t>EGTA-743</t>
  </si>
  <si>
    <t>EGTA-756</t>
  </si>
  <si>
    <t>EGTA-759</t>
  </si>
  <si>
    <t>EGTA-769</t>
  </si>
  <si>
    <t>EGTA-1427</t>
  </si>
  <si>
    <t>EGTA-1435</t>
  </si>
  <si>
    <t>EGTA-2940</t>
  </si>
  <si>
    <t>EGTA-2954</t>
  </si>
  <si>
    <t>EGTA-2958</t>
  </si>
  <si>
    <t>EGTA-2974</t>
  </si>
  <si>
    <t>EGTA-2978</t>
  </si>
  <si>
    <t>EGTA-3005</t>
  </si>
  <si>
    <t>EGTA-3006</t>
  </si>
  <si>
    <t>EGTA-3014</t>
  </si>
  <si>
    <t>EGTA-3015</t>
  </si>
  <si>
    <t>EGTA-3027</t>
  </si>
  <si>
    <t>EGTA-3028</t>
  </si>
  <si>
    <t>EGTA-3029</t>
  </si>
  <si>
    <t>EGTA-3030</t>
  </si>
  <si>
    <t>EGTA-3037</t>
  </si>
  <si>
    <t>EGTA-3047</t>
  </si>
  <si>
    <t>EGTA-3050</t>
  </si>
  <si>
    <t>EGTA-3067</t>
  </si>
  <si>
    <t>EGTA-3072</t>
  </si>
  <si>
    <t>EGTA-3083</t>
  </si>
  <si>
    <t>EGTA-3084</t>
  </si>
  <si>
    <t>EGTA-3088</t>
  </si>
  <si>
    <t>EGTA-3103</t>
  </si>
  <si>
    <t>EGTA-3107</t>
  </si>
  <si>
    <t>EGTA-3114</t>
  </si>
  <si>
    <t>EGTA-3115</t>
  </si>
  <si>
    <t>EGTA-3116</t>
  </si>
  <si>
    <t>EGTA-3120</t>
  </si>
  <si>
    <t>EGTA-3121</t>
  </si>
  <si>
    <t>EGTA-3124</t>
  </si>
  <si>
    <t>EGTA-3127</t>
  </si>
  <si>
    <t>EGTA-3130</t>
  </si>
  <si>
    <t>EGTA-3132</t>
  </si>
  <si>
    <t>EGTA-3139</t>
  </si>
  <si>
    <t>EGTA-3148</t>
  </si>
  <si>
    <t>EGTA-3152</t>
  </si>
  <si>
    <t>EGTA-3153</t>
  </si>
  <si>
    <t>EGTA-3167</t>
  </si>
  <si>
    <t>EGTA-3190</t>
  </si>
  <si>
    <t>EGTA-3234</t>
  </si>
  <si>
    <t>EGTA-3237</t>
  </si>
  <si>
    <t>EGTA-3265</t>
  </si>
  <si>
    <t>EGTA-3279</t>
  </si>
  <si>
    <t>EGTA-3309</t>
  </si>
  <si>
    <t>EGTA-3310</t>
  </si>
  <si>
    <t>EGTA-3312</t>
  </si>
  <si>
    <t>EGTA-3314</t>
  </si>
  <si>
    <t>EGTA-3315</t>
  </si>
  <si>
    <t>EGTA-3316</t>
  </si>
  <si>
    <t>EGTA-3323</t>
  </si>
  <si>
    <t>EGTA-3328</t>
  </si>
  <si>
    <t>EGTA-3329</t>
  </si>
  <si>
    <t>EGTA-3333</t>
  </si>
  <si>
    <t>EGTA-3335</t>
  </si>
  <si>
    <t>EGTA-3336</t>
  </si>
  <si>
    <t>EGTA-3340</t>
  </si>
  <si>
    <t>EGTA-3341</t>
  </si>
  <si>
    <t>EGTA-3342</t>
  </si>
  <si>
    <t>EGTA-3345</t>
  </si>
  <si>
    <t>EGTA-3347</t>
  </si>
  <si>
    <t>EGTA-3349</t>
  </si>
  <si>
    <t>EGTA-2638</t>
  </si>
  <si>
    <t>EGTA-2735</t>
  </si>
  <si>
    <t>EGTA-1983</t>
  </si>
  <si>
    <t>EGTA-2607</t>
  </si>
  <si>
    <t>EGTA-3159</t>
  </si>
  <si>
    <t>EGTA-763</t>
  </si>
  <si>
    <t>EGTA-2945</t>
  </si>
  <si>
    <t>EGTA-3283</t>
  </si>
  <si>
    <t>EGTA-3317</t>
  </si>
  <si>
    <t>EGTA-3319</t>
  </si>
  <si>
    <t>EGTA-3322</t>
  </si>
  <si>
    <t>EGTA-1257</t>
  </si>
  <si>
    <t>EGTA-3300</t>
  </si>
  <si>
    <t>EGTA-1493</t>
  </si>
  <si>
    <t>EGTA-3294</t>
  </si>
  <si>
    <t>EGTA-2767</t>
  </si>
  <si>
    <t>EGTA-2770</t>
  </si>
  <si>
    <t>EGTA-2749</t>
  </si>
  <si>
    <t>EGTA-2855</t>
  </si>
  <si>
    <t>EGTA-2862</t>
  </si>
  <si>
    <t>EGTA-1456</t>
  </si>
  <si>
    <t>EGTA-1204</t>
  </si>
  <si>
    <t>EGTA-499</t>
  </si>
  <si>
    <t>EGTA-504</t>
  </si>
  <si>
    <t>EGTA-508</t>
  </si>
  <si>
    <t>EGTA-512</t>
  </si>
  <si>
    <t>EGTA-532</t>
  </si>
  <si>
    <t>EGTA-3204</t>
  </si>
  <si>
    <t>EGTA-1217</t>
  </si>
  <si>
    <t>EGTA-1251</t>
  </si>
  <si>
    <t>EGTA-1259</t>
  </si>
  <si>
    <t>EGTA-2348</t>
  </si>
  <si>
    <t>EGTA-2698</t>
  </si>
  <si>
    <t>EGTA-2699</t>
  </si>
  <si>
    <t>EGTA-2704</t>
  </si>
  <si>
    <t>LiCl-1109</t>
  </si>
  <si>
    <t>LiCl-4155</t>
  </si>
  <si>
    <t>LiCl-4273</t>
  </si>
  <si>
    <t>LiCl-4275</t>
  </si>
  <si>
    <t>LiCl-1120</t>
  </si>
  <si>
    <t>LiCl-1128</t>
  </si>
  <si>
    <t>LiCl-4201</t>
  </si>
  <si>
    <t>LiCl-1618</t>
  </si>
  <si>
    <t>LiCl-4672</t>
  </si>
  <si>
    <t>LiCl-874</t>
  </si>
  <si>
    <t>LiCl-998</t>
  </si>
  <si>
    <t>LiCl-1010</t>
  </si>
  <si>
    <t>LiCl-1014</t>
  </si>
  <si>
    <t>LiCl-1927</t>
  </si>
  <si>
    <t>LiCl-4285</t>
  </si>
  <si>
    <t>LiCl-4286</t>
  </si>
  <si>
    <t>LiCl-4287</t>
  </si>
  <si>
    <t>LiCl-4290</t>
  </si>
  <si>
    <t>LiCl-4293</t>
  </si>
  <si>
    <t>LiCl-4357</t>
  </si>
  <si>
    <t>LiCl-4386</t>
  </si>
  <si>
    <t>LiCl-4389</t>
  </si>
  <si>
    <t>LiCl-4400</t>
  </si>
  <si>
    <t>LiCl-4647</t>
  </si>
  <si>
    <t>LiCl-4814</t>
  </si>
  <si>
    <t>LiCl-4824</t>
  </si>
  <si>
    <t>LiCl-4855</t>
  </si>
  <si>
    <t>LiCl-4868</t>
  </si>
  <si>
    <t>LiCl-1725</t>
  </si>
  <si>
    <t>LiCl-3680</t>
  </si>
  <si>
    <t>LiCl-4764</t>
  </si>
  <si>
    <t>LiCl-4870</t>
  </si>
  <si>
    <t>LiCl-4871</t>
  </si>
  <si>
    <t>LiCl-3328</t>
  </si>
  <si>
    <t>LiCl-3493</t>
  </si>
  <si>
    <t>LiCl-3525</t>
  </si>
  <si>
    <t>LiCl-3688</t>
  </si>
  <si>
    <t>LiCl-4668</t>
  </si>
  <si>
    <t>LiCl-4679</t>
  </si>
  <si>
    <t>LiCl-4690</t>
  </si>
  <si>
    <t>LiCl-956</t>
  </si>
  <si>
    <t>LiCl-960</t>
  </si>
  <si>
    <t>LiCl-4640</t>
  </si>
  <si>
    <t>LiCl-4865</t>
  </si>
  <si>
    <t>LiCl-3660</t>
  </si>
  <si>
    <t>LiCl-1755</t>
  </si>
  <si>
    <t>LiCl-3745</t>
  </si>
  <si>
    <t>LiCl-4864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</si>
</sst>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Unicode MS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11" fontId="0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165" fontId="0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1" fillId="0" borderId="0" xfId="0" applyFont="1"/>
    <xf numFmtId="165" fontId="0" fillId="0" borderId="0" xfId="0" applyNumberFormat="1"/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ébastien Planchon" id="{B7BE25D0-7807-4925-97FF-82993963178C}" userId="S::sebastien.planchon@list.lu::4dcf21c8-8886-4b65-9621-f69cd7d0c4b7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" dT="2021-04-15T14:16:07.77" personId="{B7BE25D0-7807-4925-97FF-82993963178C}" id="{97C897FF-6208-46BB-9C2E-B264DFA0E047}">
    <text>I think would say what it refers to.
It is the anova p-value from samespots.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4EAC5-5AFF-4000-B936-835C81509ED7}">
  <dimension ref="A1:O455"/>
  <sheetViews>
    <sheetView zoomScale="66" zoomScaleNormal="66" workbookViewId="0">
      <selection activeCell="P1" sqref="P1:Q1048576"/>
    </sheetView>
  </sheetViews>
  <sheetFormatPr defaultColWidth="8.85546875" defaultRowHeight="15"/>
  <cols>
    <col min="1" max="2" width="8.85546875" style="8"/>
    <col min="3" max="3" width="59.85546875" style="8" customWidth="1"/>
    <col min="4" max="4" width="15.7109375" style="8" bestFit="1" customWidth="1"/>
    <col min="5" max="5" width="14.140625" style="8" bestFit="1" customWidth="1"/>
    <col min="6" max="6" width="15.28515625" style="8" bestFit="1" customWidth="1"/>
    <col min="7" max="7" width="14.140625" style="8" bestFit="1" customWidth="1"/>
    <col min="8" max="8" width="24.140625" style="8" bestFit="1" customWidth="1"/>
    <col min="9" max="9" width="19.5703125" style="8" bestFit="1" customWidth="1"/>
    <col min="10" max="10" width="14.42578125" style="8" bestFit="1" customWidth="1"/>
    <col min="11" max="16384" width="8.85546875" style="8"/>
  </cols>
  <sheetData>
    <row r="1" spans="1:15" ht="32.450000000000003" customHeight="1">
      <c r="A1" s="4" t="s">
        <v>134</v>
      </c>
      <c r="B1" s="4" t="s">
        <v>135</v>
      </c>
      <c r="C1" s="4" t="s">
        <v>0</v>
      </c>
      <c r="D1" s="4" t="s">
        <v>122</v>
      </c>
      <c r="E1" s="4" t="s">
        <v>116</v>
      </c>
      <c r="F1" s="4" t="s">
        <v>117</v>
      </c>
      <c r="G1" s="4" t="s">
        <v>118</v>
      </c>
      <c r="H1" s="4" t="s">
        <v>136</v>
      </c>
      <c r="I1" s="4" t="s">
        <v>123</v>
      </c>
      <c r="J1" s="4" t="s">
        <v>124</v>
      </c>
      <c r="K1" s="22" t="s">
        <v>293</v>
      </c>
      <c r="L1" s="22" t="s">
        <v>294</v>
      </c>
      <c r="M1" s="22" t="s">
        <v>295</v>
      </c>
      <c r="N1" s="22" t="s">
        <v>296</v>
      </c>
      <c r="O1" s="8" t="s">
        <v>297</v>
      </c>
    </row>
    <row r="2" spans="1:15">
      <c r="A2" s="8" t="s">
        <v>137</v>
      </c>
      <c r="B2" s="8">
        <v>2950</v>
      </c>
      <c r="C2" s="8" t="s">
        <v>5</v>
      </c>
      <c r="D2" s="10">
        <v>2.5219999999999999E-5</v>
      </c>
      <c r="E2" s="9">
        <v>7.3999999999999996E-2</v>
      </c>
      <c r="F2" s="9">
        <v>2.7440000000000002</v>
      </c>
      <c r="G2" s="9">
        <v>1.593</v>
      </c>
      <c r="H2" s="8" t="s">
        <v>142</v>
      </c>
      <c r="I2" s="8" t="s">
        <v>126</v>
      </c>
      <c r="J2" s="8">
        <v>0.8196</v>
      </c>
      <c r="K2" s="8">
        <f t="shared" ref="K2:K65" si="0">F2/E2</f>
        <v>37.081081081081088</v>
      </c>
      <c r="L2" s="8">
        <f t="shared" ref="L2:L65" si="1">G2/E2</f>
        <v>21.527027027027028</v>
      </c>
      <c r="M2" s="8">
        <f t="shared" ref="M2:M65" si="2">E2/F2</f>
        <v>2.6967930029154517E-2</v>
      </c>
      <c r="N2" s="8">
        <f t="shared" ref="N2:N65" si="3">E2/G2</f>
        <v>4.6453232893910859E-2</v>
      </c>
      <c r="O2" s="8">
        <f t="shared" ref="O2:O65" si="4">MAX(K2:N2)</f>
        <v>37.081081081081088</v>
      </c>
    </row>
    <row r="3" spans="1:15">
      <c r="A3" s="8" t="s">
        <v>137</v>
      </c>
      <c r="B3" s="8">
        <v>3145</v>
      </c>
      <c r="C3" s="8" t="s">
        <v>5</v>
      </c>
      <c r="D3" s="10">
        <v>8.5769999999999994E-6</v>
      </c>
      <c r="E3" s="9">
        <v>8.6999999999999994E-2</v>
      </c>
      <c r="F3" s="9">
        <v>2.8010000000000002</v>
      </c>
      <c r="G3" s="9">
        <v>0.87</v>
      </c>
      <c r="H3" s="8" t="s">
        <v>142</v>
      </c>
      <c r="I3" s="8" t="s">
        <v>126</v>
      </c>
      <c r="J3" s="8">
        <v>0.8196</v>
      </c>
      <c r="K3" s="8">
        <f t="shared" si="0"/>
        <v>32.195402298850581</v>
      </c>
      <c r="L3" s="8">
        <f t="shared" si="1"/>
        <v>10</v>
      </c>
      <c r="M3" s="8">
        <f t="shared" si="2"/>
        <v>3.1060335594430558E-2</v>
      </c>
      <c r="N3" s="8">
        <f t="shared" si="3"/>
        <v>9.9999999999999992E-2</v>
      </c>
      <c r="O3" s="8">
        <f t="shared" si="4"/>
        <v>32.195402298850581</v>
      </c>
    </row>
    <row r="4" spans="1:15">
      <c r="A4" s="8" t="s">
        <v>137</v>
      </c>
      <c r="B4" s="8">
        <v>2961</v>
      </c>
      <c r="C4" s="8" t="s">
        <v>5</v>
      </c>
      <c r="D4" s="10">
        <v>2.9750000000000001E-7</v>
      </c>
      <c r="E4" s="9">
        <v>9.8000000000000004E-2</v>
      </c>
      <c r="F4" s="9">
        <v>1.649</v>
      </c>
      <c r="G4" s="9">
        <v>2.1749999999999998</v>
      </c>
      <c r="H4" s="8" t="s">
        <v>142</v>
      </c>
      <c r="I4" s="8" t="s">
        <v>126</v>
      </c>
      <c r="J4" s="8">
        <v>0.8196</v>
      </c>
      <c r="K4" s="8">
        <f t="shared" si="0"/>
        <v>16.826530612244898</v>
      </c>
      <c r="L4" s="8">
        <f t="shared" si="1"/>
        <v>22.193877551020407</v>
      </c>
      <c r="M4" s="8">
        <f t="shared" si="2"/>
        <v>5.9429957550030325E-2</v>
      </c>
      <c r="N4" s="8">
        <f t="shared" si="3"/>
        <v>4.5057471264367821E-2</v>
      </c>
      <c r="O4" s="8">
        <f t="shared" si="4"/>
        <v>22.193877551020407</v>
      </c>
    </row>
    <row r="5" spans="1:15">
      <c r="A5" s="8" t="s">
        <v>137</v>
      </c>
      <c r="B5" s="8">
        <v>2960</v>
      </c>
      <c r="C5" s="8" t="s">
        <v>5</v>
      </c>
      <c r="D5" s="10">
        <v>1.289E-5</v>
      </c>
      <c r="E5" s="9">
        <v>0.155</v>
      </c>
      <c r="F5" s="9">
        <v>1.367</v>
      </c>
      <c r="G5" s="9">
        <v>2.972</v>
      </c>
      <c r="H5" s="8" t="s">
        <v>142</v>
      </c>
      <c r="I5" s="8" t="s">
        <v>126</v>
      </c>
      <c r="J5" s="8">
        <v>0.8196</v>
      </c>
      <c r="K5" s="8">
        <f t="shared" si="0"/>
        <v>8.8193548387096783</v>
      </c>
      <c r="L5" s="8">
        <f t="shared" si="1"/>
        <v>19.174193548387098</v>
      </c>
      <c r="M5" s="8">
        <f t="shared" si="2"/>
        <v>0.11338697878566203</v>
      </c>
      <c r="N5" s="8">
        <f t="shared" si="3"/>
        <v>5.2153432032301481E-2</v>
      </c>
      <c r="O5" s="8">
        <f t="shared" si="4"/>
        <v>19.174193548387098</v>
      </c>
    </row>
    <row r="6" spans="1:15">
      <c r="A6" s="8" t="s">
        <v>137</v>
      </c>
      <c r="B6" s="8">
        <v>3890</v>
      </c>
      <c r="C6" s="8" t="s">
        <v>5</v>
      </c>
      <c r="D6" s="10">
        <v>4.2920000000000002E-5</v>
      </c>
      <c r="E6" s="9">
        <v>0.161</v>
      </c>
      <c r="F6" s="9">
        <v>1.663</v>
      </c>
      <c r="G6" s="9">
        <v>2.859</v>
      </c>
      <c r="H6" s="8" t="s">
        <v>142</v>
      </c>
      <c r="I6" s="8" t="s">
        <v>126</v>
      </c>
      <c r="J6" s="8">
        <v>0.8196</v>
      </c>
      <c r="K6" s="8">
        <f t="shared" si="0"/>
        <v>10.329192546583851</v>
      </c>
      <c r="L6" s="8">
        <f t="shared" si="1"/>
        <v>17.757763975155278</v>
      </c>
      <c r="M6" s="8">
        <f t="shared" si="2"/>
        <v>9.68129885748647E-2</v>
      </c>
      <c r="N6" s="8">
        <f t="shared" si="3"/>
        <v>5.6313396292409938E-2</v>
      </c>
      <c r="O6" s="8">
        <f t="shared" si="4"/>
        <v>17.757763975155278</v>
      </c>
    </row>
    <row r="7" spans="1:15">
      <c r="A7" s="8" t="s">
        <v>137</v>
      </c>
      <c r="B7" s="8">
        <v>2979</v>
      </c>
      <c r="C7" s="8" t="s">
        <v>5</v>
      </c>
      <c r="D7" s="10">
        <v>7.5580000000000003E-6</v>
      </c>
      <c r="E7" s="9">
        <v>0.16300000000000001</v>
      </c>
      <c r="F7" s="9">
        <v>1.29</v>
      </c>
      <c r="G7" s="9">
        <v>2.6190000000000002</v>
      </c>
      <c r="H7" s="8" t="s">
        <v>142</v>
      </c>
      <c r="I7" s="8" t="s">
        <v>126</v>
      </c>
      <c r="J7" s="8">
        <v>0.8196</v>
      </c>
      <c r="K7" s="8">
        <f t="shared" si="0"/>
        <v>7.9141104294478524</v>
      </c>
      <c r="L7" s="8">
        <f t="shared" si="1"/>
        <v>16.067484662576689</v>
      </c>
      <c r="M7" s="8">
        <f t="shared" si="2"/>
        <v>0.12635658914728681</v>
      </c>
      <c r="N7" s="8">
        <f t="shared" si="3"/>
        <v>6.2237495227185947E-2</v>
      </c>
      <c r="O7" s="8">
        <f t="shared" si="4"/>
        <v>16.067484662576689</v>
      </c>
    </row>
    <row r="8" spans="1:15">
      <c r="A8" s="8" t="s">
        <v>137</v>
      </c>
      <c r="B8" s="8">
        <v>720</v>
      </c>
      <c r="C8" s="8" t="s">
        <v>8</v>
      </c>
      <c r="D8" s="10">
        <v>8.7819999999999996E-5</v>
      </c>
      <c r="E8" s="9">
        <v>4.0590000000000002</v>
      </c>
      <c r="F8" s="9">
        <v>0.70199999999999996</v>
      </c>
      <c r="G8" s="9">
        <v>0.27</v>
      </c>
      <c r="H8" s="8" t="s">
        <v>145</v>
      </c>
      <c r="I8" s="8" t="s">
        <v>129</v>
      </c>
      <c r="J8" s="8">
        <v>0.39660000000000001</v>
      </c>
      <c r="K8" s="8">
        <f t="shared" si="0"/>
        <v>0.17294900221729489</v>
      </c>
      <c r="L8" s="8">
        <f t="shared" si="1"/>
        <v>6.6518847006651893E-2</v>
      </c>
      <c r="M8" s="8">
        <f t="shared" si="2"/>
        <v>5.7820512820512828</v>
      </c>
      <c r="N8" s="8">
        <f t="shared" si="3"/>
        <v>15.033333333333333</v>
      </c>
      <c r="O8" s="8">
        <f t="shared" si="4"/>
        <v>15.033333333333333</v>
      </c>
    </row>
    <row r="9" spans="1:15">
      <c r="A9" s="8" t="s">
        <v>137</v>
      </c>
      <c r="B9" s="8">
        <v>2927</v>
      </c>
      <c r="C9" s="8" t="s">
        <v>59</v>
      </c>
      <c r="D9" s="10">
        <v>3.0580000000000001E-4</v>
      </c>
      <c r="E9" s="9">
        <v>0.26900000000000002</v>
      </c>
      <c r="F9" s="9">
        <v>3.7789999999999999</v>
      </c>
      <c r="G9" s="9">
        <v>1.577</v>
      </c>
      <c r="H9" s="8" t="s">
        <v>196</v>
      </c>
      <c r="I9" s="8" t="s">
        <v>126</v>
      </c>
      <c r="J9" s="8">
        <v>0.70050000000000001</v>
      </c>
      <c r="K9" s="8">
        <f t="shared" si="0"/>
        <v>14.048327137546467</v>
      </c>
      <c r="L9" s="8">
        <f t="shared" si="1"/>
        <v>5.8624535315985122</v>
      </c>
      <c r="M9" s="8">
        <f t="shared" si="2"/>
        <v>7.1182852606509667E-2</v>
      </c>
      <c r="N9" s="8">
        <f t="shared" si="3"/>
        <v>0.17057704502219406</v>
      </c>
      <c r="O9" s="8">
        <f t="shared" si="4"/>
        <v>14.048327137546467</v>
      </c>
    </row>
    <row r="10" spans="1:15">
      <c r="A10" s="8" t="s">
        <v>137</v>
      </c>
      <c r="B10" s="8">
        <v>2935</v>
      </c>
      <c r="C10" s="8" t="s">
        <v>59</v>
      </c>
      <c r="D10" s="10">
        <v>2.544E-4</v>
      </c>
      <c r="E10" s="9">
        <v>0.35499999999999998</v>
      </c>
      <c r="F10" s="9">
        <v>4.2380000000000004</v>
      </c>
      <c r="G10" s="9">
        <v>1.345</v>
      </c>
      <c r="H10" s="8" t="s">
        <v>196</v>
      </c>
      <c r="I10" s="8" t="s">
        <v>126</v>
      </c>
      <c r="J10" s="8">
        <v>0.70050000000000001</v>
      </c>
      <c r="K10" s="8">
        <f t="shared" si="0"/>
        <v>11.938028169014085</v>
      </c>
      <c r="L10" s="8">
        <f t="shared" si="1"/>
        <v>3.7887323943661975</v>
      </c>
      <c r="M10" s="8">
        <f t="shared" si="2"/>
        <v>8.3765927324209524E-2</v>
      </c>
      <c r="N10" s="8">
        <f t="shared" si="3"/>
        <v>0.26394052044609667</v>
      </c>
      <c r="O10" s="8">
        <f t="shared" si="4"/>
        <v>11.938028169014085</v>
      </c>
    </row>
    <row r="11" spans="1:15">
      <c r="A11" s="8" t="s">
        <v>137</v>
      </c>
      <c r="B11" s="8">
        <v>2942</v>
      </c>
      <c r="C11" s="11" t="s">
        <v>59</v>
      </c>
      <c r="D11" s="10">
        <v>2.332E-4</v>
      </c>
      <c r="E11" s="9">
        <v>0.314</v>
      </c>
      <c r="F11" s="9">
        <v>3.391</v>
      </c>
      <c r="G11" s="9">
        <v>1.2809999999999999</v>
      </c>
      <c r="H11" s="8" t="s">
        <v>196</v>
      </c>
      <c r="I11" s="8" t="s">
        <v>126</v>
      </c>
      <c r="J11" s="8">
        <v>0.70050000000000001</v>
      </c>
      <c r="K11" s="8">
        <f t="shared" si="0"/>
        <v>10.799363057324841</v>
      </c>
      <c r="L11" s="8">
        <f t="shared" si="1"/>
        <v>4.0796178343949041</v>
      </c>
      <c r="M11" s="8">
        <f t="shared" si="2"/>
        <v>9.2598053671483341E-2</v>
      </c>
      <c r="N11" s="8">
        <f t="shared" si="3"/>
        <v>0.2451209992193599</v>
      </c>
      <c r="O11" s="8">
        <f t="shared" si="4"/>
        <v>10.799363057324841</v>
      </c>
    </row>
    <row r="12" spans="1:15">
      <c r="A12" s="8" t="s">
        <v>137</v>
      </c>
      <c r="B12" s="8">
        <v>2974</v>
      </c>
      <c r="C12" s="8" t="s">
        <v>5</v>
      </c>
      <c r="D12" s="10">
        <v>2.22E-4</v>
      </c>
      <c r="E12" s="9">
        <v>0.20100000000000001</v>
      </c>
      <c r="F12" s="9">
        <v>2.165</v>
      </c>
      <c r="G12" s="9">
        <v>1.202</v>
      </c>
      <c r="H12" s="8" t="s">
        <v>142</v>
      </c>
      <c r="I12" s="8" t="s">
        <v>126</v>
      </c>
      <c r="J12" s="8">
        <v>0.8196</v>
      </c>
      <c r="K12" s="8">
        <f t="shared" si="0"/>
        <v>10.771144278606965</v>
      </c>
      <c r="L12" s="8">
        <f t="shared" si="1"/>
        <v>5.9800995024875618</v>
      </c>
      <c r="M12" s="8">
        <f t="shared" si="2"/>
        <v>9.2840646651270217E-2</v>
      </c>
      <c r="N12" s="8">
        <f t="shared" si="3"/>
        <v>0.16722129783693845</v>
      </c>
      <c r="O12" s="8">
        <f t="shared" si="4"/>
        <v>10.771144278606965</v>
      </c>
    </row>
    <row r="13" spans="1:15">
      <c r="A13" s="8" t="s">
        <v>137</v>
      </c>
      <c r="B13" s="8">
        <v>3096</v>
      </c>
      <c r="C13" s="8" t="s">
        <v>5</v>
      </c>
      <c r="D13" s="10">
        <v>1.8790000000000001E-5</v>
      </c>
      <c r="E13" s="9">
        <v>0.20699999999999999</v>
      </c>
      <c r="F13" s="9">
        <v>1.333</v>
      </c>
      <c r="G13" s="9">
        <v>2.2280000000000002</v>
      </c>
      <c r="H13" s="8" t="s">
        <v>142</v>
      </c>
      <c r="I13" s="8" t="s">
        <v>126</v>
      </c>
      <c r="J13" s="8">
        <v>0.8196</v>
      </c>
      <c r="K13" s="8">
        <f t="shared" si="0"/>
        <v>6.4396135265700485</v>
      </c>
      <c r="L13" s="8">
        <f t="shared" si="1"/>
        <v>10.763285024154591</v>
      </c>
      <c r="M13" s="8">
        <f t="shared" si="2"/>
        <v>0.15528882220555137</v>
      </c>
      <c r="N13" s="8">
        <f t="shared" si="3"/>
        <v>9.2908438061041279E-2</v>
      </c>
      <c r="O13" s="8">
        <f t="shared" si="4"/>
        <v>10.763285024154591</v>
      </c>
    </row>
    <row r="14" spans="1:15">
      <c r="A14" s="8" t="s">
        <v>137</v>
      </c>
      <c r="B14" s="8">
        <v>3893</v>
      </c>
      <c r="C14" s="8" t="s">
        <v>5</v>
      </c>
      <c r="D14" s="10">
        <v>9.4129999999999995E-6</v>
      </c>
      <c r="E14" s="9">
        <v>0.316</v>
      </c>
      <c r="F14" s="9">
        <v>0.67700000000000005</v>
      </c>
      <c r="G14" s="9">
        <v>3.3940000000000001</v>
      </c>
      <c r="H14" s="8" t="s">
        <v>142</v>
      </c>
      <c r="I14" s="8" t="s">
        <v>126</v>
      </c>
      <c r="J14" s="8">
        <v>0.8196</v>
      </c>
      <c r="K14" s="8">
        <f t="shared" si="0"/>
        <v>2.1424050632911396</v>
      </c>
      <c r="L14" s="8">
        <f t="shared" si="1"/>
        <v>10.740506329113924</v>
      </c>
      <c r="M14" s="8">
        <f t="shared" si="2"/>
        <v>0.46676514032496302</v>
      </c>
      <c r="N14" s="8">
        <f t="shared" si="3"/>
        <v>9.3105480259281087E-2</v>
      </c>
      <c r="O14" s="8">
        <f t="shared" si="4"/>
        <v>10.740506329113924</v>
      </c>
    </row>
    <row r="15" spans="1:15">
      <c r="A15" s="8" t="s">
        <v>137</v>
      </c>
      <c r="B15" s="8">
        <v>1349</v>
      </c>
      <c r="C15" s="8" t="s">
        <v>5</v>
      </c>
      <c r="D15" s="10">
        <v>7.1790000000000004E-7</v>
      </c>
      <c r="E15" s="9">
        <v>0.23300000000000001</v>
      </c>
      <c r="F15" s="9">
        <v>2.3239999999999998</v>
      </c>
      <c r="G15" s="9">
        <v>1.091</v>
      </c>
      <c r="H15" s="8" t="s">
        <v>142</v>
      </c>
      <c r="I15" s="8" t="s">
        <v>126</v>
      </c>
      <c r="J15" s="8">
        <v>0.8196</v>
      </c>
      <c r="K15" s="8">
        <f t="shared" si="0"/>
        <v>9.9742489270386248</v>
      </c>
      <c r="L15" s="8">
        <f t="shared" si="1"/>
        <v>4.6824034334763942</v>
      </c>
      <c r="M15" s="8">
        <f t="shared" si="2"/>
        <v>0.10025817555938039</v>
      </c>
      <c r="N15" s="8">
        <f t="shared" si="3"/>
        <v>0.21356553620531624</v>
      </c>
      <c r="O15" s="8">
        <f t="shared" si="4"/>
        <v>9.9742489270386248</v>
      </c>
    </row>
    <row r="16" spans="1:15">
      <c r="A16" s="8" t="s">
        <v>137</v>
      </c>
      <c r="B16" s="8">
        <v>707</v>
      </c>
      <c r="C16" s="8" t="s">
        <v>8</v>
      </c>
      <c r="D16" s="10">
        <v>6.4880000000000005E-4</v>
      </c>
      <c r="E16" s="9">
        <v>2.6520000000000001</v>
      </c>
      <c r="F16" s="9">
        <v>0.66300000000000003</v>
      </c>
      <c r="G16" s="9">
        <v>0.26800000000000002</v>
      </c>
      <c r="H16" s="8" t="s">
        <v>145</v>
      </c>
      <c r="I16" s="8" t="s">
        <v>129</v>
      </c>
      <c r="J16" s="8">
        <v>0.39660000000000001</v>
      </c>
      <c r="K16" s="8">
        <f t="shared" si="0"/>
        <v>0.25</v>
      </c>
      <c r="L16" s="8">
        <f t="shared" si="1"/>
        <v>0.10105580693815988</v>
      </c>
      <c r="M16" s="8">
        <f t="shared" si="2"/>
        <v>4</v>
      </c>
      <c r="N16" s="8">
        <f t="shared" si="3"/>
        <v>9.8955223880597014</v>
      </c>
      <c r="O16" s="8">
        <f t="shared" si="4"/>
        <v>9.8955223880597014</v>
      </c>
    </row>
    <row r="17" spans="1:15">
      <c r="A17" s="8" t="s">
        <v>137</v>
      </c>
      <c r="B17" s="8">
        <v>3009</v>
      </c>
      <c r="C17" s="8" t="s">
        <v>5</v>
      </c>
      <c r="D17" s="10">
        <v>9.2459999999999992E-6</v>
      </c>
      <c r="E17" s="9">
        <v>0.17299999999999999</v>
      </c>
      <c r="F17" s="9">
        <v>1.488</v>
      </c>
      <c r="G17" s="9">
        <v>1.6990000000000001</v>
      </c>
      <c r="H17" s="8" t="s">
        <v>142</v>
      </c>
      <c r="I17" s="8" t="s">
        <v>126</v>
      </c>
      <c r="J17" s="8">
        <v>0.8196</v>
      </c>
      <c r="K17" s="8">
        <f t="shared" si="0"/>
        <v>8.601156069364162</v>
      </c>
      <c r="L17" s="8">
        <f t="shared" si="1"/>
        <v>9.8208092485549141</v>
      </c>
      <c r="M17" s="8">
        <f t="shared" si="2"/>
        <v>0.11626344086021505</v>
      </c>
      <c r="N17" s="8">
        <f t="shared" si="3"/>
        <v>0.10182460270747497</v>
      </c>
      <c r="O17" s="8">
        <f t="shared" si="4"/>
        <v>9.8208092485549141</v>
      </c>
    </row>
    <row r="18" spans="1:15">
      <c r="A18" s="8" t="s">
        <v>137</v>
      </c>
      <c r="B18" s="8">
        <v>3086</v>
      </c>
      <c r="C18" s="8" t="s">
        <v>5</v>
      </c>
      <c r="D18" s="10">
        <v>2.707E-5</v>
      </c>
      <c r="E18" s="9">
        <v>0.33</v>
      </c>
      <c r="F18" s="9">
        <v>0.85099999999999998</v>
      </c>
      <c r="G18" s="9">
        <v>2.7280000000000002</v>
      </c>
      <c r="H18" s="8" t="s">
        <v>142</v>
      </c>
      <c r="I18" s="8" t="s">
        <v>126</v>
      </c>
      <c r="J18" s="8">
        <v>0.8196</v>
      </c>
      <c r="K18" s="8">
        <f t="shared" si="0"/>
        <v>2.5787878787878786</v>
      </c>
      <c r="L18" s="8">
        <f t="shared" si="1"/>
        <v>8.2666666666666675</v>
      </c>
      <c r="M18" s="8">
        <f t="shared" si="2"/>
        <v>0.38777908343125739</v>
      </c>
      <c r="N18" s="8">
        <f t="shared" si="3"/>
        <v>0.12096774193548387</v>
      </c>
      <c r="O18" s="8">
        <f t="shared" si="4"/>
        <v>8.2666666666666675</v>
      </c>
    </row>
    <row r="19" spans="1:15">
      <c r="A19" s="8" t="s">
        <v>137</v>
      </c>
      <c r="B19" s="8">
        <v>2971</v>
      </c>
      <c r="C19" s="8" t="s">
        <v>5</v>
      </c>
      <c r="D19" s="10">
        <v>3.8830000000000001E-4</v>
      </c>
      <c r="E19" s="9">
        <v>0.255</v>
      </c>
      <c r="F19" s="9">
        <v>2.1030000000000002</v>
      </c>
      <c r="G19" s="9">
        <v>1.1719999999999999</v>
      </c>
      <c r="H19" s="8" t="s">
        <v>142</v>
      </c>
      <c r="I19" s="8" t="s">
        <v>126</v>
      </c>
      <c r="J19" s="8">
        <v>0.8196</v>
      </c>
      <c r="K19" s="8">
        <f t="shared" si="0"/>
        <v>8.2470588235294127</v>
      </c>
      <c r="L19" s="8">
        <f t="shared" si="1"/>
        <v>4.5960784313725487</v>
      </c>
      <c r="M19" s="8">
        <f t="shared" si="2"/>
        <v>0.12125534950071326</v>
      </c>
      <c r="N19" s="8">
        <f t="shared" si="3"/>
        <v>0.21757679180887374</v>
      </c>
      <c r="O19" s="8">
        <f t="shared" si="4"/>
        <v>8.2470588235294127</v>
      </c>
    </row>
    <row r="20" spans="1:15">
      <c r="A20" s="8" t="s">
        <v>137</v>
      </c>
      <c r="B20" s="8">
        <v>635</v>
      </c>
      <c r="C20" s="8" t="s">
        <v>5</v>
      </c>
      <c r="D20" s="10">
        <v>5.3820000000000003E-5</v>
      </c>
      <c r="E20" s="9">
        <v>0.255</v>
      </c>
      <c r="F20" s="9">
        <v>1.9710000000000001</v>
      </c>
      <c r="G20" s="9">
        <v>1.653</v>
      </c>
      <c r="H20" s="8" t="s">
        <v>142</v>
      </c>
      <c r="I20" s="8" t="s">
        <v>126</v>
      </c>
      <c r="J20" s="8">
        <v>0.8196</v>
      </c>
      <c r="K20" s="8">
        <f t="shared" si="0"/>
        <v>7.7294117647058824</v>
      </c>
      <c r="L20" s="8">
        <f t="shared" si="1"/>
        <v>6.4823529411764707</v>
      </c>
      <c r="M20" s="8">
        <f t="shared" si="2"/>
        <v>0.12937595129375951</v>
      </c>
      <c r="N20" s="8">
        <f t="shared" si="3"/>
        <v>0.15426497277676951</v>
      </c>
      <c r="O20" s="8">
        <f t="shared" si="4"/>
        <v>7.7294117647058824</v>
      </c>
    </row>
    <row r="21" spans="1:15">
      <c r="A21" s="8" t="s">
        <v>137</v>
      </c>
      <c r="B21" s="8">
        <v>1065</v>
      </c>
      <c r="C21" s="8" t="s">
        <v>20</v>
      </c>
      <c r="D21" s="10">
        <v>2E-3</v>
      </c>
      <c r="E21" s="9">
        <v>0.45600000000000002</v>
      </c>
      <c r="F21" s="9">
        <v>3.5019999999999998</v>
      </c>
      <c r="G21" s="9">
        <v>0.73599999999999999</v>
      </c>
      <c r="H21" s="8" t="s">
        <v>157</v>
      </c>
      <c r="I21" s="8" t="s">
        <v>126</v>
      </c>
      <c r="J21" s="8">
        <v>0.44900000000000001</v>
      </c>
      <c r="K21" s="8">
        <f t="shared" si="0"/>
        <v>7.6798245614035077</v>
      </c>
      <c r="L21" s="8">
        <f t="shared" si="1"/>
        <v>1.6140350877192982</v>
      </c>
      <c r="M21" s="8">
        <f t="shared" si="2"/>
        <v>0.13021130782410054</v>
      </c>
      <c r="N21" s="8">
        <f t="shared" si="3"/>
        <v>0.61956521739130443</v>
      </c>
      <c r="O21" s="8">
        <f t="shared" si="4"/>
        <v>7.6798245614035077</v>
      </c>
    </row>
    <row r="22" spans="1:15">
      <c r="A22" s="8" t="s">
        <v>137</v>
      </c>
      <c r="B22" s="8">
        <v>1876</v>
      </c>
      <c r="C22" s="8" t="s">
        <v>45</v>
      </c>
      <c r="D22" s="10">
        <v>6.3339999999999998E-6</v>
      </c>
      <c r="E22" s="9">
        <v>2.8969999999999998</v>
      </c>
      <c r="F22" s="9">
        <v>0.68700000000000006</v>
      </c>
      <c r="G22" s="9">
        <v>0.379</v>
      </c>
      <c r="H22" s="8" t="s">
        <v>182</v>
      </c>
      <c r="I22" s="8" t="s">
        <v>132</v>
      </c>
      <c r="J22" s="8">
        <v>0.99950000000000006</v>
      </c>
      <c r="K22" s="8">
        <f t="shared" si="0"/>
        <v>0.23714187090093203</v>
      </c>
      <c r="L22" s="8">
        <f t="shared" si="1"/>
        <v>0.13082499137038317</v>
      </c>
      <c r="M22" s="8">
        <f t="shared" si="2"/>
        <v>4.2168850072780195</v>
      </c>
      <c r="N22" s="8">
        <f t="shared" si="3"/>
        <v>7.6437994722955143</v>
      </c>
      <c r="O22" s="8">
        <f t="shared" si="4"/>
        <v>7.6437994722955143</v>
      </c>
    </row>
    <row r="23" spans="1:15">
      <c r="A23" s="8" t="s">
        <v>137</v>
      </c>
      <c r="B23" s="8">
        <v>3084</v>
      </c>
      <c r="C23" s="8" t="s">
        <v>5</v>
      </c>
      <c r="D23" s="10">
        <v>1.94E-4</v>
      </c>
      <c r="E23" s="9">
        <v>0.45600000000000002</v>
      </c>
      <c r="F23" s="9">
        <v>0.73299999999999998</v>
      </c>
      <c r="G23" s="9">
        <v>3.4820000000000002</v>
      </c>
      <c r="H23" s="8" t="s">
        <v>142</v>
      </c>
      <c r="I23" s="8" t="s">
        <v>126</v>
      </c>
      <c r="J23" s="8">
        <v>0.8196</v>
      </c>
      <c r="K23" s="8">
        <f t="shared" si="0"/>
        <v>1.6074561403508771</v>
      </c>
      <c r="L23" s="8">
        <f t="shared" si="1"/>
        <v>7.6359649122807021</v>
      </c>
      <c r="M23" s="8">
        <f t="shared" si="2"/>
        <v>0.62210095497953621</v>
      </c>
      <c r="N23" s="8">
        <f t="shared" si="3"/>
        <v>0.13095921883974726</v>
      </c>
      <c r="O23" s="8">
        <f t="shared" si="4"/>
        <v>7.6359649122807021</v>
      </c>
    </row>
    <row r="24" spans="1:15">
      <c r="A24" s="8" t="s">
        <v>137</v>
      </c>
      <c r="B24" s="8">
        <v>2732</v>
      </c>
      <c r="C24" s="8" t="s">
        <v>14</v>
      </c>
      <c r="D24" s="10">
        <v>6.6740000000000001E-5</v>
      </c>
      <c r="E24" s="9">
        <v>4.2720000000000002</v>
      </c>
      <c r="F24" s="9">
        <v>0.56799999999999995</v>
      </c>
      <c r="G24" s="9">
        <v>0.995</v>
      </c>
      <c r="H24" s="8" t="s">
        <v>151</v>
      </c>
      <c r="I24" s="8" t="s">
        <v>132</v>
      </c>
      <c r="J24" s="8">
        <v>0.28599999999999998</v>
      </c>
      <c r="K24" s="8">
        <f t="shared" si="0"/>
        <v>0.13295880149812733</v>
      </c>
      <c r="L24" s="8">
        <f t="shared" si="1"/>
        <v>0.23291198501872656</v>
      </c>
      <c r="M24" s="8">
        <f t="shared" si="2"/>
        <v>7.5211267605633818</v>
      </c>
      <c r="N24" s="8">
        <f t="shared" si="3"/>
        <v>4.2934673366834177</v>
      </c>
      <c r="O24" s="8">
        <f t="shared" si="4"/>
        <v>7.5211267605633818</v>
      </c>
    </row>
    <row r="25" spans="1:15">
      <c r="A25" s="8" t="s">
        <v>137</v>
      </c>
      <c r="B25" s="8">
        <v>1882</v>
      </c>
      <c r="C25" s="8" t="s">
        <v>45</v>
      </c>
      <c r="D25" s="10">
        <v>4.1160000000000001E-7</v>
      </c>
      <c r="E25" s="9">
        <v>2.8809999999999998</v>
      </c>
      <c r="F25" s="9">
        <v>1.105</v>
      </c>
      <c r="G25" s="9">
        <v>0.39800000000000002</v>
      </c>
      <c r="H25" s="8" t="s">
        <v>182</v>
      </c>
      <c r="I25" s="8" t="s">
        <v>132</v>
      </c>
      <c r="J25" s="8">
        <v>0.99950000000000006</v>
      </c>
      <c r="K25" s="8">
        <f t="shared" si="0"/>
        <v>0.38354737938215899</v>
      </c>
      <c r="L25" s="8">
        <f t="shared" si="1"/>
        <v>0.1381464769177369</v>
      </c>
      <c r="M25" s="8">
        <f t="shared" si="2"/>
        <v>2.6072398190045249</v>
      </c>
      <c r="N25" s="8">
        <f t="shared" si="3"/>
        <v>7.2386934673366827</v>
      </c>
      <c r="O25" s="8">
        <f t="shared" si="4"/>
        <v>7.2386934673366827</v>
      </c>
    </row>
    <row r="26" spans="1:15">
      <c r="A26" s="8" t="s">
        <v>137</v>
      </c>
      <c r="B26" s="8">
        <v>3615</v>
      </c>
      <c r="C26" s="8" t="s">
        <v>2</v>
      </c>
      <c r="D26" s="10">
        <v>1.6439999999999998E-5</v>
      </c>
      <c r="E26" s="9">
        <v>0.37</v>
      </c>
      <c r="F26" s="9">
        <v>0.88500000000000001</v>
      </c>
      <c r="G26" s="9">
        <v>2.5369999999999999</v>
      </c>
      <c r="H26" s="8" t="s">
        <v>139</v>
      </c>
      <c r="I26" s="8" t="s">
        <v>126</v>
      </c>
      <c r="J26" s="8">
        <v>0.73380000000000001</v>
      </c>
      <c r="K26" s="8">
        <f t="shared" si="0"/>
        <v>2.3918918918918921</v>
      </c>
      <c r="L26" s="8">
        <f t="shared" si="1"/>
        <v>6.8567567567567567</v>
      </c>
      <c r="M26" s="8">
        <f t="shared" si="2"/>
        <v>0.41807909604519772</v>
      </c>
      <c r="N26" s="8">
        <f t="shared" si="3"/>
        <v>0.14584154513204572</v>
      </c>
      <c r="O26" s="8">
        <f t="shared" si="4"/>
        <v>6.8567567567567567</v>
      </c>
    </row>
    <row r="27" spans="1:15">
      <c r="A27" s="8" t="s">
        <v>137</v>
      </c>
      <c r="B27" s="8">
        <v>673</v>
      </c>
      <c r="C27" s="8" t="s">
        <v>6</v>
      </c>
      <c r="D27" s="10">
        <v>1.361E-5</v>
      </c>
      <c r="E27" s="9">
        <v>3.3090000000000002</v>
      </c>
      <c r="F27" s="9">
        <v>0.79500000000000004</v>
      </c>
      <c r="G27" s="9">
        <v>0.499</v>
      </c>
      <c r="H27" s="8" t="s">
        <v>143</v>
      </c>
      <c r="I27" s="8" t="s">
        <v>126</v>
      </c>
      <c r="J27" s="8">
        <v>0.60770000000000002</v>
      </c>
      <c r="K27" s="8">
        <f t="shared" si="0"/>
        <v>0.24025385312783318</v>
      </c>
      <c r="L27" s="8">
        <f t="shared" si="1"/>
        <v>0.15080084617709277</v>
      </c>
      <c r="M27" s="8">
        <f t="shared" si="2"/>
        <v>4.162264150943396</v>
      </c>
      <c r="N27" s="8">
        <f t="shared" si="3"/>
        <v>6.6312625250501007</v>
      </c>
      <c r="O27" s="8">
        <f t="shared" si="4"/>
        <v>6.6312625250501007</v>
      </c>
    </row>
    <row r="28" spans="1:15">
      <c r="A28" s="8" t="s">
        <v>137</v>
      </c>
      <c r="B28" s="8">
        <v>3496</v>
      </c>
      <c r="C28" s="8" t="s">
        <v>1</v>
      </c>
      <c r="D28" s="10">
        <v>9.5710000000000001E-4</v>
      </c>
      <c r="E28" s="9">
        <v>3.16</v>
      </c>
      <c r="F28" s="9">
        <v>0.499</v>
      </c>
      <c r="G28" s="9">
        <v>0.59599999999999997</v>
      </c>
      <c r="H28" s="8" t="s">
        <v>138</v>
      </c>
      <c r="I28" s="8" t="s">
        <v>125</v>
      </c>
      <c r="J28" s="8">
        <v>0.7903</v>
      </c>
      <c r="K28" s="8">
        <f t="shared" si="0"/>
        <v>0.15791139240506327</v>
      </c>
      <c r="L28" s="8">
        <f t="shared" si="1"/>
        <v>0.18860759493670884</v>
      </c>
      <c r="M28" s="8">
        <f t="shared" si="2"/>
        <v>6.3326653306613228</v>
      </c>
      <c r="N28" s="8">
        <f t="shared" si="3"/>
        <v>5.3020134228187921</v>
      </c>
      <c r="O28" s="8">
        <f t="shared" si="4"/>
        <v>6.3326653306613228</v>
      </c>
    </row>
    <row r="29" spans="1:15">
      <c r="A29" s="8" t="s">
        <v>137</v>
      </c>
      <c r="B29" s="8">
        <v>3102</v>
      </c>
      <c r="C29" s="8" t="s">
        <v>5</v>
      </c>
      <c r="D29" s="10">
        <v>3.2969999999999999E-4</v>
      </c>
      <c r="E29" s="9">
        <v>0.504</v>
      </c>
      <c r="F29" s="9">
        <v>0.61399999999999999</v>
      </c>
      <c r="G29" s="9">
        <v>3.177</v>
      </c>
      <c r="H29" s="8" t="s">
        <v>142</v>
      </c>
      <c r="I29" s="8" t="s">
        <v>126</v>
      </c>
      <c r="J29" s="8">
        <v>0.8196</v>
      </c>
      <c r="K29" s="8">
        <f t="shared" si="0"/>
        <v>1.2182539682539681</v>
      </c>
      <c r="L29" s="8">
        <f t="shared" si="1"/>
        <v>6.3035714285714288</v>
      </c>
      <c r="M29" s="8">
        <f t="shared" si="2"/>
        <v>0.82084690553745931</v>
      </c>
      <c r="N29" s="8">
        <f t="shared" si="3"/>
        <v>0.15864022662889518</v>
      </c>
      <c r="O29" s="8">
        <f t="shared" si="4"/>
        <v>6.3035714285714288</v>
      </c>
    </row>
    <row r="30" spans="1:15">
      <c r="A30" s="8" t="s">
        <v>137</v>
      </c>
      <c r="B30" s="8">
        <v>3519</v>
      </c>
      <c r="C30" s="8" t="s">
        <v>1</v>
      </c>
      <c r="D30" s="10">
        <v>2E-3</v>
      </c>
      <c r="E30" s="9">
        <v>3.3079999999999998</v>
      </c>
      <c r="F30" s="9">
        <v>0.52600000000000002</v>
      </c>
      <c r="G30" s="9">
        <v>0.57999999999999996</v>
      </c>
      <c r="H30" s="8" t="s">
        <v>138</v>
      </c>
      <c r="I30" s="8" t="s">
        <v>125</v>
      </c>
      <c r="J30" s="8">
        <v>0.7903</v>
      </c>
      <c r="K30" s="8">
        <f t="shared" si="0"/>
        <v>0.15900846432889965</v>
      </c>
      <c r="L30" s="8">
        <f t="shared" si="1"/>
        <v>0.17533252720677145</v>
      </c>
      <c r="M30" s="8">
        <f t="shared" si="2"/>
        <v>6.2889733840304176</v>
      </c>
      <c r="N30" s="8">
        <f t="shared" si="3"/>
        <v>5.703448275862069</v>
      </c>
      <c r="O30" s="8">
        <f t="shared" si="4"/>
        <v>6.2889733840304176</v>
      </c>
    </row>
    <row r="31" spans="1:15">
      <c r="A31" s="8" t="s">
        <v>137</v>
      </c>
      <c r="B31" s="8">
        <v>3495</v>
      </c>
      <c r="C31" s="8" t="s">
        <v>1</v>
      </c>
      <c r="D31" s="10">
        <v>2E-3</v>
      </c>
      <c r="E31" s="9">
        <v>3.3109999999999999</v>
      </c>
      <c r="F31" s="9">
        <v>0.52700000000000002</v>
      </c>
      <c r="G31" s="9">
        <v>0.61099999999999999</v>
      </c>
      <c r="H31" s="8" t="s">
        <v>138</v>
      </c>
      <c r="I31" s="8" t="s">
        <v>125</v>
      </c>
      <c r="J31" s="8">
        <v>0.7903</v>
      </c>
      <c r="K31" s="8">
        <f t="shared" si="0"/>
        <v>0.15916641498036849</v>
      </c>
      <c r="L31" s="8">
        <f t="shared" si="1"/>
        <v>0.18453639383871942</v>
      </c>
      <c r="M31" s="8">
        <f t="shared" si="2"/>
        <v>6.2827324478178364</v>
      </c>
      <c r="N31" s="8">
        <f t="shared" si="3"/>
        <v>5.4189852700490997</v>
      </c>
      <c r="O31" s="8">
        <f t="shared" si="4"/>
        <v>6.2827324478178364</v>
      </c>
    </row>
    <row r="32" spans="1:15">
      <c r="A32" s="8" t="s">
        <v>137</v>
      </c>
      <c r="B32" s="8">
        <v>2008</v>
      </c>
      <c r="C32" s="8" t="s">
        <v>25</v>
      </c>
      <c r="D32" s="10">
        <v>3.4719999999999998E-4</v>
      </c>
      <c r="E32" s="9">
        <v>0.52100000000000002</v>
      </c>
      <c r="F32" s="9">
        <v>3.25</v>
      </c>
      <c r="G32" s="9">
        <v>0.76700000000000002</v>
      </c>
      <c r="H32" s="8" t="s">
        <v>162</v>
      </c>
      <c r="I32" s="8" t="s">
        <v>127</v>
      </c>
      <c r="J32" s="8">
        <v>0.58650000000000002</v>
      </c>
      <c r="K32" s="8">
        <f t="shared" si="0"/>
        <v>6.2380038387715926</v>
      </c>
      <c r="L32" s="8">
        <f t="shared" si="1"/>
        <v>1.472168905950096</v>
      </c>
      <c r="M32" s="8">
        <f t="shared" si="2"/>
        <v>0.16030769230769232</v>
      </c>
      <c r="N32" s="8">
        <f t="shared" si="3"/>
        <v>0.67926988265971322</v>
      </c>
      <c r="O32" s="8">
        <f t="shared" si="4"/>
        <v>6.2380038387715926</v>
      </c>
    </row>
    <row r="33" spans="1:15">
      <c r="A33" s="8" t="s">
        <v>137</v>
      </c>
      <c r="B33" s="8">
        <v>2825</v>
      </c>
      <c r="C33" s="8" t="s">
        <v>15</v>
      </c>
      <c r="D33" s="10">
        <v>1.495E-4</v>
      </c>
      <c r="E33" s="9">
        <v>3.3540000000000001</v>
      </c>
      <c r="F33" s="9">
        <v>0.65100000000000002</v>
      </c>
      <c r="G33" s="9">
        <v>0.54900000000000004</v>
      </c>
      <c r="H33" s="8" t="s">
        <v>152</v>
      </c>
      <c r="I33" s="8" t="s">
        <v>129</v>
      </c>
      <c r="J33" s="8">
        <v>0.49940000000000001</v>
      </c>
      <c r="K33" s="8">
        <f t="shared" si="0"/>
        <v>0.19409660107334525</v>
      </c>
      <c r="L33" s="8">
        <f t="shared" si="1"/>
        <v>0.1636851520572451</v>
      </c>
      <c r="M33" s="8">
        <f t="shared" si="2"/>
        <v>5.1520737327188941</v>
      </c>
      <c r="N33" s="8">
        <f t="shared" si="3"/>
        <v>6.1092896174863389</v>
      </c>
      <c r="O33" s="8">
        <f t="shared" si="4"/>
        <v>6.1092896174863389</v>
      </c>
    </row>
    <row r="34" spans="1:15">
      <c r="A34" s="8" t="s">
        <v>137</v>
      </c>
      <c r="B34" s="8">
        <v>2366</v>
      </c>
      <c r="C34" s="8" t="s">
        <v>48</v>
      </c>
      <c r="D34" s="10">
        <v>2E-3</v>
      </c>
      <c r="E34" s="9">
        <v>0.4</v>
      </c>
      <c r="F34" s="9">
        <v>2.4409999999999998</v>
      </c>
      <c r="G34" s="9">
        <v>0.55300000000000005</v>
      </c>
      <c r="H34" s="8" t="s">
        <v>185</v>
      </c>
      <c r="I34" s="8" t="s">
        <v>126</v>
      </c>
      <c r="J34" s="8">
        <v>0.98939999999999995</v>
      </c>
      <c r="K34" s="8">
        <f t="shared" si="0"/>
        <v>6.1024999999999991</v>
      </c>
      <c r="L34" s="8">
        <f t="shared" si="1"/>
        <v>1.3825000000000001</v>
      </c>
      <c r="M34" s="8">
        <f t="shared" si="2"/>
        <v>0.16386726751331424</v>
      </c>
      <c r="N34" s="8">
        <f t="shared" si="3"/>
        <v>0.72332730560578662</v>
      </c>
      <c r="O34" s="8">
        <f t="shared" si="4"/>
        <v>6.1024999999999991</v>
      </c>
    </row>
    <row r="35" spans="1:15">
      <c r="A35" s="8" t="s">
        <v>137</v>
      </c>
      <c r="B35" s="8">
        <v>910</v>
      </c>
      <c r="C35" s="8" t="s">
        <v>16</v>
      </c>
      <c r="D35" s="10">
        <v>7.0319999999999998E-6</v>
      </c>
      <c r="E35" s="9">
        <v>0.26</v>
      </c>
      <c r="F35" s="9">
        <v>1.581</v>
      </c>
      <c r="G35" s="9">
        <v>1.4850000000000001</v>
      </c>
      <c r="H35" s="8" t="s">
        <v>153</v>
      </c>
      <c r="I35" s="8" t="s">
        <v>126</v>
      </c>
      <c r="J35" s="8">
        <v>0.5212</v>
      </c>
      <c r="K35" s="8">
        <f t="shared" si="0"/>
        <v>6.0807692307692305</v>
      </c>
      <c r="L35" s="8">
        <f t="shared" si="1"/>
        <v>5.7115384615384617</v>
      </c>
      <c r="M35" s="8">
        <f t="shared" si="2"/>
        <v>0.1644528779253637</v>
      </c>
      <c r="N35" s="8">
        <f t="shared" si="3"/>
        <v>0.17508417508417509</v>
      </c>
      <c r="O35" s="8">
        <f t="shared" si="4"/>
        <v>6.0807692307692305</v>
      </c>
    </row>
    <row r="36" spans="1:15">
      <c r="A36" s="8" t="s">
        <v>137</v>
      </c>
      <c r="B36" s="8">
        <v>3665</v>
      </c>
      <c r="C36" s="8" t="s">
        <v>1</v>
      </c>
      <c r="D36" s="10">
        <v>3.0000000000000001E-3</v>
      </c>
      <c r="E36" s="9">
        <v>3.3620000000000001</v>
      </c>
      <c r="F36" s="9">
        <v>0.58899999999999997</v>
      </c>
      <c r="G36" s="9">
        <v>0.55600000000000005</v>
      </c>
      <c r="H36" s="8" t="s">
        <v>138</v>
      </c>
      <c r="I36" s="8" t="s">
        <v>125</v>
      </c>
      <c r="J36" s="8">
        <v>0.7903</v>
      </c>
      <c r="K36" s="8">
        <f t="shared" si="0"/>
        <v>0.17519333729922665</v>
      </c>
      <c r="L36" s="8">
        <f t="shared" si="1"/>
        <v>0.165377751338489</v>
      </c>
      <c r="M36" s="8">
        <f t="shared" si="2"/>
        <v>5.7079796264855691</v>
      </c>
      <c r="N36" s="8">
        <f t="shared" si="3"/>
        <v>6.0467625899280568</v>
      </c>
      <c r="O36" s="8">
        <f t="shared" si="4"/>
        <v>6.0467625899280568</v>
      </c>
    </row>
    <row r="37" spans="1:15">
      <c r="A37" s="8" t="s">
        <v>137</v>
      </c>
      <c r="B37" s="8">
        <v>3536</v>
      </c>
      <c r="C37" s="8" t="s">
        <v>1</v>
      </c>
      <c r="D37" s="10">
        <v>3.0000000000000001E-3</v>
      </c>
      <c r="E37" s="9">
        <v>3.2029999999999998</v>
      </c>
      <c r="F37" s="9">
        <v>0.66100000000000003</v>
      </c>
      <c r="G37" s="9">
        <v>0.54</v>
      </c>
      <c r="H37" s="8" t="s">
        <v>138</v>
      </c>
      <c r="I37" s="8" t="s">
        <v>125</v>
      </c>
      <c r="J37" s="8">
        <v>0.7903</v>
      </c>
      <c r="K37" s="8">
        <f t="shared" si="0"/>
        <v>0.20636902903527946</v>
      </c>
      <c r="L37" s="8">
        <f t="shared" si="1"/>
        <v>0.16859194505151423</v>
      </c>
      <c r="M37" s="8">
        <f t="shared" si="2"/>
        <v>4.8456883509833579</v>
      </c>
      <c r="N37" s="8">
        <f t="shared" si="3"/>
        <v>5.9314814814814811</v>
      </c>
      <c r="O37" s="8">
        <f t="shared" si="4"/>
        <v>5.9314814814814811</v>
      </c>
    </row>
    <row r="38" spans="1:15">
      <c r="A38" s="8" t="s">
        <v>137</v>
      </c>
      <c r="B38" s="8">
        <v>2980</v>
      </c>
      <c r="C38" s="8" t="s">
        <v>5</v>
      </c>
      <c r="D38" s="10">
        <v>7.7239999999999999E-5</v>
      </c>
      <c r="E38" s="9">
        <v>0.318</v>
      </c>
      <c r="F38" s="9">
        <v>1.2270000000000001</v>
      </c>
      <c r="G38" s="9">
        <v>1.85</v>
      </c>
      <c r="H38" s="8" t="s">
        <v>142</v>
      </c>
      <c r="I38" s="8" t="s">
        <v>126</v>
      </c>
      <c r="J38" s="8">
        <v>0.8196</v>
      </c>
      <c r="K38" s="8">
        <f t="shared" si="0"/>
        <v>3.858490566037736</v>
      </c>
      <c r="L38" s="8">
        <f t="shared" si="1"/>
        <v>5.817610062893082</v>
      </c>
      <c r="M38" s="8">
        <f t="shared" si="2"/>
        <v>0.25916870415647919</v>
      </c>
      <c r="N38" s="8">
        <f t="shared" si="3"/>
        <v>0.17189189189189188</v>
      </c>
      <c r="O38" s="8">
        <f t="shared" si="4"/>
        <v>5.817610062893082</v>
      </c>
    </row>
    <row r="39" spans="1:15">
      <c r="A39" s="8" t="s">
        <v>137</v>
      </c>
      <c r="B39" s="8">
        <v>1344</v>
      </c>
      <c r="C39" s="8" t="s">
        <v>5</v>
      </c>
      <c r="D39" s="10">
        <v>1.048E-6</v>
      </c>
      <c r="E39" s="9">
        <v>0.36199999999999999</v>
      </c>
      <c r="F39" s="9">
        <v>2.089</v>
      </c>
      <c r="G39" s="9">
        <v>0.97799999999999998</v>
      </c>
      <c r="H39" s="8" t="s">
        <v>142</v>
      </c>
      <c r="I39" s="8" t="s">
        <v>126</v>
      </c>
      <c r="J39" s="8">
        <v>0.8196</v>
      </c>
      <c r="K39" s="8">
        <f t="shared" si="0"/>
        <v>5.7707182320441994</v>
      </c>
      <c r="L39" s="8">
        <f t="shared" si="1"/>
        <v>2.701657458563536</v>
      </c>
      <c r="M39" s="8">
        <f t="shared" si="2"/>
        <v>0.17328865485878411</v>
      </c>
      <c r="N39" s="8">
        <f t="shared" si="3"/>
        <v>0.37014314928425357</v>
      </c>
      <c r="O39" s="8">
        <f t="shared" si="4"/>
        <v>5.7707182320441994</v>
      </c>
    </row>
    <row r="40" spans="1:15">
      <c r="A40" s="8" t="s">
        <v>137</v>
      </c>
      <c r="B40" s="8">
        <v>3452</v>
      </c>
      <c r="C40" s="8" t="s">
        <v>1</v>
      </c>
      <c r="D40" s="10">
        <v>2E-3</v>
      </c>
      <c r="E40" s="9">
        <v>3.2109999999999999</v>
      </c>
      <c r="F40" s="9">
        <v>0.61799999999999999</v>
      </c>
      <c r="G40" s="9">
        <v>0.55800000000000005</v>
      </c>
      <c r="H40" s="8" t="s">
        <v>138</v>
      </c>
      <c r="I40" s="8" t="s">
        <v>125</v>
      </c>
      <c r="J40" s="8">
        <v>0.7903</v>
      </c>
      <c r="K40" s="8">
        <f t="shared" si="0"/>
        <v>0.19246340703830583</v>
      </c>
      <c r="L40" s="8">
        <f t="shared" si="1"/>
        <v>0.17377763936468393</v>
      </c>
      <c r="M40" s="8">
        <f t="shared" si="2"/>
        <v>5.1957928802588995</v>
      </c>
      <c r="N40" s="8">
        <f t="shared" si="3"/>
        <v>5.7544802867383504</v>
      </c>
      <c r="O40" s="8">
        <f t="shared" si="4"/>
        <v>5.7544802867383504</v>
      </c>
    </row>
    <row r="41" spans="1:15">
      <c r="A41" s="8" t="s">
        <v>137</v>
      </c>
      <c r="B41" s="8">
        <v>3471</v>
      </c>
      <c r="C41" s="8" t="s">
        <v>1</v>
      </c>
      <c r="D41" s="10">
        <v>5.0000000000000001E-3</v>
      </c>
      <c r="E41" s="9">
        <v>3.33</v>
      </c>
      <c r="F41" s="9">
        <v>0.65500000000000003</v>
      </c>
      <c r="G41" s="9">
        <v>0.57999999999999996</v>
      </c>
      <c r="H41" s="8" t="s">
        <v>138</v>
      </c>
      <c r="I41" s="8" t="s">
        <v>125</v>
      </c>
      <c r="J41" s="8">
        <v>0.7903</v>
      </c>
      <c r="K41" s="8">
        <f t="shared" si="0"/>
        <v>0.1966966966966967</v>
      </c>
      <c r="L41" s="8">
        <f t="shared" si="1"/>
        <v>0.17417417417417416</v>
      </c>
      <c r="M41" s="8">
        <f t="shared" si="2"/>
        <v>5.0839694656488552</v>
      </c>
      <c r="N41" s="8">
        <f t="shared" si="3"/>
        <v>5.7413793103448283</v>
      </c>
      <c r="O41" s="8">
        <f t="shared" si="4"/>
        <v>5.7413793103448283</v>
      </c>
    </row>
    <row r="42" spans="1:15">
      <c r="A42" s="8" t="s">
        <v>137</v>
      </c>
      <c r="B42" s="8">
        <v>3478</v>
      </c>
      <c r="C42" s="8" t="s">
        <v>1</v>
      </c>
      <c r="D42" s="10">
        <v>4.0000000000000001E-3</v>
      </c>
      <c r="E42" s="9">
        <v>3.302</v>
      </c>
      <c r="F42" s="9">
        <v>0.58099999999999996</v>
      </c>
      <c r="G42" s="9">
        <v>0.57999999999999996</v>
      </c>
      <c r="H42" s="8" t="s">
        <v>138</v>
      </c>
      <c r="I42" s="8" t="s">
        <v>125</v>
      </c>
      <c r="J42" s="8">
        <v>0.7903</v>
      </c>
      <c r="K42" s="8">
        <f t="shared" si="0"/>
        <v>0.17595396729254995</v>
      </c>
      <c r="L42" s="8">
        <f t="shared" si="1"/>
        <v>0.17565112053301027</v>
      </c>
      <c r="M42" s="8">
        <f t="shared" si="2"/>
        <v>5.6833046471600692</v>
      </c>
      <c r="N42" s="8">
        <f t="shared" si="3"/>
        <v>5.6931034482758625</v>
      </c>
      <c r="O42" s="8">
        <f t="shared" si="4"/>
        <v>5.6931034482758625</v>
      </c>
    </row>
    <row r="43" spans="1:15">
      <c r="A43" s="8" t="s">
        <v>137</v>
      </c>
      <c r="B43" s="8">
        <v>3465</v>
      </c>
      <c r="C43" s="8" t="s">
        <v>1</v>
      </c>
      <c r="D43" s="10">
        <v>2E-3</v>
      </c>
      <c r="E43" s="9">
        <v>3.2549999999999999</v>
      </c>
      <c r="F43" s="9">
        <v>0.58799999999999997</v>
      </c>
      <c r="G43" s="9">
        <v>0.57299999999999995</v>
      </c>
      <c r="H43" s="8" t="s">
        <v>138</v>
      </c>
      <c r="I43" s="8" t="s">
        <v>125</v>
      </c>
      <c r="J43" s="8">
        <v>0.7903</v>
      </c>
      <c r="K43" s="8">
        <f t="shared" si="0"/>
        <v>0.18064516129032257</v>
      </c>
      <c r="L43" s="8">
        <f t="shared" si="1"/>
        <v>0.17603686635944699</v>
      </c>
      <c r="M43" s="8">
        <f t="shared" si="2"/>
        <v>5.5357142857142856</v>
      </c>
      <c r="N43" s="8">
        <f t="shared" si="3"/>
        <v>5.6806282722513091</v>
      </c>
      <c r="O43" s="8">
        <f t="shared" si="4"/>
        <v>5.6806282722513091</v>
      </c>
    </row>
    <row r="44" spans="1:15">
      <c r="A44" s="8" t="s">
        <v>137</v>
      </c>
      <c r="B44" s="8">
        <v>3456</v>
      </c>
      <c r="C44" s="8" t="s">
        <v>1</v>
      </c>
      <c r="D44" s="10">
        <v>3.0000000000000001E-3</v>
      </c>
      <c r="E44" s="9">
        <v>3.27</v>
      </c>
      <c r="F44" s="9">
        <v>0.66800000000000004</v>
      </c>
      <c r="G44" s="9">
        <v>0.59199999999999997</v>
      </c>
      <c r="H44" s="8" t="s">
        <v>138</v>
      </c>
      <c r="I44" s="8" t="s">
        <v>125</v>
      </c>
      <c r="J44" s="8">
        <v>0.7903</v>
      </c>
      <c r="K44" s="8">
        <f t="shared" si="0"/>
        <v>0.20428134556574926</v>
      </c>
      <c r="L44" s="8">
        <f t="shared" si="1"/>
        <v>0.18103975535168196</v>
      </c>
      <c r="M44" s="8">
        <f t="shared" si="2"/>
        <v>4.8952095808383227</v>
      </c>
      <c r="N44" s="8">
        <f t="shared" si="3"/>
        <v>5.5236486486486491</v>
      </c>
      <c r="O44" s="8">
        <f t="shared" si="4"/>
        <v>5.5236486486486491</v>
      </c>
    </row>
    <row r="45" spans="1:15">
      <c r="A45" s="8" t="s">
        <v>137</v>
      </c>
      <c r="B45" s="8">
        <v>3448</v>
      </c>
      <c r="C45" s="8" t="s">
        <v>1</v>
      </c>
      <c r="D45" s="10">
        <v>2E-3</v>
      </c>
      <c r="E45" s="9">
        <v>3.2869999999999999</v>
      </c>
      <c r="F45" s="9">
        <v>0.63500000000000001</v>
      </c>
      <c r="G45" s="9">
        <v>0.60399999999999998</v>
      </c>
      <c r="H45" s="8" t="s">
        <v>138</v>
      </c>
      <c r="I45" s="8" t="s">
        <v>125</v>
      </c>
      <c r="J45" s="8">
        <v>0.7903</v>
      </c>
      <c r="K45" s="8">
        <f t="shared" si="0"/>
        <v>0.19318527532704594</v>
      </c>
      <c r="L45" s="8">
        <f t="shared" si="1"/>
        <v>0.18375418314572559</v>
      </c>
      <c r="M45" s="8">
        <f t="shared" si="2"/>
        <v>5.1763779527559057</v>
      </c>
      <c r="N45" s="8">
        <f t="shared" si="3"/>
        <v>5.4420529801324502</v>
      </c>
      <c r="O45" s="8">
        <f t="shared" si="4"/>
        <v>5.4420529801324502</v>
      </c>
    </row>
    <row r="46" spans="1:15">
      <c r="A46" s="8" t="s">
        <v>137</v>
      </c>
      <c r="B46" s="8">
        <v>3472</v>
      </c>
      <c r="C46" s="8" t="s">
        <v>1</v>
      </c>
      <c r="D46" s="10">
        <v>3.0000000000000001E-3</v>
      </c>
      <c r="E46" s="9">
        <v>3.1190000000000002</v>
      </c>
      <c r="F46" s="9">
        <v>0.66</v>
      </c>
      <c r="G46" s="9">
        <v>0.57499999999999996</v>
      </c>
      <c r="H46" s="8" t="s">
        <v>138</v>
      </c>
      <c r="I46" s="8" t="s">
        <v>125</v>
      </c>
      <c r="J46" s="8">
        <v>0.7903</v>
      </c>
      <c r="K46" s="8">
        <f t="shared" si="0"/>
        <v>0.21160628406540558</v>
      </c>
      <c r="L46" s="8">
        <f t="shared" si="1"/>
        <v>0.18435395960243664</v>
      </c>
      <c r="M46" s="8">
        <f t="shared" si="2"/>
        <v>4.7257575757575756</v>
      </c>
      <c r="N46" s="8">
        <f t="shared" si="3"/>
        <v>5.4243478260869571</v>
      </c>
      <c r="O46" s="8">
        <f t="shared" si="4"/>
        <v>5.4243478260869571</v>
      </c>
    </row>
    <row r="47" spans="1:15">
      <c r="A47" s="8" t="s">
        <v>137</v>
      </c>
      <c r="B47" s="8">
        <v>3531</v>
      </c>
      <c r="C47" s="8" t="s">
        <v>64</v>
      </c>
      <c r="D47" s="10">
        <v>3.0000000000000001E-3</v>
      </c>
      <c r="E47" s="9">
        <v>2.9750000000000001</v>
      </c>
      <c r="F47" s="9">
        <v>0.67900000000000005</v>
      </c>
      <c r="G47" s="9">
        <v>0.55500000000000005</v>
      </c>
      <c r="H47" s="8" t="s">
        <v>138</v>
      </c>
      <c r="I47" s="8" t="s">
        <v>125</v>
      </c>
      <c r="J47" s="8">
        <v>0.7903</v>
      </c>
      <c r="K47" s="8">
        <f t="shared" si="0"/>
        <v>0.22823529411764706</v>
      </c>
      <c r="L47" s="8">
        <f t="shared" si="1"/>
        <v>0.1865546218487395</v>
      </c>
      <c r="M47" s="8">
        <f t="shared" si="2"/>
        <v>4.3814432989690717</v>
      </c>
      <c r="N47" s="8">
        <f t="shared" si="3"/>
        <v>5.3603603603603602</v>
      </c>
      <c r="O47" s="8">
        <f t="shared" si="4"/>
        <v>5.3603603603603602</v>
      </c>
    </row>
    <row r="48" spans="1:15">
      <c r="A48" s="8" t="s">
        <v>137</v>
      </c>
      <c r="B48" s="8">
        <v>3507</v>
      </c>
      <c r="C48" s="8" t="s">
        <v>1</v>
      </c>
      <c r="D48" s="10">
        <v>2E-3</v>
      </c>
      <c r="E48" s="9">
        <v>3.0680000000000001</v>
      </c>
      <c r="F48" s="9">
        <v>0.57499999999999996</v>
      </c>
      <c r="G48" s="9">
        <v>0.64600000000000002</v>
      </c>
      <c r="H48" s="8" t="s">
        <v>138</v>
      </c>
      <c r="I48" s="8" t="s">
        <v>125</v>
      </c>
      <c r="J48" s="8">
        <v>0.7903</v>
      </c>
      <c r="K48" s="8">
        <f t="shared" si="0"/>
        <v>0.18741851368970011</v>
      </c>
      <c r="L48" s="8">
        <f t="shared" si="1"/>
        <v>0.21056062581486309</v>
      </c>
      <c r="M48" s="8">
        <f t="shared" si="2"/>
        <v>5.3356521739130436</v>
      </c>
      <c r="N48" s="8">
        <f t="shared" si="3"/>
        <v>4.7492260061919502</v>
      </c>
      <c r="O48" s="8">
        <f t="shared" si="4"/>
        <v>5.3356521739130436</v>
      </c>
    </row>
    <row r="49" spans="1:15">
      <c r="A49" s="8" t="s">
        <v>137</v>
      </c>
      <c r="B49" s="8">
        <v>2996</v>
      </c>
      <c r="C49" s="8" t="s">
        <v>5</v>
      </c>
      <c r="D49" s="10">
        <v>6.0000000000000001E-3</v>
      </c>
      <c r="E49" s="9">
        <v>0.43</v>
      </c>
      <c r="F49" s="9">
        <v>2.2919999999999998</v>
      </c>
      <c r="G49" s="9">
        <v>1.0649999999999999</v>
      </c>
      <c r="H49" s="8" t="s">
        <v>142</v>
      </c>
      <c r="I49" s="8" t="s">
        <v>126</v>
      </c>
      <c r="J49" s="8">
        <v>0.8196</v>
      </c>
      <c r="K49" s="8">
        <f t="shared" si="0"/>
        <v>5.3302325581395342</v>
      </c>
      <c r="L49" s="8">
        <f t="shared" si="1"/>
        <v>2.4767441860465116</v>
      </c>
      <c r="M49" s="8">
        <f t="shared" si="2"/>
        <v>0.18760907504363003</v>
      </c>
      <c r="N49" s="8">
        <f t="shared" si="3"/>
        <v>0.40375586854460094</v>
      </c>
      <c r="O49" s="8">
        <f t="shared" si="4"/>
        <v>5.3302325581395342</v>
      </c>
    </row>
    <row r="50" spans="1:15">
      <c r="A50" s="8" t="s">
        <v>137</v>
      </c>
      <c r="B50" s="8">
        <v>3499</v>
      </c>
      <c r="C50" s="8" t="s">
        <v>64</v>
      </c>
      <c r="D50" s="10">
        <v>1E-3</v>
      </c>
      <c r="E50" s="9">
        <v>2.9550000000000001</v>
      </c>
      <c r="F50" s="9">
        <v>0.56299999999999994</v>
      </c>
      <c r="G50" s="9">
        <v>0.65900000000000003</v>
      </c>
      <c r="H50" s="8" t="s">
        <v>202</v>
      </c>
      <c r="I50" s="8" t="s">
        <v>125</v>
      </c>
      <c r="J50" s="8">
        <v>0.7903</v>
      </c>
      <c r="K50" s="8">
        <f t="shared" si="0"/>
        <v>0.19052453468697123</v>
      </c>
      <c r="L50" s="8">
        <f t="shared" si="1"/>
        <v>0.22301184433164128</v>
      </c>
      <c r="M50" s="8">
        <f t="shared" si="2"/>
        <v>5.2486678507992899</v>
      </c>
      <c r="N50" s="8">
        <f t="shared" si="3"/>
        <v>4.4840667678300452</v>
      </c>
      <c r="O50" s="8">
        <f t="shared" si="4"/>
        <v>5.2486678507992899</v>
      </c>
    </row>
    <row r="51" spans="1:15">
      <c r="A51" s="8" t="s">
        <v>137</v>
      </c>
      <c r="B51" s="8">
        <v>2743</v>
      </c>
      <c r="C51" s="8" t="s">
        <v>14</v>
      </c>
      <c r="D51" s="10">
        <v>1.666E-5</v>
      </c>
      <c r="E51" s="9">
        <v>3.1040000000000001</v>
      </c>
      <c r="F51" s="9">
        <v>0.59399999999999997</v>
      </c>
      <c r="G51" s="9">
        <v>1.645</v>
      </c>
      <c r="H51" s="8" t="s">
        <v>151</v>
      </c>
      <c r="I51" s="8" t="s">
        <v>132</v>
      </c>
      <c r="J51" s="8">
        <v>0.28599999999999998</v>
      </c>
      <c r="K51" s="8">
        <f t="shared" si="0"/>
        <v>0.19136597938144329</v>
      </c>
      <c r="L51" s="8">
        <f t="shared" si="1"/>
        <v>0.52996134020618557</v>
      </c>
      <c r="M51" s="8">
        <f t="shared" si="2"/>
        <v>5.2255892255892258</v>
      </c>
      <c r="N51" s="8">
        <f t="shared" si="3"/>
        <v>1.8869300911854103</v>
      </c>
      <c r="O51" s="8">
        <f t="shared" si="4"/>
        <v>5.2255892255892258</v>
      </c>
    </row>
    <row r="52" spans="1:15">
      <c r="A52" s="8" t="s">
        <v>137</v>
      </c>
      <c r="B52" s="8">
        <v>3524</v>
      </c>
      <c r="C52" s="8" t="s">
        <v>1</v>
      </c>
      <c r="D52" s="10">
        <v>2E-3</v>
      </c>
      <c r="E52" s="9">
        <v>2.956</v>
      </c>
      <c r="F52" s="9">
        <v>0.66200000000000003</v>
      </c>
      <c r="G52" s="9">
        <v>0.56799999999999995</v>
      </c>
      <c r="H52" s="8" t="s">
        <v>138</v>
      </c>
      <c r="I52" s="8" t="s">
        <v>125</v>
      </c>
      <c r="J52" s="8">
        <v>0.7903</v>
      </c>
      <c r="K52" s="8">
        <f t="shared" si="0"/>
        <v>0.22395128552097429</v>
      </c>
      <c r="L52" s="8">
        <f t="shared" si="1"/>
        <v>0.19215155615696886</v>
      </c>
      <c r="M52" s="8">
        <f t="shared" si="2"/>
        <v>4.4652567975830815</v>
      </c>
      <c r="N52" s="8">
        <f t="shared" si="3"/>
        <v>5.2042253521126769</v>
      </c>
      <c r="O52" s="8">
        <f t="shared" si="4"/>
        <v>5.2042253521126769</v>
      </c>
    </row>
    <row r="53" spans="1:15">
      <c r="A53" s="8" t="s">
        <v>137</v>
      </c>
      <c r="B53" s="8">
        <v>1008</v>
      </c>
      <c r="C53" s="8" t="s">
        <v>14</v>
      </c>
      <c r="D53" s="10">
        <v>1E-3</v>
      </c>
      <c r="E53" s="9">
        <v>3.726</v>
      </c>
      <c r="F53" s="9">
        <v>0.72099999999999997</v>
      </c>
      <c r="G53" s="9">
        <v>1.921</v>
      </c>
      <c r="H53" s="8" t="s">
        <v>151</v>
      </c>
      <c r="I53" s="8" t="s">
        <v>132</v>
      </c>
      <c r="J53" s="8">
        <v>0.28599999999999998</v>
      </c>
      <c r="K53" s="8">
        <f t="shared" si="0"/>
        <v>0.19350509930220075</v>
      </c>
      <c r="L53" s="8">
        <f t="shared" si="1"/>
        <v>0.51556629092860984</v>
      </c>
      <c r="M53" s="8">
        <f t="shared" si="2"/>
        <v>5.1678224687933429</v>
      </c>
      <c r="N53" s="8">
        <f t="shared" si="3"/>
        <v>1.939614783966684</v>
      </c>
      <c r="O53" s="8">
        <f t="shared" si="4"/>
        <v>5.1678224687933429</v>
      </c>
    </row>
    <row r="54" spans="1:15">
      <c r="A54" s="8" t="s">
        <v>137</v>
      </c>
      <c r="B54" s="8">
        <v>3490</v>
      </c>
      <c r="C54" s="8" t="s">
        <v>1</v>
      </c>
      <c r="D54" s="10">
        <v>4.3619999999999998E-4</v>
      </c>
      <c r="E54" s="9">
        <v>2.6949999999999998</v>
      </c>
      <c r="F54" s="9">
        <v>0.52600000000000002</v>
      </c>
      <c r="G54" s="9">
        <v>0.68899999999999995</v>
      </c>
      <c r="H54" s="8" t="s">
        <v>138</v>
      </c>
      <c r="I54" s="8" t="s">
        <v>125</v>
      </c>
      <c r="J54" s="8">
        <v>0.7903</v>
      </c>
      <c r="K54" s="8">
        <f t="shared" si="0"/>
        <v>0.19517625231910948</v>
      </c>
      <c r="L54" s="8">
        <f t="shared" si="1"/>
        <v>0.2556586270871985</v>
      </c>
      <c r="M54" s="8">
        <f t="shared" si="2"/>
        <v>5.1235741444866916</v>
      </c>
      <c r="N54" s="8">
        <f t="shared" si="3"/>
        <v>3.9114658925979682</v>
      </c>
      <c r="O54" s="8">
        <f t="shared" si="4"/>
        <v>5.1235741444866916</v>
      </c>
    </row>
    <row r="55" spans="1:15">
      <c r="A55" s="8" t="s">
        <v>137</v>
      </c>
      <c r="B55" s="8">
        <v>3664</v>
      </c>
      <c r="C55" s="8" t="s">
        <v>1</v>
      </c>
      <c r="D55" s="10">
        <v>3.0000000000000001E-3</v>
      </c>
      <c r="E55" s="9">
        <v>3.161</v>
      </c>
      <c r="F55" s="9">
        <v>0.623</v>
      </c>
      <c r="G55" s="9">
        <v>0.61799999999999999</v>
      </c>
      <c r="H55" s="8" t="s">
        <v>138</v>
      </c>
      <c r="I55" s="8" t="s">
        <v>125</v>
      </c>
      <c r="J55" s="8">
        <v>0.7903</v>
      </c>
      <c r="K55" s="8">
        <f t="shared" si="0"/>
        <v>0.19708952863018031</v>
      </c>
      <c r="L55" s="8">
        <f t="shared" si="1"/>
        <v>0.19550775071180007</v>
      </c>
      <c r="M55" s="8">
        <f t="shared" si="2"/>
        <v>5.0738362760834672</v>
      </c>
      <c r="N55" s="8">
        <f t="shared" si="3"/>
        <v>5.1148867313915858</v>
      </c>
      <c r="O55" s="8">
        <f t="shared" si="4"/>
        <v>5.1148867313915858</v>
      </c>
    </row>
    <row r="56" spans="1:15">
      <c r="A56" s="8" t="s">
        <v>137</v>
      </c>
      <c r="B56" s="8">
        <v>3550</v>
      </c>
      <c r="C56" s="8" t="s">
        <v>1</v>
      </c>
      <c r="D56" s="10">
        <v>3.0000000000000001E-3</v>
      </c>
      <c r="E56" s="9">
        <v>2.5499999999999998</v>
      </c>
      <c r="F56" s="9">
        <v>0.52300000000000002</v>
      </c>
      <c r="G56" s="9">
        <v>0.504</v>
      </c>
      <c r="H56" s="8" t="s">
        <v>138</v>
      </c>
      <c r="I56" s="8" t="s">
        <v>125</v>
      </c>
      <c r="J56" s="8">
        <v>0.7903</v>
      </c>
      <c r="K56" s="8">
        <f t="shared" si="0"/>
        <v>0.20509803921568628</v>
      </c>
      <c r="L56" s="8">
        <f t="shared" si="1"/>
        <v>0.19764705882352943</v>
      </c>
      <c r="M56" s="8">
        <f t="shared" si="2"/>
        <v>4.8757170172084123</v>
      </c>
      <c r="N56" s="8">
        <f t="shared" si="3"/>
        <v>5.0595238095238093</v>
      </c>
      <c r="O56" s="8">
        <f t="shared" si="4"/>
        <v>5.0595238095238093</v>
      </c>
    </row>
    <row r="57" spans="1:15">
      <c r="A57" s="8" t="s">
        <v>137</v>
      </c>
      <c r="B57" s="8">
        <v>2815</v>
      </c>
      <c r="C57" s="8" t="s">
        <v>15</v>
      </c>
      <c r="D57" s="10">
        <v>1.3540000000000001E-4</v>
      </c>
      <c r="E57" s="9">
        <v>3.0230000000000001</v>
      </c>
      <c r="F57" s="9">
        <v>0.66100000000000003</v>
      </c>
      <c r="G57" s="9">
        <v>0.6</v>
      </c>
      <c r="H57" s="8" t="s">
        <v>152</v>
      </c>
      <c r="I57" s="8" t="s">
        <v>129</v>
      </c>
      <c r="J57" s="8">
        <v>0.49940000000000001</v>
      </c>
      <c r="K57" s="8">
        <f t="shared" si="0"/>
        <v>0.21865696328150844</v>
      </c>
      <c r="L57" s="8">
        <f t="shared" si="1"/>
        <v>0.19847833278200461</v>
      </c>
      <c r="M57" s="8">
        <f t="shared" si="2"/>
        <v>4.5733736762481092</v>
      </c>
      <c r="N57" s="8">
        <f t="shared" si="3"/>
        <v>5.038333333333334</v>
      </c>
      <c r="O57" s="8">
        <f t="shared" si="4"/>
        <v>5.038333333333334</v>
      </c>
    </row>
    <row r="58" spans="1:15">
      <c r="A58" s="8" t="s">
        <v>137</v>
      </c>
      <c r="B58" s="8">
        <v>853</v>
      </c>
      <c r="C58" s="8" t="s">
        <v>15</v>
      </c>
      <c r="D58" s="10">
        <v>2.5999999999999998E-5</v>
      </c>
      <c r="E58" s="9">
        <v>2.4449999999999998</v>
      </c>
      <c r="F58" s="9">
        <v>0.71099999999999997</v>
      </c>
      <c r="G58" s="9">
        <v>0.49199999999999999</v>
      </c>
      <c r="H58" s="8" t="s">
        <v>152</v>
      </c>
      <c r="I58" s="8" t="s">
        <v>129</v>
      </c>
      <c r="J58" s="8">
        <v>0.49940000000000001</v>
      </c>
      <c r="K58" s="8">
        <f t="shared" si="0"/>
        <v>0.29079754601226993</v>
      </c>
      <c r="L58" s="8">
        <f t="shared" si="1"/>
        <v>0.20122699386503068</v>
      </c>
      <c r="M58" s="8">
        <f t="shared" si="2"/>
        <v>3.4388185654008439</v>
      </c>
      <c r="N58" s="8">
        <f t="shared" si="3"/>
        <v>4.9695121951219505</v>
      </c>
      <c r="O58" s="8">
        <f t="shared" si="4"/>
        <v>4.9695121951219505</v>
      </c>
    </row>
    <row r="59" spans="1:15">
      <c r="A59" s="8" t="s">
        <v>137</v>
      </c>
      <c r="B59" s="8">
        <v>2983</v>
      </c>
      <c r="C59" s="8" t="s">
        <v>5</v>
      </c>
      <c r="D59" s="10">
        <v>1.15E-4</v>
      </c>
      <c r="E59" s="9">
        <v>0.36499999999999999</v>
      </c>
      <c r="F59" s="9">
        <v>1.798</v>
      </c>
      <c r="G59" s="9">
        <v>1.3779999999999999</v>
      </c>
      <c r="H59" s="8" t="s">
        <v>142</v>
      </c>
      <c r="I59" s="8" t="s">
        <v>126</v>
      </c>
      <c r="J59" s="8">
        <v>0.8196</v>
      </c>
      <c r="K59" s="8">
        <f t="shared" si="0"/>
        <v>4.9260273972602739</v>
      </c>
      <c r="L59" s="8">
        <f t="shared" si="1"/>
        <v>3.7753424657534245</v>
      </c>
      <c r="M59" s="8">
        <f t="shared" si="2"/>
        <v>0.20300333704115683</v>
      </c>
      <c r="N59" s="8">
        <f t="shared" si="3"/>
        <v>0.26487663280116114</v>
      </c>
      <c r="O59" s="8">
        <f t="shared" si="4"/>
        <v>4.9260273972602739</v>
      </c>
    </row>
    <row r="60" spans="1:15">
      <c r="A60" s="8" t="s">
        <v>137</v>
      </c>
      <c r="B60" s="8">
        <v>3011</v>
      </c>
      <c r="C60" s="8" t="s">
        <v>5</v>
      </c>
      <c r="D60" s="10">
        <v>7.3200000000000001E-4</v>
      </c>
      <c r="E60" s="9">
        <v>0.39900000000000002</v>
      </c>
      <c r="F60" s="9">
        <v>1.042</v>
      </c>
      <c r="G60" s="9">
        <v>1.9319999999999999</v>
      </c>
      <c r="H60" s="8" t="s">
        <v>142</v>
      </c>
      <c r="I60" s="8" t="s">
        <v>126</v>
      </c>
      <c r="J60" s="8">
        <v>0.8196</v>
      </c>
      <c r="K60" s="8">
        <f t="shared" si="0"/>
        <v>2.6115288220551376</v>
      </c>
      <c r="L60" s="8">
        <f t="shared" si="1"/>
        <v>4.8421052631578947</v>
      </c>
      <c r="M60" s="8">
        <f t="shared" si="2"/>
        <v>0.38291746641074859</v>
      </c>
      <c r="N60" s="8">
        <f t="shared" si="3"/>
        <v>0.20652173913043481</v>
      </c>
      <c r="O60" s="8">
        <f t="shared" si="4"/>
        <v>4.8421052631578947</v>
      </c>
    </row>
    <row r="61" spans="1:15">
      <c r="A61" s="8" t="s">
        <v>137</v>
      </c>
      <c r="B61" s="8">
        <v>1831</v>
      </c>
      <c r="C61" s="8" t="s">
        <v>41</v>
      </c>
      <c r="D61" s="10">
        <v>3.8600000000000003E-5</v>
      </c>
      <c r="E61" s="9">
        <v>0.55300000000000005</v>
      </c>
      <c r="F61" s="9">
        <v>2.613</v>
      </c>
      <c r="G61" s="9">
        <v>1.468</v>
      </c>
      <c r="H61" s="8" t="s">
        <v>178</v>
      </c>
      <c r="I61" s="8" t="s">
        <v>130</v>
      </c>
      <c r="J61" s="8">
        <v>0.98160000000000003</v>
      </c>
      <c r="K61" s="8">
        <f t="shared" si="0"/>
        <v>4.725135623869801</v>
      </c>
      <c r="L61" s="8">
        <f t="shared" si="1"/>
        <v>2.6546112115732368</v>
      </c>
      <c r="M61" s="8">
        <f t="shared" si="2"/>
        <v>0.21163413700727135</v>
      </c>
      <c r="N61" s="8">
        <f t="shared" si="3"/>
        <v>0.3767029972752044</v>
      </c>
      <c r="O61" s="8">
        <f t="shared" si="4"/>
        <v>4.725135623869801</v>
      </c>
    </row>
    <row r="62" spans="1:15">
      <c r="A62" s="8" t="s">
        <v>137</v>
      </c>
      <c r="B62" s="8">
        <v>833</v>
      </c>
      <c r="C62" s="8" t="s">
        <v>14</v>
      </c>
      <c r="D62" s="10">
        <v>1.154E-4</v>
      </c>
      <c r="E62" s="9">
        <v>0.42599999999999999</v>
      </c>
      <c r="F62" s="9">
        <v>1.7609999999999999</v>
      </c>
      <c r="G62" s="9">
        <v>1.994</v>
      </c>
      <c r="H62" s="8" t="s">
        <v>151</v>
      </c>
      <c r="I62" s="8" t="s">
        <v>132</v>
      </c>
      <c r="J62" s="8">
        <v>0.28599999999999998</v>
      </c>
      <c r="K62" s="8">
        <f t="shared" si="0"/>
        <v>4.1338028169014081</v>
      </c>
      <c r="L62" s="8">
        <f t="shared" si="1"/>
        <v>4.68075117370892</v>
      </c>
      <c r="M62" s="8">
        <f t="shared" si="2"/>
        <v>0.24190800681431007</v>
      </c>
      <c r="N62" s="8">
        <f t="shared" si="3"/>
        <v>0.2136409227683049</v>
      </c>
      <c r="O62" s="8">
        <f t="shared" si="4"/>
        <v>4.68075117370892</v>
      </c>
    </row>
    <row r="63" spans="1:15">
      <c r="A63" s="8" t="s">
        <v>137</v>
      </c>
      <c r="B63" s="8">
        <v>3512</v>
      </c>
      <c r="C63" s="8" t="s">
        <v>1</v>
      </c>
      <c r="D63" s="10">
        <v>6.355E-4</v>
      </c>
      <c r="E63" s="9">
        <v>2.4430000000000001</v>
      </c>
      <c r="F63" s="9">
        <v>0.52500000000000002</v>
      </c>
      <c r="G63" s="9">
        <v>0.69099999999999995</v>
      </c>
      <c r="H63" s="8" t="s">
        <v>138</v>
      </c>
      <c r="I63" s="8" t="s">
        <v>125</v>
      </c>
      <c r="J63" s="8">
        <v>0.7903</v>
      </c>
      <c r="K63" s="8">
        <f t="shared" si="0"/>
        <v>0.21489971346704873</v>
      </c>
      <c r="L63" s="8">
        <f t="shared" si="1"/>
        <v>0.28284895620139172</v>
      </c>
      <c r="M63" s="8">
        <f t="shared" si="2"/>
        <v>4.6533333333333333</v>
      </c>
      <c r="N63" s="8">
        <f t="shared" si="3"/>
        <v>3.5354558610709121</v>
      </c>
      <c r="O63" s="8">
        <f t="shared" si="4"/>
        <v>4.6533333333333333</v>
      </c>
    </row>
    <row r="64" spans="1:15">
      <c r="A64" s="8" t="s">
        <v>137</v>
      </c>
      <c r="B64" s="8">
        <v>2830</v>
      </c>
      <c r="C64" s="8" t="s">
        <v>15</v>
      </c>
      <c r="D64" s="10">
        <v>3.166E-4</v>
      </c>
      <c r="E64" s="9">
        <v>2.3119999999999998</v>
      </c>
      <c r="F64" s="9">
        <v>0.55000000000000004</v>
      </c>
      <c r="G64" s="9">
        <v>0.498</v>
      </c>
      <c r="H64" s="8" t="s">
        <v>152</v>
      </c>
      <c r="I64" s="8" t="s">
        <v>129</v>
      </c>
      <c r="J64" s="8">
        <v>0.49940000000000001</v>
      </c>
      <c r="K64" s="8">
        <f t="shared" si="0"/>
        <v>0.23788927335640142</v>
      </c>
      <c r="L64" s="8">
        <f t="shared" si="1"/>
        <v>0.21539792387543255</v>
      </c>
      <c r="M64" s="8">
        <f t="shared" si="2"/>
        <v>4.2036363636363632</v>
      </c>
      <c r="N64" s="8">
        <f t="shared" si="3"/>
        <v>4.642570281124498</v>
      </c>
      <c r="O64" s="8">
        <f t="shared" si="4"/>
        <v>4.642570281124498</v>
      </c>
    </row>
    <row r="65" spans="1:15">
      <c r="A65" s="8" t="s">
        <v>137</v>
      </c>
      <c r="B65" s="8">
        <v>834</v>
      </c>
      <c r="C65" s="8" t="s">
        <v>13</v>
      </c>
      <c r="D65" s="10">
        <v>2.4810000000000001E-4</v>
      </c>
      <c r="E65" s="9">
        <v>0.47299999999999998</v>
      </c>
      <c r="F65" s="9">
        <v>2.181</v>
      </c>
      <c r="G65" s="9">
        <v>1.623</v>
      </c>
      <c r="H65" s="8" t="s">
        <v>150</v>
      </c>
      <c r="I65" s="8" t="s">
        <v>126</v>
      </c>
      <c r="J65" s="8">
        <v>0.88690000000000002</v>
      </c>
      <c r="K65" s="8">
        <f t="shared" si="0"/>
        <v>4.6109936575052854</v>
      </c>
      <c r="L65" s="8">
        <f t="shared" si="1"/>
        <v>3.4312896405919662</v>
      </c>
      <c r="M65" s="8">
        <f t="shared" si="2"/>
        <v>0.21687299403943144</v>
      </c>
      <c r="N65" s="8">
        <f t="shared" si="3"/>
        <v>0.29143561306223043</v>
      </c>
      <c r="O65" s="8">
        <f t="shared" si="4"/>
        <v>4.6109936575052854</v>
      </c>
    </row>
    <row r="66" spans="1:15">
      <c r="A66" s="8" t="s">
        <v>137</v>
      </c>
      <c r="B66" s="8">
        <v>3358</v>
      </c>
      <c r="C66" s="8" t="s">
        <v>61</v>
      </c>
      <c r="D66" s="10">
        <v>2E-3</v>
      </c>
      <c r="E66" s="9">
        <v>3.0009999999999999</v>
      </c>
      <c r="F66" s="9">
        <v>0.65300000000000002</v>
      </c>
      <c r="G66" s="9">
        <v>0.79200000000000004</v>
      </c>
      <c r="H66" s="8" t="s">
        <v>199</v>
      </c>
      <c r="I66" s="8" t="s">
        <v>128</v>
      </c>
      <c r="J66" s="8">
        <v>0.79579999999999995</v>
      </c>
      <c r="K66" s="8">
        <f t="shared" ref="K66:K129" si="5">F66/E66</f>
        <v>0.21759413528823726</v>
      </c>
      <c r="L66" s="8">
        <f t="shared" ref="L66:L129" si="6">G66/E66</f>
        <v>0.26391202932355884</v>
      </c>
      <c r="M66" s="8">
        <f t="shared" ref="M66:M129" si="7">E66/F66</f>
        <v>4.5957120980091881</v>
      </c>
      <c r="N66" s="8">
        <f t="shared" ref="N66:N129" si="8">E66/G66</f>
        <v>3.7891414141414139</v>
      </c>
      <c r="O66" s="8">
        <f t="shared" ref="O66:O129" si="9">MAX(K66:N66)</f>
        <v>4.5957120980091881</v>
      </c>
    </row>
    <row r="67" spans="1:15">
      <c r="A67" s="8" t="s">
        <v>137</v>
      </c>
      <c r="B67" s="8">
        <v>2599</v>
      </c>
      <c r="C67" s="11" t="s">
        <v>51</v>
      </c>
      <c r="D67" s="10">
        <v>4.806E-7</v>
      </c>
      <c r="E67" s="9">
        <v>0.39300000000000002</v>
      </c>
      <c r="F67" s="9">
        <v>1.6479999999999999</v>
      </c>
      <c r="G67" s="9">
        <v>1.7789999999999999</v>
      </c>
      <c r="H67" s="8" t="s">
        <v>188</v>
      </c>
      <c r="I67" s="8" t="s">
        <v>133</v>
      </c>
      <c r="J67" s="8">
        <v>0.61180000000000001</v>
      </c>
      <c r="K67" s="8">
        <f t="shared" si="5"/>
        <v>4.1933842239185743</v>
      </c>
      <c r="L67" s="8">
        <f t="shared" si="6"/>
        <v>4.5267175572519083</v>
      </c>
      <c r="M67" s="8">
        <f t="shared" si="7"/>
        <v>0.2384708737864078</v>
      </c>
      <c r="N67" s="8">
        <f t="shared" si="8"/>
        <v>0.22091062394603711</v>
      </c>
      <c r="O67" s="8">
        <f t="shared" si="9"/>
        <v>4.5267175572519083</v>
      </c>
    </row>
    <row r="68" spans="1:15">
      <c r="A68" s="8" t="s">
        <v>137</v>
      </c>
      <c r="B68" s="8">
        <v>605</v>
      </c>
      <c r="C68" s="8" t="s">
        <v>5</v>
      </c>
      <c r="D68" s="10">
        <v>4.0420000000000001E-4</v>
      </c>
      <c r="E68" s="9">
        <v>0.45400000000000001</v>
      </c>
      <c r="F68" s="9">
        <v>2.0259999999999998</v>
      </c>
      <c r="G68" s="9">
        <v>1.212</v>
      </c>
      <c r="H68" s="8" t="s">
        <v>142</v>
      </c>
      <c r="I68" s="8" t="s">
        <v>126</v>
      </c>
      <c r="J68" s="8">
        <v>0.8196</v>
      </c>
      <c r="K68" s="8">
        <f t="shared" si="5"/>
        <v>4.462555066079295</v>
      </c>
      <c r="L68" s="8">
        <f t="shared" si="6"/>
        <v>2.6696035242290748</v>
      </c>
      <c r="M68" s="8">
        <f t="shared" si="7"/>
        <v>0.22408687068114513</v>
      </c>
      <c r="N68" s="8">
        <f t="shared" si="8"/>
        <v>0.37458745874587462</v>
      </c>
      <c r="O68" s="8">
        <f t="shared" si="9"/>
        <v>4.462555066079295</v>
      </c>
    </row>
    <row r="69" spans="1:15">
      <c r="A69" s="8" t="s">
        <v>137</v>
      </c>
      <c r="B69" s="8">
        <v>3481</v>
      </c>
      <c r="C69" s="8" t="s">
        <v>1</v>
      </c>
      <c r="D69" s="10">
        <v>7.0049999999999995E-4</v>
      </c>
      <c r="E69" s="9">
        <v>2.6659999999999999</v>
      </c>
      <c r="F69" s="9">
        <v>0.59899999999999998</v>
      </c>
      <c r="G69" s="9">
        <v>0.66</v>
      </c>
      <c r="H69" s="8" t="s">
        <v>138</v>
      </c>
      <c r="I69" s="8" t="s">
        <v>125</v>
      </c>
      <c r="J69" s="8">
        <v>0.7903</v>
      </c>
      <c r="K69" s="8">
        <f t="shared" si="5"/>
        <v>0.22468117029257315</v>
      </c>
      <c r="L69" s="8">
        <f t="shared" si="6"/>
        <v>0.24756189047261817</v>
      </c>
      <c r="M69" s="8">
        <f t="shared" si="7"/>
        <v>4.4507512520868113</v>
      </c>
      <c r="N69" s="8">
        <f t="shared" si="8"/>
        <v>4.0393939393939391</v>
      </c>
      <c r="O69" s="8">
        <f t="shared" si="9"/>
        <v>4.4507512520868113</v>
      </c>
    </row>
    <row r="70" spans="1:15">
      <c r="A70" s="8" t="s">
        <v>137</v>
      </c>
      <c r="B70" s="8">
        <v>824</v>
      </c>
      <c r="C70" s="8" t="s">
        <v>13</v>
      </c>
      <c r="D70" s="10">
        <v>2E-3</v>
      </c>
      <c r="E70" s="9">
        <v>0.627</v>
      </c>
      <c r="F70" s="9">
        <v>2.7719999999999998</v>
      </c>
      <c r="G70" s="9">
        <v>2.1139999999999999</v>
      </c>
      <c r="H70" s="8" t="s">
        <v>150</v>
      </c>
      <c r="I70" s="8" t="s">
        <v>126</v>
      </c>
      <c r="J70" s="8">
        <v>0.88690000000000002</v>
      </c>
      <c r="K70" s="8">
        <f t="shared" si="5"/>
        <v>4.4210526315789469</v>
      </c>
      <c r="L70" s="8">
        <f t="shared" si="6"/>
        <v>3.3716108452950557</v>
      </c>
      <c r="M70" s="8">
        <f t="shared" si="7"/>
        <v>0.22619047619047622</v>
      </c>
      <c r="N70" s="8">
        <f t="shared" si="8"/>
        <v>0.29659413434247872</v>
      </c>
      <c r="O70" s="8">
        <f t="shared" si="9"/>
        <v>4.4210526315789469</v>
      </c>
    </row>
    <row r="71" spans="1:15">
      <c r="A71" s="8" t="s">
        <v>137</v>
      </c>
      <c r="B71" s="8">
        <v>175</v>
      </c>
      <c r="C71" s="8" t="s">
        <v>1</v>
      </c>
      <c r="D71" s="10">
        <v>5.3870000000000003E-4</v>
      </c>
      <c r="E71" s="9">
        <v>2.4260000000000002</v>
      </c>
      <c r="F71" s="9">
        <v>0.70499999999999996</v>
      </c>
      <c r="G71" s="9">
        <v>0.56299999999999994</v>
      </c>
      <c r="H71" s="8" t="s">
        <v>138</v>
      </c>
      <c r="I71" s="8" t="s">
        <v>125</v>
      </c>
      <c r="J71" s="8">
        <v>0.7903</v>
      </c>
      <c r="K71" s="8">
        <f t="shared" si="5"/>
        <v>0.29060181368507826</v>
      </c>
      <c r="L71" s="8">
        <f t="shared" si="6"/>
        <v>0.2320692497938994</v>
      </c>
      <c r="M71" s="8">
        <f t="shared" si="7"/>
        <v>3.4411347517730499</v>
      </c>
      <c r="N71" s="8">
        <f t="shared" si="8"/>
        <v>4.3090586145648322</v>
      </c>
      <c r="O71" s="8">
        <f t="shared" si="9"/>
        <v>4.3090586145648322</v>
      </c>
    </row>
    <row r="72" spans="1:15">
      <c r="A72" s="8" t="s">
        <v>137</v>
      </c>
      <c r="B72" s="8">
        <v>3549</v>
      </c>
      <c r="C72" s="8" t="s">
        <v>1</v>
      </c>
      <c r="D72" s="10">
        <v>2E-3</v>
      </c>
      <c r="E72" s="9">
        <v>2.4580000000000002</v>
      </c>
      <c r="F72" s="9">
        <v>0.60699999999999998</v>
      </c>
      <c r="G72" s="9">
        <v>0.58399999999999996</v>
      </c>
      <c r="H72" s="8" t="s">
        <v>138</v>
      </c>
      <c r="I72" s="8" t="s">
        <v>125</v>
      </c>
      <c r="J72" s="8">
        <v>0.7903</v>
      </c>
      <c r="K72" s="8">
        <f t="shared" si="5"/>
        <v>0.2469487388120423</v>
      </c>
      <c r="L72" s="8">
        <f t="shared" si="6"/>
        <v>0.23759153783563869</v>
      </c>
      <c r="M72" s="8">
        <f t="shared" si="7"/>
        <v>4.0494233937397039</v>
      </c>
      <c r="N72" s="8">
        <f t="shared" si="8"/>
        <v>4.2089041095890414</v>
      </c>
      <c r="O72" s="8">
        <f t="shared" si="9"/>
        <v>4.2089041095890414</v>
      </c>
    </row>
    <row r="73" spans="1:15">
      <c r="A73" s="8" t="s">
        <v>137</v>
      </c>
      <c r="B73" s="8">
        <v>3486</v>
      </c>
      <c r="C73" s="8" t="s">
        <v>1</v>
      </c>
      <c r="D73" s="10">
        <v>5.3249999999999999E-4</v>
      </c>
      <c r="E73" s="9">
        <v>2.5190000000000001</v>
      </c>
      <c r="F73" s="9">
        <v>0.6</v>
      </c>
      <c r="G73" s="9">
        <v>0.74</v>
      </c>
      <c r="H73" s="8" t="s">
        <v>138</v>
      </c>
      <c r="I73" s="8" t="s">
        <v>125</v>
      </c>
      <c r="J73" s="8">
        <v>0.7903</v>
      </c>
      <c r="K73" s="8">
        <f t="shared" si="5"/>
        <v>0.23818975784041285</v>
      </c>
      <c r="L73" s="8">
        <f t="shared" si="6"/>
        <v>0.29376736800317582</v>
      </c>
      <c r="M73" s="8">
        <f t="shared" si="7"/>
        <v>4.1983333333333341</v>
      </c>
      <c r="N73" s="8">
        <f t="shared" si="8"/>
        <v>3.4040540540540545</v>
      </c>
      <c r="O73" s="8">
        <f t="shared" si="9"/>
        <v>4.1983333333333341</v>
      </c>
    </row>
    <row r="74" spans="1:15">
      <c r="A74" s="8" t="s">
        <v>137</v>
      </c>
      <c r="B74" s="8">
        <v>2746</v>
      </c>
      <c r="C74" s="8" t="s">
        <v>14</v>
      </c>
      <c r="D74" s="10">
        <v>1.4779999999999999E-4</v>
      </c>
      <c r="E74" s="9">
        <v>2.883</v>
      </c>
      <c r="F74" s="9">
        <v>0.70299999999999996</v>
      </c>
      <c r="G74" s="9">
        <v>1.377</v>
      </c>
      <c r="H74" s="8" t="s">
        <v>151</v>
      </c>
      <c r="I74" s="8" t="s">
        <v>132</v>
      </c>
      <c r="J74" s="8">
        <v>0.28599999999999998</v>
      </c>
      <c r="K74" s="8">
        <f t="shared" si="5"/>
        <v>0.24384321886923344</v>
      </c>
      <c r="L74" s="8">
        <f t="shared" si="6"/>
        <v>0.47762747138397504</v>
      </c>
      <c r="M74" s="8">
        <f t="shared" si="7"/>
        <v>4.1009957325746802</v>
      </c>
      <c r="N74" s="8">
        <f t="shared" si="8"/>
        <v>2.0936819172113288</v>
      </c>
      <c r="O74" s="8">
        <f t="shared" si="9"/>
        <v>4.1009957325746802</v>
      </c>
    </row>
    <row r="75" spans="1:15">
      <c r="A75" s="8" t="s">
        <v>137</v>
      </c>
      <c r="B75" s="8">
        <v>3469</v>
      </c>
      <c r="C75" s="8" t="s">
        <v>1</v>
      </c>
      <c r="D75" s="10">
        <v>2E-3</v>
      </c>
      <c r="E75" s="9">
        <v>2.899</v>
      </c>
      <c r="F75" s="9">
        <v>0.70899999999999996</v>
      </c>
      <c r="G75" s="9">
        <v>0.70799999999999996</v>
      </c>
      <c r="H75" s="8" t="s">
        <v>138</v>
      </c>
      <c r="I75" s="8" t="s">
        <v>125</v>
      </c>
      <c r="J75" s="8">
        <v>0.7903</v>
      </c>
      <c r="K75" s="8">
        <f t="shared" si="5"/>
        <v>0.24456709210072439</v>
      </c>
      <c r="L75" s="8">
        <f t="shared" si="6"/>
        <v>0.24422214556743704</v>
      </c>
      <c r="M75" s="8">
        <f t="shared" si="7"/>
        <v>4.0888575458392102</v>
      </c>
      <c r="N75" s="8">
        <f t="shared" si="8"/>
        <v>4.0946327683615822</v>
      </c>
      <c r="O75" s="8">
        <f t="shared" si="9"/>
        <v>4.0946327683615822</v>
      </c>
    </row>
    <row r="76" spans="1:15">
      <c r="A76" s="8" t="s">
        <v>137</v>
      </c>
      <c r="B76" s="8">
        <v>3188</v>
      </c>
      <c r="C76" s="8" t="s">
        <v>5</v>
      </c>
      <c r="D76" s="10">
        <v>2.966E-4</v>
      </c>
      <c r="E76" s="9">
        <v>0.42599999999999999</v>
      </c>
      <c r="F76" s="9">
        <v>1.083</v>
      </c>
      <c r="G76" s="9">
        <v>1.7410000000000001</v>
      </c>
      <c r="H76" s="8" t="s">
        <v>142</v>
      </c>
      <c r="I76" s="8" t="s">
        <v>126</v>
      </c>
      <c r="J76" s="8">
        <v>0.8196</v>
      </c>
      <c r="K76" s="8">
        <f t="shared" si="5"/>
        <v>2.5422535211267605</v>
      </c>
      <c r="L76" s="8">
        <f t="shared" si="6"/>
        <v>4.086854460093897</v>
      </c>
      <c r="M76" s="8">
        <f t="shared" si="7"/>
        <v>0.39335180055401664</v>
      </c>
      <c r="N76" s="8">
        <f t="shared" si="8"/>
        <v>0.24468696151636987</v>
      </c>
      <c r="O76" s="8">
        <f t="shared" si="9"/>
        <v>4.086854460093897</v>
      </c>
    </row>
    <row r="77" spans="1:15">
      <c r="A77" s="8" t="s">
        <v>137</v>
      </c>
      <c r="B77" s="8">
        <v>3663</v>
      </c>
      <c r="C77" s="8" t="s">
        <v>1</v>
      </c>
      <c r="D77" s="10">
        <v>3.6269999999999998E-4</v>
      </c>
      <c r="E77" s="9">
        <v>2.5249999999999999</v>
      </c>
      <c r="F77" s="9">
        <v>0.76900000000000002</v>
      </c>
      <c r="G77" s="9">
        <v>0.626</v>
      </c>
      <c r="H77" s="8" t="s">
        <v>138</v>
      </c>
      <c r="I77" s="8" t="s">
        <v>125</v>
      </c>
      <c r="J77" s="8">
        <v>0.7903</v>
      </c>
      <c r="K77" s="8">
        <f t="shared" si="5"/>
        <v>0.30455445544554455</v>
      </c>
      <c r="L77" s="8">
        <f t="shared" si="6"/>
        <v>0.24792079207920792</v>
      </c>
      <c r="M77" s="8">
        <f t="shared" si="7"/>
        <v>3.2834850455136539</v>
      </c>
      <c r="N77" s="8">
        <f t="shared" si="8"/>
        <v>4.0335463258785937</v>
      </c>
      <c r="O77" s="8">
        <f t="shared" si="9"/>
        <v>4.0335463258785937</v>
      </c>
    </row>
    <row r="78" spans="1:15">
      <c r="A78" s="8" t="s">
        <v>137</v>
      </c>
      <c r="B78" s="8">
        <v>2750</v>
      </c>
      <c r="C78" s="8" t="s">
        <v>55</v>
      </c>
      <c r="D78" s="10">
        <v>9.2520000000000002E-5</v>
      </c>
      <c r="E78" s="9">
        <v>2.0169999999999999</v>
      </c>
      <c r="F78" s="9">
        <v>0.502</v>
      </c>
      <c r="G78" s="9">
        <v>0.93400000000000005</v>
      </c>
      <c r="H78" s="8" t="s">
        <v>192</v>
      </c>
      <c r="I78" s="8" t="s">
        <v>131</v>
      </c>
      <c r="J78" s="8">
        <v>0.62280000000000002</v>
      </c>
      <c r="K78" s="8">
        <f t="shared" si="5"/>
        <v>0.24888448190381757</v>
      </c>
      <c r="L78" s="8">
        <f t="shared" si="6"/>
        <v>0.46306395637084785</v>
      </c>
      <c r="M78" s="8">
        <f t="shared" si="7"/>
        <v>4.0179282868525892</v>
      </c>
      <c r="N78" s="8">
        <f t="shared" si="8"/>
        <v>2.1595289079229119</v>
      </c>
      <c r="O78" s="8">
        <f t="shared" si="9"/>
        <v>4.0179282868525892</v>
      </c>
    </row>
    <row r="79" spans="1:15">
      <c r="A79" s="8" t="s">
        <v>137</v>
      </c>
      <c r="B79" s="8">
        <v>3087</v>
      </c>
      <c r="C79" s="8" t="s">
        <v>1</v>
      </c>
      <c r="D79" s="10">
        <v>5.9599999999999996E-4</v>
      </c>
      <c r="E79" s="9">
        <v>2.5390000000000001</v>
      </c>
      <c r="F79" s="9">
        <v>0.72199999999999998</v>
      </c>
      <c r="G79" s="9">
        <v>0.63600000000000001</v>
      </c>
      <c r="H79" s="8" t="s">
        <v>138</v>
      </c>
      <c r="I79" s="8" t="s">
        <v>125</v>
      </c>
      <c r="J79" s="8">
        <v>0.7903</v>
      </c>
      <c r="K79" s="8">
        <f t="shared" si="5"/>
        <v>0.2843639228042536</v>
      </c>
      <c r="L79" s="8">
        <f t="shared" si="6"/>
        <v>0.25049231981094916</v>
      </c>
      <c r="M79" s="8">
        <f t="shared" si="7"/>
        <v>3.5166204986149587</v>
      </c>
      <c r="N79" s="8">
        <f t="shared" si="8"/>
        <v>3.9921383647798745</v>
      </c>
      <c r="O79" s="8">
        <f t="shared" si="9"/>
        <v>3.9921383647798745</v>
      </c>
    </row>
    <row r="80" spans="1:15">
      <c r="A80" s="8" t="s">
        <v>137</v>
      </c>
      <c r="B80" s="8">
        <v>3360</v>
      </c>
      <c r="C80" s="8" t="s">
        <v>61</v>
      </c>
      <c r="D80" s="10">
        <v>6.7639999999999996E-4</v>
      </c>
      <c r="E80" s="9">
        <v>2.5939999999999999</v>
      </c>
      <c r="F80" s="9">
        <v>0.65400000000000003</v>
      </c>
      <c r="G80" s="9">
        <v>0.79400000000000004</v>
      </c>
      <c r="H80" s="8" t="s">
        <v>199</v>
      </c>
      <c r="I80" s="8" t="s">
        <v>128</v>
      </c>
      <c r="J80" s="8">
        <v>0.79579999999999995</v>
      </c>
      <c r="K80" s="8">
        <f t="shared" si="5"/>
        <v>0.25212027756360833</v>
      </c>
      <c r="L80" s="8">
        <f t="shared" si="6"/>
        <v>0.30609097918272943</v>
      </c>
      <c r="M80" s="8">
        <f t="shared" si="7"/>
        <v>3.9663608562691128</v>
      </c>
      <c r="N80" s="8">
        <f t="shared" si="8"/>
        <v>3.2670025188916871</v>
      </c>
      <c r="O80" s="8">
        <f t="shared" si="9"/>
        <v>3.9663608562691128</v>
      </c>
    </row>
    <row r="81" spans="1:15">
      <c r="A81" s="8" t="s">
        <v>137</v>
      </c>
      <c r="B81" s="8">
        <v>1288</v>
      </c>
      <c r="C81" s="8" t="s">
        <v>28</v>
      </c>
      <c r="D81" s="10">
        <v>1.5320000000000001E-4</v>
      </c>
      <c r="E81" s="9">
        <v>1.9470000000000001</v>
      </c>
      <c r="F81" s="9">
        <v>1.05</v>
      </c>
      <c r="G81" s="9">
        <v>0.498</v>
      </c>
      <c r="H81" s="8" t="s">
        <v>165</v>
      </c>
      <c r="I81" s="8" t="s">
        <v>125</v>
      </c>
      <c r="J81" s="8">
        <v>0.50949999999999995</v>
      </c>
      <c r="K81" s="8">
        <f t="shared" si="5"/>
        <v>0.53929121725731899</v>
      </c>
      <c r="L81" s="8">
        <f t="shared" si="6"/>
        <v>0.25577812018489982</v>
      </c>
      <c r="M81" s="8">
        <f t="shared" si="7"/>
        <v>1.8542857142857143</v>
      </c>
      <c r="N81" s="8">
        <f t="shared" si="8"/>
        <v>3.9096385542168677</v>
      </c>
      <c r="O81" s="8">
        <f t="shared" si="9"/>
        <v>3.9096385542168677</v>
      </c>
    </row>
    <row r="82" spans="1:15">
      <c r="A82" s="8" t="s">
        <v>137</v>
      </c>
      <c r="B82" s="8">
        <v>1003</v>
      </c>
      <c r="C82" s="8" t="s">
        <v>14</v>
      </c>
      <c r="D82" s="10">
        <v>1.985E-4</v>
      </c>
      <c r="E82" s="9">
        <v>2.8879999999999999</v>
      </c>
      <c r="F82" s="9">
        <v>0.74</v>
      </c>
      <c r="G82" s="9">
        <v>1.6839999999999999</v>
      </c>
      <c r="H82" s="8" t="s">
        <v>151</v>
      </c>
      <c r="I82" s="8" t="s">
        <v>132</v>
      </c>
      <c r="J82" s="8">
        <v>0.28599999999999998</v>
      </c>
      <c r="K82" s="8">
        <f t="shared" si="5"/>
        <v>0.25623268698060941</v>
      </c>
      <c r="L82" s="8">
        <f t="shared" si="6"/>
        <v>0.58310249307479223</v>
      </c>
      <c r="M82" s="8">
        <f t="shared" si="7"/>
        <v>3.9027027027027028</v>
      </c>
      <c r="N82" s="8">
        <f t="shared" si="8"/>
        <v>1.7149643705463182</v>
      </c>
      <c r="O82" s="8">
        <f t="shared" si="9"/>
        <v>3.9027027027027028</v>
      </c>
    </row>
    <row r="83" spans="1:15">
      <c r="A83" s="8" t="s">
        <v>137</v>
      </c>
      <c r="B83" s="8">
        <v>3582</v>
      </c>
      <c r="C83" s="8" t="s">
        <v>1</v>
      </c>
      <c r="D83" s="10">
        <v>2E-3</v>
      </c>
      <c r="E83" s="9">
        <v>2.0489999999999999</v>
      </c>
      <c r="F83" s="9">
        <v>0.52900000000000003</v>
      </c>
      <c r="G83" s="9">
        <v>0.61</v>
      </c>
      <c r="H83" s="8" t="s">
        <v>138</v>
      </c>
      <c r="I83" s="8" t="s">
        <v>125</v>
      </c>
      <c r="J83" s="8">
        <v>0.7903</v>
      </c>
      <c r="K83" s="8">
        <f t="shared" si="5"/>
        <v>0.25817471937530506</v>
      </c>
      <c r="L83" s="8">
        <f t="shared" si="6"/>
        <v>0.29770619814543681</v>
      </c>
      <c r="M83" s="8">
        <f t="shared" si="7"/>
        <v>3.8733459357277882</v>
      </c>
      <c r="N83" s="8">
        <f t="shared" si="8"/>
        <v>3.3590163934426229</v>
      </c>
      <c r="O83" s="8">
        <f t="shared" si="9"/>
        <v>3.8733459357277882</v>
      </c>
    </row>
    <row r="84" spans="1:15">
      <c r="A84" s="8" t="s">
        <v>137</v>
      </c>
      <c r="B84" s="8">
        <v>3766</v>
      </c>
      <c r="C84" s="8" t="s">
        <v>1</v>
      </c>
      <c r="D84" s="10">
        <v>8.0000000000000002E-3</v>
      </c>
      <c r="E84" s="9">
        <v>2.9239999999999999</v>
      </c>
      <c r="F84" s="9">
        <v>0.78700000000000003</v>
      </c>
      <c r="G84" s="9">
        <v>0.75900000000000001</v>
      </c>
      <c r="H84" s="8" t="s">
        <v>138</v>
      </c>
      <c r="I84" s="8" t="s">
        <v>125</v>
      </c>
      <c r="J84" s="8">
        <v>0.7903</v>
      </c>
      <c r="K84" s="8">
        <f t="shared" si="5"/>
        <v>0.26915184678522575</v>
      </c>
      <c r="L84" s="8">
        <f t="shared" si="6"/>
        <v>0.25957592339261287</v>
      </c>
      <c r="M84" s="8">
        <f t="shared" si="7"/>
        <v>3.715374841168996</v>
      </c>
      <c r="N84" s="8">
        <f t="shared" si="8"/>
        <v>3.8524374176548086</v>
      </c>
      <c r="O84" s="8">
        <f t="shared" si="9"/>
        <v>3.8524374176548086</v>
      </c>
    </row>
    <row r="85" spans="1:15">
      <c r="A85" s="8" t="s">
        <v>137</v>
      </c>
      <c r="B85" s="8">
        <v>2843</v>
      </c>
      <c r="C85" s="8" t="s">
        <v>13</v>
      </c>
      <c r="D85" s="10">
        <v>1.0840000000000001E-4</v>
      </c>
      <c r="E85" s="9">
        <v>0.48</v>
      </c>
      <c r="F85" s="9">
        <v>1.82</v>
      </c>
      <c r="G85" s="9">
        <v>1.764</v>
      </c>
      <c r="H85" s="8" t="s">
        <v>150</v>
      </c>
      <c r="I85" s="8" t="s">
        <v>126</v>
      </c>
      <c r="J85" s="8">
        <v>0.88690000000000002</v>
      </c>
      <c r="K85" s="8">
        <f t="shared" si="5"/>
        <v>3.791666666666667</v>
      </c>
      <c r="L85" s="8">
        <f t="shared" si="6"/>
        <v>3.6750000000000003</v>
      </c>
      <c r="M85" s="8">
        <f t="shared" si="7"/>
        <v>0.26373626373626374</v>
      </c>
      <c r="N85" s="8">
        <f t="shared" si="8"/>
        <v>0.27210884353741494</v>
      </c>
      <c r="O85" s="8">
        <f t="shared" si="9"/>
        <v>3.791666666666667</v>
      </c>
    </row>
    <row r="86" spans="1:15">
      <c r="A86" s="8" t="s">
        <v>137</v>
      </c>
      <c r="B86" s="8">
        <v>1392</v>
      </c>
      <c r="C86" s="8" t="s">
        <v>30</v>
      </c>
      <c r="D86" s="10">
        <v>5.0000000000000001E-3</v>
      </c>
      <c r="E86" s="9">
        <v>0.60899999999999999</v>
      </c>
      <c r="F86" s="9">
        <v>1.04</v>
      </c>
      <c r="G86" s="9">
        <v>2.3090000000000002</v>
      </c>
      <c r="H86" s="8" t="s">
        <v>167</v>
      </c>
      <c r="I86" s="8" t="s">
        <v>126</v>
      </c>
      <c r="J86" s="8">
        <v>0.85399999999999998</v>
      </c>
      <c r="K86" s="8">
        <f t="shared" si="5"/>
        <v>1.7077175697865354</v>
      </c>
      <c r="L86" s="8">
        <f t="shared" si="6"/>
        <v>3.7914614121510675</v>
      </c>
      <c r="M86" s="8">
        <f t="shared" si="7"/>
        <v>0.58557692307692299</v>
      </c>
      <c r="N86" s="8">
        <f t="shared" si="8"/>
        <v>0.26375054135989601</v>
      </c>
      <c r="O86" s="8">
        <f t="shared" si="9"/>
        <v>3.7914614121510675</v>
      </c>
    </row>
    <row r="87" spans="1:15">
      <c r="A87" s="8" t="s">
        <v>137</v>
      </c>
      <c r="B87" s="8">
        <v>2804</v>
      </c>
      <c r="C87" s="8" t="s">
        <v>56</v>
      </c>
      <c r="D87" s="10">
        <v>4.0000000000000001E-3</v>
      </c>
      <c r="E87" s="9">
        <v>0.496</v>
      </c>
      <c r="F87" s="9">
        <v>1.171</v>
      </c>
      <c r="G87" s="9">
        <v>1.865</v>
      </c>
      <c r="H87" s="8" t="s">
        <v>193</v>
      </c>
      <c r="I87" s="8" t="s">
        <v>125</v>
      </c>
      <c r="J87" s="8">
        <v>0.51170000000000004</v>
      </c>
      <c r="K87" s="8">
        <f t="shared" si="5"/>
        <v>2.3608870967741935</v>
      </c>
      <c r="L87" s="8">
        <f t="shared" si="6"/>
        <v>3.7600806451612905</v>
      </c>
      <c r="M87" s="8">
        <f t="shared" si="7"/>
        <v>0.42356959863364646</v>
      </c>
      <c r="N87" s="8">
        <f t="shared" si="8"/>
        <v>0.26595174262734583</v>
      </c>
      <c r="O87" s="8">
        <f t="shared" si="9"/>
        <v>3.7600806451612905</v>
      </c>
    </row>
    <row r="88" spans="1:15">
      <c r="A88" s="8" t="s">
        <v>137</v>
      </c>
      <c r="B88" s="8">
        <v>818</v>
      </c>
      <c r="C88" s="8" t="s">
        <v>12</v>
      </c>
      <c r="D88" s="10">
        <v>1.73E-5</v>
      </c>
      <c r="E88" s="9">
        <v>2.2040000000000002</v>
      </c>
      <c r="F88" s="9">
        <v>0.77300000000000002</v>
      </c>
      <c r="G88" s="9">
        <v>0.58899999999999997</v>
      </c>
      <c r="H88" s="8" t="s">
        <v>149</v>
      </c>
      <c r="I88" s="8" t="s">
        <v>131</v>
      </c>
      <c r="J88" s="8">
        <v>0.50380000000000003</v>
      </c>
      <c r="K88" s="8">
        <f t="shared" si="5"/>
        <v>0.35072595281306712</v>
      </c>
      <c r="L88" s="8">
        <f t="shared" si="6"/>
        <v>0.26724137931034481</v>
      </c>
      <c r="M88" s="8">
        <f t="shared" si="7"/>
        <v>2.8512289780077622</v>
      </c>
      <c r="N88" s="8">
        <f t="shared" si="8"/>
        <v>3.7419354838709684</v>
      </c>
      <c r="O88" s="8">
        <f t="shared" si="9"/>
        <v>3.7419354838709684</v>
      </c>
    </row>
    <row r="89" spans="1:15">
      <c r="A89" s="8" t="s">
        <v>137</v>
      </c>
      <c r="B89" s="8">
        <v>3764</v>
      </c>
      <c r="C89" s="8" t="s">
        <v>1</v>
      </c>
      <c r="D89" s="10">
        <v>1E-3</v>
      </c>
      <c r="E89" s="9">
        <v>2.1800000000000002</v>
      </c>
      <c r="F89" s="9">
        <v>0.71499999999999997</v>
      </c>
      <c r="G89" s="9">
        <v>0.58299999999999996</v>
      </c>
      <c r="H89" s="8" t="s">
        <v>138</v>
      </c>
      <c r="I89" s="8" t="s">
        <v>125</v>
      </c>
      <c r="J89" s="8">
        <v>0.7903</v>
      </c>
      <c r="K89" s="8">
        <f t="shared" si="5"/>
        <v>0.32798165137614677</v>
      </c>
      <c r="L89" s="8">
        <f t="shared" si="6"/>
        <v>0.26743119266055043</v>
      </c>
      <c r="M89" s="8">
        <f t="shared" si="7"/>
        <v>3.0489510489510492</v>
      </c>
      <c r="N89" s="8">
        <f t="shared" si="8"/>
        <v>3.7392795883361925</v>
      </c>
      <c r="O89" s="8">
        <f t="shared" si="9"/>
        <v>3.7392795883361925</v>
      </c>
    </row>
    <row r="90" spans="1:15">
      <c r="A90" s="8" t="s">
        <v>137</v>
      </c>
      <c r="B90" s="8">
        <v>1467</v>
      </c>
      <c r="C90" s="8" t="s">
        <v>33</v>
      </c>
      <c r="D90" s="10">
        <v>2E-3</v>
      </c>
      <c r="E90" s="9">
        <v>0.58199999999999996</v>
      </c>
      <c r="F90" s="9">
        <v>1.103</v>
      </c>
      <c r="G90" s="9">
        <v>2.1669999999999998</v>
      </c>
      <c r="H90" s="8" t="s">
        <v>170</v>
      </c>
      <c r="I90" s="8" t="s">
        <v>126</v>
      </c>
      <c r="J90" s="8">
        <v>0.99260000000000004</v>
      </c>
      <c r="K90" s="8">
        <f t="shared" si="5"/>
        <v>1.8951890034364263</v>
      </c>
      <c r="L90" s="8">
        <f t="shared" si="6"/>
        <v>3.7233676975945018</v>
      </c>
      <c r="M90" s="8">
        <f t="shared" si="7"/>
        <v>0.52765185856754304</v>
      </c>
      <c r="N90" s="8">
        <f t="shared" si="8"/>
        <v>0.26857406552838026</v>
      </c>
      <c r="O90" s="8">
        <f t="shared" si="9"/>
        <v>3.7233676975945018</v>
      </c>
    </row>
    <row r="91" spans="1:15">
      <c r="A91" s="8" t="s">
        <v>137</v>
      </c>
      <c r="B91" s="8">
        <v>2894</v>
      </c>
      <c r="C91" s="8" t="s">
        <v>58</v>
      </c>
      <c r="D91" s="10">
        <v>2.7270000000000001E-5</v>
      </c>
      <c r="E91" s="9">
        <v>2.226</v>
      </c>
      <c r="F91" s="9">
        <v>0.64100000000000001</v>
      </c>
      <c r="G91" s="9">
        <v>0.61199999999999999</v>
      </c>
      <c r="H91" s="8" t="s">
        <v>195</v>
      </c>
      <c r="I91" s="8" t="s">
        <v>126</v>
      </c>
      <c r="J91" s="8">
        <v>0.88200000000000001</v>
      </c>
      <c r="K91" s="8">
        <f t="shared" si="5"/>
        <v>0.28796046720575025</v>
      </c>
      <c r="L91" s="8">
        <f t="shared" si="6"/>
        <v>0.27493261455525608</v>
      </c>
      <c r="M91" s="8">
        <f t="shared" si="7"/>
        <v>3.472698907956318</v>
      </c>
      <c r="N91" s="8">
        <f t="shared" si="8"/>
        <v>3.6372549019607843</v>
      </c>
      <c r="O91" s="8">
        <f t="shared" si="9"/>
        <v>3.6372549019607843</v>
      </c>
    </row>
    <row r="92" spans="1:15">
      <c r="A92" s="8" t="s">
        <v>137</v>
      </c>
      <c r="B92" s="8">
        <v>3124</v>
      </c>
      <c r="C92" s="8" t="s">
        <v>5</v>
      </c>
      <c r="D92" s="10">
        <v>1.184E-4</v>
      </c>
      <c r="E92" s="9">
        <v>0.47399999999999998</v>
      </c>
      <c r="F92" s="9">
        <v>1.069</v>
      </c>
      <c r="G92" s="9">
        <v>1.7090000000000001</v>
      </c>
      <c r="H92" s="8" t="s">
        <v>142</v>
      </c>
      <c r="I92" s="8" t="s">
        <v>126</v>
      </c>
      <c r="J92" s="8">
        <v>0.8196</v>
      </c>
      <c r="K92" s="8">
        <f t="shared" si="5"/>
        <v>2.2552742616033754</v>
      </c>
      <c r="L92" s="8">
        <f t="shared" si="6"/>
        <v>3.6054852320675108</v>
      </c>
      <c r="M92" s="8">
        <f t="shared" si="7"/>
        <v>0.44340505144995324</v>
      </c>
      <c r="N92" s="8">
        <f t="shared" si="8"/>
        <v>0.27735517846693969</v>
      </c>
      <c r="O92" s="8">
        <f t="shared" si="9"/>
        <v>3.6054852320675108</v>
      </c>
    </row>
    <row r="93" spans="1:15">
      <c r="A93" s="8" t="s">
        <v>137</v>
      </c>
      <c r="B93" s="8">
        <v>2877</v>
      </c>
      <c r="C93" s="8" t="s">
        <v>6</v>
      </c>
      <c r="D93" s="10">
        <v>2.544E-4</v>
      </c>
      <c r="E93" s="9">
        <v>2.403</v>
      </c>
      <c r="F93" s="9">
        <v>0.67</v>
      </c>
      <c r="G93" s="9">
        <v>0.67100000000000004</v>
      </c>
      <c r="H93" s="8" t="s">
        <v>143</v>
      </c>
      <c r="I93" s="8" t="s">
        <v>126</v>
      </c>
      <c r="J93" s="8">
        <v>0.60770000000000002</v>
      </c>
      <c r="K93" s="8">
        <f t="shared" si="5"/>
        <v>0.27881814398668331</v>
      </c>
      <c r="L93" s="8">
        <f t="shared" si="6"/>
        <v>0.27923429047024556</v>
      </c>
      <c r="M93" s="8">
        <f t="shared" si="7"/>
        <v>3.5865671641791042</v>
      </c>
      <c r="N93" s="8">
        <f t="shared" si="8"/>
        <v>3.5812220566318924</v>
      </c>
      <c r="O93" s="8">
        <f t="shared" si="9"/>
        <v>3.5865671641791042</v>
      </c>
    </row>
    <row r="94" spans="1:15">
      <c r="A94" s="8" t="s">
        <v>137</v>
      </c>
      <c r="B94" s="8">
        <v>3781</v>
      </c>
      <c r="C94" s="8" t="s">
        <v>1</v>
      </c>
      <c r="D94" s="10">
        <v>2.2269999999999999E-4</v>
      </c>
      <c r="E94" s="9">
        <v>2.327</v>
      </c>
      <c r="F94" s="9">
        <v>0.76800000000000002</v>
      </c>
      <c r="G94" s="9">
        <v>0.65900000000000003</v>
      </c>
      <c r="H94" s="8" t="s">
        <v>138</v>
      </c>
      <c r="I94" s="8" t="s">
        <v>125</v>
      </c>
      <c r="J94" s="8">
        <v>0.7903</v>
      </c>
      <c r="K94" s="8">
        <f t="shared" si="5"/>
        <v>0.33003867640739148</v>
      </c>
      <c r="L94" s="8">
        <f t="shared" si="6"/>
        <v>0.28319724967769661</v>
      </c>
      <c r="M94" s="8">
        <f t="shared" si="7"/>
        <v>3.0299479166666665</v>
      </c>
      <c r="N94" s="8">
        <f t="shared" si="8"/>
        <v>3.5311077389984824</v>
      </c>
      <c r="O94" s="8">
        <f t="shared" si="9"/>
        <v>3.5311077389984824</v>
      </c>
    </row>
    <row r="95" spans="1:15">
      <c r="A95" s="8" t="s">
        <v>137</v>
      </c>
      <c r="B95" s="8">
        <v>3078</v>
      </c>
      <c r="C95" s="8" t="s">
        <v>5</v>
      </c>
      <c r="D95" s="10">
        <v>1.573E-5</v>
      </c>
      <c r="E95" s="9">
        <v>0.432</v>
      </c>
      <c r="F95" s="9">
        <v>1.5249999999999999</v>
      </c>
      <c r="G95" s="9">
        <v>1.2290000000000001</v>
      </c>
      <c r="H95" s="8" t="s">
        <v>142</v>
      </c>
      <c r="I95" s="8" t="s">
        <v>126</v>
      </c>
      <c r="J95" s="8">
        <v>0.8196</v>
      </c>
      <c r="K95" s="8">
        <f t="shared" si="5"/>
        <v>3.5300925925925926</v>
      </c>
      <c r="L95" s="8">
        <f t="shared" si="6"/>
        <v>2.8449074074074074</v>
      </c>
      <c r="M95" s="8">
        <f t="shared" si="7"/>
        <v>0.28327868852459015</v>
      </c>
      <c r="N95" s="8">
        <f t="shared" si="8"/>
        <v>0.35150528885272575</v>
      </c>
      <c r="O95" s="8">
        <f t="shared" si="9"/>
        <v>3.5300925925925926</v>
      </c>
    </row>
    <row r="96" spans="1:15">
      <c r="A96" s="8" t="s">
        <v>137</v>
      </c>
      <c r="B96" s="8">
        <v>3543</v>
      </c>
      <c r="C96" s="8" t="s">
        <v>1</v>
      </c>
      <c r="D96" s="10">
        <v>8.0000000000000002E-3</v>
      </c>
      <c r="E96" s="9">
        <v>2.3490000000000002</v>
      </c>
      <c r="F96" s="9">
        <v>0.67200000000000004</v>
      </c>
      <c r="G96" s="9">
        <v>0.71099999999999997</v>
      </c>
      <c r="H96" s="8" t="s">
        <v>138</v>
      </c>
      <c r="I96" s="8" t="s">
        <v>125</v>
      </c>
      <c r="J96" s="8">
        <v>0.7903</v>
      </c>
      <c r="K96" s="8">
        <f t="shared" si="5"/>
        <v>0.28607918263090676</v>
      </c>
      <c r="L96" s="8">
        <f t="shared" si="6"/>
        <v>0.3026819923371647</v>
      </c>
      <c r="M96" s="8">
        <f t="shared" si="7"/>
        <v>3.4955357142857144</v>
      </c>
      <c r="N96" s="8">
        <f t="shared" si="8"/>
        <v>3.3037974683544307</v>
      </c>
      <c r="O96" s="8">
        <f t="shared" si="9"/>
        <v>3.4955357142857144</v>
      </c>
    </row>
    <row r="97" spans="1:15">
      <c r="A97" s="8" t="s">
        <v>137</v>
      </c>
      <c r="B97" s="8">
        <v>2987</v>
      </c>
      <c r="C97" s="8" t="s">
        <v>5</v>
      </c>
      <c r="D97" s="10">
        <v>1E-3</v>
      </c>
      <c r="E97" s="9">
        <v>0.47599999999999998</v>
      </c>
      <c r="F97" s="9">
        <v>1.6479999999999999</v>
      </c>
      <c r="G97" s="9">
        <v>0.88100000000000001</v>
      </c>
      <c r="H97" s="8" t="s">
        <v>142</v>
      </c>
      <c r="I97" s="8" t="s">
        <v>126</v>
      </c>
      <c r="J97" s="8">
        <v>0.8196</v>
      </c>
      <c r="K97" s="8">
        <f t="shared" si="5"/>
        <v>3.46218487394958</v>
      </c>
      <c r="L97" s="8">
        <f t="shared" si="6"/>
        <v>1.8508403361344539</v>
      </c>
      <c r="M97" s="8">
        <f t="shared" si="7"/>
        <v>0.28883495145631066</v>
      </c>
      <c r="N97" s="8">
        <f t="shared" si="8"/>
        <v>0.54029511918274686</v>
      </c>
      <c r="O97" s="8">
        <f t="shared" si="9"/>
        <v>3.46218487394958</v>
      </c>
    </row>
    <row r="98" spans="1:15">
      <c r="A98" s="8" t="s">
        <v>137</v>
      </c>
      <c r="B98" s="8">
        <v>2972</v>
      </c>
      <c r="C98" s="8" t="s">
        <v>5</v>
      </c>
      <c r="D98" s="10">
        <v>4.1180000000000002E-5</v>
      </c>
      <c r="E98" s="9">
        <v>0.52700000000000002</v>
      </c>
      <c r="F98" s="9">
        <v>1.8220000000000001</v>
      </c>
      <c r="G98" s="9">
        <v>0.97099999999999997</v>
      </c>
      <c r="H98" s="8" t="s">
        <v>142</v>
      </c>
      <c r="I98" s="8" t="s">
        <v>126</v>
      </c>
      <c r="J98" s="8">
        <v>0.8196</v>
      </c>
      <c r="K98" s="8">
        <f t="shared" si="5"/>
        <v>3.4573055028462996</v>
      </c>
      <c r="L98" s="8">
        <f t="shared" si="6"/>
        <v>1.8425047438330169</v>
      </c>
      <c r="M98" s="8">
        <f t="shared" si="7"/>
        <v>0.28924259055982438</v>
      </c>
      <c r="N98" s="8">
        <f t="shared" si="8"/>
        <v>0.54273944387229667</v>
      </c>
      <c r="O98" s="8">
        <f t="shared" si="9"/>
        <v>3.4573055028462996</v>
      </c>
    </row>
    <row r="99" spans="1:15">
      <c r="A99" s="8" t="s">
        <v>137</v>
      </c>
      <c r="B99" s="8">
        <v>3561</v>
      </c>
      <c r="C99" s="11" t="s">
        <v>1</v>
      </c>
      <c r="D99" s="10">
        <v>3.0000000000000001E-3</v>
      </c>
      <c r="E99" s="9">
        <v>2.0489999999999999</v>
      </c>
      <c r="F99" s="9">
        <v>0.59299999999999997</v>
      </c>
      <c r="G99" s="9">
        <v>0.61499999999999999</v>
      </c>
      <c r="H99" s="8" t="s">
        <v>138</v>
      </c>
      <c r="I99" s="8" t="s">
        <v>125</v>
      </c>
      <c r="J99" s="8">
        <v>0.7903</v>
      </c>
      <c r="K99" s="8">
        <f t="shared" si="5"/>
        <v>0.2894094680331869</v>
      </c>
      <c r="L99" s="8">
        <f t="shared" si="6"/>
        <v>0.3001464128843338</v>
      </c>
      <c r="M99" s="8">
        <f t="shared" si="7"/>
        <v>3.4553119730185498</v>
      </c>
      <c r="N99" s="8">
        <f t="shared" si="8"/>
        <v>3.3317073170731706</v>
      </c>
      <c r="O99" s="8">
        <f t="shared" si="9"/>
        <v>3.4553119730185498</v>
      </c>
    </row>
    <row r="100" spans="1:15">
      <c r="A100" s="8" t="s">
        <v>137</v>
      </c>
      <c r="B100" s="8">
        <v>3177</v>
      </c>
      <c r="C100" s="8" t="s">
        <v>5</v>
      </c>
      <c r="D100" s="10">
        <v>8.1559999999999995E-6</v>
      </c>
      <c r="E100" s="9">
        <v>0.46500000000000002</v>
      </c>
      <c r="F100" s="9">
        <v>1.6060000000000001</v>
      </c>
      <c r="G100" s="9">
        <v>1.575</v>
      </c>
      <c r="H100" s="8" t="s">
        <v>142</v>
      </c>
      <c r="I100" s="8" t="s">
        <v>126</v>
      </c>
      <c r="J100" s="8">
        <v>0.8196</v>
      </c>
      <c r="K100" s="8">
        <f t="shared" si="5"/>
        <v>3.4537634408602149</v>
      </c>
      <c r="L100" s="8">
        <f t="shared" si="6"/>
        <v>3.387096774193548</v>
      </c>
      <c r="M100" s="8">
        <f t="shared" si="7"/>
        <v>0.28953922789539227</v>
      </c>
      <c r="N100" s="8">
        <f t="shared" si="8"/>
        <v>0.29523809523809524</v>
      </c>
      <c r="O100" s="8">
        <f t="shared" si="9"/>
        <v>3.4537634408602149</v>
      </c>
    </row>
    <row r="101" spans="1:15">
      <c r="A101" s="8" t="s">
        <v>137</v>
      </c>
      <c r="B101" s="8">
        <v>3173</v>
      </c>
      <c r="C101" s="8" t="s">
        <v>5</v>
      </c>
      <c r="D101" s="10">
        <v>2E-3</v>
      </c>
      <c r="E101" s="9">
        <v>0.35799999999999998</v>
      </c>
      <c r="F101" s="9">
        <v>1.141</v>
      </c>
      <c r="G101" s="9">
        <v>1.2290000000000001</v>
      </c>
      <c r="H101" s="8" t="s">
        <v>142</v>
      </c>
      <c r="I101" s="8" t="s">
        <v>126</v>
      </c>
      <c r="J101" s="8">
        <v>0.8196</v>
      </c>
      <c r="K101" s="8">
        <f t="shared" si="5"/>
        <v>3.1871508379888271</v>
      </c>
      <c r="L101" s="8">
        <f t="shared" si="6"/>
        <v>3.4329608938547489</v>
      </c>
      <c r="M101" s="8">
        <f t="shared" si="7"/>
        <v>0.31375985977212967</v>
      </c>
      <c r="N101" s="8">
        <f t="shared" si="8"/>
        <v>0.29129373474369402</v>
      </c>
      <c r="O101" s="8">
        <f t="shared" si="9"/>
        <v>3.4329608938547489</v>
      </c>
    </row>
    <row r="102" spans="1:15">
      <c r="A102" s="8" t="s">
        <v>137</v>
      </c>
      <c r="B102" s="8">
        <v>2821</v>
      </c>
      <c r="C102" s="8" t="s">
        <v>15</v>
      </c>
      <c r="D102" s="10">
        <v>2.0129999999999999E-4</v>
      </c>
      <c r="E102" s="9">
        <v>2.6339999999999999</v>
      </c>
      <c r="F102" s="9">
        <v>1.0129999999999999</v>
      </c>
      <c r="G102" s="9">
        <v>0.77</v>
      </c>
      <c r="H102" s="8" t="s">
        <v>152</v>
      </c>
      <c r="I102" s="8" t="s">
        <v>129</v>
      </c>
      <c r="J102" s="8">
        <v>0.49940000000000001</v>
      </c>
      <c r="K102" s="8">
        <f t="shared" si="5"/>
        <v>0.38458618071374334</v>
      </c>
      <c r="L102" s="8">
        <f t="shared" si="6"/>
        <v>0.29233105542900534</v>
      </c>
      <c r="M102" s="8">
        <f t="shared" si="7"/>
        <v>2.600197433366239</v>
      </c>
      <c r="N102" s="8">
        <f t="shared" si="8"/>
        <v>3.4207792207792207</v>
      </c>
      <c r="O102" s="8">
        <f t="shared" si="9"/>
        <v>3.4207792207792207</v>
      </c>
    </row>
    <row r="103" spans="1:15">
      <c r="A103" s="8" t="s">
        <v>137</v>
      </c>
      <c r="B103" s="8">
        <v>3119</v>
      </c>
      <c r="C103" s="8" t="s">
        <v>5</v>
      </c>
      <c r="D103" s="10">
        <v>2.789E-4</v>
      </c>
      <c r="E103" s="9">
        <v>0.55100000000000005</v>
      </c>
      <c r="F103" s="9">
        <v>0.72099999999999997</v>
      </c>
      <c r="G103" s="9">
        <v>1.8839999999999999</v>
      </c>
      <c r="H103" s="8" t="s">
        <v>142</v>
      </c>
      <c r="I103" s="8" t="s">
        <v>126</v>
      </c>
      <c r="J103" s="8">
        <v>0.8196</v>
      </c>
      <c r="K103" s="8">
        <f t="shared" si="5"/>
        <v>1.3085299455535389</v>
      </c>
      <c r="L103" s="8">
        <f t="shared" si="6"/>
        <v>3.4192377495462791</v>
      </c>
      <c r="M103" s="8">
        <f t="shared" si="7"/>
        <v>0.76421636615811384</v>
      </c>
      <c r="N103" s="8">
        <f t="shared" si="8"/>
        <v>0.29246284501061576</v>
      </c>
      <c r="O103" s="8">
        <f t="shared" si="9"/>
        <v>3.4192377495462791</v>
      </c>
    </row>
    <row r="104" spans="1:15">
      <c r="A104" s="8" t="s">
        <v>137</v>
      </c>
      <c r="B104" s="8">
        <v>1271</v>
      </c>
      <c r="C104" s="8" t="s">
        <v>27</v>
      </c>
      <c r="D104" s="10">
        <v>1.214E-4</v>
      </c>
      <c r="E104" s="9">
        <v>0.74399999999999999</v>
      </c>
      <c r="F104" s="9">
        <v>2.5430000000000001</v>
      </c>
      <c r="G104" s="9">
        <v>0.93200000000000005</v>
      </c>
      <c r="H104" s="8" t="s">
        <v>164</v>
      </c>
      <c r="I104" s="8" t="s">
        <v>126</v>
      </c>
      <c r="J104" s="8">
        <v>0.87160000000000004</v>
      </c>
      <c r="K104" s="8">
        <f t="shared" si="5"/>
        <v>3.4180107526881724</v>
      </c>
      <c r="L104" s="8">
        <f t="shared" si="6"/>
        <v>1.2526881720430108</v>
      </c>
      <c r="M104" s="8">
        <f t="shared" si="7"/>
        <v>0.2925678332677939</v>
      </c>
      <c r="N104" s="8">
        <f t="shared" si="8"/>
        <v>0.79828326180257503</v>
      </c>
      <c r="O104" s="8">
        <f t="shared" si="9"/>
        <v>3.4180107526881724</v>
      </c>
    </row>
    <row r="105" spans="1:15">
      <c r="A105" s="8" t="s">
        <v>137</v>
      </c>
      <c r="B105" s="8">
        <v>1083</v>
      </c>
      <c r="C105" s="8" t="s">
        <v>21</v>
      </c>
      <c r="D105" s="10">
        <v>6.3650000000000002E-4</v>
      </c>
      <c r="E105" s="9">
        <v>0.53600000000000003</v>
      </c>
      <c r="F105" s="9">
        <v>0.94699999999999995</v>
      </c>
      <c r="G105" s="9">
        <v>1.831</v>
      </c>
      <c r="H105" s="8" t="s">
        <v>158</v>
      </c>
      <c r="I105" s="8" t="s">
        <v>130</v>
      </c>
      <c r="J105" s="8">
        <v>0.36080000000000001</v>
      </c>
      <c r="K105" s="8">
        <f t="shared" si="5"/>
        <v>1.7667910447761193</v>
      </c>
      <c r="L105" s="8">
        <f t="shared" si="6"/>
        <v>3.4160447761194028</v>
      </c>
      <c r="M105" s="8">
        <f t="shared" si="7"/>
        <v>0.56599788806758189</v>
      </c>
      <c r="N105" s="8">
        <f t="shared" si="8"/>
        <v>0.29273620972146369</v>
      </c>
      <c r="O105" s="8">
        <f t="shared" si="9"/>
        <v>3.4160447761194028</v>
      </c>
    </row>
    <row r="106" spans="1:15">
      <c r="A106" s="8" t="s">
        <v>137</v>
      </c>
      <c r="B106" s="8">
        <v>2507</v>
      </c>
      <c r="C106" s="8" t="s">
        <v>49</v>
      </c>
      <c r="D106" s="10">
        <v>4.0000000000000001E-3</v>
      </c>
      <c r="E106" s="9">
        <v>2.2530000000000001</v>
      </c>
      <c r="F106" s="9">
        <v>1.0860000000000001</v>
      </c>
      <c r="G106" s="9">
        <v>0.67100000000000004</v>
      </c>
      <c r="H106" s="8" t="s">
        <v>186</v>
      </c>
      <c r="I106" s="8" t="s">
        <v>126</v>
      </c>
      <c r="J106" s="8">
        <v>0.98970000000000002</v>
      </c>
      <c r="K106" s="8">
        <f t="shared" si="5"/>
        <v>0.48202396804260988</v>
      </c>
      <c r="L106" s="8">
        <f t="shared" si="6"/>
        <v>0.29782512205947625</v>
      </c>
      <c r="M106" s="8">
        <f t="shared" si="7"/>
        <v>2.0745856353591159</v>
      </c>
      <c r="N106" s="8">
        <f t="shared" si="8"/>
        <v>3.3576751117734722</v>
      </c>
      <c r="O106" s="8">
        <f t="shared" si="9"/>
        <v>3.3576751117734722</v>
      </c>
    </row>
    <row r="107" spans="1:15">
      <c r="A107" s="8" t="s">
        <v>137</v>
      </c>
      <c r="B107" s="8">
        <v>2612</v>
      </c>
      <c r="C107" s="8" t="s">
        <v>35</v>
      </c>
      <c r="D107" s="10">
        <v>8.9179999999999997E-5</v>
      </c>
      <c r="E107" s="9">
        <v>0.56699999999999995</v>
      </c>
      <c r="F107" s="9">
        <v>1.8919999999999999</v>
      </c>
      <c r="G107" s="9">
        <v>0.85299999999999998</v>
      </c>
      <c r="H107" s="8" t="s">
        <v>172</v>
      </c>
      <c r="I107" s="8" t="s">
        <v>126</v>
      </c>
      <c r="J107" s="8">
        <v>0.83640000000000003</v>
      </c>
      <c r="K107" s="8">
        <f t="shared" si="5"/>
        <v>3.3368606701940036</v>
      </c>
      <c r="L107" s="8">
        <f t="shared" si="6"/>
        <v>1.5044091710758378</v>
      </c>
      <c r="M107" s="8">
        <f t="shared" si="7"/>
        <v>0.29968287526427062</v>
      </c>
      <c r="N107" s="8">
        <f t="shared" si="8"/>
        <v>0.66471277842907384</v>
      </c>
      <c r="O107" s="8">
        <f t="shared" si="9"/>
        <v>3.3368606701940036</v>
      </c>
    </row>
    <row r="108" spans="1:15">
      <c r="A108" s="8" t="s">
        <v>137</v>
      </c>
      <c r="B108" s="8">
        <v>614</v>
      </c>
      <c r="C108" s="8" t="s">
        <v>5</v>
      </c>
      <c r="D108" s="10">
        <v>4.0000000000000001E-3</v>
      </c>
      <c r="E108" s="9">
        <v>0.628</v>
      </c>
      <c r="F108" s="9">
        <v>2.0880000000000001</v>
      </c>
      <c r="G108" s="9">
        <v>0.96</v>
      </c>
      <c r="H108" s="8" t="s">
        <v>142</v>
      </c>
      <c r="I108" s="8" t="s">
        <v>126</v>
      </c>
      <c r="J108" s="8">
        <v>0.8196</v>
      </c>
      <c r="K108" s="8">
        <f t="shared" si="5"/>
        <v>3.3248407643312103</v>
      </c>
      <c r="L108" s="8">
        <f t="shared" si="6"/>
        <v>1.5286624203821655</v>
      </c>
      <c r="M108" s="8">
        <f t="shared" si="7"/>
        <v>0.3007662835249042</v>
      </c>
      <c r="N108" s="8">
        <f t="shared" si="8"/>
        <v>0.65416666666666667</v>
      </c>
      <c r="O108" s="8">
        <f t="shared" si="9"/>
        <v>3.3248407643312103</v>
      </c>
    </row>
    <row r="109" spans="1:15">
      <c r="A109" s="8" t="s">
        <v>137</v>
      </c>
      <c r="B109" s="8">
        <v>176</v>
      </c>
      <c r="C109" s="8" t="s">
        <v>1</v>
      </c>
      <c r="D109" s="10">
        <v>3.703E-4</v>
      </c>
      <c r="E109" s="9">
        <v>2.2240000000000002</v>
      </c>
      <c r="F109" s="9">
        <v>0.74</v>
      </c>
      <c r="G109" s="9">
        <v>0.67200000000000004</v>
      </c>
      <c r="H109" s="8" t="s">
        <v>138</v>
      </c>
      <c r="I109" s="8" t="s">
        <v>125</v>
      </c>
      <c r="J109" s="8">
        <v>0.7903</v>
      </c>
      <c r="K109" s="8">
        <f t="shared" si="5"/>
        <v>0.33273381294964027</v>
      </c>
      <c r="L109" s="8">
        <f t="shared" si="6"/>
        <v>0.30215827338129497</v>
      </c>
      <c r="M109" s="8">
        <f t="shared" si="7"/>
        <v>3.0054054054054058</v>
      </c>
      <c r="N109" s="8">
        <f t="shared" si="8"/>
        <v>3.3095238095238098</v>
      </c>
      <c r="O109" s="8">
        <f t="shared" si="9"/>
        <v>3.3095238095238098</v>
      </c>
    </row>
    <row r="110" spans="1:15">
      <c r="A110" s="8" t="s">
        <v>137</v>
      </c>
      <c r="B110" s="8">
        <v>2713</v>
      </c>
      <c r="C110" s="6" t="s">
        <v>54</v>
      </c>
      <c r="D110" s="10">
        <v>3.0000000000000001E-3</v>
      </c>
      <c r="E110" s="9">
        <v>0.57399999999999995</v>
      </c>
      <c r="F110" s="9">
        <v>0.76300000000000001</v>
      </c>
      <c r="G110" s="9">
        <v>1.897</v>
      </c>
      <c r="H110" s="8" t="s">
        <v>191</v>
      </c>
      <c r="I110" s="8" t="s">
        <v>126</v>
      </c>
      <c r="J110" s="8">
        <v>0.621</v>
      </c>
      <c r="K110" s="8">
        <f t="shared" si="5"/>
        <v>1.3292682926829269</v>
      </c>
      <c r="L110" s="8">
        <f t="shared" si="6"/>
        <v>3.3048780487804881</v>
      </c>
      <c r="M110" s="8">
        <f t="shared" si="7"/>
        <v>0.75229357798165131</v>
      </c>
      <c r="N110" s="8">
        <f t="shared" si="8"/>
        <v>0.30258302583025826</v>
      </c>
      <c r="O110" s="8">
        <f t="shared" si="9"/>
        <v>3.3048780487804881</v>
      </c>
    </row>
    <row r="111" spans="1:15">
      <c r="A111" s="8" t="s">
        <v>137</v>
      </c>
      <c r="B111" s="8">
        <v>3125</v>
      </c>
      <c r="C111" s="8" t="s">
        <v>5</v>
      </c>
      <c r="D111" s="10">
        <v>6.109E-5</v>
      </c>
      <c r="E111" s="9">
        <v>0.39700000000000002</v>
      </c>
      <c r="F111" s="9">
        <v>1.2849999999999999</v>
      </c>
      <c r="G111" s="9">
        <v>1.2969999999999999</v>
      </c>
      <c r="H111" s="8" t="s">
        <v>142</v>
      </c>
      <c r="I111" s="8" t="s">
        <v>126</v>
      </c>
      <c r="J111" s="8">
        <v>0.8196</v>
      </c>
      <c r="K111" s="8">
        <f t="shared" si="5"/>
        <v>3.2367758186397979</v>
      </c>
      <c r="L111" s="8">
        <f t="shared" si="6"/>
        <v>3.2670025188916871</v>
      </c>
      <c r="M111" s="8">
        <f t="shared" si="7"/>
        <v>0.30894941634241246</v>
      </c>
      <c r="N111" s="8">
        <f t="shared" si="8"/>
        <v>0.30609097918272943</v>
      </c>
      <c r="O111" s="8">
        <f t="shared" si="9"/>
        <v>3.2670025188916871</v>
      </c>
    </row>
    <row r="112" spans="1:15">
      <c r="A112" s="8" t="s">
        <v>137</v>
      </c>
      <c r="B112" s="8">
        <v>828</v>
      </c>
      <c r="C112" s="8" t="s">
        <v>13</v>
      </c>
      <c r="D112" s="10">
        <v>1E-3</v>
      </c>
      <c r="E112" s="9">
        <v>0.622</v>
      </c>
      <c r="F112" s="9">
        <v>1.746</v>
      </c>
      <c r="G112" s="9">
        <v>2.0299999999999998</v>
      </c>
      <c r="H112" s="8" t="s">
        <v>150</v>
      </c>
      <c r="I112" s="8" t="s">
        <v>126</v>
      </c>
      <c r="J112" s="8">
        <v>0.88690000000000002</v>
      </c>
      <c r="K112" s="8">
        <f t="shared" si="5"/>
        <v>2.807073954983923</v>
      </c>
      <c r="L112" s="8">
        <f t="shared" si="6"/>
        <v>3.2636655948553051</v>
      </c>
      <c r="M112" s="8">
        <f t="shared" si="7"/>
        <v>0.35624284077892326</v>
      </c>
      <c r="N112" s="8">
        <f t="shared" si="8"/>
        <v>0.30640394088669953</v>
      </c>
      <c r="O112" s="8">
        <f t="shared" si="9"/>
        <v>3.2636655948553051</v>
      </c>
    </row>
    <row r="113" spans="1:15">
      <c r="A113" s="8" t="s">
        <v>137</v>
      </c>
      <c r="B113" s="8">
        <v>1105</v>
      </c>
      <c r="C113" s="8" t="s">
        <v>23</v>
      </c>
      <c r="D113" s="10">
        <v>7.6850000000000001E-6</v>
      </c>
      <c r="E113" s="9">
        <v>2.109</v>
      </c>
      <c r="F113" s="9">
        <v>0.86499999999999999</v>
      </c>
      <c r="G113" s="9">
        <v>0.65100000000000002</v>
      </c>
      <c r="H113" s="8" t="s">
        <v>160</v>
      </c>
      <c r="I113" s="8" t="s">
        <v>132</v>
      </c>
      <c r="J113" s="8">
        <v>0.99870000000000003</v>
      </c>
      <c r="K113" s="8">
        <f t="shared" si="5"/>
        <v>0.41014698909435754</v>
      </c>
      <c r="L113" s="8">
        <f t="shared" si="6"/>
        <v>0.30867709815078237</v>
      </c>
      <c r="M113" s="8">
        <f t="shared" si="7"/>
        <v>2.438150289017341</v>
      </c>
      <c r="N113" s="8">
        <f t="shared" si="8"/>
        <v>3.2396313364055298</v>
      </c>
      <c r="O113" s="8">
        <f t="shared" si="9"/>
        <v>3.2396313364055298</v>
      </c>
    </row>
    <row r="114" spans="1:15">
      <c r="A114" s="8" t="s">
        <v>137</v>
      </c>
      <c r="B114" s="8">
        <v>3149</v>
      </c>
      <c r="C114" s="8" t="s">
        <v>5</v>
      </c>
      <c r="D114" s="10">
        <v>2.264E-4</v>
      </c>
      <c r="E114" s="9">
        <v>0.626</v>
      </c>
      <c r="F114" s="9">
        <v>0.89700000000000002</v>
      </c>
      <c r="G114" s="9">
        <v>2.0190000000000001</v>
      </c>
      <c r="H114" s="8" t="s">
        <v>142</v>
      </c>
      <c r="I114" s="8" t="s">
        <v>126</v>
      </c>
      <c r="J114" s="8">
        <v>0.8196</v>
      </c>
      <c r="K114" s="8">
        <f t="shared" si="5"/>
        <v>1.4329073482428116</v>
      </c>
      <c r="L114" s="8">
        <f t="shared" si="6"/>
        <v>3.2252396166134187</v>
      </c>
      <c r="M114" s="8">
        <f t="shared" si="7"/>
        <v>0.69788182831661094</v>
      </c>
      <c r="N114" s="8">
        <f t="shared" si="8"/>
        <v>0.31005448241703809</v>
      </c>
      <c r="O114" s="8">
        <f t="shared" si="9"/>
        <v>3.2252396166134187</v>
      </c>
    </row>
    <row r="115" spans="1:15">
      <c r="A115" s="8" t="s">
        <v>137</v>
      </c>
      <c r="B115" s="8">
        <v>2607</v>
      </c>
      <c r="C115" s="11" t="s">
        <v>35</v>
      </c>
      <c r="D115" s="10">
        <v>2.8049999999999999E-4</v>
      </c>
      <c r="E115" s="9">
        <v>0.52600000000000002</v>
      </c>
      <c r="F115" s="9">
        <v>1.677</v>
      </c>
      <c r="G115" s="9">
        <v>1.0209999999999999</v>
      </c>
      <c r="H115" s="8" t="s">
        <v>172</v>
      </c>
      <c r="I115" s="8" t="s">
        <v>126</v>
      </c>
      <c r="J115" s="8">
        <v>0.83640000000000003</v>
      </c>
      <c r="K115" s="8">
        <f t="shared" si="5"/>
        <v>3.1882129277566538</v>
      </c>
      <c r="L115" s="8">
        <f t="shared" si="6"/>
        <v>1.9410646387832697</v>
      </c>
      <c r="M115" s="8">
        <f t="shared" si="7"/>
        <v>0.31365533691115088</v>
      </c>
      <c r="N115" s="8">
        <f t="shared" si="8"/>
        <v>0.51518119490695402</v>
      </c>
      <c r="O115" s="8">
        <f t="shared" si="9"/>
        <v>3.1882129277566538</v>
      </c>
    </row>
    <row r="116" spans="1:15">
      <c r="A116" s="8" t="s">
        <v>137</v>
      </c>
      <c r="B116" s="8">
        <v>2995</v>
      </c>
      <c r="C116" s="8" t="s">
        <v>5</v>
      </c>
      <c r="D116" s="10">
        <v>2E-3</v>
      </c>
      <c r="E116" s="9">
        <v>0.58699999999999997</v>
      </c>
      <c r="F116" s="9">
        <v>1.86</v>
      </c>
      <c r="G116" s="9">
        <v>1.1220000000000001</v>
      </c>
      <c r="H116" s="8" t="s">
        <v>142</v>
      </c>
      <c r="I116" s="8" t="s">
        <v>126</v>
      </c>
      <c r="J116" s="8">
        <v>0.8196</v>
      </c>
      <c r="K116" s="8">
        <f t="shared" si="5"/>
        <v>3.1686541737649065</v>
      </c>
      <c r="L116" s="8">
        <f t="shared" si="6"/>
        <v>1.9114139693356051</v>
      </c>
      <c r="M116" s="8">
        <f t="shared" si="7"/>
        <v>0.31559139784946233</v>
      </c>
      <c r="N116" s="8">
        <f t="shared" si="8"/>
        <v>0.52317290552584661</v>
      </c>
      <c r="O116" s="8">
        <f t="shared" si="9"/>
        <v>3.1686541737649065</v>
      </c>
    </row>
    <row r="117" spans="1:15">
      <c r="A117" s="8" t="s">
        <v>137</v>
      </c>
      <c r="B117" s="8">
        <v>1133</v>
      </c>
      <c r="C117" s="8" t="s">
        <v>23</v>
      </c>
      <c r="D117" s="10">
        <v>5.8429999999999998E-6</v>
      </c>
      <c r="E117" s="9">
        <v>2.1259999999999999</v>
      </c>
      <c r="F117" s="9">
        <v>0.78500000000000003</v>
      </c>
      <c r="G117" s="9">
        <v>0.67700000000000005</v>
      </c>
      <c r="H117" s="8" t="s">
        <v>160</v>
      </c>
      <c r="I117" s="8" t="s">
        <v>132</v>
      </c>
      <c r="J117" s="8">
        <v>0.99870000000000003</v>
      </c>
      <c r="K117" s="8">
        <f t="shared" si="5"/>
        <v>0.36923800564440268</v>
      </c>
      <c r="L117" s="8">
        <f t="shared" si="6"/>
        <v>0.31843838193791163</v>
      </c>
      <c r="M117" s="8">
        <f t="shared" si="7"/>
        <v>2.7082802547770699</v>
      </c>
      <c r="N117" s="8">
        <f t="shared" si="8"/>
        <v>3.140324963072378</v>
      </c>
      <c r="O117" s="8">
        <f t="shared" si="9"/>
        <v>3.140324963072378</v>
      </c>
    </row>
    <row r="118" spans="1:15">
      <c r="A118" s="8" t="s">
        <v>137</v>
      </c>
      <c r="B118" s="8">
        <v>182</v>
      </c>
      <c r="C118" s="8" t="s">
        <v>1</v>
      </c>
      <c r="D118" s="10">
        <v>4.7110000000000001E-4</v>
      </c>
      <c r="E118" s="9">
        <v>2.121</v>
      </c>
      <c r="F118" s="9">
        <v>0.76900000000000002</v>
      </c>
      <c r="G118" s="9">
        <v>0.67600000000000005</v>
      </c>
      <c r="H118" s="8" t="s">
        <v>138</v>
      </c>
      <c r="I118" s="8" t="s">
        <v>125</v>
      </c>
      <c r="J118" s="8">
        <v>0.7903</v>
      </c>
      <c r="K118" s="8">
        <f t="shared" si="5"/>
        <v>0.36256482791136257</v>
      </c>
      <c r="L118" s="8">
        <f t="shared" si="6"/>
        <v>0.31871758604431871</v>
      </c>
      <c r="M118" s="8">
        <f t="shared" si="7"/>
        <v>2.7581274382314693</v>
      </c>
      <c r="N118" s="8">
        <f t="shared" si="8"/>
        <v>3.1375739644970411</v>
      </c>
      <c r="O118" s="8">
        <f t="shared" si="9"/>
        <v>3.1375739644970411</v>
      </c>
    </row>
    <row r="119" spans="1:15">
      <c r="A119" s="8" t="s">
        <v>137</v>
      </c>
      <c r="B119" s="8">
        <v>296</v>
      </c>
      <c r="C119" s="8" t="s">
        <v>1</v>
      </c>
      <c r="D119" s="10">
        <v>5.6450000000000001E-4</v>
      </c>
      <c r="E119" s="9">
        <v>2.0670000000000002</v>
      </c>
      <c r="F119" s="9">
        <v>0.66</v>
      </c>
      <c r="G119" s="9">
        <v>0.875</v>
      </c>
      <c r="H119" s="8" t="s">
        <v>138</v>
      </c>
      <c r="I119" s="8" t="s">
        <v>125</v>
      </c>
      <c r="J119" s="8">
        <v>0.7903</v>
      </c>
      <c r="K119" s="8">
        <f t="shared" si="5"/>
        <v>0.31930333817126266</v>
      </c>
      <c r="L119" s="8">
        <f t="shared" si="6"/>
        <v>0.42331881954523459</v>
      </c>
      <c r="M119" s="8">
        <f t="shared" si="7"/>
        <v>3.1318181818181818</v>
      </c>
      <c r="N119" s="8">
        <f t="shared" si="8"/>
        <v>2.3622857142857145</v>
      </c>
      <c r="O119" s="8">
        <f t="shared" si="9"/>
        <v>3.1318181818181818</v>
      </c>
    </row>
    <row r="120" spans="1:15">
      <c r="A120" s="8" t="s">
        <v>137</v>
      </c>
      <c r="B120" s="8">
        <v>3381</v>
      </c>
      <c r="C120" s="8" t="s">
        <v>62</v>
      </c>
      <c r="D120" s="10">
        <v>3.0000000000000001E-3</v>
      </c>
      <c r="E120" s="9">
        <v>2.2410000000000001</v>
      </c>
      <c r="F120" s="9">
        <v>0.71799999999999997</v>
      </c>
      <c r="G120" s="9">
        <v>1.294</v>
      </c>
      <c r="H120" s="8" t="s">
        <v>200</v>
      </c>
      <c r="I120" s="8" t="s">
        <v>126</v>
      </c>
      <c r="J120" s="8">
        <v>0.44490000000000002</v>
      </c>
      <c r="K120" s="8">
        <f t="shared" si="5"/>
        <v>0.32039268183846492</v>
      </c>
      <c r="L120" s="8">
        <f t="shared" si="6"/>
        <v>0.57742079428826421</v>
      </c>
      <c r="M120" s="8">
        <f t="shared" si="7"/>
        <v>3.1211699164345408</v>
      </c>
      <c r="N120" s="8">
        <f t="shared" si="8"/>
        <v>1.731839258114374</v>
      </c>
      <c r="O120" s="8">
        <f t="shared" si="9"/>
        <v>3.1211699164345408</v>
      </c>
    </row>
    <row r="121" spans="1:15">
      <c r="A121" s="8" t="s">
        <v>137</v>
      </c>
      <c r="B121" s="8">
        <v>2876</v>
      </c>
      <c r="C121" s="8" t="s">
        <v>58</v>
      </c>
      <c r="D121" s="10">
        <v>1.9149999999999999E-4</v>
      </c>
      <c r="E121" s="9">
        <v>2.2269999999999999</v>
      </c>
      <c r="F121" s="9">
        <v>0.73299999999999998</v>
      </c>
      <c r="G121" s="9">
        <v>1.1240000000000001</v>
      </c>
      <c r="H121" s="8" t="s">
        <v>195</v>
      </c>
      <c r="I121" s="8" t="s">
        <v>126</v>
      </c>
      <c r="J121" s="8">
        <v>0.88200000000000001</v>
      </c>
      <c r="K121" s="8">
        <f t="shared" si="5"/>
        <v>0.32914234396048497</v>
      </c>
      <c r="L121" s="8">
        <f t="shared" si="6"/>
        <v>0.50471486304445445</v>
      </c>
      <c r="M121" s="8">
        <f t="shared" si="7"/>
        <v>3.0381991814461116</v>
      </c>
      <c r="N121" s="8">
        <f t="shared" si="8"/>
        <v>1.9813167259786473</v>
      </c>
      <c r="O121" s="8">
        <f t="shared" si="9"/>
        <v>3.0381991814461116</v>
      </c>
    </row>
    <row r="122" spans="1:15">
      <c r="A122" s="8" t="s">
        <v>137</v>
      </c>
      <c r="B122" s="8">
        <v>1208</v>
      </c>
      <c r="C122" s="8" t="s">
        <v>25</v>
      </c>
      <c r="D122" s="10">
        <v>8.0150000000000003E-6</v>
      </c>
      <c r="E122" s="9">
        <v>0.745</v>
      </c>
      <c r="F122" s="9">
        <v>2.2240000000000002</v>
      </c>
      <c r="G122" s="9">
        <v>0.623</v>
      </c>
      <c r="H122" s="8" t="s">
        <v>162</v>
      </c>
      <c r="I122" s="8" t="s">
        <v>127</v>
      </c>
      <c r="J122" s="8">
        <v>0.58650000000000002</v>
      </c>
      <c r="K122" s="8">
        <f t="shared" si="5"/>
        <v>2.9852348993288595</v>
      </c>
      <c r="L122" s="8">
        <f t="shared" si="6"/>
        <v>0.83624161073825498</v>
      </c>
      <c r="M122" s="8">
        <f t="shared" si="7"/>
        <v>0.33498201438848918</v>
      </c>
      <c r="N122" s="8">
        <f t="shared" si="8"/>
        <v>1.1958266452648476</v>
      </c>
      <c r="O122" s="8">
        <f t="shared" si="9"/>
        <v>2.9852348993288595</v>
      </c>
    </row>
    <row r="123" spans="1:15">
      <c r="A123" s="8" t="s">
        <v>137</v>
      </c>
      <c r="B123" s="8">
        <v>3378</v>
      </c>
      <c r="C123" s="8" t="s">
        <v>62</v>
      </c>
      <c r="D123" s="10">
        <v>3.0000000000000001E-3</v>
      </c>
      <c r="E123" s="9">
        <v>2.1509999999999998</v>
      </c>
      <c r="F123" s="9">
        <v>0.72099999999999997</v>
      </c>
      <c r="G123" s="9">
        <v>1.1639999999999999</v>
      </c>
      <c r="H123" s="8" t="s">
        <v>200</v>
      </c>
      <c r="I123" s="8" t="s">
        <v>126</v>
      </c>
      <c r="J123" s="8">
        <v>0.44490000000000002</v>
      </c>
      <c r="K123" s="8">
        <f t="shared" si="5"/>
        <v>0.33519293351929336</v>
      </c>
      <c r="L123" s="8">
        <f t="shared" si="6"/>
        <v>0.54114365411436538</v>
      </c>
      <c r="M123" s="8">
        <f t="shared" si="7"/>
        <v>2.9833564493758669</v>
      </c>
      <c r="N123" s="8">
        <f t="shared" si="8"/>
        <v>1.8479381443298968</v>
      </c>
      <c r="O123" s="8">
        <f t="shared" si="9"/>
        <v>2.9833564493758669</v>
      </c>
    </row>
    <row r="124" spans="1:15">
      <c r="A124" s="8" t="s">
        <v>137</v>
      </c>
      <c r="B124" s="8">
        <v>3662</v>
      </c>
      <c r="C124" s="8" t="s">
        <v>1</v>
      </c>
      <c r="D124" s="10">
        <v>4.816E-4</v>
      </c>
      <c r="E124" s="9">
        <v>2.0830000000000002</v>
      </c>
      <c r="F124" s="9">
        <v>0.76300000000000001</v>
      </c>
      <c r="G124" s="9">
        <v>0.70099999999999996</v>
      </c>
      <c r="H124" s="8" t="s">
        <v>138</v>
      </c>
      <c r="I124" s="8" t="s">
        <v>125</v>
      </c>
      <c r="J124" s="8">
        <v>0.7903</v>
      </c>
      <c r="K124" s="8">
        <f t="shared" si="5"/>
        <v>0.36629860777724432</v>
      </c>
      <c r="L124" s="8">
        <f t="shared" si="6"/>
        <v>0.33653384541526637</v>
      </c>
      <c r="M124" s="8">
        <f t="shared" si="7"/>
        <v>2.7300131061598956</v>
      </c>
      <c r="N124" s="8">
        <f t="shared" si="8"/>
        <v>2.9714693295292443</v>
      </c>
      <c r="O124" s="8">
        <f t="shared" si="9"/>
        <v>2.9714693295292443</v>
      </c>
    </row>
    <row r="125" spans="1:15">
      <c r="A125" s="8" t="s">
        <v>137</v>
      </c>
      <c r="B125" s="8">
        <v>2009</v>
      </c>
      <c r="C125" s="8" t="s">
        <v>25</v>
      </c>
      <c r="D125" s="10">
        <v>2E-3</v>
      </c>
      <c r="E125" s="9">
        <v>0.85899999999999999</v>
      </c>
      <c r="F125" s="9">
        <v>2.5510000000000002</v>
      </c>
      <c r="G125" s="9">
        <v>0.60699999999999998</v>
      </c>
      <c r="H125" s="8" t="s">
        <v>162</v>
      </c>
      <c r="I125" s="8" t="s">
        <v>127</v>
      </c>
      <c r="J125" s="8">
        <v>0.58650000000000002</v>
      </c>
      <c r="K125" s="8">
        <f t="shared" si="5"/>
        <v>2.9697322467986034</v>
      </c>
      <c r="L125" s="8">
        <f t="shared" si="6"/>
        <v>0.70663562281722936</v>
      </c>
      <c r="M125" s="8">
        <f t="shared" si="7"/>
        <v>0.33673069384555077</v>
      </c>
      <c r="N125" s="8">
        <f t="shared" si="8"/>
        <v>1.4151565074135091</v>
      </c>
      <c r="O125" s="8">
        <f t="shared" si="9"/>
        <v>2.9697322467986034</v>
      </c>
    </row>
    <row r="126" spans="1:15">
      <c r="A126" s="8" t="s">
        <v>137</v>
      </c>
      <c r="B126" s="8">
        <v>1336</v>
      </c>
      <c r="C126" s="8" t="s">
        <v>5</v>
      </c>
      <c r="D126" s="10">
        <v>5.0000000000000001E-3</v>
      </c>
      <c r="E126" s="9">
        <v>0.53700000000000003</v>
      </c>
      <c r="F126" s="9">
        <v>1.444</v>
      </c>
      <c r="G126" s="9">
        <v>1.593</v>
      </c>
      <c r="H126" s="8" t="s">
        <v>142</v>
      </c>
      <c r="I126" s="8" t="s">
        <v>126</v>
      </c>
      <c r="J126" s="8">
        <v>0.8196</v>
      </c>
      <c r="K126" s="8">
        <f t="shared" si="5"/>
        <v>2.6890130353817501</v>
      </c>
      <c r="L126" s="8">
        <f t="shared" si="6"/>
        <v>2.966480446927374</v>
      </c>
      <c r="M126" s="8">
        <f t="shared" si="7"/>
        <v>0.37188365650969535</v>
      </c>
      <c r="N126" s="8">
        <f t="shared" si="8"/>
        <v>0.33709981167608288</v>
      </c>
      <c r="O126" s="8">
        <f t="shared" si="9"/>
        <v>2.966480446927374</v>
      </c>
    </row>
    <row r="127" spans="1:15">
      <c r="A127" s="8" t="s">
        <v>137</v>
      </c>
      <c r="B127" s="8">
        <v>2982</v>
      </c>
      <c r="C127" s="8" t="s">
        <v>5</v>
      </c>
      <c r="D127" s="10">
        <v>2.4919999999999999E-4</v>
      </c>
      <c r="E127" s="9">
        <v>0.59099999999999997</v>
      </c>
      <c r="F127" s="9">
        <v>1.7509999999999999</v>
      </c>
      <c r="G127" s="9">
        <v>1.0620000000000001</v>
      </c>
      <c r="H127" s="8" t="s">
        <v>142</v>
      </c>
      <c r="I127" s="8" t="s">
        <v>126</v>
      </c>
      <c r="J127" s="8">
        <v>0.8196</v>
      </c>
      <c r="K127" s="8">
        <f t="shared" si="5"/>
        <v>2.9627749576988154</v>
      </c>
      <c r="L127" s="8">
        <f t="shared" si="6"/>
        <v>1.7969543147208125</v>
      </c>
      <c r="M127" s="8">
        <f t="shared" si="7"/>
        <v>0.33752141633352373</v>
      </c>
      <c r="N127" s="8">
        <f t="shared" si="8"/>
        <v>0.55649717514124286</v>
      </c>
      <c r="O127" s="8">
        <f t="shared" si="9"/>
        <v>2.9627749576988154</v>
      </c>
    </row>
    <row r="128" spans="1:15">
      <c r="A128" s="8" t="s">
        <v>137</v>
      </c>
      <c r="B128" s="8">
        <v>3275</v>
      </c>
      <c r="C128" s="8" t="s">
        <v>3</v>
      </c>
      <c r="D128" s="10">
        <v>7.1630000000000001E-4</v>
      </c>
      <c r="E128" s="9">
        <v>1.1970000000000001</v>
      </c>
      <c r="F128" s="9">
        <v>1.982</v>
      </c>
      <c r="G128" s="9">
        <v>0.40500000000000003</v>
      </c>
      <c r="H128" s="8" t="s">
        <v>140</v>
      </c>
      <c r="I128" s="8" t="s">
        <v>127</v>
      </c>
      <c r="J128" s="8">
        <v>0.66600000000000004</v>
      </c>
      <c r="K128" s="8">
        <f t="shared" si="5"/>
        <v>1.6558061821219714</v>
      </c>
      <c r="L128" s="8">
        <f t="shared" si="6"/>
        <v>0.33834586466165412</v>
      </c>
      <c r="M128" s="8">
        <f t="shared" si="7"/>
        <v>0.60393541876892032</v>
      </c>
      <c r="N128" s="8">
        <f t="shared" si="8"/>
        <v>2.9555555555555557</v>
      </c>
      <c r="O128" s="8">
        <f t="shared" si="9"/>
        <v>2.9555555555555557</v>
      </c>
    </row>
    <row r="129" spans="1:15">
      <c r="A129" s="8" t="s">
        <v>137</v>
      </c>
      <c r="B129" s="8">
        <v>2892</v>
      </c>
      <c r="C129" s="8" t="s">
        <v>6</v>
      </c>
      <c r="D129" s="10">
        <v>1.039E-4</v>
      </c>
      <c r="E129" s="9">
        <v>2.6389999999999998</v>
      </c>
      <c r="F129" s="9">
        <v>0.89600000000000002</v>
      </c>
      <c r="G129" s="9">
        <v>1.1439999999999999</v>
      </c>
      <c r="H129" s="8" t="s">
        <v>143</v>
      </c>
      <c r="I129" s="8" t="s">
        <v>126</v>
      </c>
      <c r="J129" s="8">
        <v>0.60770000000000002</v>
      </c>
      <c r="K129" s="8">
        <f t="shared" si="5"/>
        <v>0.33952254641909818</v>
      </c>
      <c r="L129" s="8">
        <f t="shared" si="6"/>
        <v>0.43349753694581283</v>
      </c>
      <c r="M129" s="8">
        <f t="shared" si="7"/>
        <v>2.9453124999999996</v>
      </c>
      <c r="N129" s="8">
        <f t="shared" si="8"/>
        <v>2.3068181818181817</v>
      </c>
      <c r="O129" s="8">
        <f t="shared" si="9"/>
        <v>2.9453124999999996</v>
      </c>
    </row>
    <row r="130" spans="1:15">
      <c r="A130" s="8" t="s">
        <v>137</v>
      </c>
      <c r="B130" s="8">
        <v>2798</v>
      </c>
      <c r="C130" s="8" t="s">
        <v>16</v>
      </c>
      <c r="D130" s="10">
        <v>8.7299999999999994E-5</v>
      </c>
      <c r="E130" s="9">
        <v>0.63100000000000001</v>
      </c>
      <c r="F130" s="9">
        <v>1.8340000000000001</v>
      </c>
      <c r="G130" s="9">
        <v>1.212</v>
      </c>
      <c r="H130" s="8" t="s">
        <v>153</v>
      </c>
      <c r="I130" s="8" t="s">
        <v>126</v>
      </c>
      <c r="J130" s="8">
        <v>0.5212</v>
      </c>
      <c r="K130" s="8">
        <f t="shared" ref="K130:K193" si="10">F130/E130</f>
        <v>2.9064976228209192</v>
      </c>
      <c r="L130" s="8">
        <f t="shared" ref="L130:L193" si="11">G130/E130</f>
        <v>1.9207606973058637</v>
      </c>
      <c r="M130" s="8">
        <f t="shared" ref="M130:M193" si="12">E130/F130</f>
        <v>0.34405670665212651</v>
      </c>
      <c r="N130" s="8">
        <f t="shared" ref="N130:N193" si="13">E130/G130</f>
        <v>0.52062706270627068</v>
      </c>
      <c r="O130" s="8">
        <f t="shared" ref="O130:O193" si="14">MAX(K130:N130)</f>
        <v>2.9064976228209192</v>
      </c>
    </row>
    <row r="131" spans="1:15">
      <c r="A131" s="8" t="s">
        <v>137</v>
      </c>
      <c r="B131" s="8">
        <v>3571</v>
      </c>
      <c r="C131" s="8" t="s">
        <v>1</v>
      </c>
      <c r="D131" s="10">
        <v>6.8420000000000004E-4</v>
      </c>
      <c r="E131" s="9">
        <v>1.968</v>
      </c>
      <c r="F131" s="9">
        <v>0.74099999999999999</v>
      </c>
      <c r="G131" s="9">
        <v>0.68200000000000005</v>
      </c>
      <c r="H131" s="8" t="s">
        <v>138</v>
      </c>
      <c r="I131" s="8" t="s">
        <v>125</v>
      </c>
      <c r="J131" s="8">
        <v>0.7903</v>
      </c>
      <c r="K131" s="8">
        <f t="shared" si="10"/>
        <v>0.37652439024390244</v>
      </c>
      <c r="L131" s="8">
        <f t="shared" si="11"/>
        <v>0.34654471544715448</v>
      </c>
      <c r="M131" s="8">
        <f t="shared" si="12"/>
        <v>2.6558704453441297</v>
      </c>
      <c r="N131" s="8">
        <f t="shared" si="13"/>
        <v>2.885630498533724</v>
      </c>
      <c r="O131" s="8">
        <f t="shared" si="14"/>
        <v>2.885630498533724</v>
      </c>
    </row>
    <row r="132" spans="1:15">
      <c r="A132" s="8" t="s">
        <v>137</v>
      </c>
      <c r="B132" s="8">
        <v>1961</v>
      </c>
      <c r="C132" s="11" t="s">
        <v>42</v>
      </c>
      <c r="D132" s="10">
        <v>5.0000000000000001E-3</v>
      </c>
      <c r="E132" s="9">
        <v>1.7729999999999999</v>
      </c>
      <c r="F132" s="9">
        <v>0.61699999999999999</v>
      </c>
      <c r="G132" s="9">
        <v>0.61499999999999999</v>
      </c>
      <c r="H132" s="8" t="s">
        <v>179</v>
      </c>
      <c r="I132" s="8" t="s">
        <v>126</v>
      </c>
      <c r="J132" s="8">
        <v>0.57989999999999997</v>
      </c>
      <c r="K132" s="8">
        <f t="shared" si="10"/>
        <v>0.34799774393683025</v>
      </c>
      <c r="L132" s="8">
        <f t="shared" si="11"/>
        <v>0.34686971235194586</v>
      </c>
      <c r="M132" s="8">
        <f t="shared" si="12"/>
        <v>2.8735818476499189</v>
      </c>
      <c r="N132" s="8">
        <f t="shared" si="13"/>
        <v>2.8829268292682926</v>
      </c>
      <c r="O132" s="8">
        <f t="shared" si="14"/>
        <v>2.8829268292682926</v>
      </c>
    </row>
    <row r="133" spans="1:15">
      <c r="A133" s="8" t="s">
        <v>137</v>
      </c>
      <c r="B133" s="8">
        <v>1356</v>
      </c>
      <c r="C133" s="8" t="s">
        <v>29</v>
      </c>
      <c r="D133" s="10">
        <v>1.169E-4</v>
      </c>
      <c r="E133" s="9">
        <v>0.78600000000000003</v>
      </c>
      <c r="F133" s="9">
        <v>0.88</v>
      </c>
      <c r="G133" s="9">
        <v>2.2429999999999999</v>
      </c>
      <c r="H133" s="8" t="s">
        <v>166</v>
      </c>
      <c r="I133" s="8" t="s">
        <v>126</v>
      </c>
      <c r="J133" s="8">
        <v>0.95579999999999998</v>
      </c>
      <c r="K133" s="8">
        <f t="shared" si="10"/>
        <v>1.1195928753180662</v>
      </c>
      <c r="L133" s="8">
        <f t="shared" si="11"/>
        <v>2.8536895674300253</v>
      </c>
      <c r="M133" s="8">
        <f t="shared" si="12"/>
        <v>0.89318181818181819</v>
      </c>
      <c r="N133" s="8">
        <f t="shared" si="13"/>
        <v>0.3504235399019171</v>
      </c>
      <c r="O133" s="8">
        <f t="shared" si="14"/>
        <v>2.8536895674300253</v>
      </c>
    </row>
    <row r="134" spans="1:15">
      <c r="A134" s="8" t="s">
        <v>137</v>
      </c>
      <c r="B134" s="8">
        <v>3154</v>
      </c>
      <c r="C134" s="8" t="s">
        <v>5</v>
      </c>
      <c r="D134" s="10">
        <v>2.5910000000000001E-4</v>
      </c>
      <c r="E134" s="9">
        <v>0.61799999999999999</v>
      </c>
      <c r="F134" s="9">
        <v>0.97399999999999998</v>
      </c>
      <c r="G134" s="9">
        <v>1.7589999999999999</v>
      </c>
      <c r="H134" s="8" t="s">
        <v>142</v>
      </c>
      <c r="I134" s="8" t="s">
        <v>126</v>
      </c>
      <c r="J134" s="8">
        <v>0.8196</v>
      </c>
      <c r="K134" s="8">
        <f t="shared" si="10"/>
        <v>1.5760517799352751</v>
      </c>
      <c r="L134" s="8">
        <f t="shared" si="11"/>
        <v>2.8462783171521036</v>
      </c>
      <c r="M134" s="8">
        <f t="shared" si="12"/>
        <v>0.6344969199178645</v>
      </c>
      <c r="N134" s="8">
        <f t="shared" si="13"/>
        <v>0.35133598635588403</v>
      </c>
      <c r="O134" s="8">
        <f t="shared" si="14"/>
        <v>2.8462783171521036</v>
      </c>
    </row>
    <row r="135" spans="1:15">
      <c r="A135" s="8" t="s">
        <v>137</v>
      </c>
      <c r="B135" s="8">
        <v>2690</v>
      </c>
      <c r="C135" s="8" t="s">
        <v>25</v>
      </c>
      <c r="D135" s="10">
        <v>1E-3</v>
      </c>
      <c r="E135" s="9">
        <v>0.86899999999999999</v>
      </c>
      <c r="F135" s="9">
        <v>2.4580000000000002</v>
      </c>
      <c r="G135" s="9">
        <v>0.72</v>
      </c>
      <c r="H135" s="8" t="s">
        <v>162</v>
      </c>
      <c r="I135" s="8" t="s">
        <v>127</v>
      </c>
      <c r="J135" s="8">
        <v>0.58650000000000002</v>
      </c>
      <c r="K135" s="8">
        <f t="shared" si="10"/>
        <v>2.8285385500575377</v>
      </c>
      <c r="L135" s="8">
        <f t="shared" si="11"/>
        <v>0.8285385500575374</v>
      </c>
      <c r="M135" s="8">
        <f t="shared" si="12"/>
        <v>0.35353946297803091</v>
      </c>
      <c r="N135" s="8">
        <f t="shared" si="13"/>
        <v>1.2069444444444444</v>
      </c>
      <c r="O135" s="8">
        <f t="shared" si="14"/>
        <v>2.8285385500575377</v>
      </c>
    </row>
    <row r="136" spans="1:15">
      <c r="A136" s="8" t="s">
        <v>137</v>
      </c>
      <c r="B136" s="8">
        <v>3362</v>
      </c>
      <c r="C136" s="8" t="s">
        <v>61</v>
      </c>
      <c r="D136" s="10">
        <v>7.2559999999999996E-4</v>
      </c>
      <c r="E136" s="9">
        <v>2.3460000000000001</v>
      </c>
      <c r="F136" s="9">
        <v>0.83299999999999996</v>
      </c>
      <c r="G136" s="9">
        <v>0.99199999999999999</v>
      </c>
      <c r="H136" s="8" t="s">
        <v>199</v>
      </c>
      <c r="I136" s="8" t="s">
        <v>128</v>
      </c>
      <c r="J136" s="8">
        <v>0.79579999999999995</v>
      </c>
      <c r="K136" s="8">
        <f t="shared" si="10"/>
        <v>0.35507246376811591</v>
      </c>
      <c r="L136" s="8">
        <f t="shared" si="11"/>
        <v>0.42284739982949698</v>
      </c>
      <c r="M136" s="8">
        <f t="shared" si="12"/>
        <v>2.8163265306122449</v>
      </c>
      <c r="N136" s="8">
        <f t="shared" si="13"/>
        <v>2.36491935483871</v>
      </c>
      <c r="O136" s="8">
        <f t="shared" si="14"/>
        <v>2.8163265306122449</v>
      </c>
    </row>
    <row r="137" spans="1:15">
      <c r="A137" s="8" t="s">
        <v>137</v>
      </c>
      <c r="B137" s="8">
        <v>3029</v>
      </c>
      <c r="C137" s="8" t="s">
        <v>5</v>
      </c>
      <c r="D137" s="10">
        <v>3.0000000000000001E-3</v>
      </c>
      <c r="E137" s="9">
        <v>0.66800000000000004</v>
      </c>
      <c r="F137" s="9">
        <v>1.8680000000000001</v>
      </c>
      <c r="G137" s="9">
        <v>1.54</v>
      </c>
      <c r="H137" s="8" t="s">
        <v>142</v>
      </c>
      <c r="I137" s="8" t="s">
        <v>126</v>
      </c>
      <c r="J137" s="8">
        <v>0.8196</v>
      </c>
      <c r="K137" s="8">
        <f t="shared" si="10"/>
        <v>2.7964071856287425</v>
      </c>
      <c r="L137" s="8">
        <f t="shared" si="11"/>
        <v>2.3053892215568861</v>
      </c>
      <c r="M137" s="8">
        <f t="shared" si="12"/>
        <v>0.35760171306209848</v>
      </c>
      <c r="N137" s="8">
        <f t="shared" si="13"/>
        <v>0.4337662337662338</v>
      </c>
      <c r="O137" s="8">
        <f t="shared" si="14"/>
        <v>2.7964071856287425</v>
      </c>
    </row>
    <row r="138" spans="1:15">
      <c r="A138" s="8" t="s">
        <v>137</v>
      </c>
      <c r="B138" s="8">
        <v>602</v>
      </c>
      <c r="C138" s="8" t="s">
        <v>5</v>
      </c>
      <c r="D138" s="10">
        <v>1.4559999999999999E-4</v>
      </c>
      <c r="E138" s="9">
        <v>0.623</v>
      </c>
      <c r="F138" s="9">
        <v>1.726</v>
      </c>
      <c r="G138" s="9">
        <v>1.0109999999999999</v>
      </c>
      <c r="H138" s="8" t="s">
        <v>142</v>
      </c>
      <c r="I138" s="8" t="s">
        <v>126</v>
      </c>
      <c r="J138" s="8">
        <v>0.8196</v>
      </c>
      <c r="K138" s="8">
        <f t="shared" si="10"/>
        <v>2.7704654895666132</v>
      </c>
      <c r="L138" s="8">
        <f t="shared" si="11"/>
        <v>1.6227929373996788</v>
      </c>
      <c r="M138" s="8">
        <f t="shared" si="12"/>
        <v>0.36095017381228273</v>
      </c>
      <c r="N138" s="8">
        <f t="shared" si="13"/>
        <v>0.61622156280910001</v>
      </c>
      <c r="O138" s="8">
        <f t="shared" si="14"/>
        <v>2.7704654895666132</v>
      </c>
    </row>
    <row r="139" spans="1:15">
      <c r="A139" s="8" t="s">
        <v>137</v>
      </c>
      <c r="B139" s="8">
        <v>3273</v>
      </c>
      <c r="C139" s="8" t="s">
        <v>61</v>
      </c>
      <c r="D139" s="10">
        <v>2E-3</v>
      </c>
      <c r="E139" s="9">
        <v>2.1539999999999999</v>
      </c>
      <c r="F139" s="9">
        <v>0.77800000000000002</v>
      </c>
      <c r="G139" s="9">
        <v>0.90100000000000002</v>
      </c>
      <c r="H139" s="8" t="s">
        <v>199</v>
      </c>
      <c r="I139" s="8" t="s">
        <v>128</v>
      </c>
      <c r="J139" s="8">
        <v>0.79579999999999995</v>
      </c>
      <c r="K139" s="8">
        <f t="shared" si="10"/>
        <v>0.36118848653667596</v>
      </c>
      <c r="L139" s="8">
        <f t="shared" si="11"/>
        <v>0.41829155060352835</v>
      </c>
      <c r="M139" s="8">
        <f t="shared" si="12"/>
        <v>2.7686375321336758</v>
      </c>
      <c r="N139" s="8">
        <f t="shared" si="13"/>
        <v>2.3906770255271916</v>
      </c>
      <c r="O139" s="8">
        <f t="shared" si="14"/>
        <v>2.7686375321336758</v>
      </c>
    </row>
    <row r="140" spans="1:15">
      <c r="A140" s="8" t="s">
        <v>137</v>
      </c>
      <c r="B140" s="8">
        <v>2029</v>
      </c>
      <c r="C140" s="8" t="s">
        <v>46</v>
      </c>
      <c r="D140" s="10">
        <v>3.0000000000000001E-3</v>
      </c>
      <c r="E140" s="9">
        <v>1.93</v>
      </c>
      <c r="F140" s="9">
        <v>0.97899999999999998</v>
      </c>
      <c r="G140" s="9">
        <v>0.70799999999999996</v>
      </c>
      <c r="H140" s="8" t="s">
        <v>183</v>
      </c>
      <c r="I140" s="8" t="s">
        <v>125</v>
      </c>
      <c r="J140" s="8">
        <v>0.55330000000000001</v>
      </c>
      <c r="K140" s="8">
        <f t="shared" si="10"/>
        <v>0.5072538860103627</v>
      </c>
      <c r="L140" s="8">
        <f t="shared" si="11"/>
        <v>0.36683937823834195</v>
      </c>
      <c r="M140" s="8">
        <f t="shared" si="12"/>
        <v>1.9713993871297242</v>
      </c>
      <c r="N140" s="8">
        <f t="shared" si="13"/>
        <v>2.7259887005649719</v>
      </c>
      <c r="O140" s="8">
        <f t="shared" si="14"/>
        <v>2.7259887005649719</v>
      </c>
    </row>
    <row r="141" spans="1:15">
      <c r="A141" s="8" t="s">
        <v>137</v>
      </c>
      <c r="B141" s="8">
        <v>432</v>
      </c>
      <c r="C141" s="8" t="s">
        <v>3</v>
      </c>
      <c r="D141" s="10">
        <v>5.5900000000000004E-4</v>
      </c>
      <c r="E141" s="9">
        <v>0.96399999999999997</v>
      </c>
      <c r="F141" s="9">
        <v>2.5979999999999999</v>
      </c>
      <c r="G141" s="9">
        <v>0.54900000000000004</v>
      </c>
      <c r="H141" s="8" t="s">
        <v>140</v>
      </c>
      <c r="I141" s="8" t="s">
        <v>127</v>
      </c>
      <c r="J141" s="8">
        <v>0.66600000000000004</v>
      </c>
      <c r="K141" s="8">
        <f t="shared" si="10"/>
        <v>2.6950207468879666</v>
      </c>
      <c r="L141" s="8">
        <f t="shared" si="11"/>
        <v>0.56950207468879677</v>
      </c>
      <c r="M141" s="8">
        <f t="shared" si="12"/>
        <v>0.3710546574287914</v>
      </c>
      <c r="N141" s="8">
        <f t="shared" si="13"/>
        <v>1.7559198542805099</v>
      </c>
      <c r="O141" s="8">
        <f t="shared" si="14"/>
        <v>2.6950207468879666</v>
      </c>
    </row>
    <row r="142" spans="1:15">
      <c r="A142" s="8" t="s">
        <v>137</v>
      </c>
      <c r="B142" s="8">
        <v>1458</v>
      </c>
      <c r="C142" s="8" t="s">
        <v>33</v>
      </c>
      <c r="D142" s="10">
        <v>6.4769999999999997E-4</v>
      </c>
      <c r="E142" s="9">
        <v>0.67200000000000004</v>
      </c>
      <c r="F142" s="9">
        <v>1.1259999999999999</v>
      </c>
      <c r="G142" s="9">
        <v>1.7889999999999999</v>
      </c>
      <c r="H142" s="8" t="s">
        <v>170</v>
      </c>
      <c r="I142" s="8" t="s">
        <v>126</v>
      </c>
      <c r="J142" s="8">
        <v>0.99260000000000004</v>
      </c>
      <c r="K142" s="8">
        <f t="shared" si="10"/>
        <v>1.6755952380952379</v>
      </c>
      <c r="L142" s="8">
        <f t="shared" si="11"/>
        <v>2.6622023809523805</v>
      </c>
      <c r="M142" s="8">
        <f t="shared" si="12"/>
        <v>0.59680284191829491</v>
      </c>
      <c r="N142" s="8">
        <f t="shared" si="13"/>
        <v>0.37562884292901066</v>
      </c>
      <c r="O142" s="8">
        <f t="shared" si="14"/>
        <v>2.6622023809523805</v>
      </c>
    </row>
    <row r="143" spans="1:15">
      <c r="A143" s="8" t="s">
        <v>137</v>
      </c>
      <c r="B143" s="8">
        <v>1482</v>
      </c>
      <c r="C143" s="8" t="s">
        <v>35</v>
      </c>
      <c r="D143" s="10">
        <v>5.0000000000000001E-3</v>
      </c>
      <c r="E143" s="9">
        <v>0.72199999999999998</v>
      </c>
      <c r="F143" s="9">
        <v>1.9139999999999999</v>
      </c>
      <c r="G143" s="9">
        <v>1.577</v>
      </c>
      <c r="H143" s="8" t="s">
        <v>172</v>
      </c>
      <c r="I143" s="8" t="s">
        <v>126</v>
      </c>
      <c r="J143" s="8">
        <v>0.83640000000000003</v>
      </c>
      <c r="K143" s="8">
        <f t="shared" si="10"/>
        <v>2.6509695290858724</v>
      </c>
      <c r="L143" s="8">
        <f t="shared" si="11"/>
        <v>2.1842105263157894</v>
      </c>
      <c r="M143" s="8">
        <f t="shared" si="12"/>
        <v>0.37722048066875652</v>
      </c>
      <c r="N143" s="8">
        <f t="shared" si="13"/>
        <v>0.45783132530120479</v>
      </c>
      <c r="O143" s="8">
        <f t="shared" si="14"/>
        <v>2.6509695290858724</v>
      </c>
    </row>
    <row r="144" spans="1:15">
      <c r="A144" s="8" t="s">
        <v>137</v>
      </c>
      <c r="B144" s="8">
        <v>3031</v>
      </c>
      <c r="C144" s="8" t="s">
        <v>5</v>
      </c>
      <c r="D144" s="10">
        <v>4.2129999999999999E-4</v>
      </c>
      <c r="E144" s="9">
        <v>0.60399999999999998</v>
      </c>
      <c r="F144" s="9">
        <v>1.597</v>
      </c>
      <c r="G144" s="9">
        <v>1.5589999999999999</v>
      </c>
      <c r="H144" s="8" t="s">
        <v>142</v>
      </c>
      <c r="I144" s="8" t="s">
        <v>126</v>
      </c>
      <c r="J144" s="8">
        <v>0.8196</v>
      </c>
      <c r="K144" s="8">
        <f t="shared" si="10"/>
        <v>2.6440397350993377</v>
      </c>
      <c r="L144" s="8">
        <f t="shared" si="11"/>
        <v>2.5811258278145695</v>
      </c>
      <c r="M144" s="8">
        <f t="shared" si="12"/>
        <v>0.37820914214151535</v>
      </c>
      <c r="N144" s="8">
        <f t="shared" si="13"/>
        <v>0.38742783835792177</v>
      </c>
      <c r="O144" s="8">
        <f t="shared" si="14"/>
        <v>2.6440397350993377</v>
      </c>
    </row>
    <row r="145" spans="1:15">
      <c r="A145" s="8" t="s">
        <v>137</v>
      </c>
      <c r="B145" s="8">
        <v>576</v>
      </c>
      <c r="C145" s="8" t="s">
        <v>5</v>
      </c>
      <c r="D145" s="10">
        <v>4.8690000000000003E-5</v>
      </c>
      <c r="E145" s="9">
        <v>0.60499999999999998</v>
      </c>
      <c r="F145" s="9">
        <v>1.0189999999999999</v>
      </c>
      <c r="G145" s="9">
        <v>1.5860000000000001</v>
      </c>
      <c r="H145" s="8" t="s">
        <v>142</v>
      </c>
      <c r="I145" s="8" t="s">
        <v>126</v>
      </c>
      <c r="J145" s="8">
        <v>0.8196</v>
      </c>
      <c r="K145" s="8">
        <f t="shared" si="10"/>
        <v>1.684297520661157</v>
      </c>
      <c r="L145" s="8">
        <f t="shared" si="11"/>
        <v>2.6214876033057855</v>
      </c>
      <c r="M145" s="8">
        <f t="shared" si="12"/>
        <v>0.59371933267909716</v>
      </c>
      <c r="N145" s="8">
        <f t="shared" si="13"/>
        <v>0.38146279949558637</v>
      </c>
      <c r="O145" s="8">
        <f t="shared" si="14"/>
        <v>2.6214876033057855</v>
      </c>
    </row>
    <row r="146" spans="1:15">
      <c r="A146" s="8" t="s">
        <v>137</v>
      </c>
      <c r="B146" s="8">
        <v>278</v>
      </c>
      <c r="C146" s="8" t="s">
        <v>2</v>
      </c>
      <c r="D146" s="10">
        <v>3.0000000000000001E-3</v>
      </c>
      <c r="E146" s="9">
        <v>0.63700000000000001</v>
      </c>
      <c r="F146" s="9">
        <v>1.611</v>
      </c>
      <c r="G146" s="9">
        <v>1.657</v>
      </c>
      <c r="H146" s="8" t="s">
        <v>139</v>
      </c>
      <c r="I146" s="8" t="s">
        <v>126</v>
      </c>
      <c r="J146" s="8">
        <v>0.73380000000000001</v>
      </c>
      <c r="K146" s="8">
        <f t="shared" si="10"/>
        <v>2.5290423861852434</v>
      </c>
      <c r="L146" s="8">
        <f t="shared" si="11"/>
        <v>2.6012558869701725</v>
      </c>
      <c r="M146" s="8">
        <f t="shared" si="12"/>
        <v>0.39540657976412169</v>
      </c>
      <c r="N146" s="8">
        <f t="shared" si="13"/>
        <v>0.38442969221484613</v>
      </c>
      <c r="O146" s="8">
        <f t="shared" si="14"/>
        <v>2.6012558869701725</v>
      </c>
    </row>
    <row r="147" spans="1:15">
      <c r="A147" s="8" t="s">
        <v>137</v>
      </c>
      <c r="B147" s="8">
        <v>1402</v>
      </c>
      <c r="C147" s="8" t="s">
        <v>32</v>
      </c>
      <c r="D147" s="10">
        <v>0.01</v>
      </c>
      <c r="E147" s="9">
        <v>2.1019999999999999</v>
      </c>
      <c r="F147" s="9">
        <v>1.0149999999999999</v>
      </c>
      <c r="G147" s="9">
        <v>0.81299999999999994</v>
      </c>
      <c r="H147" s="8" t="s">
        <v>169</v>
      </c>
      <c r="I147" s="8" t="s">
        <v>125</v>
      </c>
      <c r="J147" s="8">
        <v>0.59419999999999995</v>
      </c>
      <c r="K147" s="8">
        <f t="shared" si="10"/>
        <v>0.48287345385347286</v>
      </c>
      <c r="L147" s="8">
        <f t="shared" si="11"/>
        <v>0.38677450047573741</v>
      </c>
      <c r="M147" s="8">
        <f t="shared" si="12"/>
        <v>2.0709359605911333</v>
      </c>
      <c r="N147" s="8">
        <f t="shared" si="13"/>
        <v>2.5854858548585486</v>
      </c>
      <c r="O147" s="8">
        <f t="shared" si="14"/>
        <v>2.5854858548585486</v>
      </c>
    </row>
    <row r="148" spans="1:15">
      <c r="A148" s="8" t="s">
        <v>137</v>
      </c>
      <c r="B148" s="8">
        <v>1822</v>
      </c>
      <c r="C148" s="8" t="s">
        <v>39</v>
      </c>
      <c r="D148" s="10">
        <v>2.398E-4</v>
      </c>
      <c r="E148" s="9">
        <v>1.571</v>
      </c>
      <c r="F148" s="9">
        <v>1.0680000000000001</v>
      </c>
      <c r="G148" s="9">
        <v>0.60899999999999999</v>
      </c>
      <c r="H148" s="8" t="s">
        <v>176</v>
      </c>
      <c r="I148" s="8" t="s">
        <v>133</v>
      </c>
      <c r="J148" s="8">
        <v>0.89659999999999995</v>
      </c>
      <c r="K148" s="8">
        <f t="shared" si="10"/>
        <v>0.67982176957352014</v>
      </c>
      <c r="L148" s="8">
        <f t="shared" si="11"/>
        <v>0.38765117759388923</v>
      </c>
      <c r="M148" s="8">
        <f t="shared" si="12"/>
        <v>1.4709737827715355</v>
      </c>
      <c r="N148" s="8">
        <f t="shared" si="13"/>
        <v>2.5796387520525452</v>
      </c>
      <c r="O148" s="8">
        <f t="shared" si="14"/>
        <v>2.5796387520525452</v>
      </c>
    </row>
    <row r="149" spans="1:15">
      <c r="A149" s="8" t="s">
        <v>137</v>
      </c>
      <c r="B149" s="8">
        <v>1461</v>
      </c>
      <c r="C149" s="8" t="s">
        <v>34</v>
      </c>
      <c r="D149" s="10">
        <v>1E-3</v>
      </c>
      <c r="E149" s="9">
        <v>1.75</v>
      </c>
      <c r="F149" s="9">
        <v>1.375</v>
      </c>
      <c r="G149" s="9">
        <v>0.68200000000000005</v>
      </c>
      <c r="H149" s="8" t="s">
        <v>171</v>
      </c>
      <c r="I149" s="8" t="s">
        <v>125</v>
      </c>
      <c r="J149" s="8">
        <v>0.75739999999999996</v>
      </c>
      <c r="K149" s="8">
        <f t="shared" si="10"/>
        <v>0.7857142857142857</v>
      </c>
      <c r="L149" s="8">
        <f t="shared" si="11"/>
        <v>0.38971428571428574</v>
      </c>
      <c r="M149" s="8">
        <f t="shared" si="12"/>
        <v>1.2727272727272727</v>
      </c>
      <c r="N149" s="8">
        <f t="shared" si="13"/>
        <v>2.5659824046920821</v>
      </c>
      <c r="O149" s="8">
        <f t="shared" si="14"/>
        <v>2.5659824046920821</v>
      </c>
    </row>
    <row r="150" spans="1:15">
      <c r="A150" s="8" t="s">
        <v>137</v>
      </c>
      <c r="B150" s="8">
        <v>3156</v>
      </c>
      <c r="C150" s="11" t="s">
        <v>5</v>
      </c>
      <c r="D150" s="10">
        <v>2E-3</v>
      </c>
      <c r="E150" s="9">
        <v>0.63700000000000001</v>
      </c>
      <c r="F150" s="9">
        <v>1.06</v>
      </c>
      <c r="G150" s="9">
        <v>1.615</v>
      </c>
      <c r="H150" s="8" t="s">
        <v>142</v>
      </c>
      <c r="I150" s="8" t="s">
        <v>126</v>
      </c>
      <c r="J150" s="8">
        <v>0.8196</v>
      </c>
      <c r="K150" s="8">
        <f t="shared" si="10"/>
        <v>1.6640502354788069</v>
      </c>
      <c r="L150" s="8">
        <f t="shared" si="11"/>
        <v>2.5353218210361068</v>
      </c>
      <c r="M150" s="8">
        <f t="shared" si="12"/>
        <v>0.60094339622641513</v>
      </c>
      <c r="N150" s="8">
        <f t="shared" si="13"/>
        <v>0.39442724458204337</v>
      </c>
      <c r="O150" s="8">
        <f t="shared" si="14"/>
        <v>2.5353218210361068</v>
      </c>
    </row>
    <row r="151" spans="1:15">
      <c r="A151" s="8" t="s">
        <v>137</v>
      </c>
      <c r="B151" s="8">
        <v>3267</v>
      </c>
      <c r="C151" s="8" t="s">
        <v>5</v>
      </c>
      <c r="D151" s="10">
        <v>1.8369999999999999E-4</v>
      </c>
      <c r="E151" s="9">
        <v>1.9390000000000001</v>
      </c>
      <c r="F151" s="9">
        <v>1.145</v>
      </c>
      <c r="G151" s="9">
        <v>0.76900000000000002</v>
      </c>
      <c r="H151" s="8" t="s">
        <v>142</v>
      </c>
      <c r="I151" s="8" t="s">
        <v>126</v>
      </c>
      <c r="J151" s="8">
        <v>0.8196</v>
      </c>
      <c r="K151" s="8">
        <f t="shared" si="10"/>
        <v>0.59051057246003091</v>
      </c>
      <c r="L151" s="8">
        <f t="shared" si="11"/>
        <v>0.39659618359979371</v>
      </c>
      <c r="M151" s="8">
        <f t="shared" si="12"/>
        <v>1.6934497816593888</v>
      </c>
      <c r="N151" s="8">
        <f t="shared" si="13"/>
        <v>2.5214564369310795</v>
      </c>
      <c r="O151" s="8">
        <f t="shared" si="14"/>
        <v>2.5214564369310795</v>
      </c>
    </row>
    <row r="152" spans="1:15">
      <c r="A152" s="8" t="s">
        <v>137</v>
      </c>
      <c r="B152" s="8">
        <v>1150</v>
      </c>
      <c r="C152" s="8" t="s">
        <v>24</v>
      </c>
      <c r="D152" s="10">
        <v>3.0000000000000001E-3</v>
      </c>
      <c r="E152" s="9">
        <v>2.2599999999999998</v>
      </c>
      <c r="F152" s="9">
        <v>1.05</v>
      </c>
      <c r="G152" s="9">
        <v>0.90500000000000003</v>
      </c>
      <c r="H152" s="8" t="s">
        <v>161</v>
      </c>
      <c r="I152" s="8" t="s">
        <v>126</v>
      </c>
      <c r="J152" s="8">
        <v>0.7913</v>
      </c>
      <c r="K152" s="8">
        <f t="shared" si="10"/>
        <v>0.46460176991150448</v>
      </c>
      <c r="L152" s="8">
        <f t="shared" si="11"/>
        <v>0.40044247787610626</v>
      </c>
      <c r="M152" s="8">
        <f t="shared" si="12"/>
        <v>2.1523809523809523</v>
      </c>
      <c r="N152" s="8">
        <f t="shared" si="13"/>
        <v>2.4972375690607733</v>
      </c>
      <c r="O152" s="8">
        <f t="shared" si="14"/>
        <v>2.4972375690607733</v>
      </c>
    </row>
    <row r="153" spans="1:15">
      <c r="A153" s="8" t="s">
        <v>137</v>
      </c>
      <c r="B153" s="8">
        <v>1100</v>
      </c>
      <c r="C153" s="11" t="s">
        <v>22</v>
      </c>
      <c r="D153" s="10">
        <v>4.1669999999999999E-5</v>
      </c>
      <c r="E153" s="9">
        <v>0.96099999999999997</v>
      </c>
      <c r="F153" s="9">
        <v>2.3839999999999999</v>
      </c>
      <c r="G153" s="9">
        <v>0.747</v>
      </c>
      <c r="H153" s="8" t="s">
        <v>159</v>
      </c>
      <c r="I153" s="8" t="s">
        <v>131</v>
      </c>
      <c r="J153" s="8">
        <v>0.4803</v>
      </c>
      <c r="K153" s="8">
        <f t="shared" si="10"/>
        <v>2.4807492195629552</v>
      </c>
      <c r="L153" s="8">
        <f t="shared" si="11"/>
        <v>0.77731529656607701</v>
      </c>
      <c r="M153" s="8">
        <f t="shared" si="12"/>
        <v>0.40310402684563756</v>
      </c>
      <c r="N153" s="8">
        <f t="shared" si="13"/>
        <v>1.286479250334672</v>
      </c>
      <c r="O153" s="8">
        <f t="shared" si="14"/>
        <v>2.4807492195629552</v>
      </c>
    </row>
    <row r="154" spans="1:15">
      <c r="A154" s="8" t="s">
        <v>137</v>
      </c>
      <c r="B154" s="8">
        <v>1834</v>
      </c>
      <c r="C154" s="8" t="s">
        <v>26</v>
      </c>
      <c r="D154" s="10">
        <v>7.0000000000000001E-3</v>
      </c>
      <c r="E154" s="9">
        <v>1.3129999999999999</v>
      </c>
      <c r="F154" s="9">
        <v>0.53300000000000003</v>
      </c>
      <c r="G154" s="9">
        <v>1.194</v>
      </c>
      <c r="H154" s="8" t="s">
        <v>163</v>
      </c>
      <c r="I154" s="8" t="s">
        <v>126</v>
      </c>
      <c r="J154" s="8">
        <v>0.75949999999999995</v>
      </c>
      <c r="K154" s="8">
        <f t="shared" si="10"/>
        <v>0.40594059405940597</v>
      </c>
      <c r="L154" s="8">
        <f t="shared" si="11"/>
        <v>0.90936785986290936</v>
      </c>
      <c r="M154" s="8">
        <f t="shared" si="12"/>
        <v>2.4634146341463414</v>
      </c>
      <c r="N154" s="8">
        <f t="shared" si="13"/>
        <v>1.0996649916247907</v>
      </c>
      <c r="O154" s="8">
        <f t="shared" si="14"/>
        <v>2.4634146341463414</v>
      </c>
    </row>
    <row r="155" spans="1:15">
      <c r="A155" s="8" t="s">
        <v>137</v>
      </c>
      <c r="B155" s="8">
        <v>1825</v>
      </c>
      <c r="C155" s="8" t="s">
        <v>40</v>
      </c>
      <c r="D155" s="10">
        <v>7.2550000000000002E-4</v>
      </c>
      <c r="E155" s="9">
        <v>1.593</v>
      </c>
      <c r="F155" s="9">
        <v>1.091</v>
      </c>
      <c r="G155" s="9">
        <v>0.65200000000000002</v>
      </c>
      <c r="H155" s="8" t="s">
        <v>177</v>
      </c>
      <c r="I155" s="8" t="s">
        <v>125</v>
      </c>
      <c r="J155" s="8">
        <v>0.87</v>
      </c>
      <c r="K155" s="8">
        <f t="shared" si="10"/>
        <v>0.6848713119899561</v>
      </c>
      <c r="L155" s="8">
        <f t="shared" si="11"/>
        <v>0.40929064657878217</v>
      </c>
      <c r="M155" s="8">
        <f t="shared" si="12"/>
        <v>1.4601283226397801</v>
      </c>
      <c r="N155" s="8">
        <f t="shared" si="13"/>
        <v>2.4432515337423313</v>
      </c>
      <c r="O155" s="8">
        <f t="shared" si="14"/>
        <v>2.4432515337423313</v>
      </c>
    </row>
    <row r="156" spans="1:15">
      <c r="A156" s="8" t="s">
        <v>137</v>
      </c>
      <c r="B156" s="8">
        <v>3445</v>
      </c>
      <c r="C156" s="8" t="s">
        <v>63</v>
      </c>
      <c r="D156" s="10">
        <v>7.0000000000000001E-3</v>
      </c>
      <c r="E156" s="9">
        <v>0.81</v>
      </c>
      <c r="F156" s="9">
        <v>1.978</v>
      </c>
      <c r="G156" s="9">
        <v>0.64200000000000002</v>
      </c>
      <c r="H156" s="8" t="s">
        <v>201</v>
      </c>
      <c r="I156" s="8" t="s">
        <v>126</v>
      </c>
      <c r="J156" s="8">
        <v>0.58509999999999995</v>
      </c>
      <c r="K156" s="8">
        <f t="shared" si="10"/>
        <v>2.4419753086419753</v>
      </c>
      <c r="L156" s="8">
        <f t="shared" si="11"/>
        <v>0.79259259259259252</v>
      </c>
      <c r="M156" s="8">
        <f t="shared" si="12"/>
        <v>0.40950455005055614</v>
      </c>
      <c r="N156" s="8">
        <f t="shared" si="13"/>
        <v>1.2616822429906542</v>
      </c>
      <c r="O156" s="8">
        <f t="shared" si="14"/>
        <v>2.4419753086419753</v>
      </c>
    </row>
    <row r="157" spans="1:15">
      <c r="A157" s="8" t="s">
        <v>137</v>
      </c>
      <c r="B157" s="8">
        <v>433</v>
      </c>
      <c r="C157" s="8" t="s">
        <v>4</v>
      </c>
      <c r="D157" s="10">
        <v>6.0000000000000001E-3</v>
      </c>
      <c r="E157" s="9">
        <v>1.8720000000000001</v>
      </c>
      <c r="F157" s="9">
        <v>1.544</v>
      </c>
      <c r="G157" s="9">
        <v>0.76900000000000002</v>
      </c>
      <c r="H157" s="8" t="s">
        <v>141</v>
      </c>
      <c r="I157" s="8" t="s">
        <v>128</v>
      </c>
      <c r="J157" s="8">
        <v>0.38129999999999997</v>
      </c>
      <c r="K157" s="8">
        <f t="shared" si="10"/>
        <v>0.82478632478632474</v>
      </c>
      <c r="L157" s="8">
        <f t="shared" si="11"/>
        <v>0.41079059829059827</v>
      </c>
      <c r="M157" s="8">
        <f t="shared" si="12"/>
        <v>1.2124352331606219</v>
      </c>
      <c r="N157" s="8">
        <f t="shared" si="13"/>
        <v>2.4343302990897269</v>
      </c>
      <c r="O157" s="8">
        <f t="shared" si="14"/>
        <v>2.4343302990897269</v>
      </c>
    </row>
    <row r="158" spans="1:15">
      <c r="A158" s="8" t="s">
        <v>137</v>
      </c>
      <c r="B158" s="8">
        <v>3605</v>
      </c>
      <c r="C158" s="8" t="s">
        <v>1</v>
      </c>
      <c r="D158" s="10">
        <v>1E-3</v>
      </c>
      <c r="E158" s="9">
        <v>1.724</v>
      </c>
      <c r="F158" s="9">
        <v>0.71</v>
      </c>
      <c r="G158" s="9">
        <v>0.99099999999999999</v>
      </c>
      <c r="H158" s="8" t="s">
        <v>138</v>
      </c>
      <c r="I158" s="8" t="s">
        <v>125</v>
      </c>
      <c r="J158" s="8">
        <v>0.7903</v>
      </c>
      <c r="K158" s="8">
        <f t="shared" si="10"/>
        <v>0.41183294663573083</v>
      </c>
      <c r="L158" s="8">
        <f t="shared" si="11"/>
        <v>0.57482598607888635</v>
      </c>
      <c r="M158" s="8">
        <f t="shared" si="12"/>
        <v>2.4281690140845069</v>
      </c>
      <c r="N158" s="8">
        <f t="shared" si="13"/>
        <v>1.7396569122098891</v>
      </c>
      <c r="O158" s="8">
        <f t="shared" si="14"/>
        <v>2.4281690140845069</v>
      </c>
    </row>
    <row r="159" spans="1:15">
      <c r="A159" s="8" t="s">
        <v>137</v>
      </c>
      <c r="B159" s="8">
        <v>1540</v>
      </c>
      <c r="C159" s="8" t="s">
        <v>37</v>
      </c>
      <c r="D159" s="10">
        <v>7.5940000000000003E-4</v>
      </c>
      <c r="E159" s="9">
        <v>0.83599999999999997</v>
      </c>
      <c r="F159" s="9">
        <v>0.71599999999999997</v>
      </c>
      <c r="G159" s="9">
        <v>2.012</v>
      </c>
      <c r="H159" s="8" t="s">
        <v>174</v>
      </c>
      <c r="I159" s="8" t="s">
        <v>126</v>
      </c>
      <c r="J159" s="8">
        <v>0.39689999999999998</v>
      </c>
      <c r="K159" s="8">
        <f t="shared" si="10"/>
        <v>0.8564593301435407</v>
      </c>
      <c r="L159" s="8">
        <f t="shared" si="11"/>
        <v>2.4066985645933014</v>
      </c>
      <c r="M159" s="8">
        <f t="shared" si="12"/>
        <v>1.1675977653631284</v>
      </c>
      <c r="N159" s="8">
        <f t="shared" si="13"/>
        <v>0.41550695825049699</v>
      </c>
      <c r="O159" s="8">
        <f t="shared" si="14"/>
        <v>2.4066985645933014</v>
      </c>
    </row>
    <row r="160" spans="1:15">
      <c r="A160" s="8" t="s">
        <v>137</v>
      </c>
      <c r="B160" s="8">
        <v>2689</v>
      </c>
      <c r="C160" s="8" t="s">
        <v>53</v>
      </c>
      <c r="D160" s="10">
        <v>3.3740000000000002E-4</v>
      </c>
      <c r="E160" s="9">
        <v>1.7130000000000001</v>
      </c>
      <c r="F160" s="9">
        <v>0.71699999999999997</v>
      </c>
      <c r="G160" s="9">
        <v>1.544</v>
      </c>
      <c r="H160" s="8" t="s">
        <v>190</v>
      </c>
      <c r="I160" s="8" t="s">
        <v>126</v>
      </c>
      <c r="J160" s="8">
        <v>0.8659</v>
      </c>
      <c r="K160" s="8">
        <f t="shared" si="10"/>
        <v>0.41856392294220662</v>
      </c>
      <c r="L160" s="8">
        <f t="shared" si="11"/>
        <v>0.90134267367192056</v>
      </c>
      <c r="M160" s="8">
        <f t="shared" si="12"/>
        <v>2.3891213389121342</v>
      </c>
      <c r="N160" s="8">
        <f t="shared" si="13"/>
        <v>1.1094559585492227</v>
      </c>
      <c r="O160" s="8">
        <f t="shared" si="14"/>
        <v>2.3891213389121342</v>
      </c>
    </row>
    <row r="161" spans="1:15">
      <c r="A161" s="8" t="s">
        <v>137</v>
      </c>
      <c r="B161" s="8">
        <v>1486</v>
      </c>
      <c r="C161" s="8" t="s">
        <v>36</v>
      </c>
      <c r="D161" s="10">
        <v>5.8579999999999998E-5</v>
      </c>
      <c r="E161" s="9">
        <v>1.849</v>
      </c>
      <c r="F161" s="9">
        <v>0.77500000000000002</v>
      </c>
      <c r="G161" s="9">
        <v>0.97699999999999998</v>
      </c>
      <c r="H161" s="8" t="s">
        <v>173</v>
      </c>
      <c r="I161" s="8" t="s">
        <v>131</v>
      </c>
      <c r="J161" s="8">
        <v>0.94040000000000001</v>
      </c>
      <c r="K161" s="8">
        <f t="shared" si="10"/>
        <v>0.41914548404543001</v>
      </c>
      <c r="L161" s="8">
        <f t="shared" si="11"/>
        <v>0.52839372633856141</v>
      </c>
      <c r="M161" s="8">
        <f t="shared" si="12"/>
        <v>2.3858064516129032</v>
      </c>
      <c r="N161" s="8">
        <f t="shared" si="13"/>
        <v>1.8925281473899693</v>
      </c>
      <c r="O161" s="8">
        <f t="shared" si="14"/>
        <v>2.3858064516129032</v>
      </c>
    </row>
    <row r="162" spans="1:15">
      <c r="A162" s="8" t="s">
        <v>137</v>
      </c>
      <c r="B162" s="8">
        <v>3295</v>
      </c>
      <c r="C162" s="8" t="s">
        <v>4</v>
      </c>
      <c r="D162" s="10">
        <v>7.0000000000000001E-3</v>
      </c>
      <c r="E162" s="9">
        <v>1.907</v>
      </c>
      <c r="F162" s="9">
        <v>1.022</v>
      </c>
      <c r="G162" s="9">
        <v>0.80200000000000005</v>
      </c>
      <c r="H162" s="8" t="s">
        <v>141</v>
      </c>
      <c r="I162" s="8" t="s">
        <v>128</v>
      </c>
      <c r="J162" s="8">
        <v>0.38129999999999997</v>
      </c>
      <c r="K162" s="8">
        <f t="shared" si="10"/>
        <v>0.53592029365495542</v>
      </c>
      <c r="L162" s="8">
        <f t="shared" si="11"/>
        <v>0.4205558468799161</v>
      </c>
      <c r="M162" s="8">
        <f t="shared" si="12"/>
        <v>1.8659491193737769</v>
      </c>
      <c r="N162" s="8">
        <f t="shared" si="13"/>
        <v>2.3778054862842892</v>
      </c>
      <c r="O162" s="8">
        <f t="shared" si="14"/>
        <v>2.3778054862842892</v>
      </c>
    </row>
    <row r="163" spans="1:15">
      <c r="A163" s="8" t="s">
        <v>137</v>
      </c>
      <c r="B163" s="8">
        <v>1747</v>
      </c>
      <c r="C163" s="8" t="s">
        <v>38</v>
      </c>
      <c r="D163" s="10">
        <v>2.0019999999999999E-4</v>
      </c>
      <c r="E163" s="9">
        <v>1.2789999999999999</v>
      </c>
      <c r="F163" s="9">
        <v>1.677</v>
      </c>
      <c r="G163" s="9">
        <v>0.54100000000000004</v>
      </c>
      <c r="H163" s="8" t="s">
        <v>175</v>
      </c>
      <c r="I163" s="8" t="s">
        <v>127</v>
      </c>
      <c r="J163" s="8">
        <v>0.47670000000000001</v>
      </c>
      <c r="K163" s="8">
        <f t="shared" si="10"/>
        <v>1.3111806098514465</v>
      </c>
      <c r="L163" s="8">
        <f t="shared" si="11"/>
        <v>0.4229867083659109</v>
      </c>
      <c r="M163" s="8">
        <f t="shared" si="12"/>
        <v>0.7626714370900417</v>
      </c>
      <c r="N163" s="8">
        <f t="shared" si="13"/>
        <v>2.3641404805914967</v>
      </c>
      <c r="O163" s="8">
        <f t="shared" si="14"/>
        <v>2.3641404805914967</v>
      </c>
    </row>
    <row r="164" spans="1:15">
      <c r="A164" s="8" t="s">
        <v>137</v>
      </c>
      <c r="B164" s="8">
        <v>3614</v>
      </c>
      <c r="C164" s="11" t="s">
        <v>1</v>
      </c>
      <c r="D164" s="10">
        <v>7.0000000000000001E-3</v>
      </c>
      <c r="E164" s="9">
        <v>1.5109999999999999</v>
      </c>
      <c r="F164" s="9">
        <v>0.64</v>
      </c>
      <c r="G164" s="9">
        <v>0.96899999999999997</v>
      </c>
      <c r="H164" s="8" t="s">
        <v>138</v>
      </c>
      <c r="I164" s="8" t="s">
        <v>125</v>
      </c>
      <c r="J164" s="8">
        <v>0.7903</v>
      </c>
      <c r="K164" s="8">
        <f t="shared" si="10"/>
        <v>0.42356055592322966</v>
      </c>
      <c r="L164" s="8">
        <f t="shared" si="11"/>
        <v>0.64129715420251487</v>
      </c>
      <c r="M164" s="8">
        <f t="shared" si="12"/>
        <v>2.3609374999999999</v>
      </c>
      <c r="N164" s="8">
        <f t="shared" si="13"/>
        <v>1.5593395252837976</v>
      </c>
      <c r="O164" s="8">
        <f t="shared" si="14"/>
        <v>2.3609374999999999</v>
      </c>
    </row>
    <row r="165" spans="1:15">
      <c r="A165" s="8" t="s">
        <v>137</v>
      </c>
      <c r="B165" s="8">
        <v>3219</v>
      </c>
      <c r="C165" s="11" t="s">
        <v>5</v>
      </c>
      <c r="D165" s="10">
        <v>6.9410000000000001E-4</v>
      </c>
      <c r="E165" s="9">
        <v>0.79400000000000004</v>
      </c>
      <c r="F165" s="9">
        <v>0.76100000000000001</v>
      </c>
      <c r="G165" s="9">
        <v>1.87</v>
      </c>
      <c r="H165" s="8" t="s">
        <v>142</v>
      </c>
      <c r="I165" s="8" t="s">
        <v>126</v>
      </c>
      <c r="J165" s="8">
        <v>0.8196</v>
      </c>
      <c r="K165" s="8">
        <f t="shared" si="10"/>
        <v>0.95843828715365231</v>
      </c>
      <c r="L165" s="8">
        <f t="shared" si="11"/>
        <v>2.355163727959698</v>
      </c>
      <c r="M165" s="8">
        <f t="shared" si="12"/>
        <v>1.0433639947437583</v>
      </c>
      <c r="N165" s="8">
        <f t="shared" si="13"/>
        <v>0.42459893048128344</v>
      </c>
      <c r="O165" s="8">
        <f t="shared" si="14"/>
        <v>2.355163727959698</v>
      </c>
    </row>
    <row r="166" spans="1:15">
      <c r="A166" s="8" t="s">
        <v>137</v>
      </c>
      <c r="B166" s="8">
        <v>1019</v>
      </c>
      <c r="C166" s="8" t="s">
        <v>19</v>
      </c>
      <c r="D166" s="10">
        <v>8.0000000000000002E-3</v>
      </c>
      <c r="E166" s="9">
        <v>1.7190000000000001</v>
      </c>
      <c r="F166" s="9">
        <v>1.3440000000000001</v>
      </c>
      <c r="G166" s="9">
        <v>0.73099999999999998</v>
      </c>
      <c r="H166" s="8" t="s">
        <v>156</v>
      </c>
      <c r="I166" s="8" t="s">
        <v>132</v>
      </c>
      <c r="J166" s="8">
        <v>0.99829999999999997</v>
      </c>
      <c r="K166" s="8">
        <f t="shared" si="10"/>
        <v>0.78184991273996507</v>
      </c>
      <c r="L166" s="8">
        <f t="shared" si="11"/>
        <v>0.42524723676556136</v>
      </c>
      <c r="M166" s="8">
        <f t="shared" si="12"/>
        <v>1.2790178571428572</v>
      </c>
      <c r="N166" s="8">
        <f t="shared" si="13"/>
        <v>2.3515731874145009</v>
      </c>
      <c r="O166" s="8">
        <f t="shared" si="14"/>
        <v>2.3515731874145009</v>
      </c>
    </row>
    <row r="167" spans="1:15">
      <c r="A167" s="8" t="s">
        <v>137</v>
      </c>
      <c r="B167" s="8">
        <v>773</v>
      </c>
      <c r="C167" s="11" t="s">
        <v>10</v>
      </c>
      <c r="D167" s="10">
        <v>1E-3</v>
      </c>
      <c r="E167" s="9">
        <v>1.6539999999999999</v>
      </c>
      <c r="F167" s="9">
        <v>0.8</v>
      </c>
      <c r="G167" s="9">
        <v>0.70899999999999996</v>
      </c>
      <c r="H167" s="8" t="s">
        <v>147</v>
      </c>
      <c r="I167" s="8" t="s">
        <v>126</v>
      </c>
      <c r="J167" s="8">
        <v>0.92149999999999999</v>
      </c>
      <c r="K167" s="8">
        <f t="shared" si="10"/>
        <v>0.48367593712212825</v>
      </c>
      <c r="L167" s="8">
        <f t="shared" si="11"/>
        <v>0.42865779927448611</v>
      </c>
      <c r="M167" s="8">
        <f t="shared" si="12"/>
        <v>2.0674999999999999</v>
      </c>
      <c r="N167" s="8">
        <f t="shared" si="13"/>
        <v>2.3328631875881523</v>
      </c>
      <c r="O167" s="8">
        <f t="shared" si="14"/>
        <v>2.3328631875881523</v>
      </c>
    </row>
    <row r="168" spans="1:15">
      <c r="A168" s="8" t="s">
        <v>137</v>
      </c>
      <c r="B168" s="8">
        <v>3886</v>
      </c>
      <c r="C168" s="8" t="s">
        <v>5</v>
      </c>
      <c r="D168" s="10">
        <v>5.4009999999999996E-4</v>
      </c>
      <c r="E168" s="9">
        <v>0.69899999999999995</v>
      </c>
      <c r="F168" s="9">
        <v>1.627</v>
      </c>
      <c r="G168" s="9">
        <v>1.2070000000000001</v>
      </c>
      <c r="H168" s="8" t="s">
        <v>142</v>
      </c>
      <c r="I168" s="8" t="s">
        <v>126</v>
      </c>
      <c r="J168" s="8">
        <v>0.8196</v>
      </c>
      <c r="K168" s="8">
        <f t="shared" si="10"/>
        <v>2.3276108726752507</v>
      </c>
      <c r="L168" s="8">
        <f t="shared" si="11"/>
        <v>1.7267525035765381</v>
      </c>
      <c r="M168" s="8">
        <f t="shared" si="12"/>
        <v>0.42962507682851869</v>
      </c>
      <c r="N168" s="8">
        <f t="shared" si="13"/>
        <v>0.57912178956089466</v>
      </c>
      <c r="O168" s="8">
        <f t="shared" si="14"/>
        <v>2.3276108726752507</v>
      </c>
    </row>
    <row r="169" spans="1:15">
      <c r="A169" s="8" t="s">
        <v>137</v>
      </c>
      <c r="B169" s="8">
        <v>1500</v>
      </c>
      <c r="C169" s="8" t="s">
        <v>36</v>
      </c>
      <c r="D169" s="10">
        <v>2E-3</v>
      </c>
      <c r="E169" s="9">
        <v>1.6839999999999999</v>
      </c>
      <c r="F169" s="9">
        <v>0.72499999999999998</v>
      </c>
      <c r="G169" s="9">
        <v>1.2909999999999999</v>
      </c>
      <c r="H169" s="8" t="s">
        <v>173</v>
      </c>
      <c r="I169" s="8" t="s">
        <v>131</v>
      </c>
      <c r="J169" s="8">
        <v>0.94040000000000001</v>
      </c>
      <c r="K169" s="8">
        <f t="shared" si="10"/>
        <v>0.43052256532066507</v>
      </c>
      <c r="L169" s="8">
        <f t="shared" si="11"/>
        <v>0.76662707838479804</v>
      </c>
      <c r="M169" s="8">
        <f t="shared" si="12"/>
        <v>2.3227586206896551</v>
      </c>
      <c r="N169" s="8">
        <f t="shared" si="13"/>
        <v>1.3044151820294345</v>
      </c>
      <c r="O169" s="8">
        <f t="shared" si="14"/>
        <v>2.3227586206896551</v>
      </c>
    </row>
    <row r="170" spans="1:15">
      <c r="A170" s="8" t="s">
        <v>137</v>
      </c>
      <c r="B170" s="8">
        <v>3140</v>
      </c>
      <c r="C170" s="8" t="s">
        <v>5</v>
      </c>
      <c r="D170" s="10">
        <v>2.764E-4</v>
      </c>
      <c r="E170" s="9">
        <v>0.70599999999999996</v>
      </c>
      <c r="F170" s="9">
        <v>1.637</v>
      </c>
      <c r="G170" s="9">
        <v>1.1599999999999999</v>
      </c>
      <c r="H170" s="8" t="s">
        <v>142</v>
      </c>
      <c r="I170" s="8" t="s">
        <v>126</v>
      </c>
      <c r="J170" s="8">
        <v>0.8196</v>
      </c>
      <c r="K170" s="8">
        <f t="shared" si="10"/>
        <v>2.3186968838526916</v>
      </c>
      <c r="L170" s="8">
        <f t="shared" si="11"/>
        <v>1.6430594900849858</v>
      </c>
      <c r="M170" s="8">
        <f t="shared" si="12"/>
        <v>0.43127672571777642</v>
      </c>
      <c r="N170" s="8">
        <f t="shared" si="13"/>
        <v>0.60862068965517246</v>
      </c>
      <c r="O170" s="8">
        <f t="shared" si="14"/>
        <v>2.3186968838526916</v>
      </c>
    </row>
    <row r="171" spans="1:15">
      <c r="A171" s="8" t="s">
        <v>137</v>
      </c>
      <c r="B171" s="8">
        <v>1233</v>
      </c>
      <c r="C171" s="8" t="s">
        <v>25</v>
      </c>
      <c r="D171" s="10">
        <v>2.8699999999999998E-4</v>
      </c>
      <c r="E171" s="9">
        <v>1.7390000000000001</v>
      </c>
      <c r="F171" s="9">
        <v>0.98399999999999999</v>
      </c>
      <c r="G171" s="9">
        <v>0.75</v>
      </c>
      <c r="H171" s="8" t="s">
        <v>162</v>
      </c>
      <c r="I171" s="8" t="s">
        <v>127</v>
      </c>
      <c r="J171" s="8">
        <v>0.58650000000000002</v>
      </c>
      <c r="K171" s="8">
        <f t="shared" si="10"/>
        <v>0.56584243818286373</v>
      </c>
      <c r="L171" s="8">
        <f t="shared" si="11"/>
        <v>0.43128234617596317</v>
      </c>
      <c r="M171" s="8">
        <f t="shared" si="12"/>
        <v>1.7672764227642277</v>
      </c>
      <c r="N171" s="8">
        <f t="shared" si="13"/>
        <v>2.3186666666666667</v>
      </c>
      <c r="O171" s="8">
        <f t="shared" si="14"/>
        <v>2.3186666666666667</v>
      </c>
    </row>
    <row r="172" spans="1:15">
      <c r="A172" s="8" t="s">
        <v>137</v>
      </c>
      <c r="B172" s="8">
        <v>1874</v>
      </c>
      <c r="C172" s="8" t="s">
        <v>44</v>
      </c>
      <c r="D172" s="10">
        <v>8.0000000000000004E-4</v>
      </c>
      <c r="E172" s="9">
        <v>0.52300000000000002</v>
      </c>
      <c r="F172" s="9">
        <v>1.1950000000000001</v>
      </c>
      <c r="G172" s="9">
        <v>1.206</v>
      </c>
      <c r="H172" s="8" t="s">
        <v>181</v>
      </c>
      <c r="I172" s="8" t="s">
        <v>126</v>
      </c>
      <c r="J172" s="8">
        <v>0.87549999999999994</v>
      </c>
      <c r="K172" s="8">
        <f t="shared" si="10"/>
        <v>2.2848948374760996</v>
      </c>
      <c r="L172" s="8">
        <f t="shared" si="11"/>
        <v>2.3059273422562141</v>
      </c>
      <c r="M172" s="8">
        <f t="shared" si="12"/>
        <v>0.43765690376569039</v>
      </c>
      <c r="N172" s="8">
        <f t="shared" si="13"/>
        <v>0.43366500829187399</v>
      </c>
      <c r="O172" s="8">
        <f t="shared" si="14"/>
        <v>2.3059273422562141</v>
      </c>
    </row>
    <row r="173" spans="1:15">
      <c r="A173" s="8" t="s">
        <v>137</v>
      </c>
      <c r="B173" s="8">
        <v>783</v>
      </c>
      <c r="C173" s="11" t="s">
        <v>10</v>
      </c>
      <c r="D173" s="10">
        <v>2.8430000000000003E-4</v>
      </c>
      <c r="E173" s="9">
        <v>1.43</v>
      </c>
      <c r="F173" s="9">
        <v>0.622</v>
      </c>
      <c r="G173" s="9">
        <v>0.67800000000000005</v>
      </c>
      <c r="H173" s="8" t="s">
        <v>147</v>
      </c>
      <c r="I173" s="8" t="s">
        <v>126</v>
      </c>
      <c r="J173" s="8">
        <v>0.92149999999999999</v>
      </c>
      <c r="K173" s="8">
        <f t="shared" si="10"/>
        <v>0.43496503496503497</v>
      </c>
      <c r="L173" s="8">
        <f t="shared" si="11"/>
        <v>0.4741258741258742</v>
      </c>
      <c r="M173" s="8">
        <f t="shared" si="12"/>
        <v>2.2990353697749195</v>
      </c>
      <c r="N173" s="8">
        <f t="shared" si="13"/>
        <v>2.109144542772861</v>
      </c>
      <c r="O173" s="8">
        <f t="shared" si="14"/>
        <v>2.2990353697749195</v>
      </c>
    </row>
    <row r="174" spans="1:15">
      <c r="A174" s="8" t="s">
        <v>137</v>
      </c>
      <c r="B174" s="8">
        <v>1473</v>
      </c>
      <c r="C174" s="8" t="s">
        <v>34</v>
      </c>
      <c r="D174" s="10">
        <v>1.6349999999999999E-4</v>
      </c>
      <c r="E174" s="9">
        <v>1.538</v>
      </c>
      <c r="F174" s="9">
        <v>1.3759999999999999</v>
      </c>
      <c r="G174" s="9">
        <v>0.66900000000000004</v>
      </c>
      <c r="H174" s="8" t="s">
        <v>171</v>
      </c>
      <c r="I174" s="8" t="s">
        <v>125</v>
      </c>
      <c r="J174" s="8">
        <v>0.75739999999999996</v>
      </c>
      <c r="K174" s="8">
        <f t="shared" si="10"/>
        <v>0.89466840052015595</v>
      </c>
      <c r="L174" s="8">
        <f t="shared" si="11"/>
        <v>0.43498049414824447</v>
      </c>
      <c r="M174" s="8">
        <f t="shared" si="12"/>
        <v>1.117732558139535</v>
      </c>
      <c r="N174" s="8">
        <f t="shared" si="13"/>
        <v>2.2989536621823619</v>
      </c>
      <c r="O174" s="8">
        <f t="shared" si="14"/>
        <v>2.2989536621823619</v>
      </c>
    </row>
    <row r="175" spans="1:15">
      <c r="A175" s="8" t="s">
        <v>137</v>
      </c>
      <c r="B175" s="8">
        <v>2594</v>
      </c>
      <c r="C175" s="8" t="s">
        <v>50</v>
      </c>
      <c r="D175" s="10">
        <v>3.1740000000000002E-4</v>
      </c>
      <c r="E175" s="9">
        <v>1.4890000000000001</v>
      </c>
      <c r="F175" s="9">
        <v>0.64900000000000002</v>
      </c>
      <c r="G175" s="9">
        <v>0.90800000000000003</v>
      </c>
      <c r="H175" s="8" t="s">
        <v>187</v>
      </c>
      <c r="I175" s="8" t="s">
        <v>125</v>
      </c>
      <c r="J175" s="8">
        <v>0.70730000000000004</v>
      </c>
      <c r="K175" s="8">
        <f t="shared" si="10"/>
        <v>0.4358629952988583</v>
      </c>
      <c r="L175" s="8">
        <f t="shared" si="11"/>
        <v>0.60980523841504364</v>
      </c>
      <c r="M175" s="8">
        <f t="shared" si="12"/>
        <v>2.2942989214175658</v>
      </c>
      <c r="N175" s="8">
        <f t="shared" si="13"/>
        <v>1.6398678414096917</v>
      </c>
      <c r="O175" s="8">
        <f t="shared" si="14"/>
        <v>2.2942989214175658</v>
      </c>
    </row>
    <row r="176" spans="1:15">
      <c r="A176" s="8" t="s">
        <v>137</v>
      </c>
      <c r="B176" s="8">
        <v>1455</v>
      </c>
      <c r="C176" s="8" t="s">
        <v>33</v>
      </c>
      <c r="D176" s="10">
        <v>3.4420000000000002E-4</v>
      </c>
      <c r="E176" s="9">
        <v>0.66600000000000004</v>
      </c>
      <c r="F176" s="9">
        <v>1.1419999999999999</v>
      </c>
      <c r="G176" s="9">
        <v>1.526</v>
      </c>
      <c r="H176" s="8" t="s">
        <v>170</v>
      </c>
      <c r="I176" s="8" t="s">
        <v>126</v>
      </c>
      <c r="J176" s="8">
        <v>0.99260000000000004</v>
      </c>
      <c r="K176" s="8">
        <f t="shared" si="10"/>
        <v>1.7147147147147144</v>
      </c>
      <c r="L176" s="8">
        <f t="shared" si="11"/>
        <v>2.2912912912912913</v>
      </c>
      <c r="M176" s="8">
        <f t="shared" si="12"/>
        <v>0.58318739054290725</v>
      </c>
      <c r="N176" s="8">
        <f t="shared" si="13"/>
        <v>0.43643512450851901</v>
      </c>
      <c r="O176" s="8">
        <f t="shared" si="14"/>
        <v>2.2912912912912913</v>
      </c>
    </row>
    <row r="177" spans="1:15">
      <c r="A177" s="8" t="s">
        <v>137</v>
      </c>
      <c r="B177" s="8">
        <v>1321</v>
      </c>
      <c r="C177" s="8" t="s">
        <v>5</v>
      </c>
      <c r="D177" s="10">
        <v>3.5240000000000001E-5</v>
      </c>
      <c r="E177" s="9">
        <v>0.65500000000000003</v>
      </c>
      <c r="F177" s="9">
        <v>1.4990000000000001</v>
      </c>
      <c r="G177" s="9">
        <v>1.1879999999999999</v>
      </c>
      <c r="H177" s="8" t="s">
        <v>142</v>
      </c>
      <c r="I177" s="8" t="s">
        <v>126</v>
      </c>
      <c r="J177" s="8">
        <v>0.8196</v>
      </c>
      <c r="K177" s="8">
        <f t="shared" si="10"/>
        <v>2.2885496183206109</v>
      </c>
      <c r="L177" s="8">
        <f t="shared" si="11"/>
        <v>1.813740458015267</v>
      </c>
      <c r="M177" s="8">
        <f t="shared" si="12"/>
        <v>0.43695797198132086</v>
      </c>
      <c r="N177" s="8">
        <f t="shared" si="13"/>
        <v>0.55134680134680136</v>
      </c>
      <c r="O177" s="8">
        <f t="shared" si="14"/>
        <v>2.2885496183206109</v>
      </c>
    </row>
    <row r="178" spans="1:15">
      <c r="A178" s="8" t="s">
        <v>137</v>
      </c>
      <c r="B178" s="8">
        <v>3841</v>
      </c>
      <c r="C178" s="11" t="s">
        <v>66</v>
      </c>
      <c r="D178" s="10">
        <v>1E-3</v>
      </c>
      <c r="E178" s="9">
        <v>1.69</v>
      </c>
      <c r="F178" s="9">
        <v>0.73899999999999999</v>
      </c>
      <c r="G178" s="9">
        <v>0.94099999999999995</v>
      </c>
      <c r="H178" s="8" t="s">
        <v>205</v>
      </c>
      <c r="I178" s="8" t="s">
        <v>125</v>
      </c>
      <c r="J178" s="8">
        <v>0.78129999999999999</v>
      </c>
      <c r="K178" s="8">
        <f t="shared" si="10"/>
        <v>0.43727810650887577</v>
      </c>
      <c r="L178" s="8">
        <f t="shared" si="11"/>
        <v>0.55680473372781059</v>
      </c>
      <c r="M178" s="8">
        <f t="shared" si="12"/>
        <v>2.2868741542625171</v>
      </c>
      <c r="N178" s="8">
        <f t="shared" si="13"/>
        <v>1.79596174282678</v>
      </c>
      <c r="O178" s="8">
        <f t="shared" si="14"/>
        <v>2.2868741542625171</v>
      </c>
    </row>
    <row r="179" spans="1:15">
      <c r="A179" s="8" t="s">
        <v>137</v>
      </c>
      <c r="B179" s="8">
        <v>3822</v>
      </c>
      <c r="C179" s="8" t="s">
        <v>1</v>
      </c>
      <c r="D179" s="10">
        <v>2E-3</v>
      </c>
      <c r="E179" s="9">
        <v>1.7410000000000001</v>
      </c>
      <c r="F179" s="9">
        <v>0.76300000000000001</v>
      </c>
      <c r="G179" s="9">
        <v>0.94199999999999995</v>
      </c>
      <c r="H179" s="8" t="s">
        <v>138</v>
      </c>
      <c r="I179" s="8" t="s">
        <v>125</v>
      </c>
      <c r="J179" s="8">
        <v>0.7903</v>
      </c>
      <c r="K179" s="8">
        <f t="shared" si="10"/>
        <v>0.4382538770821367</v>
      </c>
      <c r="L179" s="8">
        <f t="shared" si="11"/>
        <v>0.54106835152211363</v>
      </c>
      <c r="M179" s="8">
        <f t="shared" si="12"/>
        <v>2.2817824377457407</v>
      </c>
      <c r="N179" s="8">
        <f t="shared" si="13"/>
        <v>1.848195329087049</v>
      </c>
      <c r="O179" s="8">
        <f t="shared" si="14"/>
        <v>2.2817824377457407</v>
      </c>
    </row>
    <row r="180" spans="1:15">
      <c r="A180" s="8" t="s">
        <v>137</v>
      </c>
      <c r="B180" s="8">
        <v>1435</v>
      </c>
      <c r="C180" s="8" t="s">
        <v>33</v>
      </c>
      <c r="D180" s="10">
        <v>4.0000000000000001E-3</v>
      </c>
      <c r="E180" s="9">
        <v>0.70899999999999996</v>
      </c>
      <c r="F180" s="9">
        <v>1.609</v>
      </c>
      <c r="G180" s="9">
        <v>0.73299999999999998</v>
      </c>
      <c r="H180" s="8" t="s">
        <v>170</v>
      </c>
      <c r="I180" s="8" t="s">
        <v>126</v>
      </c>
      <c r="J180" s="8">
        <v>0.99260000000000004</v>
      </c>
      <c r="K180" s="8">
        <f t="shared" si="10"/>
        <v>2.2693935119887167</v>
      </c>
      <c r="L180" s="8">
        <f t="shared" si="11"/>
        <v>1.0338504936530324</v>
      </c>
      <c r="M180" s="8">
        <f t="shared" si="12"/>
        <v>0.44064636420136727</v>
      </c>
      <c r="N180" s="8">
        <f t="shared" si="13"/>
        <v>0.96725784447476126</v>
      </c>
      <c r="O180" s="8">
        <f t="shared" si="14"/>
        <v>2.2693935119887167</v>
      </c>
    </row>
    <row r="181" spans="1:15">
      <c r="A181" s="8" t="s">
        <v>137</v>
      </c>
      <c r="B181" s="8">
        <v>3741</v>
      </c>
      <c r="C181" s="11" t="s">
        <v>1</v>
      </c>
      <c r="D181" s="10">
        <v>1E-3</v>
      </c>
      <c r="E181" s="9">
        <v>1.5349999999999999</v>
      </c>
      <c r="F181" s="9">
        <v>0.82899999999999996</v>
      </c>
      <c r="G181" s="9">
        <v>0.69</v>
      </c>
      <c r="H181" s="8" t="s">
        <v>204</v>
      </c>
      <c r="I181" s="8" t="s">
        <v>125</v>
      </c>
      <c r="J181" s="8">
        <v>0.755</v>
      </c>
      <c r="K181" s="8">
        <f t="shared" si="10"/>
        <v>0.54006514657980453</v>
      </c>
      <c r="L181" s="8">
        <f t="shared" si="11"/>
        <v>0.44951140065146578</v>
      </c>
      <c r="M181" s="8">
        <f t="shared" si="12"/>
        <v>1.8516284680337756</v>
      </c>
      <c r="N181" s="8">
        <f t="shared" si="13"/>
        <v>2.2246376811594204</v>
      </c>
      <c r="O181" s="8">
        <f t="shared" si="14"/>
        <v>2.2246376811594204</v>
      </c>
    </row>
    <row r="182" spans="1:15">
      <c r="A182" s="8" t="s">
        <v>137</v>
      </c>
      <c r="B182" s="8">
        <v>3034</v>
      </c>
      <c r="C182" s="8" t="s">
        <v>45</v>
      </c>
      <c r="D182" s="10">
        <v>8.0000000000000002E-3</v>
      </c>
      <c r="E182" s="9">
        <v>1.139</v>
      </c>
      <c r="F182" s="9">
        <v>0.57099999999999995</v>
      </c>
      <c r="G182" s="9">
        <v>0.51400000000000001</v>
      </c>
      <c r="H182" s="8" t="s">
        <v>197</v>
      </c>
      <c r="I182" s="8" t="s">
        <v>132</v>
      </c>
      <c r="J182" s="8">
        <v>0.99950000000000006</v>
      </c>
      <c r="K182" s="8">
        <f t="shared" si="10"/>
        <v>0.501316944688323</v>
      </c>
      <c r="L182" s="8">
        <f t="shared" si="11"/>
        <v>0.45127304653204564</v>
      </c>
      <c r="M182" s="8">
        <f t="shared" si="12"/>
        <v>1.9947460595446587</v>
      </c>
      <c r="N182" s="8">
        <f t="shared" si="13"/>
        <v>2.2159533073929962</v>
      </c>
      <c r="O182" s="8">
        <f t="shared" si="14"/>
        <v>2.2159533073929962</v>
      </c>
    </row>
    <row r="183" spans="1:15">
      <c r="A183" s="8" t="s">
        <v>137</v>
      </c>
      <c r="B183" s="8">
        <v>618</v>
      </c>
      <c r="C183" s="8" t="s">
        <v>5</v>
      </c>
      <c r="D183" s="10">
        <v>3.0429999999999998E-5</v>
      </c>
      <c r="E183" s="9">
        <v>0.69699999999999995</v>
      </c>
      <c r="F183" s="9">
        <v>1.5369999999999999</v>
      </c>
      <c r="G183" s="9">
        <v>0.99</v>
      </c>
      <c r="H183" s="8" t="s">
        <v>142</v>
      </c>
      <c r="I183" s="8" t="s">
        <v>126</v>
      </c>
      <c r="J183" s="8">
        <v>0.8196</v>
      </c>
      <c r="K183" s="8">
        <f t="shared" si="10"/>
        <v>2.2051649928263988</v>
      </c>
      <c r="L183" s="8">
        <f t="shared" si="11"/>
        <v>1.4203730272596844</v>
      </c>
      <c r="M183" s="8">
        <f t="shared" si="12"/>
        <v>0.4534808067664281</v>
      </c>
      <c r="N183" s="8">
        <f t="shared" si="13"/>
        <v>0.70404040404040402</v>
      </c>
      <c r="O183" s="8">
        <f t="shared" si="14"/>
        <v>2.2051649928263988</v>
      </c>
    </row>
    <row r="184" spans="1:15">
      <c r="A184" s="8" t="s">
        <v>137</v>
      </c>
      <c r="B184" s="8">
        <v>3254</v>
      </c>
      <c r="C184" s="8" t="s">
        <v>61</v>
      </c>
      <c r="D184" s="10">
        <v>3.0000000000000001E-3</v>
      </c>
      <c r="E184" s="9">
        <v>1.855</v>
      </c>
      <c r="F184" s="9">
        <v>0.84399999999999997</v>
      </c>
      <c r="G184" s="9">
        <v>0.96399999999999997</v>
      </c>
      <c r="H184" s="8" t="s">
        <v>199</v>
      </c>
      <c r="I184" s="8" t="s">
        <v>128</v>
      </c>
      <c r="J184" s="8">
        <v>0.79579999999999995</v>
      </c>
      <c r="K184" s="8">
        <f t="shared" si="10"/>
        <v>0.45498652291105118</v>
      </c>
      <c r="L184" s="8">
        <f t="shared" si="11"/>
        <v>0.51967654986522915</v>
      </c>
      <c r="M184" s="8">
        <f t="shared" si="12"/>
        <v>2.1978672985781991</v>
      </c>
      <c r="N184" s="8">
        <f t="shared" si="13"/>
        <v>1.9242738589211619</v>
      </c>
      <c r="O184" s="8">
        <f t="shared" si="14"/>
        <v>2.1978672985781991</v>
      </c>
    </row>
    <row r="185" spans="1:15">
      <c r="A185" s="8" t="s">
        <v>137</v>
      </c>
      <c r="B185" s="8">
        <v>1534</v>
      </c>
      <c r="C185" s="8" t="s">
        <v>37</v>
      </c>
      <c r="D185" s="10">
        <v>1.261E-4</v>
      </c>
      <c r="E185" s="9">
        <v>0.83899999999999997</v>
      </c>
      <c r="F185" s="9">
        <v>0.78200000000000003</v>
      </c>
      <c r="G185" s="9">
        <v>1.83</v>
      </c>
      <c r="H185" s="8" t="s">
        <v>174</v>
      </c>
      <c r="I185" s="8" t="s">
        <v>126</v>
      </c>
      <c r="J185" s="8">
        <v>0.39689999999999998</v>
      </c>
      <c r="K185" s="8">
        <f t="shared" si="10"/>
        <v>0.93206197854588801</v>
      </c>
      <c r="L185" s="8">
        <f t="shared" si="11"/>
        <v>2.1811680572109657</v>
      </c>
      <c r="M185" s="8">
        <f t="shared" si="12"/>
        <v>1.0728900255754474</v>
      </c>
      <c r="N185" s="8">
        <f t="shared" si="13"/>
        <v>0.4584699453551912</v>
      </c>
      <c r="O185" s="8">
        <f t="shared" si="14"/>
        <v>2.1811680572109657</v>
      </c>
    </row>
    <row r="186" spans="1:15">
      <c r="A186" s="8" t="s">
        <v>137</v>
      </c>
      <c r="B186" s="8">
        <v>3253</v>
      </c>
      <c r="C186" s="8" t="s">
        <v>60</v>
      </c>
      <c r="D186" s="10">
        <v>7.0000000000000001E-3</v>
      </c>
      <c r="E186" s="9">
        <v>1.41</v>
      </c>
      <c r="F186" s="9">
        <v>0.65300000000000002</v>
      </c>
      <c r="G186" s="9">
        <v>1.98</v>
      </c>
      <c r="H186" s="8" t="s">
        <v>198</v>
      </c>
      <c r="I186" s="8" t="s">
        <v>131</v>
      </c>
      <c r="J186" s="8">
        <v>0.99419999999999997</v>
      </c>
      <c r="K186" s="8">
        <f t="shared" si="10"/>
        <v>0.46312056737588658</v>
      </c>
      <c r="L186" s="8">
        <f t="shared" si="11"/>
        <v>1.4042553191489362</v>
      </c>
      <c r="M186" s="8">
        <f t="shared" si="12"/>
        <v>2.1592649310872893</v>
      </c>
      <c r="N186" s="8">
        <f t="shared" si="13"/>
        <v>0.71212121212121204</v>
      </c>
      <c r="O186" s="8">
        <f t="shared" si="14"/>
        <v>2.1592649310872893</v>
      </c>
    </row>
    <row r="187" spans="1:15">
      <c r="A187" s="8" t="s">
        <v>137</v>
      </c>
      <c r="B187" s="8">
        <v>609</v>
      </c>
      <c r="C187" s="8" t="s">
        <v>5</v>
      </c>
      <c r="D187" s="10">
        <v>3.8240000000000003E-4</v>
      </c>
      <c r="E187" s="9">
        <v>0.77300000000000002</v>
      </c>
      <c r="F187" s="9">
        <v>1.665</v>
      </c>
      <c r="G187" s="9">
        <v>1.18</v>
      </c>
      <c r="H187" s="8" t="s">
        <v>142</v>
      </c>
      <c r="I187" s="8" t="s">
        <v>126</v>
      </c>
      <c r="J187" s="8">
        <v>0.8196</v>
      </c>
      <c r="K187" s="8">
        <f t="shared" si="10"/>
        <v>2.1539456662354461</v>
      </c>
      <c r="L187" s="8">
        <f t="shared" si="11"/>
        <v>1.5265200517464423</v>
      </c>
      <c r="M187" s="8">
        <f t="shared" si="12"/>
        <v>0.46426426426426426</v>
      </c>
      <c r="N187" s="8">
        <f t="shared" si="13"/>
        <v>0.65508474576271192</v>
      </c>
      <c r="O187" s="8">
        <f t="shared" si="14"/>
        <v>2.1539456662354461</v>
      </c>
    </row>
    <row r="188" spans="1:15">
      <c r="A188" s="8" t="s">
        <v>137</v>
      </c>
      <c r="B188" s="8">
        <v>1194</v>
      </c>
      <c r="C188" s="8" t="s">
        <v>26</v>
      </c>
      <c r="D188" s="10">
        <v>2.813E-5</v>
      </c>
      <c r="E188" s="9">
        <v>0.91900000000000004</v>
      </c>
      <c r="F188" s="9">
        <v>1.9690000000000001</v>
      </c>
      <c r="G188" s="9">
        <v>0.63500000000000001</v>
      </c>
      <c r="H188" s="8" t="s">
        <v>163</v>
      </c>
      <c r="I188" s="8" t="s">
        <v>126</v>
      </c>
      <c r="J188" s="8">
        <v>0.75949999999999995</v>
      </c>
      <c r="K188" s="8">
        <f t="shared" si="10"/>
        <v>2.1425462459194775</v>
      </c>
      <c r="L188" s="8">
        <f t="shared" si="11"/>
        <v>0.69096844396082702</v>
      </c>
      <c r="M188" s="8">
        <f t="shared" si="12"/>
        <v>0.46673438293550024</v>
      </c>
      <c r="N188" s="8">
        <f t="shared" si="13"/>
        <v>1.447244094488189</v>
      </c>
      <c r="O188" s="8">
        <f t="shared" si="14"/>
        <v>2.1425462459194775</v>
      </c>
    </row>
    <row r="189" spans="1:15">
      <c r="A189" s="8" t="s">
        <v>137</v>
      </c>
      <c r="B189" s="8">
        <v>3696</v>
      </c>
      <c r="C189" s="11" t="s">
        <v>65</v>
      </c>
      <c r="D189" s="10">
        <v>2E-3</v>
      </c>
      <c r="E189" s="9">
        <v>0.73</v>
      </c>
      <c r="F189" s="9">
        <v>1.054</v>
      </c>
      <c r="G189" s="9">
        <v>1.5640000000000001</v>
      </c>
      <c r="H189" s="8" t="s">
        <v>203</v>
      </c>
      <c r="I189" s="8" t="s">
        <v>130</v>
      </c>
      <c r="J189" s="8">
        <v>0.5776</v>
      </c>
      <c r="K189" s="8">
        <f t="shared" si="10"/>
        <v>1.4438356164383563</v>
      </c>
      <c r="L189" s="8">
        <f t="shared" si="11"/>
        <v>2.1424657534246578</v>
      </c>
      <c r="M189" s="8">
        <f t="shared" si="12"/>
        <v>0.69259962049335855</v>
      </c>
      <c r="N189" s="8">
        <f t="shared" si="13"/>
        <v>0.46675191815856776</v>
      </c>
      <c r="O189" s="8">
        <f t="shared" si="14"/>
        <v>2.1424657534246578</v>
      </c>
    </row>
    <row r="190" spans="1:15">
      <c r="A190" s="8" t="s">
        <v>137</v>
      </c>
      <c r="B190" s="8">
        <v>1272</v>
      </c>
      <c r="C190" s="8" t="s">
        <v>27</v>
      </c>
      <c r="D190" s="10">
        <v>6.1939999999999999E-4</v>
      </c>
      <c r="E190" s="9">
        <v>0.87</v>
      </c>
      <c r="F190" s="9">
        <v>1.8620000000000001</v>
      </c>
      <c r="G190" s="9">
        <v>1.1639999999999999</v>
      </c>
      <c r="H190" s="8" t="s">
        <v>164</v>
      </c>
      <c r="I190" s="8" t="s">
        <v>126</v>
      </c>
      <c r="J190" s="8">
        <v>0.87160000000000004</v>
      </c>
      <c r="K190" s="8">
        <f t="shared" si="10"/>
        <v>2.1402298850574715</v>
      </c>
      <c r="L190" s="8">
        <f t="shared" si="11"/>
        <v>1.3379310344827586</v>
      </c>
      <c r="M190" s="8">
        <f t="shared" si="12"/>
        <v>0.46723952738990332</v>
      </c>
      <c r="N190" s="8">
        <f t="shared" si="13"/>
        <v>0.74742268041237114</v>
      </c>
      <c r="O190" s="8">
        <f t="shared" si="14"/>
        <v>2.1402298850574715</v>
      </c>
    </row>
    <row r="191" spans="1:15">
      <c r="A191" s="8" t="s">
        <v>137</v>
      </c>
      <c r="B191" s="8">
        <v>717</v>
      </c>
      <c r="C191" s="8" t="s">
        <v>9</v>
      </c>
      <c r="D191" s="10">
        <v>0.01</v>
      </c>
      <c r="E191" s="9">
        <v>0.624</v>
      </c>
      <c r="F191" s="9">
        <v>1.218</v>
      </c>
      <c r="G191" s="9">
        <v>1.327</v>
      </c>
      <c r="H191" s="8" t="s">
        <v>146</v>
      </c>
      <c r="I191" s="8" t="s">
        <v>130</v>
      </c>
      <c r="J191" s="8">
        <v>0.46039999999999998</v>
      </c>
      <c r="K191" s="8">
        <f t="shared" si="10"/>
        <v>1.9519230769230769</v>
      </c>
      <c r="L191" s="8">
        <f t="shared" si="11"/>
        <v>2.1266025641025639</v>
      </c>
      <c r="M191" s="8">
        <f t="shared" si="12"/>
        <v>0.51231527093596063</v>
      </c>
      <c r="N191" s="8">
        <f t="shared" si="13"/>
        <v>0.47023360964581767</v>
      </c>
      <c r="O191" s="8">
        <f t="shared" si="14"/>
        <v>2.1266025641025639</v>
      </c>
    </row>
    <row r="192" spans="1:15">
      <c r="A192" s="8" t="s">
        <v>137</v>
      </c>
      <c r="B192" s="8">
        <v>1433</v>
      </c>
      <c r="C192" s="8" t="s">
        <v>33</v>
      </c>
      <c r="D192" s="10">
        <v>2E-3</v>
      </c>
      <c r="E192" s="9">
        <v>0.58299999999999996</v>
      </c>
      <c r="F192" s="9">
        <v>1.0069999999999999</v>
      </c>
      <c r="G192" s="9">
        <v>1.2330000000000001</v>
      </c>
      <c r="H192" s="8" t="s">
        <v>170</v>
      </c>
      <c r="I192" s="8" t="s">
        <v>126</v>
      </c>
      <c r="J192" s="8">
        <v>0.99260000000000004</v>
      </c>
      <c r="K192" s="8">
        <f t="shared" si="10"/>
        <v>1.7272727272727273</v>
      </c>
      <c r="L192" s="8">
        <f t="shared" si="11"/>
        <v>2.1149228130360207</v>
      </c>
      <c r="M192" s="8">
        <f t="shared" si="12"/>
        <v>0.57894736842105265</v>
      </c>
      <c r="N192" s="8">
        <f t="shared" si="13"/>
        <v>0.47283049472830491</v>
      </c>
      <c r="O192" s="8">
        <f t="shared" si="14"/>
        <v>2.1149228130360207</v>
      </c>
    </row>
    <row r="193" spans="1:15">
      <c r="A193" s="8" t="s">
        <v>137</v>
      </c>
      <c r="B193" s="8">
        <v>1394</v>
      </c>
      <c r="C193" s="8" t="s">
        <v>31</v>
      </c>
      <c r="D193" s="10">
        <v>2E-3</v>
      </c>
      <c r="E193" s="9">
        <v>0.56899999999999995</v>
      </c>
      <c r="F193" s="9">
        <v>1.198</v>
      </c>
      <c r="G193" s="9">
        <v>0.74399999999999999</v>
      </c>
      <c r="H193" s="8" t="s">
        <v>168</v>
      </c>
      <c r="I193" s="8" t="s">
        <v>126</v>
      </c>
      <c r="J193" s="8">
        <v>0.8538</v>
      </c>
      <c r="K193" s="8">
        <f t="shared" si="10"/>
        <v>2.1054481546572936</v>
      </c>
      <c r="L193" s="8">
        <f t="shared" si="11"/>
        <v>1.3075571177504395</v>
      </c>
      <c r="M193" s="8">
        <f t="shared" si="12"/>
        <v>0.47495826377295491</v>
      </c>
      <c r="N193" s="8">
        <f t="shared" si="13"/>
        <v>0.76478494623655913</v>
      </c>
      <c r="O193" s="8">
        <f t="shared" si="14"/>
        <v>2.1054481546572936</v>
      </c>
    </row>
    <row r="194" spans="1:15">
      <c r="A194" s="8" t="s">
        <v>137</v>
      </c>
      <c r="B194" s="8">
        <v>542</v>
      </c>
      <c r="C194" s="11" t="s">
        <v>5</v>
      </c>
      <c r="D194" s="10">
        <v>9.0910000000000003E-4</v>
      </c>
      <c r="E194" s="9">
        <v>0.75</v>
      </c>
      <c r="F194" s="9">
        <v>0.96099999999999997</v>
      </c>
      <c r="G194" s="9">
        <v>1.5760000000000001</v>
      </c>
      <c r="H194" s="8" t="s">
        <v>142</v>
      </c>
      <c r="I194" s="8" t="s">
        <v>126</v>
      </c>
      <c r="J194" s="8">
        <v>0.8196</v>
      </c>
      <c r="K194" s="8">
        <f t="shared" ref="K194:K257" si="15">F194/E194</f>
        <v>1.2813333333333332</v>
      </c>
      <c r="L194" s="8">
        <f t="shared" ref="L194:L257" si="16">G194/E194</f>
        <v>2.1013333333333333</v>
      </c>
      <c r="M194" s="8">
        <f t="shared" ref="M194:M257" si="17">E194/F194</f>
        <v>0.78043704474505726</v>
      </c>
      <c r="N194" s="8">
        <f t="shared" ref="N194:N257" si="18">E194/G194</f>
        <v>0.4758883248730964</v>
      </c>
      <c r="O194" s="8">
        <f t="shared" ref="O194:O257" si="19">MAX(K194:N194)</f>
        <v>2.1013333333333333</v>
      </c>
    </row>
    <row r="195" spans="1:15">
      <c r="A195" s="8" t="s">
        <v>137</v>
      </c>
      <c r="B195" s="8">
        <v>2874</v>
      </c>
      <c r="C195" s="8" t="s">
        <v>57</v>
      </c>
      <c r="D195" s="10">
        <v>6.7279999999999998E-4</v>
      </c>
      <c r="E195" s="9">
        <v>0.79500000000000004</v>
      </c>
      <c r="F195" s="9">
        <v>1.6639999999999999</v>
      </c>
      <c r="G195" s="9">
        <v>0.89100000000000001</v>
      </c>
      <c r="H195" s="8" t="s">
        <v>194</v>
      </c>
      <c r="I195" s="8" t="s">
        <v>126</v>
      </c>
      <c r="J195" s="8">
        <v>0.74770000000000003</v>
      </c>
      <c r="K195" s="8">
        <f t="shared" si="15"/>
        <v>2.0930817610062893</v>
      </c>
      <c r="L195" s="8">
        <f t="shared" si="16"/>
        <v>1.120754716981132</v>
      </c>
      <c r="M195" s="8">
        <f t="shared" si="17"/>
        <v>0.47776442307692313</v>
      </c>
      <c r="N195" s="8">
        <f t="shared" si="18"/>
        <v>0.8922558922558923</v>
      </c>
      <c r="O195" s="8">
        <f t="shared" si="19"/>
        <v>2.0930817610062893</v>
      </c>
    </row>
    <row r="196" spans="1:15">
      <c r="A196" s="8" t="s">
        <v>137</v>
      </c>
      <c r="B196" s="8">
        <v>1180</v>
      </c>
      <c r="C196" s="8" t="s">
        <v>25</v>
      </c>
      <c r="D196" s="10">
        <v>1.4660000000000001E-4</v>
      </c>
      <c r="E196" s="9">
        <v>1.0780000000000001</v>
      </c>
      <c r="F196" s="9">
        <v>2.25</v>
      </c>
      <c r="G196" s="9">
        <v>0.70299999999999996</v>
      </c>
      <c r="H196" s="8" t="s">
        <v>162</v>
      </c>
      <c r="I196" s="8" t="s">
        <v>127</v>
      </c>
      <c r="J196" s="8">
        <v>0.58650000000000002</v>
      </c>
      <c r="K196" s="8">
        <f t="shared" si="15"/>
        <v>2.0871985157699444</v>
      </c>
      <c r="L196" s="8">
        <f t="shared" si="16"/>
        <v>0.65213358070500915</v>
      </c>
      <c r="M196" s="8">
        <f t="shared" si="17"/>
        <v>0.47911111111111115</v>
      </c>
      <c r="N196" s="8">
        <f t="shared" si="18"/>
        <v>1.5334281650071127</v>
      </c>
      <c r="O196" s="8">
        <f t="shared" si="19"/>
        <v>2.0871985157699444</v>
      </c>
    </row>
    <row r="197" spans="1:15">
      <c r="A197" s="8" t="s">
        <v>137</v>
      </c>
      <c r="B197" s="8">
        <v>3356</v>
      </c>
      <c r="C197" s="8" t="s">
        <v>61</v>
      </c>
      <c r="D197" s="10">
        <v>8.9999999999999993E-3</v>
      </c>
      <c r="E197" s="9">
        <v>1.66</v>
      </c>
      <c r="F197" s="9">
        <v>0.80100000000000005</v>
      </c>
      <c r="G197" s="9">
        <v>1.4510000000000001</v>
      </c>
      <c r="H197" s="8" t="s">
        <v>199</v>
      </c>
      <c r="I197" s="8" t="s">
        <v>128</v>
      </c>
      <c r="J197" s="8">
        <v>0.79579999999999995</v>
      </c>
      <c r="K197" s="8">
        <f t="shared" si="15"/>
        <v>0.48253012048192778</v>
      </c>
      <c r="L197" s="8">
        <f t="shared" si="16"/>
        <v>0.87409638554216873</v>
      </c>
      <c r="M197" s="8">
        <f t="shared" si="17"/>
        <v>2.072409488139825</v>
      </c>
      <c r="N197" s="8">
        <f t="shared" si="18"/>
        <v>1.1440385940730529</v>
      </c>
      <c r="O197" s="8">
        <f t="shared" si="19"/>
        <v>2.072409488139825</v>
      </c>
    </row>
    <row r="198" spans="1:15">
      <c r="A198" s="8" t="s">
        <v>137</v>
      </c>
      <c r="B198" s="8">
        <v>2567</v>
      </c>
      <c r="C198" s="8" t="s">
        <v>45</v>
      </c>
      <c r="D198" s="10">
        <v>3.2679999999999997E-4</v>
      </c>
      <c r="E198" s="9">
        <v>1.4510000000000001</v>
      </c>
      <c r="F198" s="9">
        <v>0.70099999999999996</v>
      </c>
      <c r="G198" s="9">
        <v>1.335</v>
      </c>
      <c r="H198" s="8" t="s">
        <v>182</v>
      </c>
      <c r="I198" s="8" t="s">
        <v>132</v>
      </c>
      <c r="J198" s="8">
        <v>0.99950000000000006</v>
      </c>
      <c r="K198" s="8">
        <f t="shared" si="15"/>
        <v>0.48311509303928318</v>
      </c>
      <c r="L198" s="8">
        <f t="shared" si="16"/>
        <v>0.92005513439007569</v>
      </c>
      <c r="M198" s="8">
        <f t="shared" si="17"/>
        <v>2.0699001426533528</v>
      </c>
      <c r="N198" s="8">
        <f t="shared" si="18"/>
        <v>1.0868913857677904</v>
      </c>
      <c r="O198" s="8">
        <f t="shared" si="19"/>
        <v>2.0699001426533528</v>
      </c>
    </row>
    <row r="199" spans="1:15">
      <c r="A199" s="8" t="s">
        <v>137</v>
      </c>
      <c r="B199" s="8">
        <v>1847</v>
      </c>
      <c r="C199" s="11" t="s">
        <v>42</v>
      </c>
      <c r="D199" s="10">
        <v>3.9320000000000002E-4</v>
      </c>
      <c r="E199" s="9">
        <v>0.56799999999999995</v>
      </c>
      <c r="F199" s="9">
        <v>1.175</v>
      </c>
      <c r="G199" s="9">
        <v>0.94299999999999995</v>
      </c>
      <c r="H199" s="8" t="s">
        <v>179</v>
      </c>
      <c r="I199" s="8" t="s">
        <v>126</v>
      </c>
      <c r="J199" s="8">
        <v>0.57989999999999997</v>
      </c>
      <c r="K199" s="8">
        <f t="shared" si="15"/>
        <v>2.068661971830986</v>
      </c>
      <c r="L199" s="8">
        <f t="shared" si="16"/>
        <v>1.6602112676056338</v>
      </c>
      <c r="M199" s="8">
        <f t="shared" si="17"/>
        <v>0.48340425531914888</v>
      </c>
      <c r="N199" s="8">
        <f t="shared" si="18"/>
        <v>0.60233297985153766</v>
      </c>
      <c r="O199" s="8">
        <f t="shared" si="19"/>
        <v>2.068661971830986</v>
      </c>
    </row>
    <row r="200" spans="1:15">
      <c r="A200" s="8" t="s">
        <v>137</v>
      </c>
      <c r="B200" s="8">
        <v>715</v>
      </c>
      <c r="C200" s="8" t="s">
        <v>9</v>
      </c>
      <c r="D200" s="10">
        <v>3.0590000000000001E-4</v>
      </c>
      <c r="E200" s="9">
        <v>0.626</v>
      </c>
      <c r="F200" s="9">
        <v>1.29</v>
      </c>
      <c r="G200" s="9">
        <v>1.1659999999999999</v>
      </c>
      <c r="H200" s="8" t="s">
        <v>146</v>
      </c>
      <c r="I200" s="8" t="s">
        <v>130</v>
      </c>
      <c r="J200" s="8">
        <v>0.46039999999999998</v>
      </c>
      <c r="K200" s="8">
        <f t="shared" si="15"/>
        <v>2.060702875399361</v>
      </c>
      <c r="L200" s="8">
        <f t="shared" si="16"/>
        <v>1.8626198083067091</v>
      </c>
      <c r="M200" s="8">
        <f t="shared" si="17"/>
        <v>0.48527131782945737</v>
      </c>
      <c r="N200" s="8">
        <f t="shared" si="18"/>
        <v>0.53687821612349917</v>
      </c>
      <c r="O200" s="8">
        <f t="shared" si="19"/>
        <v>2.060702875399361</v>
      </c>
    </row>
    <row r="201" spans="1:15">
      <c r="A201" s="8" t="s">
        <v>137</v>
      </c>
      <c r="B201" s="8">
        <v>722</v>
      </c>
      <c r="C201" s="8" t="s">
        <v>9</v>
      </c>
      <c r="D201" s="10">
        <v>2.6640000000000002E-4</v>
      </c>
      <c r="E201" s="9">
        <v>0.70099999999999996</v>
      </c>
      <c r="F201" s="9">
        <v>1.4339999999999999</v>
      </c>
      <c r="G201" s="9">
        <v>0.93500000000000005</v>
      </c>
      <c r="H201" s="8" t="s">
        <v>146</v>
      </c>
      <c r="I201" s="8" t="s">
        <v>130</v>
      </c>
      <c r="J201" s="8">
        <v>0.46039999999999998</v>
      </c>
      <c r="K201" s="8">
        <f t="shared" si="15"/>
        <v>2.0456490727532097</v>
      </c>
      <c r="L201" s="8">
        <f t="shared" si="16"/>
        <v>1.3338088445078462</v>
      </c>
      <c r="M201" s="8">
        <f t="shared" si="17"/>
        <v>0.48884239888423986</v>
      </c>
      <c r="N201" s="8">
        <f t="shared" si="18"/>
        <v>0.74973262032085553</v>
      </c>
      <c r="O201" s="8">
        <f t="shared" si="19"/>
        <v>2.0456490727532097</v>
      </c>
    </row>
    <row r="202" spans="1:15">
      <c r="A202" s="8" t="s">
        <v>137</v>
      </c>
      <c r="B202" s="8">
        <v>3118</v>
      </c>
      <c r="C202" s="8" t="s">
        <v>5</v>
      </c>
      <c r="D202" s="10">
        <v>4.0000000000000001E-3</v>
      </c>
      <c r="E202" s="9">
        <v>0.80900000000000005</v>
      </c>
      <c r="F202" s="9">
        <v>1.556</v>
      </c>
      <c r="G202" s="9">
        <v>1.631</v>
      </c>
      <c r="H202" s="8" t="s">
        <v>142</v>
      </c>
      <c r="I202" s="8" t="s">
        <v>126</v>
      </c>
      <c r="J202" s="8">
        <v>0.8196</v>
      </c>
      <c r="K202" s="8">
        <f t="shared" si="15"/>
        <v>1.9233621755253398</v>
      </c>
      <c r="L202" s="8">
        <f t="shared" si="16"/>
        <v>2.0160692212608158</v>
      </c>
      <c r="M202" s="8">
        <f t="shared" si="17"/>
        <v>0.51992287917737789</v>
      </c>
      <c r="N202" s="8">
        <f t="shared" si="18"/>
        <v>0.49601471489883509</v>
      </c>
      <c r="O202" s="8">
        <f t="shared" si="19"/>
        <v>2.0160692212608158</v>
      </c>
    </row>
    <row r="203" spans="1:15">
      <c r="A203" s="8" t="s">
        <v>137</v>
      </c>
      <c r="B203" s="8">
        <v>2684</v>
      </c>
      <c r="C203" s="11" t="s">
        <v>35</v>
      </c>
      <c r="D203" s="10">
        <v>1.12E-4</v>
      </c>
      <c r="E203" s="9">
        <v>0.84599999999999997</v>
      </c>
      <c r="F203" s="9">
        <v>1.6819999999999999</v>
      </c>
      <c r="G203" s="9">
        <v>0.77300000000000002</v>
      </c>
      <c r="H203" s="8" t="s">
        <v>172</v>
      </c>
      <c r="I203" s="8" t="s">
        <v>126</v>
      </c>
      <c r="J203" s="8">
        <v>0.83640000000000003</v>
      </c>
      <c r="K203" s="8">
        <f t="shared" si="15"/>
        <v>1.988179669030733</v>
      </c>
      <c r="L203" s="8">
        <f t="shared" si="16"/>
        <v>0.91371158392434992</v>
      </c>
      <c r="M203" s="8">
        <f t="shared" si="17"/>
        <v>0.50297265160523186</v>
      </c>
      <c r="N203" s="8">
        <f t="shared" si="18"/>
        <v>1.094437257438551</v>
      </c>
      <c r="O203" s="8">
        <f t="shared" si="19"/>
        <v>1.988179669030733</v>
      </c>
    </row>
    <row r="204" spans="1:15">
      <c r="A204" s="8" t="s">
        <v>137</v>
      </c>
      <c r="B204" s="8">
        <v>744</v>
      </c>
      <c r="C204" s="11" t="s">
        <v>6</v>
      </c>
      <c r="D204" s="10">
        <v>1.4980000000000001E-4</v>
      </c>
      <c r="E204" s="9">
        <v>1.468</v>
      </c>
      <c r="F204" s="9">
        <v>0.76600000000000001</v>
      </c>
      <c r="G204" s="9">
        <v>1.1339999999999999</v>
      </c>
      <c r="H204" s="8" t="s">
        <v>143</v>
      </c>
      <c r="I204" s="8" t="s">
        <v>126</v>
      </c>
      <c r="J204" s="8">
        <v>0.60770000000000002</v>
      </c>
      <c r="K204" s="8">
        <f t="shared" si="15"/>
        <v>0.52179836512261579</v>
      </c>
      <c r="L204" s="8">
        <f t="shared" si="16"/>
        <v>0.77247956403269746</v>
      </c>
      <c r="M204" s="8">
        <f t="shared" si="17"/>
        <v>1.9164490861618799</v>
      </c>
      <c r="N204" s="8">
        <f t="shared" si="18"/>
        <v>1.2945326278659612</v>
      </c>
      <c r="O204" s="8">
        <f t="shared" si="19"/>
        <v>1.9164490861618799</v>
      </c>
    </row>
    <row r="205" spans="1:15">
      <c r="A205" s="8" t="s">
        <v>137</v>
      </c>
      <c r="B205" s="8">
        <v>776</v>
      </c>
      <c r="C205" s="8" t="s">
        <v>10</v>
      </c>
      <c r="D205" s="10">
        <v>2E-3</v>
      </c>
      <c r="E205" s="9">
        <v>1.3149999999999999</v>
      </c>
      <c r="F205" s="9">
        <v>0.69699999999999995</v>
      </c>
      <c r="G205" s="9">
        <v>0.72899999999999998</v>
      </c>
      <c r="H205" s="8" t="s">
        <v>147</v>
      </c>
      <c r="I205" s="8" t="s">
        <v>126</v>
      </c>
      <c r="J205" s="8">
        <v>0.92149999999999999</v>
      </c>
      <c r="K205" s="8">
        <f t="shared" si="15"/>
        <v>0.53003802281368817</v>
      </c>
      <c r="L205" s="8">
        <f t="shared" si="16"/>
        <v>0.55437262357414452</v>
      </c>
      <c r="M205" s="8">
        <f t="shared" si="17"/>
        <v>1.8866571018651364</v>
      </c>
      <c r="N205" s="8">
        <f t="shared" si="18"/>
        <v>1.803840877914952</v>
      </c>
      <c r="O205" s="8">
        <f t="shared" si="19"/>
        <v>1.8866571018651364</v>
      </c>
    </row>
    <row r="206" spans="1:15">
      <c r="A206" s="8" t="s">
        <v>137</v>
      </c>
      <c r="B206" s="8">
        <v>2541</v>
      </c>
      <c r="C206" s="8" t="s">
        <v>39</v>
      </c>
      <c r="D206" s="10">
        <v>5.2820000000000005E-4</v>
      </c>
      <c r="E206" s="9">
        <v>1.306</v>
      </c>
      <c r="F206" s="9">
        <v>1.581</v>
      </c>
      <c r="G206" s="9">
        <v>0.69599999999999995</v>
      </c>
      <c r="H206" s="8" t="s">
        <v>176</v>
      </c>
      <c r="I206" s="8" t="s">
        <v>133</v>
      </c>
      <c r="J206" s="8">
        <v>0.89659999999999995</v>
      </c>
      <c r="K206" s="8">
        <f t="shared" si="15"/>
        <v>1.2105666156202144</v>
      </c>
      <c r="L206" s="8">
        <f t="shared" si="16"/>
        <v>0.53292496171516079</v>
      </c>
      <c r="M206" s="8">
        <f t="shared" si="17"/>
        <v>0.82605945604048081</v>
      </c>
      <c r="N206" s="8">
        <f t="shared" si="18"/>
        <v>1.8764367816091956</v>
      </c>
      <c r="O206" s="8">
        <f t="shared" si="19"/>
        <v>1.8764367816091956</v>
      </c>
    </row>
    <row r="207" spans="1:15">
      <c r="A207" s="8" t="s">
        <v>137</v>
      </c>
      <c r="B207" s="8">
        <v>2868</v>
      </c>
      <c r="C207" s="8" t="s">
        <v>56</v>
      </c>
      <c r="D207" s="10">
        <v>7.0089999999999996E-4</v>
      </c>
      <c r="E207" s="9">
        <v>1.1339999999999999</v>
      </c>
      <c r="F207" s="9">
        <v>0.61</v>
      </c>
      <c r="G207" s="9">
        <v>1.0960000000000001</v>
      </c>
      <c r="H207" s="8" t="s">
        <v>193</v>
      </c>
      <c r="I207" s="8" t="s">
        <v>125</v>
      </c>
      <c r="J207" s="8">
        <v>0.51170000000000004</v>
      </c>
      <c r="K207" s="8">
        <f t="shared" si="15"/>
        <v>0.53791887125220461</v>
      </c>
      <c r="L207" s="8">
        <f t="shared" si="16"/>
        <v>0.96649029982363333</v>
      </c>
      <c r="M207" s="8">
        <f t="shared" si="17"/>
        <v>1.8590163934426229</v>
      </c>
      <c r="N207" s="8">
        <f t="shared" si="18"/>
        <v>1.0346715328467151</v>
      </c>
      <c r="O207" s="8">
        <f t="shared" si="19"/>
        <v>1.8590163934426229</v>
      </c>
    </row>
    <row r="208" spans="1:15">
      <c r="A208" s="8" t="s">
        <v>137</v>
      </c>
      <c r="B208" s="8">
        <v>688</v>
      </c>
      <c r="C208" s="8" t="s">
        <v>7</v>
      </c>
      <c r="D208" s="10">
        <v>2.0870000000000001E-6</v>
      </c>
      <c r="E208" s="9">
        <v>0.94599999999999995</v>
      </c>
      <c r="F208" s="9">
        <v>1.3420000000000001</v>
      </c>
      <c r="G208" s="9">
        <v>0.51700000000000002</v>
      </c>
      <c r="H208" s="8" t="s">
        <v>144</v>
      </c>
      <c r="I208" s="8" t="s">
        <v>126</v>
      </c>
      <c r="J208" s="8">
        <v>0.69020000000000004</v>
      </c>
      <c r="K208" s="8">
        <f t="shared" si="15"/>
        <v>1.4186046511627908</v>
      </c>
      <c r="L208" s="8">
        <f t="shared" si="16"/>
        <v>0.54651162790697683</v>
      </c>
      <c r="M208" s="8">
        <f t="shared" si="17"/>
        <v>0.70491803278688514</v>
      </c>
      <c r="N208" s="8">
        <f t="shared" si="18"/>
        <v>1.8297872340425529</v>
      </c>
      <c r="O208" s="8">
        <f t="shared" si="19"/>
        <v>1.8297872340425529</v>
      </c>
    </row>
    <row r="209" spans="1:15">
      <c r="A209" s="8" t="s">
        <v>137</v>
      </c>
      <c r="B209" s="8">
        <v>1493</v>
      </c>
      <c r="C209" s="8" t="s">
        <v>36</v>
      </c>
      <c r="D209" s="10">
        <v>8.9999999999999993E-3</v>
      </c>
      <c r="E209" s="9">
        <v>1.38</v>
      </c>
      <c r="F209" s="9">
        <v>0.76400000000000001</v>
      </c>
      <c r="G209" s="9">
        <v>1.5289999999999999</v>
      </c>
      <c r="H209" s="8" t="s">
        <v>173</v>
      </c>
      <c r="I209" s="8" t="s">
        <v>131</v>
      </c>
      <c r="J209" s="8">
        <v>0.94040000000000001</v>
      </c>
      <c r="K209" s="8">
        <f t="shared" si="15"/>
        <v>0.55362318840579716</v>
      </c>
      <c r="L209" s="8">
        <f t="shared" si="16"/>
        <v>1.1079710144927537</v>
      </c>
      <c r="M209" s="8">
        <f t="shared" si="17"/>
        <v>1.8062827225130889</v>
      </c>
      <c r="N209" s="8">
        <f t="shared" si="18"/>
        <v>0.90255068672334859</v>
      </c>
      <c r="O209" s="8">
        <f t="shared" si="19"/>
        <v>1.8062827225130889</v>
      </c>
    </row>
    <row r="210" spans="1:15">
      <c r="A210" s="8" t="s">
        <v>137</v>
      </c>
      <c r="B210" s="8">
        <v>1174</v>
      </c>
      <c r="C210" s="8" t="s">
        <v>25</v>
      </c>
      <c r="D210" s="10">
        <v>1E-3</v>
      </c>
      <c r="E210" s="9">
        <v>1.014</v>
      </c>
      <c r="F210" s="9">
        <v>1.802</v>
      </c>
      <c r="G210" s="9">
        <v>0.58399999999999996</v>
      </c>
      <c r="H210" s="8" t="s">
        <v>162</v>
      </c>
      <c r="I210" s="8" t="s">
        <v>127</v>
      </c>
      <c r="J210" s="8">
        <v>0.58650000000000002</v>
      </c>
      <c r="K210" s="8">
        <f t="shared" si="15"/>
        <v>1.777120315581854</v>
      </c>
      <c r="L210" s="8">
        <f t="shared" si="16"/>
        <v>0.57593688362919127</v>
      </c>
      <c r="M210" s="8">
        <f t="shared" si="17"/>
        <v>0.56270810210876798</v>
      </c>
      <c r="N210" s="8">
        <f t="shared" si="18"/>
        <v>1.7363013698630139</v>
      </c>
      <c r="O210" s="8">
        <f t="shared" si="19"/>
        <v>1.777120315581854</v>
      </c>
    </row>
    <row r="211" spans="1:15">
      <c r="A211" s="8" t="s">
        <v>137</v>
      </c>
      <c r="B211" s="8">
        <v>785</v>
      </c>
      <c r="C211" s="11" t="s">
        <v>11</v>
      </c>
      <c r="D211" s="10">
        <v>4.1980000000000001E-4</v>
      </c>
      <c r="E211" s="9">
        <v>1.2270000000000001</v>
      </c>
      <c r="F211" s="9">
        <v>0.69199999999999995</v>
      </c>
      <c r="G211" s="9">
        <v>0.74099999999999999</v>
      </c>
      <c r="H211" s="8" t="s">
        <v>148</v>
      </c>
      <c r="I211" s="8" t="s">
        <v>126</v>
      </c>
      <c r="J211" s="8">
        <v>0.58450000000000002</v>
      </c>
      <c r="K211" s="8">
        <f t="shared" si="15"/>
        <v>0.56397718011409936</v>
      </c>
      <c r="L211" s="8">
        <f t="shared" si="16"/>
        <v>0.60391198044009775</v>
      </c>
      <c r="M211" s="8">
        <f t="shared" si="17"/>
        <v>1.7731213872832372</v>
      </c>
      <c r="N211" s="8">
        <f t="shared" si="18"/>
        <v>1.6558704453441297</v>
      </c>
      <c r="O211" s="8">
        <f t="shared" si="19"/>
        <v>1.7731213872832372</v>
      </c>
    </row>
    <row r="212" spans="1:15">
      <c r="A212" s="8" t="s">
        <v>137</v>
      </c>
      <c r="B212" s="8">
        <v>3613</v>
      </c>
      <c r="C212" s="8" t="s">
        <v>1</v>
      </c>
      <c r="D212" s="10">
        <v>4.0000000000000001E-3</v>
      </c>
      <c r="E212" s="9">
        <v>1.407</v>
      </c>
      <c r="F212" s="9">
        <v>0.80600000000000005</v>
      </c>
      <c r="G212" s="9">
        <v>0.82</v>
      </c>
      <c r="H212" s="8" t="s">
        <v>138</v>
      </c>
      <c r="I212" s="8" t="s">
        <v>125</v>
      </c>
      <c r="J212" s="8">
        <v>0.7903</v>
      </c>
      <c r="K212" s="8">
        <f t="shared" si="15"/>
        <v>0.57285003553660274</v>
      </c>
      <c r="L212" s="8">
        <f t="shared" si="16"/>
        <v>0.5828002842928216</v>
      </c>
      <c r="M212" s="8">
        <f t="shared" si="17"/>
        <v>1.7456575682382134</v>
      </c>
      <c r="N212" s="8">
        <f t="shared" si="18"/>
        <v>1.7158536585365856</v>
      </c>
      <c r="O212" s="8">
        <f t="shared" si="19"/>
        <v>1.7456575682382134</v>
      </c>
    </row>
    <row r="213" spans="1:15">
      <c r="A213" s="8" t="s">
        <v>137</v>
      </c>
      <c r="B213" s="8">
        <v>2043</v>
      </c>
      <c r="C213" s="8" t="s">
        <v>47</v>
      </c>
      <c r="D213" s="10">
        <v>3.0000000000000001E-3</v>
      </c>
      <c r="E213" s="9">
        <v>1.2849999999999999</v>
      </c>
      <c r="F213" s="9">
        <v>0.84799999999999998</v>
      </c>
      <c r="G213" s="9">
        <v>0.748</v>
      </c>
      <c r="H213" s="8" t="s">
        <v>184</v>
      </c>
      <c r="I213" s="8" t="s">
        <v>132</v>
      </c>
      <c r="J213" s="8">
        <v>0.27479999999999999</v>
      </c>
      <c r="K213" s="8">
        <f t="shared" si="15"/>
        <v>0.65992217898832684</v>
      </c>
      <c r="L213" s="8">
        <f t="shared" si="16"/>
        <v>0.58210116731517514</v>
      </c>
      <c r="M213" s="8">
        <f t="shared" si="17"/>
        <v>1.5153301886792452</v>
      </c>
      <c r="N213" s="8">
        <f t="shared" si="18"/>
        <v>1.7179144385026737</v>
      </c>
      <c r="O213" s="8">
        <f t="shared" si="19"/>
        <v>1.7179144385026737</v>
      </c>
    </row>
    <row r="214" spans="1:15">
      <c r="A214" s="8" t="s">
        <v>137</v>
      </c>
      <c r="B214" s="8">
        <v>1854</v>
      </c>
      <c r="C214" s="8" t="s">
        <v>43</v>
      </c>
      <c r="D214" s="10">
        <v>8.9999999999999993E-3</v>
      </c>
      <c r="E214" s="9">
        <v>0.71</v>
      </c>
      <c r="F214" s="9">
        <v>1.2170000000000001</v>
      </c>
      <c r="G214" s="9">
        <v>0.88300000000000001</v>
      </c>
      <c r="H214" s="8" t="s">
        <v>180</v>
      </c>
      <c r="I214" s="8" t="s">
        <v>128</v>
      </c>
      <c r="J214" s="8">
        <v>0.75849999999999995</v>
      </c>
      <c r="K214" s="8">
        <f t="shared" si="15"/>
        <v>1.7140845070422537</v>
      </c>
      <c r="L214" s="8">
        <f t="shared" si="16"/>
        <v>1.243661971830986</v>
      </c>
      <c r="M214" s="8">
        <f t="shared" si="17"/>
        <v>0.58340180772391115</v>
      </c>
      <c r="N214" s="8">
        <f t="shared" si="18"/>
        <v>0.80407701019252542</v>
      </c>
      <c r="O214" s="8">
        <f t="shared" si="19"/>
        <v>1.7140845070422537</v>
      </c>
    </row>
    <row r="215" spans="1:15">
      <c r="A215" s="8" t="s">
        <v>137</v>
      </c>
      <c r="B215" s="8">
        <v>2668</v>
      </c>
      <c r="C215" s="8" t="s">
        <v>52</v>
      </c>
      <c r="D215" s="10">
        <v>6.8849999999999998E-4</v>
      </c>
      <c r="E215" s="9">
        <v>1.4890000000000001</v>
      </c>
      <c r="F215" s="9">
        <v>0.88200000000000001</v>
      </c>
      <c r="G215" s="9">
        <v>0.93100000000000005</v>
      </c>
      <c r="H215" s="8" t="s">
        <v>189</v>
      </c>
      <c r="I215" s="8" t="s">
        <v>131</v>
      </c>
      <c r="J215" s="8">
        <v>0.95989999999999998</v>
      </c>
      <c r="K215" s="8">
        <f t="shared" si="15"/>
        <v>0.59234385493619879</v>
      </c>
      <c r="L215" s="8">
        <f t="shared" si="16"/>
        <v>0.62525184687709867</v>
      </c>
      <c r="M215" s="8">
        <f t="shared" si="17"/>
        <v>1.6882086167800454</v>
      </c>
      <c r="N215" s="8">
        <f t="shared" si="18"/>
        <v>1.5993555316863588</v>
      </c>
      <c r="O215" s="8">
        <f t="shared" si="19"/>
        <v>1.6882086167800454</v>
      </c>
    </row>
    <row r="216" spans="1:15">
      <c r="A216" s="8" t="s">
        <v>137</v>
      </c>
      <c r="B216" s="8">
        <v>3584</v>
      </c>
      <c r="C216" s="8" t="s">
        <v>1</v>
      </c>
      <c r="D216" s="10">
        <v>7.0000000000000001E-3</v>
      </c>
      <c r="E216" s="9">
        <v>1.4710000000000001</v>
      </c>
      <c r="F216" s="9">
        <v>0.92700000000000005</v>
      </c>
      <c r="G216" s="9">
        <v>0.89100000000000001</v>
      </c>
      <c r="H216" s="8" t="s">
        <v>138</v>
      </c>
      <c r="I216" s="8" t="s">
        <v>125</v>
      </c>
      <c r="J216" s="8">
        <v>0.7903</v>
      </c>
      <c r="K216" s="8">
        <f t="shared" si="15"/>
        <v>0.63018354860639025</v>
      </c>
      <c r="L216" s="8">
        <f t="shared" si="16"/>
        <v>0.60571040108769547</v>
      </c>
      <c r="M216" s="8">
        <f t="shared" si="17"/>
        <v>1.586839266450917</v>
      </c>
      <c r="N216" s="8">
        <f t="shared" si="18"/>
        <v>1.6509539842873178</v>
      </c>
      <c r="O216" s="8">
        <f t="shared" si="19"/>
        <v>1.6509539842873178</v>
      </c>
    </row>
    <row r="217" spans="1:15">
      <c r="A217" s="8" t="s">
        <v>137</v>
      </c>
      <c r="B217" s="8">
        <v>968</v>
      </c>
      <c r="C217" s="8" t="s">
        <v>18</v>
      </c>
      <c r="D217" s="10">
        <v>8.9999999999999993E-3</v>
      </c>
      <c r="E217" s="9">
        <v>1.343</v>
      </c>
      <c r="F217" s="9">
        <v>0.82499999999999996</v>
      </c>
      <c r="G217" s="9">
        <v>0.83</v>
      </c>
      <c r="H217" s="8" t="s">
        <v>155</v>
      </c>
      <c r="I217" s="8" t="s">
        <v>131</v>
      </c>
      <c r="J217" s="8">
        <v>0.96840000000000004</v>
      </c>
      <c r="K217" s="8">
        <f t="shared" si="15"/>
        <v>0.61429635145197314</v>
      </c>
      <c r="L217" s="8">
        <f t="shared" si="16"/>
        <v>0.61801935964259125</v>
      </c>
      <c r="M217" s="8">
        <f t="shared" si="17"/>
        <v>1.6278787878787879</v>
      </c>
      <c r="N217" s="8">
        <f t="shared" si="18"/>
        <v>1.6180722891566266</v>
      </c>
      <c r="O217" s="8">
        <f t="shared" si="19"/>
        <v>1.6278787878787879</v>
      </c>
    </row>
    <row r="218" spans="1:15">
      <c r="A218" s="8" t="s">
        <v>137</v>
      </c>
      <c r="B218" s="8">
        <v>1203</v>
      </c>
      <c r="C218" s="8" t="s">
        <v>25</v>
      </c>
      <c r="D218" s="10">
        <v>7.9259999999999997E-5</v>
      </c>
      <c r="E218" s="9">
        <v>0.89200000000000002</v>
      </c>
      <c r="F218" s="9">
        <v>1.4490000000000001</v>
      </c>
      <c r="G218" s="9">
        <v>0.63600000000000001</v>
      </c>
      <c r="H218" s="8" t="s">
        <v>162</v>
      </c>
      <c r="I218" s="8" t="s">
        <v>127</v>
      </c>
      <c r="J218" s="8">
        <v>0.58650000000000002</v>
      </c>
      <c r="K218" s="8">
        <f t="shared" si="15"/>
        <v>1.6244394618834082</v>
      </c>
      <c r="L218" s="8">
        <f t="shared" si="16"/>
        <v>0.71300448430493268</v>
      </c>
      <c r="M218" s="8">
        <f t="shared" si="17"/>
        <v>0.61559696342305037</v>
      </c>
      <c r="N218" s="8">
        <f t="shared" si="18"/>
        <v>1.4025157232704402</v>
      </c>
      <c r="O218" s="8">
        <f t="shared" si="19"/>
        <v>1.6244394618834082</v>
      </c>
    </row>
    <row r="219" spans="1:15">
      <c r="A219" s="8" t="s">
        <v>137</v>
      </c>
      <c r="B219" s="8">
        <v>1292</v>
      </c>
      <c r="C219" s="8" t="s">
        <v>27</v>
      </c>
      <c r="D219" s="10">
        <v>5.0000000000000001E-3</v>
      </c>
      <c r="E219" s="9">
        <v>1.0649999999999999</v>
      </c>
      <c r="F219" s="9">
        <v>1.6910000000000001</v>
      </c>
      <c r="G219" s="9">
        <v>1.1719999999999999</v>
      </c>
      <c r="H219" s="8" t="s">
        <v>164</v>
      </c>
      <c r="I219" s="8" t="s">
        <v>126</v>
      </c>
      <c r="J219" s="8">
        <v>0.87160000000000004</v>
      </c>
      <c r="K219" s="8">
        <f t="shared" si="15"/>
        <v>1.5877934272300471</v>
      </c>
      <c r="L219" s="8">
        <f t="shared" si="16"/>
        <v>1.1004694835680751</v>
      </c>
      <c r="M219" s="8">
        <f t="shared" si="17"/>
        <v>0.6298048492016558</v>
      </c>
      <c r="N219" s="8">
        <f t="shared" si="18"/>
        <v>0.90870307167235498</v>
      </c>
      <c r="O219" s="8">
        <f t="shared" si="19"/>
        <v>1.5877934272300471</v>
      </c>
    </row>
    <row r="220" spans="1:15">
      <c r="A220" s="8" t="s">
        <v>137</v>
      </c>
      <c r="B220" s="8">
        <v>3729</v>
      </c>
      <c r="C220" s="8" t="s">
        <v>1</v>
      </c>
      <c r="D220" s="10">
        <v>3.0000000000000001E-3</v>
      </c>
      <c r="E220" s="9">
        <v>0.94799999999999995</v>
      </c>
      <c r="F220" s="9">
        <v>1.4359999999999999</v>
      </c>
      <c r="G220" s="9">
        <v>1.022</v>
      </c>
      <c r="H220" s="8" t="s">
        <v>138</v>
      </c>
      <c r="I220" s="8" t="s">
        <v>125</v>
      </c>
      <c r="J220" s="8">
        <v>0.7903</v>
      </c>
      <c r="K220" s="8">
        <f t="shared" si="15"/>
        <v>1.5147679324894514</v>
      </c>
      <c r="L220" s="8">
        <f t="shared" si="16"/>
        <v>1.0780590717299579</v>
      </c>
      <c r="M220" s="8">
        <f t="shared" si="17"/>
        <v>0.66016713091922008</v>
      </c>
      <c r="N220" s="8">
        <f t="shared" si="18"/>
        <v>0.92759295499021521</v>
      </c>
      <c r="O220" s="8">
        <f t="shared" si="19"/>
        <v>1.5147679324894514</v>
      </c>
    </row>
    <row r="221" spans="1:15">
      <c r="A221" s="8" t="s">
        <v>137</v>
      </c>
      <c r="B221" s="8">
        <v>945</v>
      </c>
      <c r="C221" s="8" t="s">
        <v>17</v>
      </c>
      <c r="D221" s="10">
        <v>3.0000000000000001E-3</v>
      </c>
      <c r="E221" s="9">
        <v>1.244</v>
      </c>
      <c r="F221" s="9">
        <v>0.86499999999999999</v>
      </c>
      <c r="G221" s="9">
        <v>1.871</v>
      </c>
      <c r="H221" s="8" t="s">
        <v>154</v>
      </c>
      <c r="I221" s="8" t="s">
        <v>125</v>
      </c>
      <c r="J221" s="8">
        <v>0.51380000000000003</v>
      </c>
      <c r="K221" s="8">
        <f t="shared" si="15"/>
        <v>0.69533762057877813</v>
      </c>
      <c r="L221" s="8">
        <f t="shared" si="16"/>
        <v>1.5040192926045015</v>
      </c>
      <c r="M221" s="8">
        <f t="shared" si="17"/>
        <v>1.438150289017341</v>
      </c>
      <c r="N221" s="8">
        <f t="shared" si="18"/>
        <v>0.66488508818813463</v>
      </c>
      <c r="O221" s="8">
        <f t="shared" si="19"/>
        <v>1.5040192926045015</v>
      </c>
    </row>
    <row r="222" spans="1:15">
      <c r="A222" s="8" t="s">
        <v>206</v>
      </c>
      <c r="B222" s="8">
        <v>3309</v>
      </c>
      <c r="C222" s="8" t="s">
        <v>5</v>
      </c>
      <c r="D222" s="8">
        <v>6.0379999999999996E-6</v>
      </c>
      <c r="E222" s="8">
        <v>5.0999999999999997E-2</v>
      </c>
      <c r="F222" s="8">
        <v>3.468</v>
      </c>
      <c r="G222" s="8">
        <v>1.7230000000000001</v>
      </c>
      <c r="H222" s="8" t="s">
        <v>142</v>
      </c>
      <c r="I222" s="8" t="s">
        <v>126</v>
      </c>
      <c r="J222" s="8">
        <v>0.8196</v>
      </c>
      <c r="K222" s="8">
        <f t="shared" si="15"/>
        <v>68</v>
      </c>
      <c r="L222" s="8">
        <f t="shared" si="16"/>
        <v>33.7843137254902</v>
      </c>
      <c r="M222" s="8">
        <f t="shared" si="17"/>
        <v>1.4705882352941176E-2</v>
      </c>
      <c r="N222" s="8">
        <f t="shared" si="18"/>
        <v>2.9599535693557746E-2</v>
      </c>
      <c r="O222" s="8">
        <f t="shared" si="19"/>
        <v>68</v>
      </c>
    </row>
    <row r="223" spans="1:15">
      <c r="A223" s="8" t="s">
        <v>206</v>
      </c>
      <c r="B223" s="8">
        <v>3314</v>
      </c>
      <c r="C223" s="8" t="s">
        <v>5</v>
      </c>
      <c r="D223" s="8">
        <v>1.522E-6</v>
      </c>
      <c r="E223" s="8">
        <v>0.05</v>
      </c>
      <c r="F223" s="8">
        <v>2.7109999999999999</v>
      </c>
      <c r="G223" s="8">
        <v>1.5</v>
      </c>
      <c r="H223" s="8" t="s">
        <v>142</v>
      </c>
      <c r="I223" s="8" t="s">
        <v>126</v>
      </c>
      <c r="J223" s="8">
        <v>0.8196</v>
      </c>
      <c r="K223" s="8">
        <f t="shared" si="15"/>
        <v>54.219999999999992</v>
      </c>
      <c r="L223" s="8">
        <f t="shared" si="16"/>
        <v>30</v>
      </c>
      <c r="M223" s="8">
        <f t="shared" si="17"/>
        <v>1.844337882700111E-2</v>
      </c>
      <c r="N223" s="8">
        <f t="shared" si="18"/>
        <v>3.3333333333333333E-2</v>
      </c>
      <c r="O223" s="8">
        <f t="shared" si="19"/>
        <v>54.219999999999992</v>
      </c>
    </row>
    <row r="224" spans="1:15">
      <c r="A224" s="8" t="s">
        <v>206</v>
      </c>
      <c r="B224" s="8">
        <v>3315</v>
      </c>
      <c r="C224" s="8" t="s">
        <v>5</v>
      </c>
      <c r="D224" s="8">
        <v>1.4780000000000001E-5</v>
      </c>
      <c r="E224" s="8">
        <v>0.09</v>
      </c>
      <c r="F224" s="8">
        <v>2.5049999999999999</v>
      </c>
      <c r="G224" s="8">
        <v>2.5539999999999998</v>
      </c>
      <c r="H224" s="8" t="s">
        <v>142</v>
      </c>
      <c r="I224" s="8" t="s">
        <v>126</v>
      </c>
      <c r="J224" s="8">
        <v>0.8196</v>
      </c>
      <c r="K224" s="8">
        <f t="shared" si="15"/>
        <v>27.833333333333332</v>
      </c>
      <c r="L224" s="8">
        <f t="shared" si="16"/>
        <v>28.377777777777776</v>
      </c>
      <c r="M224" s="8">
        <f t="shared" si="17"/>
        <v>3.5928143712574849E-2</v>
      </c>
      <c r="N224" s="8">
        <f t="shared" si="18"/>
        <v>3.5238841033672669E-2</v>
      </c>
      <c r="O224" s="8">
        <f t="shared" si="19"/>
        <v>28.377777777777776</v>
      </c>
    </row>
    <row r="225" spans="1:15">
      <c r="A225" s="8" t="s">
        <v>206</v>
      </c>
      <c r="B225" s="8">
        <v>769</v>
      </c>
      <c r="C225" s="8" t="s">
        <v>5</v>
      </c>
      <c r="D225" s="8">
        <v>2.5059999999999998E-6</v>
      </c>
      <c r="E225" s="8">
        <v>9.6000000000000002E-2</v>
      </c>
      <c r="F225" s="8">
        <v>2.6389999999999998</v>
      </c>
      <c r="G225" s="8">
        <v>1.113</v>
      </c>
      <c r="H225" s="8" t="s">
        <v>142</v>
      </c>
      <c r="I225" s="8" t="s">
        <v>126</v>
      </c>
      <c r="J225" s="8">
        <v>0.8196</v>
      </c>
      <c r="K225" s="8">
        <f t="shared" si="15"/>
        <v>27.489583333333332</v>
      </c>
      <c r="L225" s="8">
        <f t="shared" si="16"/>
        <v>11.59375</v>
      </c>
      <c r="M225" s="8">
        <f t="shared" si="17"/>
        <v>3.6377415687760518E-2</v>
      </c>
      <c r="N225" s="8">
        <f t="shared" si="18"/>
        <v>8.6253369272237201E-2</v>
      </c>
      <c r="O225" s="8">
        <f t="shared" si="19"/>
        <v>27.489583333333332</v>
      </c>
    </row>
    <row r="226" spans="1:15">
      <c r="A226" s="8" t="s">
        <v>206</v>
      </c>
      <c r="B226" s="8">
        <v>3005</v>
      </c>
      <c r="C226" s="8" t="s">
        <v>5</v>
      </c>
      <c r="D226" s="8">
        <v>2.1780000000000002E-5</v>
      </c>
      <c r="E226" s="8">
        <v>0.111</v>
      </c>
      <c r="F226" s="8">
        <v>2.0169999999999999</v>
      </c>
      <c r="G226" s="8">
        <v>2.629</v>
      </c>
      <c r="H226" s="8" t="s">
        <v>142</v>
      </c>
      <c r="I226" s="8" t="s">
        <v>126</v>
      </c>
      <c r="J226" s="8">
        <v>0.8196</v>
      </c>
      <c r="K226" s="8">
        <f t="shared" si="15"/>
        <v>18.171171171171171</v>
      </c>
      <c r="L226" s="8">
        <f t="shared" si="16"/>
        <v>23.684684684684683</v>
      </c>
      <c r="M226" s="8">
        <f t="shared" si="17"/>
        <v>5.5032226078334162E-2</v>
      </c>
      <c r="N226" s="8">
        <f t="shared" si="18"/>
        <v>4.2221376949410423E-2</v>
      </c>
      <c r="O226" s="8">
        <f t="shared" si="19"/>
        <v>23.684684684684683</v>
      </c>
    </row>
    <row r="227" spans="1:15">
      <c r="A227" s="8" t="s">
        <v>206</v>
      </c>
      <c r="B227" s="8">
        <v>3014</v>
      </c>
      <c r="C227" s="8" t="s">
        <v>5</v>
      </c>
      <c r="D227" s="8">
        <v>1.63E-5</v>
      </c>
      <c r="E227" s="8">
        <v>0.104</v>
      </c>
      <c r="F227" s="8">
        <v>2.1589999999999998</v>
      </c>
      <c r="G227" s="8">
        <v>1.3759999999999999</v>
      </c>
      <c r="H227" s="8" t="s">
        <v>142</v>
      </c>
      <c r="I227" s="8" t="s">
        <v>126</v>
      </c>
      <c r="J227" s="8">
        <v>0.8196</v>
      </c>
      <c r="K227" s="8">
        <f t="shared" si="15"/>
        <v>20.759615384615383</v>
      </c>
      <c r="L227" s="8">
        <f t="shared" si="16"/>
        <v>13.23076923076923</v>
      </c>
      <c r="M227" s="8">
        <f t="shared" si="17"/>
        <v>4.8170449282075034E-2</v>
      </c>
      <c r="N227" s="8">
        <f t="shared" si="18"/>
        <v>7.5581395348837219E-2</v>
      </c>
      <c r="O227" s="8">
        <f t="shared" si="19"/>
        <v>20.759615384615383</v>
      </c>
    </row>
    <row r="228" spans="1:15">
      <c r="A228" s="8" t="s">
        <v>206</v>
      </c>
      <c r="B228" s="8">
        <v>2978</v>
      </c>
      <c r="C228" s="8" t="s">
        <v>5</v>
      </c>
      <c r="D228" s="8">
        <v>3.7429999999999999E-5</v>
      </c>
      <c r="E228" s="8">
        <v>0.14299999999999999</v>
      </c>
      <c r="F228" s="8">
        <v>1.885</v>
      </c>
      <c r="G228" s="8">
        <v>2.855</v>
      </c>
      <c r="H228" s="8" t="s">
        <v>142</v>
      </c>
      <c r="I228" s="8" t="s">
        <v>126</v>
      </c>
      <c r="J228" s="8">
        <v>0.8196</v>
      </c>
      <c r="K228" s="8">
        <f t="shared" si="15"/>
        <v>13.181818181818183</v>
      </c>
      <c r="L228" s="8">
        <f t="shared" si="16"/>
        <v>19.965034965034967</v>
      </c>
      <c r="M228" s="8">
        <f t="shared" si="17"/>
        <v>7.586206896551724E-2</v>
      </c>
      <c r="N228" s="8">
        <f t="shared" si="18"/>
        <v>5.0087565674255687E-2</v>
      </c>
      <c r="O228" s="8">
        <f t="shared" si="19"/>
        <v>19.965034965034967</v>
      </c>
    </row>
    <row r="229" spans="1:15">
      <c r="A229" s="8" t="s">
        <v>206</v>
      </c>
      <c r="B229" s="8">
        <v>3047</v>
      </c>
      <c r="C229" s="8" t="s">
        <v>5</v>
      </c>
      <c r="D229" s="8">
        <v>3.7270000000000001E-4</v>
      </c>
      <c r="E229" s="8">
        <v>0.255</v>
      </c>
      <c r="F229" s="8">
        <v>1.41</v>
      </c>
      <c r="G229" s="8">
        <v>4.1920000000000002</v>
      </c>
      <c r="H229" s="8" t="s">
        <v>142</v>
      </c>
      <c r="I229" s="8" t="s">
        <v>126</v>
      </c>
      <c r="J229" s="8">
        <v>0.8196</v>
      </c>
      <c r="K229" s="8">
        <f t="shared" si="15"/>
        <v>5.5294117647058822</v>
      </c>
      <c r="L229" s="8">
        <f t="shared" si="16"/>
        <v>16.439215686274512</v>
      </c>
      <c r="M229" s="8">
        <f t="shared" si="17"/>
        <v>0.18085106382978725</v>
      </c>
      <c r="N229" s="8">
        <f t="shared" si="18"/>
        <v>6.0830152671755726E-2</v>
      </c>
      <c r="O229" s="8">
        <f t="shared" si="19"/>
        <v>16.439215686274512</v>
      </c>
    </row>
    <row r="230" spans="1:15">
      <c r="A230" s="8" t="s">
        <v>206</v>
      </c>
      <c r="B230" s="8">
        <v>2940</v>
      </c>
      <c r="C230" s="8" t="s">
        <v>5</v>
      </c>
      <c r="D230" s="8">
        <v>1.239E-5</v>
      </c>
      <c r="E230" s="8">
        <v>0.156</v>
      </c>
      <c r="F230" s="8">
        <v>2.48</v>
      </c>
      <c r="G230" s="8">
        <v>1.2949999999999999</v>
      </c>
      <c r="H230" s="8" t="s">
        <v>142</v>
      </c>
      <c r="I230" s="8" t="s">
        <v>126</v>
      </c>
      <c r="J230" s="8">
        <v>0.8196</v>
      </c>
      <c r="K230" s="8">
        <f t="shared" si="15"/>
        <v>15.897435897435898</v>
      </c>
      <c r="L230" s="8">
        <f t="shared" si="16"/>
        <v>8.3012820512820511</v>
      </c>
      <c r="M230" s="8">
        <f t="shared" si="17"/>
        <v>6.2903225806451607E-2</v>
      </c>
      <c r="N230" s="8">
        <f t="shared" si="18"/>
        <v>0.12046332046332046</v>
      </c>
      <c r="O230" s="8">
        <f t="shared" si="19"/>
        <v>15.897435897435898</v>
      </c>
    </row>
    <row r="231" spans="1:15">
      <c r="A231" s="8" t="s">
        <v>206</v>
      </c>
      <c r="B231" s="8">
        <v>3083</v>
      </c>
      <c r="C231" s="8" t="s">
        <v>5</v>
      </c>
      <c r="D231" s="8">
        <v>4.6029999999999998E-5</v>
      </c>
      <c r="E231" s="8">
        <v>0.161</v>
      </c>
      <c r="F231" s="8">
        <v>1.6</v>
      </c>
      <c r="G231" s="8">
        <v>2.508</v>
      </c>
      <c r="H231" s="8" t="s">
        <v>142</v>
      </c>
      <c r="I231" s="8" t="s">
        <v>126</v>
      </c>
      <c r="J231" s="8">
        <v>0.8196</v>
      </c>
      <c r="K231" s="8">
        <f t="shared" si="15"/>
        <v>9.937888198757765</v>
      </c>
      <c r="L231" s="8">
        <f t="shared" si="16"/>
        <v>15.577639751552795</v>
      </c>
      <c r="M231" s="8">
        <f t="shared" si="17"/>
        <v>0.10062499999999999</v>
      </c>
      <c r="N231" s="8">
        <f t="shared" si="18"/>
        <v>6.4194577352472096E-2</v>
      </c>
      <c r="O231" s="8">
        <f t="shared" si="19"/>
        <v>15.577639751552795</v>
      </c>
    </row>
    <row r="232" spans="1:15">
      <c r="A232" s="8" t="s">
        <v>206</v>
      </c>
      <c r="B232" s="8">
        <v>3316</v>
      </c>
      <c r="C232" s="8" t="s">
        <v>5</v>
      </c>
      <c r="D232" s="8">
        <v>6.054E-5</v>
      </c>
      <c r="E232" s="8">
        <v>0.17699999999999999</v>
      </c>
      <c r="F232" s="8">
        <v>2.254</v>
      </c>
      <c r="G232" s="8">
        <v>2.6579999999999999</v>
      </c>
      <c r="H232" s="8" t="s">
        <v>142</v>
      </c>
      <c r="I232" s="8" t="s">
        <v>126</v>
      </c>
      <c r="J232" s="8">
        <v>0.8196</v>
      </c>
      <c r="K232" s="8">
        <f t="shared" si="15"/>
        <v>12.734463276836159</v>
      </c>
      <c r="L232" s="8">
        <f t="shared" si="16"/>
        <v>15.016949152542374</v>
      </c>
      <c r="M232" s="8">
        <f t="shared" si="17"/>
        <v>7.852706299911269E-2</v>
      </c>
      <c r="N232" s="8">
        <f t="shared" si="18"/>
        <v>6.6591422121896157E-2</v>
      </c>
      <c r="O232" s="8">
        <f t="shared" si="19"/>
        <v>15.016949152542374</v>
      </c>
    </row>
    <row r="233" spans="1:15">
      <c r="A233" s="8" t="s">
        <v>206</v>
      </c>
      <c r="B233" s="8">
        <v>2788</v>
      </c>
      <c r="C233" s="8" t="s">
        <v>14</v>
      </c>
      <c r="D233" s="8">
        <v>1E-3</v>
      </c>
      <c r="E233" s="8">
        <v>6.2409999999999997</v>
      </c>
      <c r="F233" s="8">
        <v>0.439</v>
      </c>
      <c r="G233" s="8">
        <v>0.78900000000000003</v>
      </c>
      <c r="H233" s="8" t="s">
        <v>151</v>
      </c>
      <c r="I233" s="8" t="s">
        <v>132</v>
      </c>
      <c r="J233" s="8">
        <v>0.28599999999999998</v>
      </c>
      <c r="K233" s="8">
        <f t="shared" si="15"/>
        <v>7.0341291459701971E-2</v>
      </c>
      <c r="L233" s="8">
        <f t="shared" si="16"/>
        <v>0.12642204774875823</v>
      </c>
      <c r="M233" s="8">
        <f t="shared" si="17"/>
        <v>14.216400911161731</v>
      </c>
      <c r="N233" s="8">
        <f t="shared" si="18"/>
        <v>7.9100126742712282</v>
      </c>
      <c r="O233" s="8">
        <f t="shared" si="19"/>
        <v>14.216400911161731</v>
      </c>
    </row>
    <row r="234" spans="1:15">
      <c r="A234" s="8" t="s">
        <v>206</v>
      </c>
      <c r="B234" s="8">
        <v>3006</v>
      </c>
      <c r="C234" s="8" t="s">
        <v>5</v>
      </c>
      <c r="D234" s="8">
        <v>3.9329999999999998E-5</v>
      </c>
      <c r="E234" s="8">
        <v>0.186</v>
      </c>
      <c r="F234" s="8">
        <v>1.5980000000000001</v>
      </c>
      <c r="G234" s="8">
        <v>2.5979999999999999</v>
      </c>
      <c r="H234" s="8" t="s">
        <v>142</v>
      </c>
      <c r="I234" s="8" t="s">
        <v>126</v>
      </c>
      <c r="J234" s="8">
        <v>0.8196</v>
      </c>
      <c r="K234" s="8">
        <f t="shared" si="15"/>
        <v>8.591397849462366</v>
      </c>
      <c r="L234" s="8">
        <f t="shared" si="16"/>
        <v>13.96774193548387</v>
      </c>
      <c r="M234" s="8">
        <f t="shared" si="17"/>
        <v>0.11639549436795994</v>
      </c>
      <c r="N234" s="8">
        <f t="shared" si="18"/>
        <v>7.1593533487297925E-2</v>
      </c>
      <c r="O234" s="8">
        <f t="shared" si="19"/>
        <v>13.96774193548387</v>
      </c>
    </row>
    <row r="235" spans="1:15">
      <c r="A235" s="8" t="s">
        <v>206</v>
      </c>
      <c r="B235" s="8">
        <v>3116</v>
      </c>
      <c r="C235" s="8" t="s">
        <v>5</v>
      </c>
      <c r="D235" s="8">
        <v>3.9340000000000002E-4</v>
      </c>
      <c r="E235" s="8">
        <v>0.30099999999999999</v>
      </c>
      <c r="F235" s="8">
        <v>0.96399999999999997</v>
      </c>
      <c r="G235" s="8">
        <v>4.13</v>
      </c>
      <c r="H235" s="8" t="s">
        <v>142</v>
      </c>
      <c r="I235" s="8" t="s">
        <v>126</v>
      </c>
      <c r="J235" s="8">
        <v>0.8196</v>
      </c>
      <c r="K235" s="8">
        <f t="shared" si="15"/>
        <v>3.2026578073089702</v>
      </c>
      <c r="L235" s="8">
        <f t="shared" si="16"/>
        <v>13.720930232558139</v>
      </c>
      <c r="M235" s="8">
        <f t="shared" si="17"/>
        <v>0.31224066390041494</v>
      </c>
      <c r="N235" s="8">
        <f t="shared" si="18"/>
        <v>7.2881355932203393E-2</v>
      </c>
      <c r="O235" s="8">
        <f t="shared" si="19"/>
        <v>13.720930232558139</v>
      </c>
    </row>
    <row r="236" spans="1:15">
      <c r="A236" s="8" t="s">
        <v>206</v>
      </c>
      <c r="B236" s="8">
        <v>763</v>
      </c>
      <c r="C236" s="8" t="s">
        <v>59</v>
      </c>
      <c r="D236" s="8">
        <v>2.6479999999999999E-6</v>
      </c>
      <c r="E236" s="8">
        <v>0.154</v>
      </c>
      <c r="F236" s="8">
        <v>2.0289999999999999</v>
      </c>
      <c r="G236" s="8">
        <v>1.8120000000000001</v>
      </c>
      <c r="H236" s="8" t="s">
        <v>196</v>
      </c>
      <c r="I236" s="8" t="s">
        <v>126</v>
      </c>
      <c r="J236" s="8">
        <v>0.70050000000000001</v>
      </c>
      <c r="K236" s="8">
        <f t="shared" si="15"/>
        <v>13.175324675324674</v>
      </c>
      <c r="L236" s="8">
        <f t="shared" si="16"/>
        <v>11.766233766233766</v>
      </c>
      <c r="M236" s="8">
        <f t="shared" si="17"/>
        <v>7.5899457861015276E-2</v>
      </c>
      <c r="N236" s="8">
        <f t="shared" si="18"/>
        <v>8.4988962472406171E-2</v>
      </c>
      <c r="O236" s="8">
        <f t="shared" si="19"/>
        <v>13.175324675324674</v>
      </c>
    </row>
    <row r="237" spans="1:15">
      <c r="A237" s="8" t="s">
        <v>206</v>
      </c>
      <c r="B237" s="8">
        <v>3015</v>
      </c>
      <c r="C237" s="8" t="s">
        <v>5</v>
      </c>
      <c r="D237" s="8">
        <v>2.2609999999999999E-5</v>
      </c>
      <c r="E237" s="8">
        <v>0.16700000000000001</v>
      </c>
      <c r="F237" s="8">
        <v>2.1669999999999998</v>
      </c>
      <c r="G237" s="8">
        <v>1.5</v>
      </c>
      <c r="H237" s="8" t="s">
        <v>142</v>
      </c>
      <c r="I237" s="8" t="s">
        <v>126</v>
      </c>
      <c r="J237" s="8">
        <v>0.8196</v>
      </c>
      <c r="K237" s="8">
        <f t="shared" si="15"/>
        <v>12.976047904191615</v>
      </c>
      <c r="L237" s="8">
        <f t="shared" si="16"/>
        <v>8.9820359281437128</v>
      </c>
      <c r="M237" s="8">
        <f t="shared" si="17"/>
        <v>7.7065066912782657E-2</v>
      </c>
      <c r="N237" s="8">
        <f t="shared" si="18"/>
        <v>0.11133333333333334</v>
      </c>
      <c r="O237" s="8">
        <f t="shared" si="19"/>
        <v>12.976047904191615</v>
      </c>
    </row>
    <row r="238" spans="1:15">
      <c r="A238" s="8" t="s">
        <v>206</v>
      </c>
      <c r="B238" s="8">
        <v>3072</v>
      </c>
      <c r="C238" s="8" t="s">
        <v>5</v>
      </c>
      <c r="D238" s="8">
        <v>2.541E-4</v>
      </c>
      <c r="E238" s="8">
        <v>0.22600000000000001</v>
      </c>
      <c r="F238" s="8">
        <v>1.9359999999999999</v>
      </c>
      <c r="G238" s="8">
        <v>2.91</v>
      </c>
      <c r="H238" s="8" t="s">
        <v>142</v>
      </c>
      <c r="I238" s="8" t="s">
        <v>126</v>
      </c>
      <c r="J238" s="8">
        <v>0.8196</v>
      </c>
      <c r="K238" s="8">
        <f t="shared" si="15"/>
        <v>8.5663716814159283</v>
      </c>
      <c r="L238" s="8">
        <f t="shared" si="16"/>
        <v>12.876106194690266</v>
      </c>
      <c r="M238" s="8">
        <f t="shared" si="17"/>
        <v>0.11673553719008266</v>
      </c>
      <c r="N238" s="8">
        <f t="shared" si="18"/>
        <v>7.766323024054983E-2</v>
      </c>
      <c r="O238" s="8">
        <f t="shared" si="19"/>
        <v>12.876106194690266</v>
      </c>
    </row>
    <row r="239" spans="1:15">
      <c r="A239" s="8" t="s">
        <v>206</v>
      </c>
      <c r="B239" s="8">
        <v>2777</v>
      </c>
      <c r="C239" s="8" t="s">
        <v>14</v>
      </c>
      <c r="D239" s="8">
        <v>3.0000000000000001E-3</v>
      </c>
      <c r="E239" s="8">
        <v>6.5579999999999998</v>
      </c>
      <c r="F239" s="8">
        <v>0.53700000000000003</v>
      </c>
      <c r="G239" s="8">
        <v>1.599</v>
      </c>
      <c r="H239" s="8" t="s">
        <v>151</v>
      </c>
      <c r="I239" s="8" t="s">
        <v>132</v>
      </c>
      <c r="J239" s="8">
        <v>0.28599999999999998</v>
      </c>
      <c r="K239" s="8">
        <f t="shared" si="15"/>
        <v>8.1884720951509615E-2</v>
      </c>
      <c r="L239" s="8">
        <f t="shared" si="16"/>
        <v>0.24382433668801465</v>
      </c>
      <c r="M239" s="8">
        <f t="shared" si="17"/>
        <v>12.212290502793294</v>
      </c>
      <c r="N239" s="8">
        <f t="shared" si="18"/>
        <v>4.1013133208255157</v>
      </c>
      <c r="O239" s="8">
        <f t="shared" si="19"/>
        <v>12.212290502793294</v>
      </c>
    </row>
    <row r="240" spans="1:15">
      <c r="A240" s="8" t="s">
        <v>206</v>
      </c>
      <c r="B240" s="8">
        <v>2974</v>
      </c>
      <c r="C240" s="8" t="s">
        <v>5</v>
      </c>
      <c r="D240" s="8">
        <v>2.1610000000000001E-5</v>
      </c>
      <c r="E240" s="8">
        <v>0.17100000000000001</v>
      </c>
      <c r="F240" s="8">
        <v>1.716</v>
      </c>
      <c r="G240" s="8">
        <v>1.972</v>
      </c>
      <c r="H240" s="8" t="s">
        <v>142</v>
      </c>
      <c r="I240" s="8" t="s">
        <v>126</v>
      </c>
      <c r="J240" s="8">
        <v>0.8196</v>
      </c>
      <c r="K240" s="8">
        <f t="shared" si="15"/>
        <v>10.035087719298245</v>
      </c>
      <c r="L240" s="8">
        <f t="shared" si="16"/>
        <v>11.532163742690058</v>
      </c>
      <c r="M240" s="8">
        <f t="shared" si="17"/>
        <v>9.9650349650349662E-2</v>
      </c>
      <c r="N240" s="8">
        <f t="shared" si="18"/>
        <v>8.6713995943204877E-2</v>
      </c>
      <c r="O240" s="8">
        <f t="shared" si="19"/>
        <v>11.532163742690058</v>
      </c>
    </row>
    <row r="241" spans="1:15">
      <c r="A241" s="8" t="s">
        <v>206</v>
      </c>
      <c r="B241" s="8">
        <v>2945</v>
      </c>
      <c r="C241" s="8" t="s">
        <v>59</v>
      </c>
      <c r="D241" s="8">
        <v>3.218E-5</v>
      </c>
      <c r="E241" s="8">
        <v>0.27500000000000002</v>
      </c>
      <c r="F241" s="8">
        <v>3.0659999999999998</v>
      </c>
      <c r="G241" s="8">
        <v>1.3779999999999999</v>
      </c>
      <c r="H241" s="8" t="s">
        <v>196</v>
      </c>
      <c r="I241" s="8" t="s">
        <v>126</v>
      </c>
      <c r="J241" s="8">
        <v>0.70050000000000001</v>
      </c>
      <c r="K241" s="8">
        <f t="shared" si="15"/>
        <v>11.149090909090907</v>
      </c>
      <c r="L241" s="8">
        <f t="shared" si="16"/>
        <v>5.0109090909090899</v>
      </c>
      <c r="M241" s="8">
        <f t="shared" si="17"/>
        <v>8.9693411611219839E-2</v>
      </c>
      <c r="N241" s="8">
        <f t="shared" si="18"/>
        <v>0.19956458635703922</v>
      </c>
      <c r="O241" s="8">
        <f t="shared" si="19"/>
        <v>11.149090909090907</v>
      </c>
    </row>
    <row r="242" spans="1:15">
      <c r="A242" s="8" t="s">
        <v>206</v>
      </c>
      <c r="B242" s="8">
        <v>846</v>
      </c>
      <c r="C242" s="8" t="s">
        <v>15</v>
      </c>
      <c r="D242" s="8">
        <v>7.6980000000000002E-7</v>
      </c>
      <c r="E242" s="8">
        <v>3.101</v>
      </c>
      <c r="F242" s="8">
        <v>0.29699999999999999</v>
      </c>
      <c r="G242" s="8">
        <v>0.29199999999999998</v>
      </c>
      <c r="H242" s="8" t="s">
        <v>152</v>
      </c>
      <c r="I242" s="8" t="s">
        <v>129</v>
      </c>
      <c r="J242" s="8">
        <v>0.49940000000000001</v>
      </c>
      <c r="K242" s="8">
        <f t="shared" si="15"/>
        <v>9.577555627217027E-2</v>
      </c>
      <c r="L242" s="8">
        <f t="shared" si="16"/>
        <v>9.4163173169945172E-2</v>
      </c>
      <c r="M242" s="8">
        <f t="shared" si="17"/>
        <v>10.441077441077441</v>
      </c>
      <c r="N242" s="8">
        <f t="shared" si="18"/>
        <v>10.61986301369863</v>
      </c>
      <c r="O242" s="8">
        <f t="shared" si="19"/>
        <v>10.61986301369863</v>
      </c>
    </row>
    <row r="243" spans="1:15">
      <c r="A243" s="8" t="s">
        <v>206</v>
      </c>
      <c r="B243" s="8">
        <v>3342</v>
      </c>
      <c r="C243" s="8" t="s">
        <v>5</v>
      </c>
      <c r="D243" s="8">
        <v>4.5880000000000001E-5</v>
      </c>
      <c r="E243" s="8">
        <v>0.16700000000000001</v>
      </c>
      <c r="F243" s="8">
        <v>1.21</v>
      </c>
      <c r="G243" s="8">
        <v>1.7170000000000001</v>
      </c>
      <c r="H243" s="8" t="s">
        <v>142</v>
      </c>
      <c r="I243" s="8" t="s">
        <v>126</v>
      </c>
      <c r="J243" s="8">
        <v>0.8196</v>
      </c>
      <c r="K243" s="8">
        <f t="shared" si="15"/>
        <v>7.2455089820359273</v>
      </c>
      <c r="L243" s="8">
        <f t="shared" si="16"/>
        <v>10.281437125748504</v>
      </c>
      <c r="M243" s="8">
        <f t="shared" si="17"/>
        <v>0.13801652892561986</v>
      </c>
      <c r="N243" s="8">
        <f t="shared" si="18"/>
        <v>9.7262667443214906E-2</v>
      </c>
      <c r="O243" s="8">
        <f t="shared" si="19"/>
        <v>10.281437125748504</v>
      </c>
    </row>
    <row r="244" spans="1:15">
      <c r="A244" s="8" t="s">
        <v>206</v>
      </c>
      <c r="B244" s="8">
        <v>3336</v>
      </c>
      <c r="C244" s="8" t="s">
        <v>5</v>
      </c>
      <c r="D244" s="8">
        <v>1.2410000000000001E-4</v>
      </c>
      <c r="E244" s="8">
        <v>0.247</v>
      </c>
      <c r="F244" s="8">
        <v>1.302</v>
      </c>
      <c r="G244" s="8">
        <v>2.4809999999999999</v>
      </c>
      <c r="H244" s="8" t="s">
        <v>142</v>
      </c>
      <c r="I244" s="8" t="s">
        <v>126</v>
      </c>
      <c r="J244" s="8">
        <v>0.8196</v>
      </c>
      <c r="K244" s="8">
        <f t="shared" si="15"/>
        <v>5.2712550607287456</v>
      </c>
      <c r="L244" s="8">
        <f t="shared" si="16"/>
        <v>10.044534412955466</v>
      </c>
      <c r="M244" s="8">
        <f t="shared" si="17"/>
        <v>0.18970814132104455</v>
      </c>
      <c r="N244" s="8">
        <f t="shared" si="18"/>
        <v>9.9556630390971387E-2</v>
      </c>
      <c r="O244" s="8">
        <f t="shared" si="19"/>
        <v>10.044534412955466</v>
      </c>
    </row>
    <row r="245" spans="1:15">
      <c r="A245" s="8" t="s">
        <v>206</v>
      </c>
      <c r="B245" s="8">
        <v>1251</v>
      </c>
      <c r="C245" s="8" t="s">
        <v>219</v>
      </c>
      <c r="D245" s="8">
        <v>4.059E-7</v>
      </c>
      <c r="E245" s="8">
        <v>3.29</v>
      </c>
      <c r="F245" s="8">
        <v>0.377</v>
      </c>
      <c r="G245" s="8">
        <v>0.32900000000000001</v>
      </c>
      <c r="H245" s="8" t="s">
        <v>220</v>
      </c>
      <c r="I245" s="8" t="s">
        <v>126</v>
      </c>
      <c r="J245" s="8">
        <v>0.99980000000000002</v>
      </c>
      <c r="K245" s="8">
        <f t="shared" si="15"/>
        <v>0.11458966565349545</v>
      </c>
      <c r="L245" s="8">
        <f t="shared" si="16"/>
        <v>0.1</v>
      </c>
      <c r="M245" s="8">
        <f t="shared" si="17"/>
        <v>8.726790450928382</v>
      </c>
      <c r="N245" s="8">
        <f t="shared" si="18"/>
        <v>10</v>
      </c>
      <c r="O245" s="8">
        <f t="shared" si="19"/>
        <v>10</v>
      </c>
    </row>
    <row r="246" spans="1:15">
      <c r="A246" s="8" t="s">
        <v>206</v>
      </c>
      <c r="B246" s="8">
        <v>2958</v>
      </c>
      <c r="C246" s="8" t="s">
        <v>5</v>
      </c>
      <c r="D246" s="8">
        <v>9.4909999999999994E-6</v>
      </c>
      <c r="E246" s="8">
        <v>0.16400000000000001</v>
      </c>
      <c r="F246" s="8">
        <v>1.6240000000000001</v>
      </c>
      <c r="G246" s="8">
        <v>1.633</v>
      </c>
      <c r="H246" s="8" t="s">
        <v>142</v>
      </c>
      <c r="I246" s="8" t="s">
        <v>126</v>
      </c>
      <c r="J246" s="8">
        <v>0.8196</v>
      </c>
      <c r="K246" s="8">
        <f t="shared" si="15"/>
        <v>9.9024390243902438</v>
      </c>
      <c r="L246" s="8">
        <f t="shared" si="16"/>
        <v>9.9573170731707314</v>
      </c>
      <c r="M246" s="8">
        <f t="shared" si="17"/>
        <v>0.10098522167487685</v>
      </c>
      <c r="N246" s="8">
        <f t="shared" si="18"/>
        <v>0.10042865890998164</v>
      </c>
      <c r="O246" s="8">
        <f t="shared" si="19"/>
        <v>9.9573170731707314</v>
      </c>
    </row>
    <row r="247" spans="1:15">
      <c r="A247" s="8" t="s">
        <v>206</v>
      </c>
      <c r="B247" s="8">
        <v>3323</v>
      </c>
      <c r="C247" s="8" t="s">
        <v>5</v>
      </c>
      <c r="D247" s="8">
        <v>7.0439999999999996E-5</v>
      </c>
      <c r="E247" s="8">
        <v>0.254</v>
      </c>
      <c r="F247" s="8">
        <v>1.304</v>
      </c>
      <c r="G247" s="8">
        <v>2.4430000000000001</v>
      </c>
      <c r="H247" s="8" t="s">
        <v>142</v>
      </c>
      <c r="I247" s="8" t="s">
        <v>126</v>
      </c>
      <c r="J247" s="8">
        <v>0.8196</v>
      </c>
      <c r="K247" s="8">
        <f t="shared" si="15"/>
        <v>5.1338582677165352</v>
      </c>
      <c r="L247" s="8">
        <f t="shared" si="16"/>
        <v>9.6181102362204722</v>
      </c>
      <c r="M247" s="8">
        <f t="shared" si="17"/>
        <v>0.19478527607361962</v>
      </c>
      <c r="N247" s="8">
        <f t="shared" si="18"/>
        <v>0.10397052803929595</v>
      </c>
      <c r="O247" s="8">
        <f t="shared" si="19"/>
        <v>9.6181102362204722</v>
      </c>
    </row>
    <row r="248" spans="1:15">
      <c r="A248" s="8" t="s">
        <v>206</v>
      </c>
      <c r="B248" s="8">
        <v>3341</v>
      </c>
      <c r="C248" s="8" t="s">
        <v>5</v>
      </c>
      <c r="D248" s="8">
        <v>1.6770000000000001E-4</v>
      </c>
      <c r="E248" s="8">
        <v>0.20899999999999999</v>
      </c>
      <c r="F248" s="8">
        <v>1.214</v>
      </c>
      <c r="G248" s="8">
        <v>1.9710000000000001</v>
      </c>
      <c r="H248" s="8" t="s">
        <v>142</v>
      </c>
      <c r="I248" s="8" t="s">
        <v>126</v>
      </c>
      <c r="J248" s="8">
        <v>0.8196</v>
      </c>
      <c r="K248" s="8">
        <f t="shared" si="15"/>
        <v>5.8086124401913874</v>
      </c>
      <c r="L248" s="8">
        <f t="shared" si="16"/>
        <v>9.4306220095693796</v>
      </c>
      <c r="M248" s="8">
        <f t="shared" si="17"/>
        <v>0.17215815485996705</v>
      </c>
      <c r="N248" s="8">
        <f t="shared" si="18"/>
        <v>0.10603754439370877</v>
      </c>
      <c r="O248" s="8">
        <f t="shared" si="19"/>
        <v>9.4306220095693796</v>
      </c>
    </row>
    <row r="249" spans="1:15">
      <c r="A249" s="8" t="s">
        <v>206</v>
      </c>
      <c r="B249" s="8">
        <v>1435</v>
      </c>
      <c r="C249" s="8" t="s">
        <v>5</v>
      </c>
      <c r="D249" s="8">
        <v>5.6579999999999997E-5</v>
      </c>
      <c r="E249" s="8">
        <v>0.216</v>
      </c>
      <c r="F249" s="8">
        <v>2.0099999999999998</v>
      </c>
      <c r="G249" s="8">
        <v>1.526</v>
      </c>
      <c r="H249" s="8" t="s">
        <v>142</v>
      </c>
      <c r="I249" s="8" t="s">
        <v>126</v>
      </c>
      <c r="J249" s="8">
        <v>0.8196</v>
      </c>
      <c r="K249" s="8">
        <f t="shared" si="15"/>
        <v>9.3055555555555554</v>
      </c>
      <c r="L249" s="8">
        <f t="shared" si="16"/>
        <v>7.0648148148148149</v>
      </c>
      <c r="M249" s="8">
        <f t="shared" si="17"/>
        <v>0.10746268656716419</v>
      </c>
      <c r="N249" s="8">
        <f t="shared" si="18"/>
        <v>0.14154652686762778</v>
      </c>
      <c r="O249" s="8">
        <f t="shared" si="19"/>
        <v>9.3055555555555554</v>
      </c>
    </row>
    <row r="250" spans="1:15">
      <c r="A250" s="8" t="s">
        <v>206</v>
      </c>
      <c r="B250" s="8">
        <v>3027</v>
      </c>
      <c r="C250" s="8" t="s">
        <v>5</v>
      </c>
      <c r="D250" s="8">
        <v>2.703E-5</v>
      </c>
      <c r="E250" s="8">
        <v>0.185</v>
      </c>
      <c r="F250" s="8">
        <v>1.6060000000000001</v>
      </c>
      <c r="G250" s="8">
        <v>1.72</v>
      </c>
      <c r="H250" s="8" t="s">
        <v>142</v>
      </c>
      <c r="I250" s="8" t="s">
        <v>126</v>
      </c>
      <c r="J250" s="8">
        <v>0.8196</v>
      </c>
      <c r="K250" s="8">
        <f t="shared" si="15"/>
        <v>8.6810810810810821</v>
      </c>
      <c r="L250" s="8">
        <f t="shared" si="16"/>
        <v>9.2972972972972965</v>
      </c>
      <c r="M250" s="8">
        <f t="shared" si="17"/>
        <v>0.11519302615193025</v>
      </c>
      <c r="N250" s="8">
        <f t="shared" si="18"/>
        <v>0.10755813953488372</v>
      </c>
      <c r="O250" s="8">
        <f t="shared" si="19"/>
        <v>9.2972972972972965</v>
      </c>
    </row>
    <row r="251" spans="1:15">
      <c r="A251" s="8" t="s">
        <v>206</v>
      </c>
      <c r="B251" s="8">
        <v>3286</v>
      </c>
      <c r="C251" s="8" t="s">
        <v>14</v>
      </c>
      <c r="D251" s="8">
        <v>2.3800000000000001E-4</v>
      </c>
      <c r="E251" s="8">
        <v>4.2380000000000004</v>
      </c>
      <c r="F251" s="8">
        <v>0.45800000000000002</v>
      </c>
      <c r="G251" s="8">
        <v>1.5029999999999999</v>
      </c>
      <c r="H251" s="8" t="s">
        <v>151</v>
      </c>
      <c r="I251" s="8" t="s">
        <v>132</v>
      </c>
      <c r="J251" s="8">
        <v>0.28599999999999998</v>
      </c>
      <c r="K251" s="8">
        <f t="shared" si="15"/>
        <v>0.10806984426616328</v>
      </c>
      <c r="L251" s="8">
        <f t="shared" si="16"/>
        <v>0.35464841906559691</v>
      </c>
      <c r="M251" s="8">
        <f t="shared" si="17"/>
        <v>9.2532751091703069</v>
      </c>
      <c r="N251" s="8">
        <f t="shared" si="18"/>
        <v>2.8196939454424488</v>
      </c>
      <c r="O251" s="8">
        <f t="shared" si="19"/>
        <v>9.2532751091703069</v>
      </c>
    </row>
    <row r="252" spans="1:15">
      <c r="A252" s="8" t="s">
        <v>206</v>
      </c>
      <c r="B252" s="8">
        <v>3322</v>
      </c>
      <c r="C252" s="8" t="s">
        <v>59</v>
      </c>
      <c r="D252" s="8">
        <v>5.62E-4</v>
      </c>
      <c r="E252" s="8">
        <v>0.28599999999999998</v>
      </c>
      <c r="F252" s="8">
        <v>2.6360000000000001</v>
      </c>
      <c r="G252" s="8">
        <v>1.383</v>
      </c>
      <c r="H252" s="8" t="s">
        <v>196</v>
      </c>
      <c r="I252" s="8" t="s">
        <v>126</v>
      </c>
      <c r="J252" s="8">
        <v>0.70050000000000001</v>
      </c>
      <c r="K252" s="8">
        <f t="shared" si="15"/>
        <v>9.2167832167832184</v>
      </c>
      <c r="L252" s="8">
        <f t="shared" si="16"/>
        <v>4.8356643356643358</v>
      </c>
      <c r="M252" s="8">
        <f t="shared" si="17"/>
        <v>0.10849772382397571</v>
      </c>
      <c r="N252" s="8">
        <f t="shared" si="18"/>
        <v>0.20679681851048443</v>
      </c>
      <c r="O252" s="8">
        <f t="shared" si="19"/>
        <v>9.2167832167832184</v>
      </c>
    </row>
    <row r="253" spans="1:15">
      <c r="A253" s="8" t="s">
        <v>206</v>
      </c>
      <c r="B253" s="8">
        <v>3302</v>
      </c>
      <c r="C253" s="8" t="s">
        <v>6</v>
      </c>
      <c r="D253" s="8">
        <v>2.2420000000000001E-7</v>
      </c>
      <c r="E253" s="8">
        <v>4.3449999999999998</v>
      </c>
      <c r="F253" s="8">
        <v>0.47599999999999998</v>
      </c>
      <c r="G253" s="8">
        <v>0.95599999999999996</v>
      </c>
      <c r="H253" s="8" t="s">
        <v>143</v>
      </c>
      <c r="I253" s="8" t="s">
        <v>126</v>
      </c>
      <c r="J253" s="8">
        <v>0.60770000000000002</v>
      </c>
      <c r="K253" s="8">
        <f t="shared" si="15"/>
        <v>0.1095512082853855</v>
      </c>
      <c r="L253" s="8">
        <f t="shared" si="16"/>
        <v>0.22002301495972382</v>
      </c>
      <c r="M253" s="8">
        <f t="shared" si="17"/>
        <v>9.1281512605042021</v>
      </c>
      <c r="N253" s="8">
        <f t="shared" si="18"/>
        <v>4.5449790794979075</v>
      </c>
      <c r="O253" s="8">
        <f t="shared" si="19"/>
        <v>9.1281512605042021</v>
      </c>
    </row>
    <row r="254" spans="1:15">
      <c r="A254" s="8" t="s">
        <v>206</v>
      </c>
      <c r="B254" s="8">
        <v>3037</v>
      </c>
      <c r="C254" s="8" t="s">
        <v>5</v>
      </c>
      <c r="D254" s="8">
        <v>1E-3</v>
      </c>
      <c r="E254" s="8">
        <v>0.41799999999999998</v>
      </c>
      <c r="F254" s="8">
        <v>1.163</v>
      </c>
      <c r="G254" s="8">
        <v>3.746</v>
      </c>
      <c r="H254" s="8" t="s">
        <v>142</v>
      </c>
      <c r="I254" s="8" t="s">
        <v>126</v>
      </c>
      <c r="J254" s="8">
        <v>0.8196</v>
      </c>
      <c r="K254" s="8">
        <f t="shared" si="15"/>
        <v>2.7822966507177034</v>
      </c>
      <c r="L254" s="8">
        <f t="shared" si="16"/>
        <v>8.9617224880382782</v>
      </c>
      <c r="M254" s="8">
        <f t="shared" si="17"/>
        <v>0.35941530524505588</v>
      </c>
      <c r="N254" s="8">
        <f t="shared" si="18"/>
        <v>0.11158569140416444</v>
      </c>
      <c r="O254" s="8">
        <f t="shared" si="19"/>
        <v>8.9617224880382782</v>
      </c>
    </row>
    <row r="255" spans="1:15">
      <c r="A255" s="8" t="s">
        <v>206</v>
      </c>
      <c r="B255" s="8">
        <v>2770</v>
      </c>
      <c r="C255" s="8" t="s">
        <v>235</v>
      </c>
      <c r="D255" s="8">
        <v>5.8610000000000003E-6</v>
      </c>
      <c r="E255" s="8">
        <v>3.33</v>
      </c>
      <c r="F255" s="8">
        <v>0.38500000000000001</v>
      </c>
      <c r="G255" s="8">
        <v>0.64900000000000002</v>
      </c>
      <c r="H255" s="8" t="s">
        <v>236</v>
      </c>
      <c r="I255" s="8" t="s">
        <v>126</v>
      </c>
      <c r="J255" s="8">
        <v>0.46039999999999998</v>
      </c>
      <c r="K255" s="8">
        <f t="shared" si="15"/>
        <v>0.11561561561561562</v>
      </c>
      <c r="L255" s="8">
        <f t="shared" si="16"/>
        <v>0.19489489489489489</v>
      </c>
      <c r="M255" s="8">
        <f t="shared" si="17"/>
        <v>8.6493506493506498</v>
      </c>
      <c r="N255" s="8">
        <f t="shared" si="18"/>
        <v>5.1309707241910631</v>
      </c>
      <c r="O255" s="8">
        <f t="shared" si="19"/>
        <v>8.6493506493506498</v>
      </c>
    </row>
    <row r="256" spans="1:15">
      <c r="A256" s="8" t="s">
        <v>206</v>
      </c>
      <c r="B256" s="8">
        <v>958</v>
      </c>
      <c r="C256" s="8" t="s">
        <v>15</v>
      </c>
      <c r="D256" s="8">
        <v>3.0730000000000001E-7</v>
      </c>
      <c r="E256" s="8">
        <v>3.1930000000000001</v>
      </c>
      <c r="F256" s="8">
        <v>0.77800000000000002</v>
      </c>
      <c r="G256" s="8">
        <v>0.38300000000000001</v>
      </c>
      <c r="H256" s="8" t="s">
        <v>152</v>
      </c>
      <c r="I256" s="8" t="s">
        <v>129</v>
      </c>
      <c r="J256" s="8">
        <v>0.49940000000000001</v>
      </c>
      <c r="K256" s="8">
        <f t="shared" si="15"/>
        <v>0.24365800187911055</v>
      </c>
      <c r="L256" s="8">
        <f t="shared" si="16"/>
        <v>0.11994989038521767</v>
      </c>
      <c r="M256" s="8">
        <f t="shared" si="17"/>
        <v>4.1041131105398456</v>
      </c>
      <c r="N256" s="8">
        <f t="shared" si="18"/>
        <v>8.3368146214099212</v>
      </c>
      <c r="O256" s="8">
        <f t="shared" si="19"/>
        <v>8.3368146214099212</v>
      </c>
    </row>
    <row r="257" spans="1:15">
      <c r="A257" s="8" t="s">
        <v>206</v>
      </c>
      <c r="B257" s="8">
        <v>2782</v>
      </c>
      <c r="C257" s="8" t="s">
        <v>14</v>
      </c>
      <c r="D257" s="8">
        <v>8.1300000000000003E-4</v>
      </c>
      <c r="E257" s="8">
        <v>4.4450000000000003</v>
      </c>
      <c r="F257" s="8">
        <v>0.53600000000000003</v>
      </c>
      <c r="G257" s="8">
        <v>1.633</v>
      </c>
      <c r="H257" s="8" t="s">
        <v>151</v>
      </c>
      <c r="I257" s="8" t="s">
        <v>132</v>
      </c>
      <c r="J257" s="8">
        <v>0.28599999999999998</v>
      </c>
      <c r="K257" s="8">
        <f t="shared" si="15"/>
        <v>0.12058492688413948</v>
      </c>
      <c r="L257" s="8">
        <f t="shared" si="16"/>
        <v>0.36737907761529809</v>
      </c>
      <c r="M257" s="8">
        <f t="shared" si="17"/>
        <v>8.2929104477611943</v>
      </c>
      <c r="N257" s="8">
        <f t="shared" si="18"/>
        <v>2.7219840783833438</v>
      </c>
      <c r="O257" s="8">
        <f t="shared" si="19"/>
        <v>8.2929104477611943</v>
      </c>
    </row>
    <row r="258" spans="1:15">
      <c r="A258" s="8" t="s">
        <v>206</v>
      </c>
      <c r="B258" s="8">
        <v>3115</v>
      </c>
      <c r="C258" s="8" t="s">
        <v>5</v>
      </c>
      <c r="D258" s="8">
        <v>6.198E-4</v>
      </c>
      <c r="E258" s="8">
        <v>0.37</v>
      </c>
      <c r="F258" s="8">
        <v>1.0549999999999999</v>
      </c>
      <c r="G258" s="8">
        <v>3.0110000000000001</v>
      </c>
      <c r="H258" s="8" t="s">
        <v>142</v>
      </c>
      <c r="I258" s="8" t="s">
        <v>126</v>
      </c>
      <c r="J258" s="8">
        <v>0.8196</v>
      </c>
      <c r="K258" s="8">
        <f t="shared" ref="K258:K321" si="20">F258/E258</f>
        <v>2.8513513513513513</v>
      </c>
      <c r="L258" s="8">
        <f t="shared" ref="L258:L321" si="21">G258/E258</f>
        <v>8.1378378378378375</v>
      </c>
      <c r="M258" s="8">
        <f t="shared" ref="M258:M321" si="22">E258/F258</f>
        <v>0.35071090047393366</v>
      </c>
      <c r="N258" s="8">
        <f t="shared" ref="N258:N321" si="23">E258/G258</f>
        <v>0.12288276320159415</v>
      </c>
      <c r="O258" s="8">
        <f t="shared" ref="O258:O321" si="24">MAX(K258:N258)</f>
        <v>8.1378378378378375</v>
      </c>
    </row>
    <row r="259" spans="1:15">
      <c r="A259" s="8" t="s">
        <v>206</v>
      </c>
      <c r="B259" s="8">
        <v>3265</v>
      </c>
      <c r="C259" s="8" t="s">
        <v>5</v>
      </c>
      <c r="D259" s="8">
        <v>1.038E-4</v>
      </c>
      <c r="E259" s="8">
        <v>0.32900000000000001</v>
      </c>
      <c r="F259" s="8">
        <v>2.484</v>
      </c>
      <c r="G259" s="8">
        <v>1.141</v>
      </c>
      <c r="H259" s="8" t="s">
        <v>142</v>
      </c>
      <c r="I259" s="8" t="s">
        <v>126</v>
      </c>
      <c r="J259" s="8">
        <v>0.8196</v>
      </c>
      <c r="K259" s="8">
        <f t="shared" si="20"/>
        <v>7.5501519756838906</v>
      </c>
      <c r="L259" s="8">
        <f t="shared" si="21"/>
        <v>3.4680851063829787</v>
      </c>
      <c r="M259" s="8">
        <f t="shared" si="22"/>
        <v>0.13244766505636071</v>
      </c>
      <c r="N259" s="8">
        <f t="shared" si="23"/>
        <v>0.28834355828220859</v>
      </c>
      <c r="O259" s="8">
        <f t="shared" si="24"/>
        <v>7.5501519756838906</v>
      </c>
    </row>
    <row r="260" spans="1:15">
      <c r="A260" s="8" t="s">
        <v>206</v>
      </c>
      <c r="B260" s="8">
        <v>2226</v>
      </c>
      <c r="C260" s="8" t="s">
        <v>45</v>
      </c>
      <c r="D260" s="8">
        <v>2.109E-5</v>
      </c>
      <c r="E260" s="8">
        <v>2.9609999999999999</v>
      </c>
      <c r="F260" s="8">
        <v>0.44700000000000001</v>
      </c>
      <c r="G260" s="8">
        <v>0.39400000000000002</v>
      </c>
      <c r="H260" s="8" t="s">
        <v>182</v>
      </c>
      <c r="I260" s="8" t="s">
        <v>132</v>
      </c>
      <c r="J260" s="8">
        <v>0.99950000000000006</v>
      </c>
      <c r="K260" s="8">
        <f t="shared" si="20"/>
        <v>0.15096251266464034</v>
      </c>
      <c r="L260" s="8">
        <f t="shared" si="21"/>
        <v>0.13306315433975011</v>
      </c>
      <c r="M260" s="8">
        <f t="shared" si="22"/>
        <v>6.624161073825503</v>
      </c>
      <c r="N260" s="8">
        <f t="shared" si="23"/>
        <v>7.5152284263959386</v>
      </c>
      <c r="O260" s="8">
        <f t="shared" si="24"/>
        <v>7.5152284263959386</v>
      </c>
    </row>
    <row r="261" spans="1:15">
      <c r="A261" s="8" t="s">
        <v>206</v>
      </c>
      <c r="B261" s="8">
        <v>1053</v>
      </c>
      <c r="C261" s="8" t="s">
        <v>55</v>
      </c>
      <c r="D261" s="8">
        <v>5.4469999999999997E-6</v>
      </c>
      <c r="E261" s="8">
        <v>2.1850000000000001</v>
      </c>
      <c r="F261" s="8">
        <v>0.29399999999999998</v>
      </c>
      <c r="G261" s="8">
        <v>0.83399999999999996</v>
      </c>
      <c r="H261" s="8" t="s">
        <v>192</v>
      </c>
      <c r="I261" s="8" t="s">
        <v>131</v>
      </c>
      <c r="J261" s="8">
        <v>0.62280000000000002</v>
      </c>
      <c r="K261" s="8">
        <f t="shared" si="20"/>
        <v>0.13455377574370708</v>
      </c>
      <c r="L261" s="8">
        <f t="shared" si="21"/>
        <v>0.38169336384439356</v>
      </c>
      <c r="M261" s="8">
        <f t="shared" si="22"/>
        <v>7.4319727891156466</v>
      </c>
      <c r="N261" s="8">
        <f t="shared" si="23"/>
        <v>2.6199040767386093</v>
      </c>
      <c r="O261" s="8">
        <f t="shared" si="24"/>
        <v>7.4319727891156466</v>
      </c>
    </row>
    <row r="262" spans="1:15">
      <c r="A262" s="8" t="s">
        <v>206</v>
      </c>
      <c r="B262" s="8">
        <v>3298</v>
      </c>
      <c r="C262" s="8" t="s">
        <v>243</v>
      </c>
      <c r="D262" s="8">
        <v>3.0000000000000001E-3</v>
      </c>
      <c r="E262" s="8">
        <v>6.1710000000000003</v>
      </c>
      <c r="F262" s="8">
        <v>1.0660000000000001</v>
      </c>
      <c r="G262" s="8">
        <v>0.84499999999999997</v>
      </c>
      <c r="H262" s="8" t="s">
        <v>232</v>
      </c>
      <c r="I262" s="8" t="s">
        <v>126</v>
      </c>
      <c r="J262" s="8">
        <v>0.57989999999999997</v>
      </c>
      <c r="K262" s="8">
        <f t="shared" si="20"/>
        <v>0.17274347755631178</v>
      </c>
      <c r="L262" s="8">
        <f t="shared" si="21"/>
        <v>0.13693080538000324</v>
      </c>
      <c r="M262" s="8">
        <f t="shared" si="22"/>
        <v>5.7889305816135082</v>
      </c>
      <c r="N262" s="8">
        <f t="shared" si="23"/>
        <v>7.3029585798816576</v>
      </c>
      <c r="O262" s="8">
        <f t="shared" si="24"/>
        <v>7.3029585798816576</v>
      </c>
    </row>
    <row r="263" spans="1:15">
      <c r="A263" s="8" t="s">
        <v>206</v>
      </c>
      <c r="B263" s="8">
        <v>2803</v>
      </c>
      <c r="C263" s="8" t="s">
        <v>14</v>
      </c>
      <c r="D263" s="8">
        <v>7.4240000000000004E-6</v>
      </c>
      <c r="E263" s="8">
        <v>3.0129999999999999</v>
      </c>
      <c r="F263" s="8">
        <v>0.42699999999999999</v>
      </c>
      <c r="G263" s="8">
        <v>1.123</v>
      </c>
      <c r="H263" s="8" t="s">
        <v>151</v>
      </c>
      <c r="I263" s="8" t="s">
        <v>132</v>
      </c>
      <c r="J263" s="8">
        <v>0.28599999999999998</v>
      </c>
      <c r="K263" s="8">
        <f t="shared" si="20"/>
        <v>0.14171921672751411</v>
      </c>
      <c r="L263" s="8">
        <f t="shared" si="21"/>
        <v>0.37271822104215069</v>
      </c>
      <c r="M263" s="8">
        <f t="shared" si="22"/>
        <v>7.0562060889929743</v>
      </c>
      <c r="N263" s="8">
        <f t="shared" si="23"/>
        <v>2.6829919857524489</v>
      </c>
      <c r="O263" s="8">
        <f t="shared" si="24"/>
        <v>7.0562060889929743</v>
      </c>
    </row>
    <row r="264" spans="1:15">
      <c r="A264" s="8" t="s">
        <v>206</v>
      </c>
      <c r="B264" s="8">
        <v>756</v>
      </c>
      <c r="C264" s="8" t="s">
        <v>5</v>
      </c>
      <c r="D264" s="8">
        <v>2.2630000000000002E-6</v>
      </c>
      <c r="E264" s="8">
        <v>0.221</v>
      </c>
      <c r="F264" s="8">
        <v>1.5569999999999999</v>
      </c>
      <c r="G264" s="8">
        <v>0.96599999999999997</v>
      </c>
      <c r="H264" s="8" t="s">
        <v>142</v>
      </c>
      <c r="I264" s="8" t="s">
        <v>126</v>
      </c>
      <c r="J264" s="8">
        <v>0.8196</v>
      </c>
      <c r="K264" s="8">
        <f t="shared" si="20"/>
        <v>7.0452488687782804</v>
      </c>
      <c r="L264" s="8">
        <f t="shared" si="21"/>
        <v>4.3710407239819</v>
      </c>
      <c r="M264" s="8">
        <f t="shared" si="22"/>
        <v>0.14193962748876043</v>
      </c>
      <c r="N264" s="8">
        <f t="shared" si="23"/>
        <v>0.22877846790890269</v>
      </c>
      <c r="O264" s="8">
        <f t="shared" si="24"/>
        <v>7.0452488687782804</v>
      </c>
    </row>
    <row r="265" spans="1:15">
      <c r="A265" s="8" t="s">
        <v>206</v>
      </c>
      <c r="B265" s="8">
        <v>3127</v>
      </c>
      <c r="C265" s="8" t="s">
        <v>5</v>
      </c>
      <c r="D265" s="8">
        <v>7.6420000000000004E-5</v>
      </c>
      <c r="E265" s="8">
        <v>0.25800000000000001</v>
      </c>
      <c r="F265" s="8">
        <v>1.7030000000000001</v>
      </c>
      <c r="G265" s="8">
        <v>1.7709999999999999</v>
      </c>
      <c r="H265" s="8" t="s">
        <v>142</v>
      </c>
      <c r="I265" s="8" t="s">
        <v>126</v>
      </c>
      <c r="J265" s="8">
        <v>0.8196</v>
      </c>
      <c r="K265" s="8">
        <f t="shared" si="20"/>
        <v>6.6007751937984498</v>
      </c>
      <c r="L265" s="8">
        <f t="shared" si="21"/>
        <v>6.8643410852713176</v>
      </c>
      <c r="M265" s="8">
        <f t="shared" si="22"/>
        <v>0.15149735760422783</v>
      </c>
      <c r="N265" s="8">
        <f t="shared" si="23"/>
        <v>0.14568040654997177</v>
      </c>
      <c r="O265" s="8">
        <f t="shared" si="24"/>
        <v>6.8643410852713176</v>
      </c>
    </row>
    <row r="266" spans="1:15">
      <c r="A266" s="8" t="s">
        <v>206</v>
      </c>
      <c r="B266" s="8">
        <v>2954</v>
      </c>
      <c r="C266" s="8" t="s">
        <v>5</v>
      </c>
      <c r="D266" s="8">
        <v>1.136E-5</v>
      </c>
      <c r="E266" s="8">
        <v>0.25600000000000001</v>
      </c>
      <c r="F266" s="8">
        <v>1.6879999999999999</v>
      </c>
      <c r="G266" s="8">
        <v>1.288</v>
      </c>
      <c r="H266" s="8" t="s">
        <v>142</v>
      </c>
      <c r="I266" s="8" t="s">
        <v>126</v>
      </c>
      <c r="J266" s="8">
        <v>0.8196</v>
      </c>
      <c r="K266" s="8">
        <f t="shared" si="20"/>
        <v>6.59375</v>
      </c>
      <c r="L266" s="8">
        <f t="shared" si="21"/>
        <v>5.03125</v>
      </c>
      <c r="M266" s="8">
        <f t="shared" si="22"/>
        <v>0.15165876777251186</v>
      </c>
      <c r="N266" s="8">
        <f t="shared" si="23"/>
        <v>0.19875776397515527</v>
      </c>
      <c r="O266" s="8">
        <f t="shared" si="24"/>
        <v>6.59375</v>
      </c>
    </row>
    <row r="267" spans="1:15">
      <c r="A267" s="8" t="s">
        <v>206</v>
      </c>
      <c r="B267" s="8">
        <v>960</v>
      </c>
      <c r="C267" s="8" t="s">
        <v>15</v>
      </c>
      <c r="D267" s="8">
        <v>6.764E-6</v>
      </c>
      <c r="E267" s="8">
        <v>2.6059999999999999</v>
      </c>
      <c r="F267" s="8">
        <v>0.45400000000000001</v>
      </c>
      <c r="G267" s="8">
        <v>0.40799999999999997</v>
      </c>
      <c r="H267" s="8" t="s">
        <v>152</v>
      </c>
      <c r="I267" s="8" t="s">
        <v>129</v>
      </c>
      <c r="J267" s="8">
        <v>0.49940000000000001</v>
      </c>
      <c r="K267" s="8">
        <f t="shared" si="20"/>
        <v>0.17421335379892558</v>
      </c>
      <c r="L267" s="8">
        <f t="shared" si="21"/>
        <v>0.15656178050652342</v>
      </c>
      <c r="M267" s="8">
        <f t="shared" si="22"/>
        <v>5.7400881057268718</v>
      </c>
      <c r="N267" s="8">
        <f t="shared" si="23"/>
        <v>6.3872549019607847</v>
      </c>
      <c r="O267" s="8">
        <f t="shared" si="24"/>
        <v>6.3872549019607847</v>
      </c>
    </row>
    <row r="268" spans="1:15">
      <c r="A268" s="8" t="s">
        <v>206</v>
      </c>
      <c r="B268" s="8">
        <v>2004</v>
      </c>
      <c r="C268" s="8" t="s">
        <v>45</v>
      </c>
      <c r="D268" s="8">
        <v>5.287E-5</v>
      </c>
      <c r="E268" s="8">
        <v>3.6720000000000002</v>
      </c>
      <c r="F268" s="8">
        <v>0.59299999999999997</v>
      </c>
      <c r="G268" s="8">
        <v>1.1759999999999999</v>
      </c>
      <c r="H268" s="8" t="s">
        <v>197</v>
      </c>
      <c r="I268" s="8" t="s">
        <v>132</v>
      </c>
      <c r="J268" s="8">
        <v>0.99950000000000006</v>
      </c>
      <c r="K268" s="8">
        <f t="shared" si="20"/>
        <v>0.16149237472766884</v>
      </c>
      <c r="L268" s="8">
        <f t="shared" si="21"/>
        <v>0.3202614379084967</v>
      </c>
      <c r="M268" s="8">
        <f t="shared" si="22"/>
        <v>6.1922428330522772</v>
      </c>
      <c r="N268" s="8">
        <f t="shared" si="23"/>
        <v>3.1224489795918369</v>
      </c>
      <c r="O268" s="8">
        <f t="shared" si="24"/>
        <v>6.1922428330522772</v>
      </c>
    </row>
    <row r="269" spans="1:15">
      <c r="A269" s="8" t="s">
        <v>206</v>
      </c>
      <c r="B269" s="8">
        <v>734</v>
      </c>
      <c r="C269" s="8" t="s">
        <v>5</v>
      </c>
      <c r="D269" s="8">
        <v>6.0669999999999997E-6</v>
      </c>
      <c r="E269" s="8">
        <v>0.28499999999999998</v>
      </c>
      <c r="F269" s="8">
        <v>1.7170000000000001</v>
      </c>
      <c r="G269" s="8">
        <v>1.1930000000000001</v>
      </c>
      <c r="H269" s="8" t="s">
        <v>142</v>
      </c>
      <c r="I269" s="8" t="s">
        <v>126</v>
      </c>
      <c r="J269" s="8">
        <v>0.8196</v>
      </c>
      <c r="K269" s="8">
        <f t="shared" si="20"/>
        <v>6.0245614035087725</v>
      </c>
      <c r="L269" s="8">
        <f t="shared" si="21"/>
        <v>4.1859649122807019</v>
      </c>
      <c r="M269" s="8">
        <f t="shared" si="22"/>
        <v>0.16598718695398951</v>
      </c>
      <c r="N269" s="8">
        <f t="shared" si="23"/>
        <v>0.23889354568315169</v>
      </c>
      <c r="O269" s="8">
        <f t="shared" si="24"/>
        <v>6.0245614035087725</v>
      </c>
    </row>
    <row r="270" spans="1:15">
      <c r="A270" s="8" t="s">
        <v>206</v>
      </c>
      <c r="B270" s="8">
        <v>2735</v>
      </c>
      <c r="C270" s="8" t="s">
        <v>24</v>
      </c>
      <c r="D270" s="8">
        <v>4.2339999999999998E-5</v>
      </c>
      <c r="E270" s="8">
        <v>4.0250000000000004</v>
      </c>
      <c r="F270" s="8">
        <v>0.98</v>
      </c>
      <c r="G270" s="8">
        <v>0.70299999999999996</v>
      </c>
      <c r="H270" s="8" t="s">
        <v>161</v>
      </c>
      <c r="I270" s="8" t="s">
        <v>126</v>
      </c>
      <c r="J270" s="8">
        <v>0.7913</v>
      </c>
      <c r="K270" s="8">
        <f t="shared" si="20"/>
        <v>0.2434782608695652</v>
      </c>
      <c r="L270" s="8">
        <f t="shared" si="21"/>
        <v>0.17465838509316767</v>
      </c>
      <c r="M270" s="8">
        <f t="shared" si="22"/>
        <v>4.1071428571428577</v>
      </c>
      <c r="N270" s="8">
        <f t="shared" si="23"/>
        <v>5.7254623044096737</v>
      </c>
      <c r="O270" s="8">
        <f t="shared" si="24"/>
        <v>5.7254623044096737</v>
      </c>
    </row>
    <row r="271" spans="1:15">
      <c r="A271" s="8" t="s">
        <v>206</v>
      </c>
      <c r="B271" s="8">
        <v>3319</v>
      </c>
      <c r="C271" s="8" t="s">
        <v>59</v>
      </c>
      <c r="D271" s="8">
        <v>3.0830000000000001E-4</v>
      </c>
      <c r="E271" s="8">
        <v>0.41199999999999998</v>
      </c>
      <c r="F271" s="8">
        <v>2.3530000000000002</v>
      </c>
      <c r="G271" s="8">
        <v>1.627</v>
      </c>
      <c r="H271" s="8" t="s">
        <v>196</v>
      </c>
      <c r="I271" s="8" t="s">
        <v>126</v>
      </c>
      <c r="J271" s="8">
        <v>0.70050000000000001</v>
      </c>
      <c r="K271" s="8">
        <f t="shared" si="20"/>
        <v>5.7111650485436902</v>
      </c>
      <c r="L271" s="8">
        <f t="shared" si="21"/>
        <v>3.9490291262135924</v>
      </c>
      <c r="M271" s="8">
        <f t="shared" si="22"/>
        <v>0.17509562260943473</v>
      </c>
      <c r="N271" s="8">
        <f t="shared" si="23"/>
        <v>0.25322679778733864</v>
      </c>
      <c r="O271" s="8">
        <f t="shared" si="24"/>
        <v>5.7111650485436902</v>
      </c>
    </row>
    <row r="272" spans="1:15">
      <c r="A272" s="8" t="s">
        <v>206</v>
      </c>
      <c r="B272" s="8">
        <v>3317</v>
      </c>
      <c r="C272" s="8" t="s">
        <v>59</v>
      </c>
      <c r="D272" s="8">
        <v>7.2760000000000001E-4</v>
      </c>
      <c r="E272" s="8">
        <v>0.49299999999999999</v>
      </c>
      <c r="F272" s="8">
        <v>2.782</v>
      </c>
      <c r="G272" s="8">
        <v>1.4870000000000001</v>
      </c>
      <c r="H272" s="8" t="s">
        <v>196</v>
      </c>
      <c r="I272" s="8" t="s">
        <v>126</v>
      </c>
      <c r="J272" s="8">
        <v>0.70050000000000001</v>
      </c>
      <c r="K272" s="8">
        <f t="shared" si="20"/>
        <v>5.6430020283975661</v>
      </c>
      <c r="L272" s="8">
        <f t="shared" si="21"/>
        <v>3.0162271805273835</v>
      </c>
      <c r="M272" s="8">
        <f t="shared" si="22"/>
        <v>0.17721063982746224</v>
      </c>
      <c r="N272" s="8">
        <f t="shared" si="23"/>
        <v>0.33154001344989908</v>
      </c>
      <c r="O272" s="8">
        <f t="shared" si="24"/>
        <v>5.6430020283975661</v>
      </c>
    </row>
    <row r="273" spans="1:15">
      <c r="A273" s="8" t="s">
        <v>206</v>
      </c>
      <c r="B273" s="8">
        <v>969</v>
      </c>
      <c r="C273" s="8" t="s">
        <v>15</v>
      </c>
      <c r="D273" s="8">
        <v>4.3330000000000002E-4</v>
      </c>
      <c r="E273" s="8">
        <v>3.1309999999999998</v>
      </c>
      <c r="F273" s="8">
        <v>0.76200000000000001</v>
      </c>
      <c r="G273" s="8">
        <v>0.56799999999999995</v>
      </c>
      <c r="H273" s="8" t="s">
        <v>152</v>
      </c>
      <c r="I273" s="8" t="s">
        <v>129</v>
      </c>
      <c r="J273" s="8">
        <v>0.49940000000000001</v>
      </c>
      <c r="K273" s="8">
        <f t="shared" si="20"/>
        <v>0.24337272436921115</v>
      </c>
      <c r="L273" s="8">
        <f t="shared" si="21"/>
        <v>0.18141168955605239</v>
      </c>
      <c r="M273" s="8">
        <f t="shared" si="22"/>
        <v>4.1089238845144349</v>
      </c>
      <c r="N273" s="8">
        <f t="shared" si="23"/>
        <v>5.512323943661972</v>
      </c>
      <c r="O273" s="8">
        <f t="shared" si="24"/>
        <v>5.512323943661972</v>
      </c>
    </row>
    <row r="274" spans="1:15">
      <c r="A274" s="8" t="s">
        <v>206</v>
      </c>
      <c r="B274" s="8">
        <v>743</v>
      </c>
      <c r="C274" s="8" t="s">
        <v>5</v>
      </c>
      <c r="D274" s="8">
        <v>2.029E-6</v>
      </c>
      <c r="E274" s="8">
        <v>0.31</v>
      </c>
      <c r="F274" s="8">
        <v>1.706</v>
      </c>
      <c r="G274" s="8">
        <v>1.41</v>
      </c>
      <c r="H274" s="8" t="s">
        <v>142</v>
      </c>
      <c r="I274" s="8" t="s">
        <v>126</v>
      </c>
      <c r="J274" s="8">
        <v>0.8196</v>
      </c>
      <c r="K274" s="8">
        <f t="shared" si="20"/>
        <v>5.5032258064516126</v>
      </c>
      <c r="L274" s="8">
        <f t="shared" si="21"/>
        <v>4.5483870967741931</v>
      </c>
      <c r="M274" s="8">
        <f t="shared" si="22"/>
        <v>0.1817116060961313</v>
      </c>
      <c r="N274" s="8">
        <f t="shared" si="23"/>
        <v>0.21985815602836881</v>
      </c>
      <c r="O274" s="8">
        <f t="shared" si="24"/>
        <v>5.5032258064516126</v>
      </c>
    </row>
    <row r="275" spans="1:15">
      <c r="A275" s="8" t="s">
        <v>206</v>
      </c>
      <c r="B275" s="8">
        <v>2850</v>
      </c>
      <c r="C275" s="8" t="s">
        <v>15</v>
      </c>
      <c r="D275" s="8">
        <v>5.3130000000000001E-5</v>
      </c>
      <c r="E275" s="8">
        <v>3.34</v>
      </c>
      <c r="F275" s="8">
        <v>0.71399999999999997</v>
      </c>
      <c r="G275" s="8">
        <v>0.60799999999999998</v>
      </c>
      <c r="H275" s="8" t="s">
        <v>152</v>
      </c>
      <c r="I275" s="8" t="s">
        <v>129</v>
      </c>
      <c r="J275" s="8">
        <v>0.49940000000000001</v>
      </c>
      <c r="K275" s="8">
        <f t="shared" si="20"/>
        <v>0.21377245508982035</v>
      </c>
      <c r="L275" s="8">
        <f t="shared" si="21"/>
        <v>0.18203592814371258</v>
      </c>
      <c r="M275" s="8">
        <f t="shared" si="22"/>
        <v>4.677871148459384</v>
      </c>
      <c r="N275" s="8">
        <f t="shared" si="23"/>
        <v>5.4934210526315788</v>
      </c>
      <c r="O275" s="8">
        <f t="shared" si="24"/>
        <v>5.4934210526315788</v>
      </c>
    </row>
    <row r="276" spans="1:15">
      <c r="A276" s="8" t="s">
        <v>206</v>
      </c>
      <c r="B276" s="8">
        <v>3067</v>
      </c>
      <c r="C276" s="8" t="s">
        <v>5</v>
      </c>
      <c r="D276" s="8">
        <v>3.0000000000000001E-3</v>
      </c>
      <c r="E276" s="8">
        <v>0.61299999999999999</v>
      </c>
      <c r="F276" s="8">
        <v>0.98699999999999999</v>
      </c>
      <c r="G276" s="8">
        <v>3.3650000000000002</v>
      </c>
      <c r="H276" s="8" t="s">
        <v>142</v>
      </c>
      <c r="I276" s="8" t="s">
        <v>126</v>
      </c>
      <c r="J276" s="8">
        <v>0.8196</v>
      </c>
      <c r="K276" s="8">
        <f t="shared" si="20"/>
        <v>1.6101141924959217</v>
      </c>
      <c r="L276" s="8">
        <f t="shared" si="21"/>
        <v>5.4893964110929856</v>
      </c>
      <c r="M276" s="8">
        <f t="shared" si="22"/>
        <v>0.62107396149949345</v>
      </c>
      <c r="N276" s="8">
        <f t="shared" si="23"/>
        <v>0.18216939078751856</v>
      </c>
      <c r="O276" s="8">
        <f t="shared" si="24"/>
        <v>5.4893964110929856</v>
      </c>
    </row>
    <row r="277" spans="1:15">
      <c r="A277" s="8" t="s">
        <v>206</v>
      </c>
      <c r="B277" s="8">
        <v>3333</v>
      </c>
      <c r="C277" s="8" t="s">
        <v>5</v>
      </c>
      <c r="D277" s="8">
        <v>4.0000000000000001E-3</v>
      </c>
      <c r="E277" s="8">
        <v>0.69399999999999995</v>
      </c>
      <c r="F277" s="8">
        <v>1.1120000000000001</v>
      </c>
      <c r="G277" s="8">
        <v>3.7629999999999999</v>
      </c>
      <c r="H277" s="8" t="s">
        <v>142</v>
      </c>
      <c r="I277" s="8" t="s">
        <v>126</v>
      </c>
      <c r="J277" s="8">
        <v>0.8196</v>
      </c>
      <c r="K277" s="8">
        <f t="shared" si="20"/>
        <v>1.6023054755043231</v>
      </c>
      <c r="L277" s="8">
        <f t="shared" si="21"/>
        <v>5.4221902017291068</v>
      </c>
      <c r="M277" s="8">
        <f t="shared" si="22"/>
        <v>0.62410071942446033</v>
      </c>
      <c r="N277" s="8">
        <f t="shared" si="23"/>
        <v>0.18442731862875364</v>
      </c>
      <c r="O277" s="8">
        <f t="shared" si="24"/>
        <v>5.4221902017291068</v>
      </c>
    </row>
    <row r="278" spans="1:15">
      <c r="A278" s="8" t="s">
        <v>206</v>
      </c>
      <c r="B278" s="8">
        <v>3312</v>
      </c>
      <c r="C278" s="8" t="s">
        <v>5</v>
      </c>
      <c r="D278" s="8">
        <v>9.5979999999999999E-5</v>
      </c>
      <c r="E278" s="8">
        <v>0.28699999999999998</v>
      </c>
      <c r="F278" s="8">
        <v>1.5489999999999999</v>
      </c>
      <c r="G278" s="8">
        <v>1.0780000000000001</v>
      </c>
      <c r="H278" s="8" t="s">
        <v>142</v>
      </c>
      <c r="I278" s="8" t="s">
        <v>126</v>
      </c>
      <c r="J278" s="8">
        <v>0.8196</v>
      </c>
      <c r="K278" s="8">
        <f t="shared" si="20"/>
        <v>5.3972125435540068</v>
      </c>
      <c r="L278" s="8">
        <f t="shared" si="21"/>
        <v>3.7560975609756104</v>
      </c>
      <c r="M278" s="8">
        <f t="shared" si="22"/>
        <v>0.18528082633957391</v>
      </c>
      <c r="N278" s="8">
        <f t="shared" si="23"/>
        <v>0.26623376623376621</v>
      </c>
      <c r="O278" s="8">
        <f t="shared" si="24"/>
        <v>5.3972125435540068</v>
      </c>
    </row>
    <row r="279" spans="1:15">
      <c r="A279" s="8" t="s">
        <v>206</v>
      </c>
      <c r="B279" s="8">
        <v>3283</v>
      </c>
      <c r="C279" s="8" t="s">
        <v>59</v>
      </c>
      <c r="D279" s="8">
        <v>6.0099999999999997E-4</v>
      </c>
      <c r="E279" s="8">
        <v>0.27800000000000002</v>
      </c>
      <c r="F279" s="8">
        <v>1.444</v>
      </c>
      <c r="G279" s="8">
        <v>1.484</v>
      </c>
      <c r="H279" s="8" t="s">
        <v>196</v>
      </c>
      <c r="I279" s="8" t="s">
        <v>126</v>
      </c>
      <c r="J279" s="8">
        <v>0.70050000000000001</v>
      </c>
      <c r="K279" s="8">
        <f t="shared" si="20"/>
        <v>5.1942446043165464</v>
      </c>
      <c r="L279" s="8">
        <f t="shared" si="21"/>
        <v>5.3381294964028774</v>
      </c>
      <c r="M279" s="8">
        <f t="shared" si="22"/>
        <v>0.19252077562326872</v>
      </c>
      <c r="N279" s="8">
        <f t="shared" si="23"/>
        <v>0.18733153638814018</v>
      </c>
      <c r="O279" s="8">
        <f t="shared" si="24"/>
        <v>5.3381294964028774</v>
      </c>
    </row>
    <row r="280" spans="1:15">
      <c r="A280" s="8" t="s">
        <v>206</v>
      </c>
      <c r="B280" s="8">
        <v>1217</v>
      </c>
      <c r="C280" s="8" t="s">
        <v>219</v>
      </c>
      <c r="D280" s="8">
        <v>9.0969999999999995E-6</v>
      </c>
      <c r="E280" s="8">
        <v>2.7959999999999998</v>
      </c>
      <c r="F280" s="8">
        <v>0.54500000000000004</v>
      </c>
      <c r="G280" s="8">
        <v>0.53500000000000003</v>
      </c>
      <c r="H280" s="8" t="s">
        <v>220</v>
      </c>
      <c r="I280" s="8" t="s">
        <v>126</v>
      </c>
      <c r="J280" s="8">
        <v>0.99980000000000002</v>
      </c>
      <c r="K280" s="8">
        <f t="shared" si="20"/>
        <v>0.19492131616595137</v>
      </c>
      <c r="L280" s="8">
        <f t="shared" si="21"/>
        <v>0.19134477825464952</v>
      </c>
      <c r="M280" s="8">
        <f t="shared" si="22"/>
        <v>5.1302752293577978</v>
      </c>
      <c r="N280" s="8">
        <f t="shared" si="23"/>
        <v>5.226168224299065</v>
      </c>
      <c r="O280" s="8">
        <f t="shared" si="24"/>
        <v>5.226168224299065</v>
      </c>
    </row>
    <row r="281" spans="1:15">
      <c r="A281" s="8" t="s">
        <v>206</v>
      </c>
      <c r="B281" s="8">
        <v>560</v>
      </c>
      <c r="C281" s="8" t="s">
        <v>213</v>
      </c>
      <c r="D281" s="8">
        <v>7.6080000000000003E-5</v>
      </c>
      <c r="E281" s="8">
        <v>2.617</v>
      </c>
      <c r="F281" s="8">
        <v>1.069</v>
      </c>
      <c r="G281" s="8">
        <v>0.503</v>
      </c>
      <c r="H281" s="8" t="s">
        <v>214</v>
      </c>
      <c r="I281" s="8" t="s">
        <v>126</v>
      </c>
      <c r="J281" s="8">
        <v>0.82150000000000001</v>
      </c>
      <c r="K281" s="8">
        <f t="shared" si="20"/>
        <v>0.40848299579671377</v>
      </c>
      <c r="L281" s="8">
        <f t="shared" si="21"/>
        <v>0.19220481467329004</v>
      </c>
      <c r="M281" s="8">
        <f t="shared" si="22"/>
        <v>2.448082319925164</v>
      </c>
      <c r="N281" s="8">
        <f t="shared" si="23"/>
        <v>5.2027833001988073</v>
      </c>
      <c r="O281" s="8">
        <f t="shared" si="24"/>
        <v>5.2027833001988073</v>
      </c>
    </row>
    <row r="282" spans="1:15">
      <c r="A282" s="8" t="s">
        <v>206</v>
      </c>
      <c r="B282" s="8">
        <v>3130</v>
      </c>
      <c r="C282" s="8" t="s">
        <v>5</v>
      </c>
      <c r="D282" s="8">
        <v>4.0099999999999999E-4</v>
      </c>
      <c r="E282" s="8">
        <v>0.36899999999999999</v>
      </c>
      <c r="F282" s="8">
        <v>1.0049999999999999</v>
      </c>
      <c r="G282" s="8">
        <v>1.905</v>
      </c>
      <c r="H282" s="8" t="s">
        <v>142</v>
      </c>
      <c r="I282" s="8" t="s">
        <v>126</v>
      </c>
      <c r="J282" s="8">
        <v>0.8196</v>
      </c>
      <c r="K282" s="8">
        <f t="shared" si="20"/>
        <v>2.7235772357723573</v>
      </c>
      <c r="L282" s="8">
        <f t="shared" si="21"/>
        <v>5.1626016260162606</v>
      </c>
      <c r="M282" s="8">
        <f t="shared" si="22"/>
        <v>0.36716417910447763</v>
      </c>
      <c r="N282" s="8">
        <f t="shared" si="23"/>
        <v>0.19370078740157479</v>
      </c>
      <c r="O282" s="8">
        <f t="shared" si="24"/>
        <v>5.1626016260162606</v>
      </c>
    </row>
    <row r="283" spans="1:15">
      <c r="A283" s="8" t="s">
        <v>206</v>
      </c>
      <c r="B283" s="8">
        <v>3190</v>
      </c>
      <c r="C283" s="8" t="s">
        <v>5</v>
      </c>
      <c r="D283" s="8">
        <v>1.4459999999999999E-4</v>
      </c>
      <c r="E283" s="8">
        <v>0.53900000000000003</v>
      </c>
      <c r="F283" s="8">
        <v>1.105</v>
      </c>
      <c r="G283" s="8">
        <v>2.782</v>
      </c>
      <c r="H283" s="8" t="s">
        <v>142</v>
      </c>
      <c r="I283" s="8" t="s">
        <v>126</v>
      </c>
      <c r="J283" s="8">
        <v>0.8196</v>
      </c>
      <c r="K283" s="8">
        <f t="shared" si="20"/>
        <v>2.0500927643784785</v>
      </c>
      <c r="L283" s="8">
        <f t="shared" si="21"/>
        <v>5.1614100185528757</v>
      </c>
      <c r="M283" s="8">
        <f t="shared" si="22"/>
        <v>0.4877828054298643</v>
      </c>
      <c r="N283" s="8">
        <f t="shared" si="23"/>
        <v>0.193745506829619</v>
      </c>
      <c r="O283" s="8">
        <f t="shared" si="24"/>
        <v>5.1614100185528757</v>
      </c>
    </row>
    <row r="284" spans="1:15">
      <c r="A284" s="8" t="s">
        <v>206</v>
      </c>
      <c r="B284" s="8">
        <v>2847</v>
      </c>
      <c r="C284" s="8" t="s">
        <v>15</v>
      </c>
      <c r="D284" s="8">
        <v>2.4479999999999999E-4</v>
      </c>
      <c r="E284" s="8">
        <v>3.9630000000000001</v>
      </c>
      <c r="F284" s="8">
        <v>0.89900000000000002</v>
      </c>
      <c r="G284" s="8">
        <v>0.77</v>
      </c>
      <c r="H284" s="8" t="s">
        <v>152</v>
      </c>
      <c r="I284" s="8" t="s">
        <v>129</v>
      </c>
      <c r="J284" s="8">
        <v>0.49940000000000001</v>
      </c>
      <c r="K284" s="8">
        <f t="shared" si="20"/>
        <v>0.2268483472117083</v>
      </c>
      <c r="L284" s="8">
        <f t="shared" si="21"/>
        <v>0.19429724955841535</v>
      </c>
      <c r="M284" s="8">
        <f t="shared" si="22"/>
        <v>4.4082313681868746</v>
      </c>
      <c r="N284" s="8">
        <f t="shared" si="23"/>
        <v>5.1467532467532466</v>
      </c>
      <c r="O284" s="8">
        <f t="shared" si="24"/>
        <v>5.1467532467532466</v>
      </c>
    </row>
    <row r="285" spans="1:15">
      <c r="A285" s="8" t="s">
        <v>206</v>
      </c>
      <c r="B285" s="8">
        <v>256</v>
      </c>
      <c r="C285" s="8" t="s">
        <v>5</v>
      </c>
      <c r="D285" s="8">
        <v>1.9000000000000001E-4</v>
      </c>
      <c r="E285" s="8">
        <v>0.53700000000000003</v>
      </c>
      <c r="F285" s="8">
        <v>0.90500000000000003</v>
      </c>
      <c r="G285" s="8">
        <v>2.7610000000000001</v>
      </c>
      <c r="H285" s="8" t="s">
        <v>142</v>
      </c>
      <c r="I285" s="8" t="s">
        <v>126</v>
      </c>
      <c r="J285" s="8">
        <v>0.8196</v>
      </c>
      <c r="K285" s="8">
        <f t="shared" si="20"/>
        <v>1.6852886405959031</v>
      </c>
      <c r="L285" s="8">
        <f t="shared" si="21"/>
        <v>5.1415270018621975</v>
      </c>
      <c r="M285" s="8">
        <f t="shared" si="22"/>
        <v>0.59337016574585633</v>
      </c>
      <c r="N285" s="8">
        <f t="shared" si="23"/>
        <v>0.19449474827960883</v>
      </c>
      <c r="O285" s="8">
        <f t="shared" si="24"/>
        <v>5.1415270018621975</v>
      </c>
    </row>
    <row r="286" spans="1:15">
      <c r="A286" s="8" t="s">
        <v>206</v>
      </c>
      <c r="B286" s="8">
        <v>963</v>
      </c>
      <c r="C286" s="8" t="s">
        <v>15</v>
      </c>
      <c r="D286" s="8">
        <v>5.1409999999999997E-5</v>
      </c>
      <c r="E286" s="8">
        <v>2.363</v>
      </c>
      <c r="F286" s="8">
        <v>0.57099999999999995</v>
      </c>
      <c r="G286" s="8">
        <v>0.46</v>
      </c>
      <c r="H286" s="8" t="s">
        <v>152</v>
      </c>
      <c r="I286" s="8" t="s">
        <v>129</v>
      </c>
      <c r="J286" s="8">
        <v>0.49940000000000001</v>
      </c>
      <c r="K286" s="8">
        <f t="shared" si="20"/>
        <v>0.24164198053322047</v>
      </c>
      <c r="L286" s="8">
        <f t="shared" si="21"/>
        <v>0.19466779517562421</v>
      </c>
      <c r="M286" s="8">
        <f t="shared" si="22"/>
        <v>4.138353765323993</v>
      </c>
      <c r="N286" s="8">
        <f t="shared" si="23"/>
        <v>5.1369565217391298</v>
      </c>
      <c r="O286" s="8">
        <f t="shared" si="24"/>
        <v>5.1369565217391298</v>
      </c>
    </row>
    <row r="287" spans="1:15">
      <c r="A287" s="8" t="s">
        <v>206</v>
      </c>
      <c r="B287" s="8">
        <v>3328</v>
      </c>
      <c r="C287" s="8" t="s">
        <v>5</v>
      </c>
      <c r="D287" s="8">
        <v>1.482E-4</v>
      </c>
      <c r="E287" s="8">
        <v>0.33600000000000002</v>
      </c>
      <c r="F287" s="8">
        <v>1.2310000000000001</v>
      </c>
      <c r="G287" s="8">
        <v>1.712</v>
      </c>
      <c r="H287" s="8" t="s">
        <v>142</v>
      </c>
      <c r="I287" s="8" t="s">
        <v>126</v>
      </c>
      <c r="J287" s="8">
        <v>0.8196</v>
      </c>
      <c r="K287" s="8">
        <f t="shared" si="20"/>
        <v>3.6636904761904763</v>
      </c>
      <c r="L287" s="8">
        <f t="shared" si="21"/>
        <v>5.0952380952380949</v>
      </c>
      <c r="M287" s="8">
        <f t="shared" si="22"/>
        <v>0.27294882209585702</v>
      </c>
      <c r="N287" s="8">
        <f t="shared" si="23"/>
        <v>0.19626168224299068</v>
      </c>
      <c r="O287" s="8">
        <f t="shared" si="24"/>
        <v>5.0952380952380949</v>
      </c>
    </row>
    <row r="288" spans="1:15">
      <c r="A288" s="8" t="s">
        <v>206</v>
      </c>
      <c r="B288" s="8">
        <v>240</v>
      </c>
      <c r="C288" s="8" t="s">
        <v>5</v>
      </c>
      <c r="D288" s="8">
        <v>2.329E-4</v>
      </c>
      <c r="E288" s="8">
        <v>0.46200000000000002</v>
      </c>
      <c r="F288" s="8">
        <v>0.71</v>
      </c>
      <c r="G288" s="8">
        <v>2.3530000000000002</v>
      </c>
      <c r="H288" s="8" t="s">
        <v>142</v>
      </c>
      <c r="I288" s="8" t="s">
        <v>126</v>
      </c>
      <c r="J288" s="8">
        <v>0.8196</v>
      </c>
      <c r="K288" s="8">
        <f t="shared" si="20"/>
        <v>1.5367965367965366</v>
      </c>
      <c r="L288" s="8">
        <f t="shared" si="21"/>
        <v>5.0930735930735933</v>
      </c>
      <c r="M288" s="8">
        <f t="shared" si="22"/>
        <v>0.6507042253521127</v>
      </c>
      <c r="N288" s="8">
        <f t="shared" si="23"/>
        <v>0.19634509137271566</v>
      </c>
      <c r="O288" s="8">
        <f t="shared" si="24"/>
        <v>5.0930735930735933</v>
      </c>
    </row>
    <row r="289" spans="1:15">
      <c r="A289" s="8" t="s">
        <v>206</v>
      </c>
      <c r="B289" s="8">
        <v>1356</v>
      </c>
      <c r="C289" s="8" t="s">
        <v>225</v>
      </c>
      <c r="D289" s="8">
        <v>9.2690000000000003E-4</v>
      </c>
      <c r="E289" s="8">
        <v>3.17</v>
      </c>
      <c r="F289" s="8">
        <v>0.90900000000000003</v>
      </c>
      <c r="G289" s="8">
        <v>0.628</v>
      </c>
      <c r="H289" s="8" t="s">
        <v>226</v>
      </c>
      <c r="I289" s="8" t="s">
        <v>131</v>
      </c>
      <c r="J289" s="8">
        <v>0.51910000000000001</v>
      </c>
      <c r="K289" s="8">
        <f t="shared" si="20"/>
        <v>0.28675078864353315</v>
      </c>
      <c r="L289" s="8">
        <f t="shared" si="21"/>
        <v>0.19810725552050473</v>
      </c>
      <c r="M289" s="8">
        <f t="shared" si="22"/>
        <v>3.4873487348734873</v>
      </c>
      <c r="N289" s="8">
        <f t="shared" si="23"/>
        <v>5.0477707006369421</v>
      </c>
      <c r="O289" s="8">
        <f t="shared" si="24"/>
        <v>5.0477707006369421</v>
      </c>
    </row>
    <row r="290" spans="1:15">
      <c r="A290" s="8" t="s">
        <v>206</v>
      </c>
      <c r="B290" s="8">
        <v>3340</v>
      </c>
      <c r="C290" s="8" t="s">
        <v>5</v>
      </c>
      <c r="D290" s="8">
        <v>2E-3</v>
      </c>
      <c r="E290" s="8">
        <v>0.46899999999999997</v>
      </c>
      <c r="F290" s="8">
        <v>0.83099999999999996</v>
      </c>
      <c r="G290" s="8">
        <v>2.363</v>
      </c>
      <c r="H290" s="8" t="s">
        <v>142</v>
      </c>
      <c r="I290" s="8" t="s">
        <v>126</v>
      </c>
      <c r="J290" s="8">
        <v>0.8196</v>
      </c>
      <c r="K290" s="8">
        <f t="shared" si="20"/>
        <v>1.7718550106609807</v>
      </c>
      <c r="L290" s="8">
        <f t="shared" si="21"/>
        <v>5.0383795309168447</v>
      </c>
      <c r="M290" s="8">
        <f t="shared" si="22"/>
        <v>0.56438026474127556</v>
      </c>
      <c r="N290" s="8">
        <f t="shared" si="23"/>
        <v>0.19847651290732118</v>
      </c>
      <c r="O290" s="8">
        <f t="shared" si="24"/>
        <v>5.0383795309168447</v>
      </c>
    </row>
    <row r="291" spans="1:15">
      <c r="A291" s="8" t="s">
        <v>206</v>
      </c>
      <c r="B291" s="8">
        <v>1456</v>
      </c>
      <c r="C291" s="8" t="s">
        <v>29</v>
      </c>
      <c r="D291" s="8">
        <v>1E-3</v>
      </c>
      <c r="E291" s="8">
        <v>0.48399999999999999</v>
      </c>
      <c r="F291" s="8">
        <v>1.2749999999999999</v>
      </c>
      <c r="G291" s="8">
        <v>2.4260000000000002</v>
      </c>
      <c r="H291" s="8" t="s">
        <v>166</v>
      </c>
      <c r="I291" s="8" t="s">
        <v>126</v>
      </c>
      <c r="J291" s="8">
        <v>0.95579999999999998</v>
      </c>
      <c r="K291" s="8">
        <f t="shared" si="20"/>
        <v>2.634297520661157</v>
      </c>
      <c r="L291" s="8">
        <f t="shared" si="21"/>
        <v>5.0123966942148765</v>
      </c>
      <c r="M291" s="8">
        <f t="shared" si="22"/>
        <v>0.37960784313725493</v>
      </c>
      <c r="N291" s="8">
        <f t="shared" si="23"/>
        <v>0.1995053586150041</v>
      </c>
      <c r="O291" s="8">
        <f t="shared" si="24"/>
        <v>5.0123966942148765</v>
      </c>
    </row>
    <row r="292" spans="1:15">
      <c r="A292" s="8" t="s">
        <v>206</v>
      </c>
      <c r="B292" s="8">
        <v>553</v>
      </c>
      <c r="C292" s="8" t="s">
        <v>4</v>
      </c>
      <c r="D292" s="8">
        <v>6.0010000000000003E-5</v>
      </c>
      <c r="E292" s="8">
        <v>2.7480000000000002</v>
      </c>
      <c r="F292" s="8">
        <v>0.55000000000000004</v>
      </c>
      <c r="G292" s="8">
        <v>1.0309999999999999</v>
      </c>
      <c r="H292" s="8" t="s">
        <v>141</v>
      </c>
      <c r="I292" s="8" t="s">
        <v>128</v>
      </c>
      <c r="J292" s="8">
        <v>0.38129999999999997</v>
      </c>
      <c r="K292" s="8">
        <f t="shared" si="20"/>
        <v>0.20014556040756915</v>
      </c>
      <c r="L292" s="8">
        <f t="shared" si="21"/>
        <v>0.37518195050946135</v>
      </c>
      <c r="M292" s="8">
        <f t="shared" si="22"/>
        <v>4.9963636363636361</v>
      </c>
      <c r="N292" s="8">
        <f t="shared" si="23"/>
        <v>2.6653734238603302</v>
      </c>
      <c r="O292" s="8">
        <f t="shared" si="24"/>
        <v>4.9963636363636361</v>
      </c>
    </row>
    <row r="293" spans="1:15">
      <c r="A293" s="8" t="s">
        <v>206</v>
      </c>
      <c r="B293" s="8">
        <v>3114</v>
      </c>
      <c r="C293" s="8" t="s">
        <v>5</v>
      </c>
      <c r="D293" s="8">
        <v>1E-3</v>
      </c>
      <c r="E293" s="8">
        <v>0.43099999999999999</v>
      </c>
      <c r="F293" s="8">
        <v>0.999</v>
      </c>
      <c r="G293" s="8">
        <v>2.13</v>
      </c>
      <c r="H293" s="8" t="s">
        <v>142</v>
      </c>
      <c r="I293" s="8" t="s">
        <v>126</v>
      </c>
      <c r="J293" s="8">
        <v>0.8196</v>
      </c>
      <c r="K293" s="8">
        <f t="shared" si="20"/>
        <v>2.3178654292343386</v>
      </c>
      <c r="L293" s="8">
        <f t="shared" si="21"/>
        <v>4.9419953596287698</v>
      </c>
      <c r="M293" s="8">
        <f t="shared" si="22"/>
        <v>0.43143143143143142</v>
      </c>
      <c r="N293" s="8">
        <f t="shared" si="23"/>
        <v>0.2023474178403756</v>
      </c>
      <c r="O293" s="8">
        <f t="shared" si="24"/>
        <v>4.9419953596287698</v>
      </c>
    </row>
    <row r="294" spans="1:15">
      <c r="A294" s="8" t="s">
        <v>206</v>
      </c>
      <c r="B294" s="8">
        <v>2007</v>
      </c>
      <c r="C294" s="8" t="s">
        <v>45</v>
      </c>
      <c r="D294" s="8">
        <v>1.3320000000000001E-4</v>
      </c>
      <c r="E294" s="8">
        <v>3.1709999999999998</v>
      </c>
      <c r="F294" s="8">
        <v>0.64300000000000002</v>
      </c>
      <c r="G294" s="8">
        <v>1.214</v>
      </c>
      <c r="H294" s="8" t="s">
        <v>182</v>
      </c>
      <c r="I294" s="8" t="s">
        <v>132</v>
      </c>
      <c r="J294" s="8">
        <v>0.99950000000000006</v>
      </c>
      <c r="K294" s="8">
        <f t="shared" si="20"/>
        <v>0.20277514979501737</v>
      </c>
      <c r="L294" s="8">
        <f t="shared" si="21"/>
        <v>0.38284452853989281</v>
      </c>
      <c r="M294" s="8">
        <f t="shared" si="22"/>
        <v>4.9315707620528766</v>
      </c>
      <c r="N294" s="8">
        <f t="shared" si="23"/>
        <v>2.6120263591433277</v>
      </c>
      <c r="O294" s="8">
        <f t="shared" si="24"/>
        <v>4.9315707620528766</v>
      </c>
    </row>
    <row r="295" spans="1:15">
      <c r="A295" s="8" t="s">
        <v>206</v>
      </c>
      <c r="B295" s="8">
        <v>1204</v>
      </c>
      <c r="C295" s="8" t="s">
        <v>53</v>
      </c>
      <c r="D295" s="8">
        <v>1.308E-5</v>
      </c>
      <c r="E295" s="8">
        <v>2.9239999999999999</v>
      </c>
      <c r="F295" s="8">
        <v>0.59899999999999998</v>
      </c>
      <c r="G295" s="8">
        <v>0.86299999999999999</v>
      </c>
      <c r="H295" s="8" t="s">
        <v>190</v>
      </c>
      <c r="I295" s="8" t="s">
        <v>126</v>
      </c>
      <c r="J295" s="8">
        <v>0.8659</v>
      </c>
      <c r="K295" s="8">
        <f t="shared" si="20"/>
        <v>0.20485636114911079</v>
      </c>
      <c r="L295" s="8">
        <f t="shared" si="21"/>
        <v>0.29514363885088918</v>
      </c>
      <c r="M295" s="8">
        <f t="shared" si="22"/>
        <v>4.8814691151919867</v>
      </c>
      <c r="N295" s="8">
        <f t="shared" si="23"/>
        <v>3.3881807647740438</v>
      </c>
      <c r="O295" s="8">
        <f t="shared" si="24"/>
        <v>4.8814691151919867</v>
      </c>
    </row>
    <row r="296" spans="1:15">
      <c r="A296" s="8" t="s">
        <v>206</v>
      </c>
      <c r="B296" s="8">
        <v>3084</v>
      </c>
      <c r="C296" s="8" t="s">
        <v>5</v>
      </c>
      <c r="D296" s="8">
        <v>3.0000000000000001E-3</v>
      </c>
      <c r="E296" s="8">
        <v>0.80600000000000005</v>
      </c>
      <c r="F296" s="8">
        <v>0.82599999999999996</v>
      </c>
      <c r="G296" s="8">
        <v>3.8820000000000001</v>
      </c>
      <c r="H296" s="8" t="s">
        <v>142</v>
      </c>
      <c r="I296" s="8" t="s">
        <v>126</v>
      </c>
      <c r="J296" s="8">
        <v>0.8196</v>
      </c>
      <c r="K296" s="8">
        <f t="shared" si="20"/>
        <v>1.0248138957816375</v>
      </c>
      <c r="L296" s="8">
        <f t="shared" si="21"/>
        <v>4.8163771712158807</v>
      </c>
      <c r="M296" s="8">
        <f t="shared" si="22"/>
        <v>0.97578692493946739</v>
      </c>
      <c r="N296" s="8">
        <f t="shared" si="23"/>
        <v>0.20762493560020609</v>
      </c>
      <c r="O296" s="8">
        <f t="shared" si="24"/>
        <v>4.8163771712158807</v>
      </c>
    </row>
    <row r="297" spans="1:15">
      <c r="A297" s="8" t="s">
        <v>206</v>
      </c>
      <c r="B297" s="8">
        <v>1427</v>
      </c>
      <c r="C297" s="8" t="s">
        <v>5</v>
      </c>
      <c r="D297" s="8">
        <v>1.0060000000000001E-4</v>
      </c>
      <c r="E297" s="8">
        <v>0.38600000000000001</v>
      </c>
      <c r="F297" s="8">
        <v>1.827</v>
      </c>
      <c r="G297" s="8">
        <v>1.1259999999999999</v>
      </c>
      <c r="H297" s="8" t="s">
        <v>142</v>
      </c>
      <c r="I297" s="8" t="s">
        <v>126</v>
      </c>
      <c r="J297" s="8">
        <v>0.8196</v>
      </c>
      <c r="K297" s="8">
        <f t="shared" si="20"/>
        <v>4.733160621761658</v>
      </c>
      <c r="L297" s="8">
        <f t="shared" si="21"/>
        <v>2.9170984455958546</v>
      </c>
      <c r="M297" s="8">
        <f t="shared" si="22"/>
        <v>0.2112753147235906</v>
      </c>
      <c r="N297" s="8">
        <f t="shared" si="23"/>
        <v>0.34280639431616344</v>
      </c>
      <c r="O297" s="8">
        <f t="shared" si="24"/>
        <v>4.733160621761658</v>
      </c>
    </row>
    <row r="298" spans="1:15">
      <c r="A298" s="8" t="s">
        <v>206</v>
      </c>
      <c r="B298" s="8">
        <v>3030</v>
      </c>
      <c r="C298" s="8" t="s">
        <v>5</v>
      </c>
      <c r="D298" s="8">
        <v>2.2740000000000002E-6</v>
      </c>
      <c r="E298" s="8">
        <v>0.32800000000000001</v>
      </c>
      <c r="F298" s="8">
        <v>1.2829999999999999</v>
      </c>
      <c r="G298" s="8">
        <v>1.5409999999999999</v>
      </c>
      <c r="H298" s="8" t="s">
        <v>142</v>
      </c>
      <c r="I298" s="8" t="s">
        <v>126</v>
      </c>
      <c r="J298" s="8">
        <v>0.8196</v>
      </c>
      <c r="K298" s="8">
        <f t="shared" si="20"/>
        <v>3.9115853658536581</v>
      </c>
      <c r="L298" s="8">
        <f t="shared" si="21"/>
        <v>4.6981707317073162</v>
      </c>
      <c r="M298" s="8">
        <f t="shared" si="22"/>
        <v>0.25565081839438819</v>
      </c>
      <c r="N298" s="8">
        <f t="shared" si="23"/>
        <v>0.21284879948085661</v>
      </c>
      <c r="O298" s="8">
        <f t="shared" si="24"/>
        <v>4.6981707317073162</v>
      </c>
    </row>
    <row r="299" spans="1:15">
      <c r="A299" s="8" t="s">
        <v>206</v>
      </c>
      <c r="B299" s="8">
        <v>2768</v>
      </c>
      <c r="C299" s="8" t="s">
        <v>227</v>
      </c>
      <c r="D299" s="8">
        <v>3.0000000000000001E-3</v>
      </c>
      <c r="E299" s="8">
        <v>2.3479999999999999</v>
      </c>
      <c r="F299" s="8">
        <v>0.56999999999999995</v>
      </c>
      <c r="G299" s="8">
        <v>0.51300000000000001</v>
      </c>
      <c r="H299" s="8" t="s">
        <v>228</v>
      </c>
      <c r="I299" s="8" t="s">
        <v>126</v>
      </c>
      <c r="J299" s="8">
        <v>0.77149999999999996</v>
      </c>
      <c r="K299" s="8">
        <f t="shared" si="20"/>
        <v>0.24275979557069846</v>
      </c>
      <c r="L299" s="8">
        <f t="shared" si="21"/>
        <v>0.21848381601362865</v>
      </c>
      <c r="M299" s="8">
        <f t="shared" si="22"/>
        <v>4.1192982456140355</v>
      </c>
      <c r="N299" s="8">
        <f t="shared" si="23"/>
        <v>4.5769980506822607</v>
      </c>
      <c r="O299" s="8">
        <f t="shared" si="24"/>
        <v>4.5769980506822607</v>
      </c>
    </row>
    <row r="300" spans="1:15">
      <c r="A300" s="8" t="s">
        <v>206</v>
      </c>
      <c r="B300" s="8">
        <v>3335</v>
      </c>
      <c r="C300" s="8" t="s">
        <v>5</v>
      </c>
      <c r="D300" s="8">
        <v>3.0000000000000001E-3</v>
      </c>
      <c r="E300" s="8">
        <v>0.65700000000000003</v>
      </c>
      <c r="F300" s="8">
        <v>0.83599999999999997</v>
      </c>
      <c r="G300" s="8">
        <v>3</v>
      </c>
      <c r="H300" s="8" t="s">
        <v>142</v>
      </c>
      <c r="I300" s="8" t="s">
        <v>126</v>
      </c>
      <c r="J300" s="8">
        <v>0.8196</v>
      </c>
      <c r="K300" s="8">
        <f t="shared" si="20"/>
        <v>1.2724505327245053</v>
      </c>
      <c r="L300" s="8">
        <f t="shared" si="21"/>
        <v>4.5662100456621006</v>
      </c>
      <c r="M300" s="8">
        <f t="shared" si="22"/>
        <v>0.78588516746411485</v>
      </c>
      <c r="N300" s="8">
        <f t="shared" si="23"/>
        <v>0.219</v>
      </c>
      <c r="O300" s="8">
        <f t="shared" si="24"/>
        <v>4.5662100456621006</v>
      </c>
    </row>
    <row r="301" spans="1:15">
      <c r="A301" s="8" t="s">
        <v>206</v>
      </c>
      <c r="B301" s="8">
        <v>242</v>
      </c>
      <c r="C301" s="8" t="s">
        <v>5</v>
      </c>
      <c r="D301" s="8">
        <v>8.61E-4</v>
      </c>
      <c r="E301" s="8">
        <v>0.40699999999999997</v>
      </c>
      <c r="F301" s="8">
        <v>1.833</v>
      </c>
      <c r="G301" s="8">
        <v>1.512</v>
      </c>
      <c r="H301" s="8" t="s">
        <v>142</v>
      </c>
      <c r="I301" s="8" t="s">
        <v>126</v>
      </c>
      <c r="J301" s="8">
        <v>0.8196</v>
      </c>
      <c r="K301" s="8">
        <f t="shared" si="20"/>
        <v>4.5036855036855039</v>
      </c>
      <c r="L301" s="8">
        <f t="shared" si="21"/>
        <v>3.7149877149877151</v>
      </c>
      <c r="M301" s="8">
        <f t="shared" si="22"/>
        <v>0.22204037097654117</v>
      </c>
      <c r="N301" s="8">
        <f t="shared" si="23"/>
        <v>0.26917989417989419</v>
      </c>
      <c r="O301" s="8">
        <f t="shared" si="24"/>
        <v>4.5036855036855039</v>
      </c>
    </row>
    <row r="302" spans="1:15">
      <c r="A302" s="8" t="s">
        <v>206</v>
      </c>
      <c r="B302" s="8">
        <v>3349</v>
      </c>
      <c r="C302" s="8" t="s">
        <v>5</v>
      </c>
      <c r="D302" s="8">
        <v>1.019E-4</v>
      </c>
      <c r="E302" s="8">
        <v>0.56399999999999995</v>
      </c>
      <c r="F302" s="8">
        <v>1.1559999999999999</v>
      </c>
      <c r="G302" s="8">
        <v>2.528</v>
      </c>
      <c r="H302" s="8" t="s">
        <v>142</v>
      </c>
      <c r="I302" s="8" t="s">
        <v>126</v>
      </c>
      <c r="J302" s="8">
        <v>0.8196</v>
      </c>
      <c r="K302" s="8">
        <f t="shared" si="20"/>
        <v>2.0496453900709222</v>
      </c>
      <c r="L302" s="8">
        <f t="shared" si="21"/>
        <v>4.4822695035460995</v>
      </c>
      <c r="M302" s="8">
        <f t="shared" si="22"/>
        <v>0.48788927335640137</v>
      </c>
      <c r="N302" s="8">
        <f t="shared" si="23"/>
        <v>0.22310126582278478</v>
      </c>
      <c r="O302" s="8">
        <f t="shared" si="24"/>
        <v>4.4822695035460995</v>
      </c>
    </row>
    <row r="303" spans="1:15">
      <c r="A303" s="8" t="s">
        <v>206</v>
      </c>
      <c r="B303" s="8">
        <v>3310</v>
      </c>
      <c r="C303" s="8" t="s">
        <v>5</v>
      </c>
      <c r="D303" s="8">
        <v>1E-3</v>
      </c>
      <c r="E303" s="8">
        <v>0.44600000000000001</v>
      </c>
      <c r="F303" s="8">
        <v>1.998</v>
      </c>
      <c r="G303" s="8">
        <v>1.768</v>
      </c>
      <c r="H303" s="8" t="s">
        <v>142</v>
      </c>
      <c r="I303" s="8" t="s">
        <v>126</v>
      </c>
      <c r="J303" s="8">
        <v>0.8196</v>
      </c>
      <c r="K303" s="8">
        <f t="shared" si="20"/>
        <v>4.4798206278026909</v>
      </c>
      <c r="L303" s="8">
        <f t="shared" si="21"/>
        <v>3.9641255605381165</v>
      </c>
      <c r="M303" s="8">
        <f t="shared" si="22"/>
        <v>0.22322322322322322</v>
      </c>
      <c r="N303" s="8">
        <f t="shared" si="23"/>
        <v>0.25226244343891402</v>
      </c>
      <c r="O303" s="8">
        <f t="shared" si="24"/>
        <v>4.4798206278026909</v>
      </c>
    </row>
    <row r="304" spans="1:15">
      <c r="A304" s="8" t="s">
        <v>206</v>
      </c>
      <c r="B304" s="8">
        <v>3347</v>
      </c>
      <c r="C304" s="8" t="s">
        <v>5</v>
      </c>
      <c r="D304" s="8">
        <v>4.5220000000000001E-6</v>
      </c>
      <c r="E304" s="8">
        <v>0.48099999999999998</v>
      </c>
      <c r="F304" s="8">
        <v>0.97299999999999998</v>
      </c>
      <c r="G304" s="8">
        <v>2.1520000000000001</v>
      </c>
      <c r="H304" s="8" t="s">
        <v>142</v>
      </c>
      <c r="I304" s="8" t="s">
        <v>126</v>
      </c>
      <c r="J304" s="8">
        <v>0.8196</v>
      </c>
      <c r="K304" s="8">
        <f t="shared" si="20"/>
        <v>2.0228690228690227</v>
      </c>
      <c r="L304" s="8">
        <f t="shared" si="21"/>
        <v>4.4740124740124747</v>
      </c>
      <c r="M304" s="8">
        <f t="shared" si="22"/>
        <v>0.49434737923946559</v>
      </c>
      <c r="N304" s="8">
        <f t="shared" si="23"/>
        <v>0.22351301115241634</v>
      </c>
      <c r="O304" s="8">
        <f t="shared" si="24"/>
        <v>4.4740124740124747</v>
      </c>
    </row>
    <row r="305" spans="1:15">
      <c r="A305" s="8" t="s">
        <v>206</v>
      </c>
      <c r="B305" s="8">
        <v>3050</v>
      </c>
      <c r="C305" s="8" t="s">
        <v>5</v>
      </c>
      <c r="D305" s="8">
        <v>5.0000000000000001E-3</v>
      </c>
      <c r="E305" s="8">
        <v>0.89400000000000002</v>
      </c>
      <c r="F305" s="8">
        <v>0.96499999999999997</v>
      </c>
      <c r="G305" s="8">
        <v>3.99</v>
      </c>
      <c r="H305" s="8" t="s">
        <v>142</v>
      </c>
      <c r="I305" s="8" t="s">
        <v>126</v>
      </c>
      <c r="J305" s="8">
        <v>0.8196</v>
      </c>
      <c r="K305" s="8">
        <f t="shared" si="20"/>
        <v>1.0794183445190155</v>
      </c>
      <c r="L305" s="8">
        <f t="shared" si="21"/>
        <v>4.4630872483221475</v>
      </c>
      <c r="M305" s="8">
        <f t="shared" si="22"/>
        <v>0.92642487046632127</v>
      </c>
      <c r="N305" s="8">
        <f t="shared" si="23"/>
        <v>0.22406015037593985</v>
      </c>
      <c r="O305" s="8">
        <f t="shared" si="24"/>
        <v>4.4630872483221475</v>
      </c>
    </row>
    <row r="306" spans="1:15">
      <c r="A306" s="8" t="s">
        <v>206</v>
      </c>
      <c r="B306" s="8">
        <v>3152</v>
      </c>
      <c r="C306" s="8" t="s">
        <v>5</v>
      </c>
      <c r="D306" s="8">
        <v>9.9379999999999998E-4</v>
      </c>
      <c r="E306" s="8">
        <v>0.433</v>
      </c>
      <c r="F306" s="8">
        <v>1.478</v>
      </c>
      <c r="G306" s="8">
        <v>1.915</v>
      </c>
      <c r="H306" s="8" t="s">
        <v>142</v>
      </c>
      <c r="I306" s="8" t="s">
        <v>126</v>
      </c>
      <c r="J306" s="8">
        <v>0.8196</v>
      </c>
      <c r="K306" s="8">
        <f t="shared" si="20"/>
        <v>3.4133949191685913</v>
      </c>
      <c r="L306" s="8">
        <f t="shared" si="21"/>
        <v>4.4226327944572752</v>
      </c>
      <c r="M306" s="8">
        <f t="shared" si="22"/>
        <v>0.29296346414073071</v>
      </c>
      <c r="N306" s="8">
        <f t="shared" si="23"/>
        <v>0.22610966057441254</v>
      </c>
      <c r="O306" s="8">
        <f t="shared" si="24"/>
        <v>4.4226327944572752</v>
      </c>
    </row>
    <row r="307" spans="1:15">
      <c r="A307" s="8" t="s">
        <v>206</v>
      </c>
      <c r="B307" s="8">
        <v>759</v>
      </c>
      <c r="C307" s="8" t="s">
        <v>5</v>
      </c>
      <c r="D307" s="8">
        <v>6.3029999999999996E-6</v>
      </c>
      <c r="E307" s="8">
        <v>0.36599999999999999</v>
      </c>
      <c r="F307" s="8">
        <v>1.573</v>
      </c>
      <c r="G307" s="8">
        <v>1.6080000000000001</v>
      </c>
      <c r="H307" s="8" t="s">
        <v>142</v>
      </c>
      <c r="I307" s="8" t="s">
        <v>126</v>
      </c>
      <c r="J307" s="8">
        <v>0.8196</v>
      </c>
      <c r="K307" s="8">
        <f t="shared" si="20"/>
        <v>4.2978142076502728</v>
      </c>
      <c r="L307" s="8">
        <f t="shared" si="21"/>
        <v>4.3934426229508201</v>
      </c>
      <c r="M307" s="8">
        <f t="shared" si="22"/>
        <v>0.23267641449459631</v>
      </c>
      <c r="N307" s="8">
        <f t="shared" si="23"/>
        <v>0.22761194029850745</v>
      </c>
      <c r="O307" s="8">
        <f t="shared" si="24"/>
        <v>4.3934426229508201</v>
      </c>
    </row>
    <row r="308" spans="1:15">
      <c r="A308" s="8" t="s">
        <v>206</v>
      </c>
      <c r="B308" s="8">
        <v>3153</v>
      </c>
      <c r="C308" s="8" t="s">
        <v>5</v>
      </c>
      <c r="D308" s="8">
        <v>2E-3</v>
      </c>
      <c r="E308" s="8">
        <v>0.47</v>
      </c>
      <c r="F308" s="8">
        <v>0.74199999999999999</v>
      </c>
      <c r="G308" s="8">
        <v>1.994</v>
      </c>
      <c r="H308" s="8" t="s">
        <v>142</v>
      </c>
      <c r="I308" s="8" t="s">
        <v>126</v>
      </c>
      <c r="J308" s="8">
        <v>0.8196</v>
      </c>
      <c r="K308" s="8">
        <f t="shared" si="20"/>
        <v>1.5787234042553193</v>
      </c>
      <c r="L308" s="8">
        <f t="shared" si="21"/>
        <v>4.2425531914893622</v>
      </c>
      <c r="M308" s="8">
        <f t="shared" si="22"/>
        <v>0.63342318059299185</v>
      </c>
      <c r="N308" s="8">
        <f t="shared" si="23"/>
        <v>0.23570712136409228</v>
      </c>
      <c r="O308" s="8">
        <f t="shared" si="24"/>
        <v>4.2425531914893622</v>
      </c>
    </row>
    <row r="309" spans="1:15">
      <c r="A309" s="8" t="s">
        <v>206</v>
      </c>
      <c r="B309" s="8">
        <v>2749</v>
      </c>
      <c r="C309" s="8" t="s">
        <v>233</v>
      </c>
      <c r="D309" s="8">
        <v>9.5839999999999999E-4</v>
      </c>
      <c r="E309" s="8">
        <v>0.51900000000000002</v>
      </c>
      <c r="F309" s="8">
        <v>2.1520000000000001</v>
      </c>
      <c r="G309" s="8">
        <v>1.4279999999999999</v>
      </c>
      <c r="H309" s="8" t="s">
        <v>234</v>
      </c>
      <c r="I309" s="8" t="s">
        <v>126</v>
      </c>
      <c r="J309" s="8">
        <v>0.83620000000000005</v>
      </c>
      <c r="K309" s="8">
        <f t="shared" si="20"/>
        <v>4.1464354527938347</v>
      </c>
      <c r="L309" s="8">
        <f t="shared" si="21"/>
        <v>2.751445086705202</v>
      </c>
      <c r="M309" s="8">
        <f t="shared" si="22"/>
        <v>0.2411710037174721</v>
      </c>
      <c r="N309" s="8">
        <f t="shared" si="23"/>
        <v>0.36344537815126055</v>
      </c>
      <c r="O309" s="8">
        <f t="shared" si="24"/>
        <v>4.1464354527938347</v>
      </c>
    </row>
    <row r="310" spans="1:15">
      <c r="A310" s="8" t="s">
        <v>206</v>
      </c>
      <c r="B310" s="8">
        <v>3279</v>
      </c>
      <c r="C310" s="8" t="s">
        <v>5</v>
      </c>
      <c r="D310" s="8">
        <v>8.6849999999999997E-5</v>
      </c>
      <c r="E310" s="8">
        <v>0.39500000000000002</v>
      </c>
      <c r="F310" s="8">
        <v>1.085</v>
      </c>
      <c r="G310" s="8">
        <v>1.623</v>
      </c>
      <c r="H310" s="8" t="s">
        <v>142</v>
      </c>
      <c r="I310" s="8" t="s">
        <v>126</v>
      </c>
      <c r="J310" s="8">
        <v>0.8196</v>
      </c>
      <c r="K310" s="8">
        <f t="shared" si="20"/>
        <v>2.7468354430379747</v>
      </c>
      <c r="L310" s="8">
        <f t="shared" si="21"/>
        <v>4.1088607594936706</v>
      </c>
      <c r="M310" s="8">
        <f t="shared" si="22"/>
        <v>0.36405529953917054</v>
      </c>
      <c r="N310" s="8">
        <f t="shared" si="23"/>
        <v>0.24337646333949478</v>
      </c>
      <c r="O310" s="8">
        <f t="shared" si="24"/>
        <v>4.1088607594936706</v>
      </c>
    </row>
    <row r="311" spans="1:15">
      <c r="A311" s="8" t="s">
        <v>206</v>
      </c>
      <c r="B311" s="8">
        <v>2605</v>
      </c>
      <c r="C311" s="8" t="s">
        <v>229</v>
      </c>
      <c r="D311" s="8">
        <v>2.5310000000000003E-4</v>
      </c>
      <c r="E311" s="8">
        <v>3.2010000000000001</v>
      </c>
      <c r="F311" s="8">
        <v>1.087</v>
      </c>
      <c r="G311" s="8">
        <v>0.79300000000000004</v>
      </c>
      <c r="H311" s="8" t="s">
        <v>230</v>
      </c>
      <c r="I311" s="8" t="s">
        <v>128</v>
      </c>
      <c r="J311" s="8">
        <v>0.85860000000000003</v>
      </c>
      <c r="K311" s="8">
        <f t="shared" si="20"/>
        <v>0.33958138081849421</v>
      </c>
      <c r="L311" s="8">
        <f t="shared" si="21"/>
        <v>0.24773508278662917</v>
      </c>
      <c r="M311" s="8">
        <f t="shared" si="22"/>
        <v>2.9448022079116836</v>
      </c>
      <c r="N311" s="8">
        <f t="shared" si="23"/>
        <v>4.036569987389659</v>
      </c>
      <c r="O311" s="8">
        <f t="shared" si="24"/>
        <v>4.036569987389659</v>
      </c>
    </row>
    <row r="312" spans="1:15">
      <c r="A312" s="8" t="s">
        <v>206</v>
      </c>
      <c r="B312" s="8">
        <v>3304</v>
      </c>
      <c r="C312" s="8" t="s">
        <v>6</v>
      </c>
      <c r="D312" s="8">
        <v>1.519E-6</v>
      </c>
      <c r="E312" s="8">
        <v>3.1139999999999999</v>
      </c>
      <c r="F312" s="8">
        <v>0.77800000000000002</v>
      </c>
      <c r="G312" s="8">
        <v>0.78900000000000003</v>
      </c>
      <c r="H312" s="8" t="s">
        <v>143</v>
      </c>
      <c r="I312" s="8" t="s">
        <v>126</v>
      </c>
      <c r="J312" s="8">
        <v>0.60770000000000002</v>
      </c>
      <c r="K312" s="8">
        <f t="shared" si="20"/>
        <v>0.24983943481053308</v>
      </c>
      <c r="L312" s="8">
        <f t="shared" si="21"/>
        <v>0.25337186897880543</v>
      </c>
      <c r="M312" s="8">
        <f t="shared" si="22"/>
        <v>4.0025706940874031</v>
      </c>
      <c r="N312" s="8">
        <f t="shared" si="23"/>
        <v>3.9467680608365017</v>
      </c>
      <c r="O312" s="8">
        <f t="shared" si="24"/>
        <v>4.0025706940874031</v>
      </c>
    </row>
    <row r="313" spans="1:15">
      <c r="A313" s="8" t="s">
        <v>206</v>
      </c>
      <c r="B313" s="8">
        <v>2014</v>
      </c>
      <c r="C313" s="8" t="s">
        <v>45</v>
      </c>
      <c r="D313" s="8">
        <v>2.7500000000000002E-4</v>
      </c>
      <c r="E313" s="8">
        <v>2.7149999999999999</v>
      </c>
      <c r="F313" s="8">
        <v>0.68</v>
      </c>
      <c r="G313" s="8">
        <v>1.6870000000000001</v>
      </c>
      <c r="H313" s="8" t="s">
        <v>182</v>
      </c>
      <c r="I313" s="8" t="s">
        <v>132</v>
      </c>
      <c r="J313" s="8">
        <v>0.99950000000000006</v>
      </c>
      <c r="K313" s="8">
        <f t="shared" si="20"/>
        <v>0.25046040515653778</v>
      </c>
      <c r="L313" s="8">
        <f t="shared" si="21"/>
        <v>0.62136279926335181</v>
      </c>
      <c r="M313" s="8">
        <f t="shared" si="22"/>
        <v>3.992647058823529</v>
      </c>
      <c r="N313" s="8">
        <f t="shared" si="23"/>
        <v>1.6093657379964432</v>
      </c>
      <c r="O313" s="8">
        <f t="shared" si="24"/>
        <v>3.992647058823529</v>
      </c>
    </row>
    <row r="314" spans="1:15">
      <c r="A314" s="8" t="s">
        <v>206</v>
      </c>
      <c r="B314" s="8">
        <v>3148</v>
      </c>
      <c r="C314" s="8" t="s">
        <v>5</v>
      </c>
      <c r="D314" s="8">
        <v>3.8800000000000001E-6</v>
      </c>
      <c r="E314" s="8">
        <v>0.36599999999999999</v>
      </c>
      <c r="F314" s="8">
        <v>1.454</v>
      </c>
      <c r="G314" s="8">
        <v>1.4179999999999999</v>
      </c>
      <c r="H314" s="8" t="s">
        <v>142</v>
      </c>
      <c r="I314" s="8" t="s">
        <v>126</v>
      </c>
      <c r="J314" s="8">
        <v>0.8196</v>
      </c>
      <c r="K314" s="8">
        <f t="shared" si="20"/>
        <v>3.9726775956284155</v>
      </c>
      <c r="L314" s="8">
        <f t="shared" si="21"/>
        <v>3.8743169398907105</v>
      </c>
      <c r="M314" s="8">
        <f t="shared" si="22"/>
        <v>0.2517193947730399</v>
      </c>
      <c r="N314" s="8">
        <f t="shared" si="23"/>
        <v>0.25811001410437234</v>
      </c>
      <c r="O314" s="8">
        <f t="shared" si="24"/>
        <v>3.9726775956284155</v>
      </c>
    </row>
    <row r="315" spans="1:15">
      <c r="A315" s="8" t="s">
        <v>206</v>
      </c>
      <c r="B315" s="8">
        <v>796</v>
      </c>
      <c r="C315" s="8" t="s">
        <v>6</v>
      </c>
      <c r="D315" s="8">
        <v>1.306E-5</v>
      </c>
      <c r="E315" s="8">
        <v>2.5630000000000002</v>
      </c>
      <c r="F315" s="8">
        <v>0.78600000000000003</v>
      </c>
      <c r="G315" s="8">
        <v>0.65</v>
      </c>
      <c r="H315" s="8" t="s">
        <v>143</v>
      </c>
      <c r="I315" s="8" t="s">
        <v>126</v>
      </c>
      <c r="J315" s="8">
        <v>0.60770000000000002</v>
      </c>
      <c r="K315" s="8">
        <f t="shared" si="20"/>
        <v>0.30667186890362857</v>
      </c>
      <c r="L315" s="8">
        <f t="shared" si="21"/>
        <v>0.2536090518923137</v>
      </c>
      <c r="M315" s="8">
        <f t="shared" si="22"/>
        <v>3.2608142493638677</v>
      </c>
      <c r="N315" s="8">
        <f t="shared" si="23"/>
        <v>3.9430769230769234</v>
      </c>
      <c r="O315" s="8">
        <f t="shared" si="24"/>
        <v>3.9430769230769234</v>
      </c>
    </row>
    <row r="316" spans="1:15">
      <c r="A316" s="8" t="s">
        <v>206</v>
      </c>
      <c r="B316" s="8">
        <v>3028</v>
      </c>
      <c r="C316" s="8" t="s">
        <v>5</v>
      </c>
      <c r="D316" s="8">
        <v>1.0030000000000001E-5</v>
      </c>
      <c r="E316" s="8">
        <v>0.39200000000000002</v>
      </c>
      <c r="F316" s="8">
        <v>1.413</v>
      </c>
      <c r="G316" s="8">
        <v>1.5309999999999999</v>
      </c>
      <c r="H316" s="8" t="s">
        <v>142</v>
      </c>
      <c r="I316" s="8" t="s">
        <v>126</v>
      </c>
      <c r="J316" s="8">
        <v>0.8196</v>
      </c>
      <c r="K316" s="8">
        <f t="shared" si="20"/>
        <v>3.6045918367346936</v>
      </c>
      <c r="L316" s="8">
        <f t="shared" si="21"/>
        <v>3.9056122448979589</v>
      </c>
      <c r="M316" s="8">
        <f t="shared" si="22"/>
        <v>0.27742392073602268</v>
      </c>
      <c r="N316" s="8">
        <f t="shared" si="23"/>
        <v>0.25604180274330507</v>
      </c>
      <c r="O316" s="8">
        <f t="shared" si="24"/>
        <v>3.9056122448979589</v>
      </c>
    </row>
    <row r="317" spans="1:15">
      <c r="A317" s="8" t="s">
        <v>206</v>
      </c>
      <c r="B317" s="8">
        <v>554</v>
      </c>
      <c r="C317" s="8" t="s">
        <v>4</v>
      </c>
      <c r="D317" s="8">
        <v>3.7669999999999997E-5</v>
      </c>
      <c r="E317" s="8">
        <v>2.0960000000000001</v>
      </c>
      <c r="F317" s="8">
        <v>0.54600000000000004</v>
      </c>
      <c r="G317" s="8">
        <v>1.19</v>
      </c>
      <c r="H317" s="8" t="s">
        <v>141</v>
      </c>
      <c r="I317" s="8" t="s">
        <v>128</v>
      </c>
      <c r="J317" s="8">
        <v>0.38129999999999997</v>
      </c>
      <c r="K317" s="8">
        <f t="shared" si="20"/>
        <v>0.2604961832061069</v>
      </c>
      <c r="L317" s="8">
        <f t="shared" si="21"/>
        <v>0.5677480916030534</v>
      </c>
      <c r="M317" s="8">
        <f t="shared" si="22"/>
        <v>3.8388278388278385</v>
      </c>
      <c r="N317" s="8">
        <f t="shared" si="23"/>
        <v>1.7613445378151262</v>
      </c>
      <c r="O317" s="8">
        <f t="shared" si="24"/>
        <v>3.8388278388278385</v>
      </c>
    </row>
    <row r="318" spans="1:15">
      <c r="A318" s="8" t="s">
        <v>206</v>
      </c>
      <c r="B318" s="8">
        <v>3139</v>
      </c>
      <c r="C318" s="8" t="s">
        <v>5</v>
      </c>
      <c r="D318" s="8">
        <v>2.83E-5</v>
      </c>
      <c r="E318" s="8">
        <v>0.315</v>
      </c>
      <c r="F318" s="8">
        <v>1.0129999999999999</v>
      </c>
      <c r="G318" s="8">
        <v>1.198</v>
      </c>
      <c r="H318" s="8" t="s">
        <v>142</v>
      </c>
      <c r="I318" s="8" t="s">
        <v>126</v>
      </c>
      <c r="J318" s="8">
        <v>0.8196</v>
      </c>
      <c r="K318" s="8">
        <f t="shared" si="20"/>
        <v>3.2158730158730156</v>
      </c>
      <c r="L318" s="8">
        <f t="shared" si="21"/>
        <v>3.803174603174603</v>
      </c>
      <c r="M318" s="8">
        <f t="shared" si="22"/>
        <v>0.31095755182625867</v>
      </c>
      <c r="N318" s="8">
        <f t="shared" si="23"/>
        <v>0.26293823038397329</v>
      </c>
      <c r="O318" s="8">
        <f t="shared" si="24"/>
        <v>3.803174603174603</v>
      </c>
    </row>
    <row r="319" spans="1:15">
      <c r="A319" s="8" t="s">
        <v>206</v>
      </c>
      <c r="B319" s="8">
        <v>1360</v>
      </c>
      <c r="C319" s="8" t="s">
        <v>52</v>
      </c>
      <c r="D319" s="8">
        <v>7.0000000000000001E-3</v>
      </c>
      <c r="E319" s="8">
        <v>3.085</v>
      </c>
      <c r="F319" s="8">
        <v>1.157</v>
      </c>
      <c r="G319" s="8">
        <v>0.82499999999999996</v>
      </c>
      <c r="H319" s="8" t="s">
        <v>189</v>
      </c>
      <c r="I319" s="8" t="s">
        <v>131</v>
      </c>
      <c r="J319" s="8">
        <v>0.95989999999999998</v>
      </c>
      <c r="K319" s="8">
        <f t="shared" si="20"/>
        <v>0.37504051863857374</v>
      </c>
      <c r="L319" s="8">
        <f t="shared" si="21"/>
        <v>0.26742301458670986</v>
      </c>
      <c r="M319" s="8">
        <f t="shared" si="22"/>
        <v>2.6663785652549699</v>
      </c>
      <c r="N319" s="8">
        <f t="shared" si="23"/>
        <v>3.7393939393939397</v>
      </c>
      <c r="O319" s="8">
        <f t="shared" si="24"/>
        <v>3.7393939393939397</v>
      </c>
    </row>
    <row r="320" spans="1:15">
      <c r="A320" s="8" t="s">
        <v>206</v>
      </c>
      <c r="B320" s="8">
        <v>3159</v>
      </c>
      <c r="C320" s="8" t="s">
        <v>241</v>
      </c>
      <c r="D320" s="8">
        <v>9.5260000000000006E-5</v>
      </c>
      <c r="E320" s="8">
        <v>1.387</v>
      </c>
      <c r="F320" s="8">
        <v>1.0289999999999999</v>
      </c>
      <c r="G320" s="8">
        <v>0.38200000000000001</v>
      </c>
      <c r="H320" s="8" t="s">
        <v>242</v>
      </c>
      <c r="I320" s="8" t="s">
        <v>126</v>
      </c>
      <c r="J320" s="8">
        <v>0.79669999999999996</v>
      </c>
      <c r="K320" s="8">
        <f t="shared" si="20"/>
        <v>0.74188896899783696</v>
      </c>
      <c r="L320" s="8">
        <f t="shared" si="21"/>
        <v>0.2754145638067772</v>
      </c>
      <c r="M320" s="8">
        <f t="shared" si="22"/>
        <v>1.3479105928085522</v>
      </c>
      <c r="N320" s="8">
        <f t="shared" si="23"/>
        <v>3.6308900523560208</v>
      </c>
      <c r="O320" s="8">
        <f t="shared" si="24"/>
        <v>3.6308900523560208</v>
      </c>
    </row>
    <row r="321" spans="1:15">
      <c r="A321" s="8" t="s">
        <v>206</v>
      </c>
      <c r="B321" s="8">
        <v>3167</v>
      </c>
      <c r="C321" s="8" t="s">
        <v>5</v>
      </c>
      <c r="D321" s="8">
        <v>4.1199999999999999E-4</v>
      </c>
      <c r="E321" s="8">
        <v>2.431</v>
      </c>
      <c r="F321" s="8">
        <v>1.0720000000000001</v>
      </c>
      <c r="G321" s="8">
        <v>0.67</v>
      </c>
      <c r="H321" s="8" t="s">
        <v>142</v>
      </c>
      <c r="I321" s="8" t="s">
        <v>126</v>
      </c>
      <c r="J321" s="8">
        <v>0.8196</v>
      </c>
      <c r="K321" s="8">
        <f t="shared" si="20"/>
        <v>0.44097079391197042</v>
      </c>
      <c r="L321" s="8">
        <f t="shared" si="21"/>
        <v>0.27560674619498149</v>
      </c>
      <c r="M321" s="8">
        <f t="shared" si="22"/>
        <v>2.267723880597015</v>
      </c>
      <c r="N321" s="8">
        <f t="shared" si="23"/>
        <v>3.6283582089552238</v>
      </c>
      <c r="O321" s="8">
        <f t="shared" si="24"/>
        <v>3.6283582089552238</v>
      </c>
    </row>
    <row r="322" spans="1:15">
      <c r="A322" s="8" t="s">
        <v>206</v>
      </c>
      <c r="B322" s="8">
        <v>1028</v>
      </c>
      <c r="C322" s="8" t="s">
        <v>17</v>
      </c>
      <c r="D322" s="8">
        <v>3.8739999999999998E-4</v>
      </c>
      <c r="E322" s="8">
        <v>1.9450000000000001</v>
      </c>
      <c r="F322" s="8">
        <v>0.53700000000000003</v>
      </c>
      <c r="G322" s="8">
        <v>0.59899999999999998</v>
      </c>
      <c r="H322" s="8" t="s">
        <v>154</v>
      </c>
      <c r="I322" s="8" t="s">
        <v>125</v>
      </c>
      <c r="J322" s="8">
        <v>0.51380000000000003</v>
      </c>
      <c r="K322" s="8">
        <f t="shared" ref="K322:K385" si="25">F322/E322</f>
        <v>0.27609254498714653</v>
      </c>
      <c r="L322" s="8">
        <f t="shared" ref="L322:L385" si="26">G322/E322</f>
        <v>0.30796915167095112</v>
      </c>
      <c r="M322" s="8">
        <f t="shared" ref="M322:M385" si="27">E322/F322</f>
        <v>3.621973929236499</v>
      </c>
      <c r="N322" s="8">
        <f t="shared" ref="N322:N385" si="28">E322/G322</f>
        <v>3.2470784641068451</v>
      </c>
      <c r="O322" s="8">
        <f t="shared" ref="O322:O385" si="29">MAX(K322:N322)</f>
        <v>3.621973929236499</v>
      </c>
    </row>
    <row r="323" spans="1:15">
      <c r="A323" s="8" t="s">
        <v>206</v>
      </c>
      <c r="B323" s="8">
        <v>3132</v>
      </c>
      <c r="C323" s="8" t="s">
        <v>5</v>
      </c>
      <c r="D323" s="8">
        <v>3.0000000000000001E-3</v>
      </c>
      <c r="E323" s="8">
        <v>0.745</v>
      </c>
      <c r="F323" s="8">
        <v>0.76700000000000002</v>
      </c>
      <c r="G323" s="8">
        <v>2.6909999999999998</v>
      </c>
      <c r="H323" s="8" t="s">
        <v>142</v>
      </c>
      <c r="I323" s="8" t="s">
        <v>126</v>
      </c>
      <c r="J323" s="8">
        <v>0.8196</v>
      </c>
      <c r="K323" s="8">
        <f t="shared" si="25"/>
        <v>1.029530201342282</v>
      </c>
      <c r="L323" s="8">
        <f t="shared" si="26"/>
        <v>3.6120805369127513</v>
      </c>
      <c r="M323" s="8">
        <f t="shared" si="27"/>
        <v>0.97131681877444587</v>
      </c>
      <c r="N323" s="8">
        <f t="shared" si="28"/>
        <v>0.2768487551096247</v>
      </c>
      <c r="O323" s="8">
        <f t="shared" si="29"/>
        <v>3.6120805369127513</v>
      </c>
    </row>
    <row r="324" spans="1:15">
      <c r="A324" s="8" t="s">
        <v>206</v>
      </c>
      <c r="B324" s="8">
        <v>2668</v>
      </c>
      <c r="C324" s="8" t="s">
        <v>25</v>
      </c>
      <c r="D324" s="8">
        <v>8.0000000000000002E-3</v>
      </c>
      <c r="E324" s="8">
        <v>2.7949999999999999</v>
      </c>
      <c r="F324" s="8">
        <v>0.85899999999999999</v>
      </c>
      <c r="G324" s="8">
        <v>0.77700000000000002</v>
      </c>
      <c r="H324" s="8" t="s">
        <v>162</v>
      </c>
      <c r="I324" s="8" t="s">
        <v>127</v>
      </c>
      <c r="J324" s="8">
        <v>0.58650000000000002</v>
      </c>
      <c r="K324" s="8">
        <f t="shared" si="25"/>
        <v>0.30733452593917709</v>
      </c>
      <c r="L324" s="8">
        <f t="shared" si="26"/>
        <v>0.27799642218246873</v>
      </c>
      <c r="M324" s="8">
        <f t="shared" si="27"/>
        <v>3.2537834691501746</v>
      </c>
      <c r="N324" s="8">
        <f t="shared" si="28"/>
        <v>3.5971685971685972</v>
      </c>
      <c r="O324" s="8">
        <f t="shared" si="29"/>
        <v>3.5971685971685972</v>
      </c>
    </row>
    <row r="325" spans="1:15">
      <c r="A325" s="8" t="s">
        <v>206</v>
      </c>
      <c r="B325" s="8">
        <v>3329</v>
      </c>
      <c r="C325" s="8" t="s">
        <v>5</v>
      </c>
      <c r="D325" s="8">
        <v>1.2070000000000001E-4</v>
      </c>
      <c r="E325" s="8">
        <v>0.434</v>
      </c>
      <c r="F325" s="8">
        <v>1.0900000000000001</v>
      </c>
      <c r="G325" s="8">
        <v>1.522</v>
      </c>
      <c r="H325" s="8" t="s">
        <v>142</v>
      </c>
      <c r="I325" s="8" t="s">
        <v>126</v>
      </c>
      <c r="J325" s="8">
        <v>0.8196</v>
      </c>
      <c r="K325" s="8">
        <f t="shared" si="25"/>
        <v>2.5115207373271891</v>
      </c>
      <c r="L325" s="8">
        <f t="shared" si="26"/>
        <v>3.5069124423963136</v>
      </c>
      <c r="M325" s="8">
        <f t="shared" si="27"/>
        <v>0.39816513761467887</v>
      </c>
      <c r="N325" s="8">
        <f t="shared" si="28"/>
        <v>0.28515111695137974</v>
      </c>
      <c r="O325" s="8">
        <f t="shared" si="29"/>
        <v>3.5069124423963136</v>
      </c>
    </row>
    <row r="326" spans="1:15">
      <c r="A326" s="8" t="s">
        <v>206</v>
      </c>
      <c r="B326" s="8">
        <v>1347</v>
      </c>
      <c r="C326" s="8" t="s">
        <v>52</v>
      </c>
      <c r="D326" s="8">
        <v>8.6939999999999999E-4</v>
      </c>
      <c r="E326" s="8">
        <v>2.8290000000000002</v>
      </c>
      <c r="F326" s="8">
        <v>0.81</v>
      </c>
      <c r="G326" s="8">
        <v>0.82599999999999996</v>
      </c>
      <c r="H326" s="8" t="s">
        <v>189</v>
      </c>
      <c r="I326" s="8" t="s">
        <v>131</v>
      </c>
      <c r="J326" s="8">
        <v>0.95989999999999998</v>
      </c>
      <c r="K326" s="8">
        <f t="shared" si="25"/>
        <v>0.28632025450689291</v>
      </c>
      <c r="L326" s="8">
        <f t="shared" si="26"/>
        <v>0.29197596323789321</v>
      </c>
      <c r="M326" s="8">
        <f t="shared" si="27"/>
        <v>3.4925925925925925</v>
      </c>
      <c r="N326" s="8">
        <f t="shared" si="28"/>
        <v>3.424939467312349</v>
      </c>
      <c r="O326" s="8">
        <f t="shared" si="29"/>
        <v>3.4925925925925925</v>
      </c>
    </row>
    <row r="327" spans="1:15">
      <c r="A327" s="8" t="s">
        <v>206</v>
      </c>
      <c r="B327" s="8">
        <v>2767</v>
      </c>
      <c r="C327" s="8" t="s">
        <v>235</v>
      </c>
      <c r="D327" s="8">
        <v>0.01</v>
      </c>
      <c r="E327" s="8">
        <v>2.323</v>
      </c>
      <c r="F327" s="8">
        <v>0.66600000000000004</v>
      </c>
      <c r="G327" s="8">
        <v>0.86399999999999999</v>
      </c>
      <c r="H327" s="8" t="s">
        <v>236</v>
      </c>
      <c r="I327" s="8" t="s">
        <v>126</v>
      </c>
      <c r="J327" s="8">
        <v>0.46039999999999998</v>
      </c>
      <c r="K327" s="8">
        <f t="shared" si="25"/>
        <v>0.28669823504089542</v>
      </c>
      <c r="L327" s="8">
        <f t="shared" si="26"/>
        <v>0.37193284545845889</v>
      </c>
      <c r="M327" s="8">
        <f t="shared" si="27"/>
        <v>3.4879879879879878</v>
      </c>
      <c r="N327" s="8">
        <f t="shared" si="28"/>
        <v>2.6886574074074074</v>
      </c>
      <c r="O327" s="8">
        <f t="shared" si="29"/>
        <v>3.4879879879879878</v>
      </c>
    </row>
    <row r="328" spans="1:15">
      <c r="A328" s="8" t="s">
        <v>206</v>
      </c>
      <c r="B328" s="8">
        <v>2064</v>
      </c>
      <c r="C328" s="8" t="s">
        <v>229</v>
      </c>
      <c r="D328" s="8">
        <v>5.3479999999999999E-4</v>
      </c>
      <c r="E328" s="8">
        <v>3.31</v>
      </c>
      <c r="F328" s="8">
        <v>1.054</v>
      </c>
      <c r="G328" s="8">
        <v>0.95299999999999996</v>
      </c>
      <c r="H328" s="8" t="s">
        <v>230</v>
      </c>
      <c r="I328" s="8" t="s">
        <v>128</v>
      </c>
      <c r="J328" s="8">
        <v>0.85860000000000003</v>
      </c>
      <c r="K328" s="8">
        <f t="shared" si="25"/>
        <v>0.31842900302114807</v>
      </c>
      <c r="L328" s="8">
        <f t="shared" si="26"/>
        <v>0.28791540785498487</v>
      </c>
      <c r="M328" s="8">
        <f t="shared" si="27"/>
        <v>3.1404174573055026</v>
      </c>
      <c r="N328" s="8">
        <f t="shared" si="28"/>
        <v>3.4732423924449112</v>
      </c>
      <c r="O328" s="8">
        <f t="shared" si="29"/>
        <v>3.4732423924449112</v>
      </c>
    </row>
    <row r="329" spans="1:15">
      <c r="A329" s="8" t="s">
        <v>206</v>
      </c>
      <c r="B329" s="8">
        <v>2855</v>
      </c>
      <c r="C329" s="8" t="s">
        <v>16</v>
      </c>
      <c r="D329" s="8">
        <v>1E-3</v>
      </c>
      <c r="E329" s="8">
        <v>0.54700000000000004</v>
      </c>
      <c r="F329" s="8">
        <v>1.147</v>
      </c>
      <c r="G329" s="8">
        <v>1.7609999999999999</v>
      </c>
      <c r="H329" s="8" t="s">
        <v>153</v>
      </c>
      <c r="I329" s="8" t="s">
        <v>126</v>
      </c>
      <c r="J329" s="8">
        <v>0.5212</v>
      </c>
      <c r="K329" s="8">
        <f t="shared" si="25"/>
        <v>2.0968921389396709</v>
      </c>
      <c r="L329" s="8">
        <f t="shared" si="26"/>
        <v>3.2193784277879338</v>
      </c>
      <c r="M329" s="8">
        <f t="shared" si="27"/>
        <v>0.47689625108979949</v>
      </c>
      <c r="N329" s="8">
        <f t="shared" si="28"/>
        <v>0.31061896649630893</v>
      </c>
      <c r="O329" s="8">
        <f t="shared" si="29"/>
        <v>3.2193784277879338</v>
      </c>
    </row>
    <row r="330" spans="1:15">
      <c r="A330" s="8" t="s">
        <v>206</v>
      </c>
      <c r="B330" s="8">
        <v>2078</v>
      </c>
      <c r="C330" s="8" t="s">
        <v>25</v>
      </c>
      <c r="D330" s="8">
        <v>1.627E-4</v>
      </c>
      <c r="E330" s="8">
        <v>0.85399999999999998</v>
      </c>
      <c r="F330" s="8">
        <v>2.742</v>
      </c>
      <c r="G330" s="8">
        <v>0.90900000000000003</v>
      </c>
      <c r="H330" s="8" t="s">
        <v>162</v>
      </c>
      <c r="I330" s="8" t="s">
        <v>127</v>
      </c>
      <c r="J330" s="8">
        <v>0.58650000000000002</v>
      </c>
      <c r="K330" s="8">
        <f t="shared" si="25"/>
        <v>3.2107728337236536</v>
      </c>
      <c r="L330" s="8">
        <f t="shared" si="26"/>
        <v>1.0644028103044496</v>
      </c>
      <c r="M330" s="8">
        <f t="shared" si="27"/>
        <v>0.31145149525893506</v>
      </c>
      <c r="N330" s="8">
        <f t="shared" si="28"/>
        <v>0.93949394939493946</v>
      </c>
      <c r="O330" s="8">
        <f t="shared" si="29"/>
        <v>3.2107728337236536</v>
      </c>
    </row>
    <row r="331" spans="1:15">
      <c r="A331" s="8" t="s">
        <v>206</v>
      </c>
      <c r="B331" s="8">
        <v>3029</v>
      </c>
      <c r="C331" s="8" t="s">
        <v>5</v>
      </c>
      <c r="D331" s="8">
        <v>5.965E-5</v>
      </c>
      <c r="E331" s="8">
        <v>0.54500000000000004</v>
      </c>
      <c r="F331" s="8">
        <v>1.1719999999999999</v>
      </c>
      <c r="G331" s="8">
        <v>1.736</v>
      </c>
      <c r="H331" s="8" t="s">
        <v>142</v>
      </c>
      <c r="I331" s="8" t="s">
        <v>126</v>
      </c>
      <c r="J331" s="8">
        <v>0.8196</v>
      </c>
      <c r="K331" s="8">
        <f t="shared" si="25"/>
        <v>2.1504587155963302</v>
      </c>
      <c r="L331" s="8">
        <f t="shared" si="26"/>
        <v>3.1853211009174309</v>
      </c>
      <c r="M331" s="8">
        <f t="shared" si="27"/>
        <v>0.46501706484641642</v>
      </c>
      <c r="N331" s="8">
        <f t="shared" si="28"/>
        <v>0.31394009216589863</v>
      </c>
      <c r="O331" s="8">
        <f t="shared" si="29"/>
        <v>3.1853211009174309</v>
      </c>
    </row>
    <row r="332" spans="1:15">
      <c r="A332" s="8" t="s">
        <v>206</v>
      </c>
      <c r="B332" s="8">
        <v>786</v>
      </c>
      <c r="C332" s="8" t="s">
        <v>215</v>
      </c>
      <c r="D332" s="8">
        <v>1.9689999999999999E-4</v>
      </c>
      <c r="E332" s="8">
        <v>1.8069999999999999</v>
      </c>
      <c r="F332" s="8">
        <v>0.56999999999999995</v>
      </c>
      <c r="G332" s="8">
        <v>1.8720000000000001</v>
      </c>
      <c r="H332" s="8" t="s">
        <v>216</v>
      </c>
      <c r="I332" s="8" t="s">
        <v>126</v>
      </c>
      <c r="J332" s="8">
        <v>0.80969999999999998</v>
      </c>
      <c r="K332" s="8">
        <f t="shared" si="25"/>
        <v>0.31543995572772549</v>
      </c>
      <c r="L332" s="8">
        <f t="shared" si="26"/>
        <v>1.0359712230215827</v>
      </c>
      <c r="M332" s="8">
        <f t="shared" si="27"/>
        <v>3.1701754385964915</v>
      </c>
      <c r="N332" s="8">
        <f t="shared" si="28"/>
        <v>0.96527777777777768</v>
      </c>
      <c r="O332" s="8">
        <f t="shared" si="29"/>
        <v>3.1701754385964915</v>
      </c>
    </row>
    <row r="333" spans="1:15">
      <c r="A333" s="8" t="s">
        <v>206</v>
      </c>
      <c r="B333" s="8">
        <v>3102</v>
      </c>
      <c r="C333" s="8" t="s">
        <v>239</v>
      </c>
      <c r="D333" s="8">
        <v>9.4269999999999998E-4</v>
      </c>
      <c r="E333" s="8">
        <v>0.63500000000000001</v>
      </c>
      <c r="F333" s="8">
        <v>1.0780000000000001</v>
      </c>
      <c r="G333" s="8">
        <v>1.9970000000000001</v>
      </c>
      <c r="H333" s="8" t="s">
        <v>240</v>
      </c>
      <c r="I333" s="8" t="s">
        <v>130</v>
      </c>
      <c r="J333" s="8">
        <v>0.4148</v>
      </c>
      <c r="K333" s="8">
        <f t="shared" si="25"/>
        <v>1.6976377952755906</v>
      </c>
      <c r="L333" s="8">
        <f t="shared" si="26"/>
        <v>3.1448818897637798</v>
      </c>
      <c r="M333" s="8">
        <f t="shared" si="27"/>
        <v>0.58905380333951762</v>
      </c>
      <c r="N333" s="8">
        <f t="shared" si="28"/>
        <v>0.31797696544817222</v>
      </c>
      <c r="O333" s="8">
        <f t="shared" si="29"/>
        <v>3.1448818897637798</v>
      </c>
    </row>
    <row r="334" spans="1:15">
      <c r="A334" s="8" t="s">
        <v>206</v>
      </c>
      <c r="B334" s="8">
        <v>1433</v>
      </c>
      <c r="C334" s="8" t="s">
        <v>227</v>
      </c>
      <c r="D334" s="8">
        <v>3.3319999999999999E-5</v>
      </c>
      <c r="E334" s="8">
        <v>2.2149999999999999</v>
      </c>
      <c r="F334" s="8">
        <v>0.71199999999999997</v>
      </c>
      <c r="G334" s="8">
        <v>0.75800000000000001</v>
      </c>
      <c r="H334" s="8" t="s">
        <v>228</v>
      </c>
      <c r="I334" s="8" t="s">
        <v>126</v>
      </c>
      <c r="J334" s="8">
        <v>0.77149999999999996</v>
      </c>
      <c r="K334" s="8">
        <f t="shared" si="25"/>
        <v>0.32144469525959368</v>
      </c>
      <c r="L334" s="8">
        <f t="shared" si="26"/>
        <v>0.34221218961625283</v>
      </c>
      <c r="M334" s="8">
        <f t="shared" si="27"/>
        <v>3.1109550561797752</v>
      </c>
      <c r="N334" s="8">
        <f t="shared" si="28"/>
        <v>2.9221635883905011</v>
      </c>
      <c r="O334" s="8">
        <f t="shared" si="29"/>
        <v>3.1109550561797752</v>
      </c>
    </row>
    <row r="335" spans="1:15">
      <c r="A335" s="8" t="s">
        <v>206</v>
      </c>
      <c r="B335" s="8">
        <v>2114</v>
      </c>
      <c r="C335" s="8" t="s">
        <v>231</v>
      </c>
      <c r="D335" s="8">
        <v>2.3379999999999999E-6</v>
      </c>
      <c r="E335" s="8">
        <v>1.821</v>
      </c>
      <c r="F335" s="8">
        <v>0.58899999999999997</v>
      </c>
      <c r="G335" s="8">
        <v>0.60899999999999999</v>
      </c>
      <c r="H335" s="8" t="s">
        <v>232</v>
      </c>
      <c r="I335" s="8" t="s">
        <v>126</v>
      </c>
      <c r="J335" s="8">
        <v>0.57989999999999997</v>
      </c>
      <c r="K335" s="8">
        <f t="shared" si="25"/>
        <v>0.32344865458539263</v>
      </c>
      <c r="L335" s="8">
        <f t="shared" si="26"/>
        <v>0.33443163097199341</v>
      </c>
      <c r="M335" s="8">
        <f t="shared" si="27"/>
        <v>3.0916808149405774</v>
      </c>
      <c r="N335" s="8">
        <f t="shared" si="28"/>
        <v>2.9901477832512313</v>
      </c>
      <c r="O335" s="8">
        <f t="shared" si="29"/>
        <v>3.0916808149405774</v>
      </c>
    </row>
    <row r="336" spans="1:15">
      <c r="A336" s="8" t="s">
        <v>206</v>
      </c>
      <c r="B336" s="8">
        <v>726</v>
      </c>
      <c r="C336" s="8" t="s">
        <v>5</v>
      </c>
      <c r="D336" s="8">
        <v>8.5079999999999997E-4</v>
      </c>
      <c r="E336" s="8">
        <v>0.497</v>
      </c>
      <c r="F336" s="8">
        <v>1.5249999999999999</v>
      </c>
      <c r="G336" s="8">
        <v>0.98399999999999999</v>
      </c>
      <c r="H336" s="8" t="s">
        <v>142</v>
      </c>
      <c r="I336" s="8" t="s">
        <v>126</v>
      </c>
      <c r="J336" s="8">
        <v>0.8196</v>
      </c>
      <c r="K336" s="8">
        <f t="shared" si="25"/>
        <v>3.0684104627766597</v>
      </c>
      <c r="L336" s="8">
        <f t="shared" si="26"/>
        <v>1.9798792756539236</v>
      </c>
      <c r="M336" s="8">
        <f t="shared" si="27"/>
        <v>0.32590163934426231</v>
      </c>
      <c r="N336" s="8">
        <f t="shared" si="28"/>
        <v>0.50508130081300817</v>
      </c>
      <c r="O336" s="8">
        <f t="shared" si="29"/>
        <v>3.0684104627766597</v>
      </c>
    </row>
    <row r="337" spans="1:15">
      <c r="A337" s="8" t="s">
        <v>206</v>
      </c>
      <c r="B337" s="8">
        <v>3345</v>
      </c>
      <c r="C337" s="8" t="s">
        <v>5</v>
      </c>
      <c r="D337" s="8">
        <v>1.5220000000000001E-4</v>
      </c>
      <c r="E337" s="8">
        <v>0.55500000000000005</v>
      </c>
      <c r="F337" s="8">
        <v>1.0840000000000001</v>
      </c>
      <c r="G337" s="8">
        <v>1.6970000000000001</v>
      </c>
      <c r="H337" s="8" t="s">
        <v>142</v>
      </c>
      <c r="I337" s="8" t="s">
        <v>126</v>
      </c>
      <c r="J337" s="8">
        <v>0.8196</v>
      </c>
      <c r="K337" s="8">
        <f t="shared" si="25"/>
        <v>1.9531531531531532</v>
      </c>
      <c r="L337" s="8">
        <f t="shared" si="26"/>
        <v>3.0576576576576575</v>
      </c>
      <c r="M337" s="8">
        <f t="shared" si="27"/>
        <v>0.51199261992619927</v>
      </c>
      <c r="N337" s="8">
        <f t="shared" si="28"/>
        <v>0.32704773129051268</v>
      </c>
      <c r="O337" s="8">
        <f t="shared" si="29"/>
        <v>3.0576576576576575</v>
      </c>
    </row>
    <row r="338" spans="1:15">
      <c r="A338" s="8" t="s">
        <v>206</v>
      </c>
      <c r="B338" s="8">
        <v>431</v>
      </c>
      <c r="C338" s="8" t="s">
        <v>209</v>
      </c>
      <c r="D338" s="8">
        <v>6.8539999999999996E-4</v>
      </c>
      <c r="E338" s="8">
        <v>2.0609999999999999</v>
      </c>
      <c r="F338" s="8">
        <v>0.67900000000000005</v>
      </c>
      <c r="G338" s="8">
        <v>0.7</v>
      </c>
      <c r="H338" s="8" t="s">
        <v>210</v>
      </c>
      <c r="I338" s="8" t="s">
        <v>130</v>
      </c>
      <c r="J338" s="8">
        <v>0.57050000000000001</v>
      </c>
      <c r="K338" s="8">
        <f t="shared" si="25"/>
        <v>0.32945172246482296</v>
      </c>
      <c r="L338" s="8">
        <f t="shared" si="26"/>
        <v>0.33964095099466279</v>
      </c>
      <c r="M338" s="8">
        <f t="shared" si="27"/>
        <v>3.0353460972017672</v>
      </c>
      <c r="N338" s="8">
        <f t="shared" si="28"/>
        <v>2.9442857142857144</v>
      </c>
      <c r="O338" s="8">
        <f t="shared" si="29"/>
        <v>3.0353460972017672</v>
      </c>
    </row>
    <row r="339" spans="1:15">
      <c r="A339" s="8" t="s">
        <v>206</v>
      </c>
      <c r="B339" s="8">
        <v>3120</v>
      </c>
      <c r="C339" s="8" t="s">
        <v>5</v>
      </c>
      <c r="D339" s="8">
        <v>8.9999999999999993E-3</v>
      </c>
      <c r="E339" s="8">
        <v>0.82499999999999996</v>
      </c>
      <c r="F339" s="8">
        <v>0.93200000000000005</v>
      </c>
      <c r="G339" s="8">
        <v>2.4940000000000002</v>
      </c>
      <c r="H339" s="8" t="s">
        <v>142</v>
      </c>
      <c r="I339" s="8" t="s">
        <v>126</v>
      </c>
      <c r="J339" s="8">
        <v>0.8196</v>
      </c>
      <c r="K339" s="8">
        <f t="shared" si="25"/>
        <v>1.1296969696969699</v>
      </c>
      <c r="L339" s="8">
        <f t="shared" si="26"/>
        <v>3.0230303030303034</v>
      </c>
      <c r="M339" s="8">
        <f t="shared" si="27"/>
        <v>0.88519313304721026</v>
      </c>
      <c r="N339" s="8">
        <f t="shared" si="28"/>
        <v>0.33079390537289488</v>
      </c>
      <c r="O339" s="8">
        <f t="shared" si="29"/>
        <v>3.0230303030303034</v>
      </c>
    </row>
    <row r="340" spans="1:15">
      <c r="A340" s="8" t="s">
        <v>206</v>
      </c>
      <c r="B340" s="8">
        <v>3088</v>
      </c>
      <c r="C340" s="8" t="s">
        <v>5</v>
      </c>
      <c r="D340" s="8">
        <v>3.0000000000000001E-3</v>
      </c>
      <c r="E340" s="8">
        <v>0.60499999999999998</v>
      </c>
      <c r="F340" s="8">
        <v>1.155</v>
      </c>
      <c r="G340" s="8">
        <v>1.8120000000000001</v>
      </c>
      <c r="H340" s="8" t="s">
        <v>142</v>
      </c>
      <c r="I340" s="8" t="s">
        <v>126</v>
      </c>
      <c r="J340" s="8">
        <v>0.8196</v>
      </c>
      <c r="K340" s="8">
        <f t="shared" si="25"/>
        <v>1.9090909090909092</v>
      </c>
      <c r="L340" s="8">
        <f t="shared" si="26"/>
        <v>2.9950413223140497</v>
      </c>
      <c r="M340" s="8">
        <f t="shared" si="27"/>
        <v>0.52380952380952384</v>
      </c>
      <c r="N340" s="8">
        <f t="shared" si="28"/>
        <v>0.33388520971302427</v>
      </c>
      <c r="O340" s="8">
        <f t="shared" si="29"/>
        <v>2.9950413223140497</v>
      </c>
    </row>
    <row r="341" spans="1:15">
      <c r="A341" s="8" t="s">
        <v>206</v>
      </c>
      <c r="B341" s="8">
        <v>239</v>
      </c>
      <c r="C341" s="8" t="s">
        <v>5</v>
      </c>
      <c r="D341" s="8">
        <v>2E-3</v>
      </c>
      <c r="E341" s="8">
        <v>0.622</v>
      </c>
      <c r="F341" s="8">
        <v>0.89700000000000002</v>
      </c>
      <c r="G341" s="8">
        <v>1.845</v>
      </c>
      <c r="H341" s="8" t="s">
        <v>142</v>
      </c>
      <c r="I341" s="8" t="s">
        <v>126</v>
      </c>
      <c r="J341" s="8">
        <v>0.8196</v>
      </c>
      <c r="K341" s="8">
        <f t="shared" si="25"/>
        <v>1.442122186495177</v>
      </c>
      <c r="L341" s="8">
        <f t="shared" si="26"/>
        <v>2.9662379421221865</v>
      </c>
      <c r="M341" s="8">
        <f t="shared" si="27"/>
        <v>0.69342251950947598</v>
      </c>
      <c r="N341" s="8">
        <f t="shared" si="28"/>
        <v>0.33712737127371273</v>
      </c>
      <c r="O341" s="8">
        <f t="shared" si="29"/>
        <v>2.9662379421221865</v>
      </c>
    </row>
    <row r="342" spans="1:15">
      <c r="A342" s="8" t="s">
        <v>206</v>
      </c>
      <c r="B342" s="8">
        <v>1378</v>
      </c>
      <c r="C342" s="8" t="s">
        <v>27</v>
      </c>
      <c r="D342" s="8">
        <v>3.7290000000000001E-4</v>
      </c>
      <c r="E342" s="8">
        <v>0.86199999999999999</v>
      </c>
      <c r="F342" s="8">
        <v>2.5449999999999999</v>
      </c>
      <c r="G342" s="8">
        <v>1.0780000000000001</v>
      </c>
      <c r="H342" s="8" t="s">
        <v>164</v>
      </c>
      <c r="I342" s="8" t="s">
        <v>126</v>
      </c>
      <c r="J342" s="8">
        <v>0.87160000000000004</v>
      </c>
      <c r="K342" s="8">
        <f t="shared" si="25"/>
        <v>2.9524361948955917</v>
      </c>
      <c r="L342" s="8">
        <f t="shared" si="26"/>
        <v>1.2505800464037125</v>
      </c>
      <c r="M342" s="8">
        <f t="shared" si="27"/>
        <v>0.33870333988212181</v>
      </c>
      <c r="N342" s="8">
        <f t="shared" si="28"/>
        <v>0.79962894248608529</v>
      </c>
      <c r="O342" s="8">
        <f t="shared" si="29"/>
        <v>2.9524361948955917</v>
      </c>
    </row>
    <row r="343" spans="1:15">
      <c r="A343" s="8" t="s">
        <v>206</v>
      </c>
      <c r="B343" s="8">
        <v>3107</v>
      </c>
      <c r="C343" s="8" t="s">
        <v>5</v>
      </c>
      <c r="D343" s="8">
        <v>2E-3</v>
      </c>
      <c r="E343" s="8">
        <v>0.56200000000000006</v>
      </c>
      <c r="F343" s="8">
        <v>0.94899999999999995</v>
      </c>
      <c r="G343" s="8">
        <v>1.65</v>
      </c>
      <c r="H343" s="8" t="s">
        <v>142</v>
      </c>
      <c r="I343" s="8" t="s">
        <v>126</v>
      </c>
      <c r="J343" s="8">
        <v>0.8196</v>
      </c>
      <c r="K343" s="8">
        <f t="shared" si="25"/>
        <v>1.6886120996441278</v>
      </c>
      <c r="L343" s="8">
        <f t="shared" si="26"/>
        <v>2.9359430604982202</v>
      </c>
      <c r="M343" s="8">
        <f t="shared" si="27"/>
        <v>0.59220231822971559</v>
      </c>
      <c r="N343" s="8">
        <f t="shared" si="28"/>
        <v>0.34060606060606063</v>
      </c>
      <c r="O343" s="8">
        <f t="shared" si="29"/>
        <v>2.9359430604982202</v>
      </c>
    </row>
    <row r="344" spans="1:15">
      <c r="A344" s="8" t="s">
        <v>206</v>
      </c>
      <c r="B344" s="8">
        <v>1295</v>
      </c>
      <c r="C344" s="8" t="s">
        <v>14</v>
      </c>
      <c r="D344" s="8">
        <v>5.3830000000000002E-4</v>
      </c>
      <c r="E344" s="8">
        <v>2.3010000000000002</v>
      </c>
      <c r="F344" s="8">
        <v>0.78400000000000003</v>
      </c>
      <c r="G344" s="8">
        <v>1.0149999999999999</v>
      </c>
      <c r="H344" s="8" t="s">
        <v>151</v>
      </c>
      <c r="I344" s="8" t="s">
        <v>132</v>
      </c>
      <c r="J344" s="8">
        <v>0.28599999999999998</v>
      </c>
      <c r="K344" s="8">
        <f t="shared" si="25"/>
        <v>0.34072142546718814</v>
      </c>
      <c r="L344" s="8">
        <f t="shared" si="26"/>
        <v>0.4411125597566275</v>
      </c>
      <c r="M344" s="8">
        <f t="shared" si="27"/>
        <v>2.9349489795918369</v>
      </c>
      <c r="N344" s="8">
        <f t="shared" si="28"/>
        <v>2.2669950738916258</v>
      </c>
      <c r="O344" s="8">
        <f t="shared" si="29"/>
        <v>2.9349489795918369</v>
      </c>
    </row>
    <row r="345" spans="1:15">
      <c r="A345" s="8" t="s">
        <v>206</v>
      </c>
      <c r="B345" s="8">
        <v>432</v>
      </c>
      <c r="C345" s="8" t="s">
        <v>209</v>
      </c>
      <c r="D345" s="8">
        <v>1.1340000000000001E-4</v>
      </c>
      <c r="E345" s="8">
        <v>1.8520000000000001</v>
      </c>
      <c r="F345" s="8">
        <v>0.63800000000000001</v>
      </c>
      <c r="G345" s="8">
        <v>0.93400000000000005</v>
      </c>
      <c r="H345" s="8" t="s">
        <v>210</v>
      </c>
      <c r="I345" s="8" t="s">
        <v>130</v>
      </c>
      <c r="J345" s="8">
        <v>0.57050000000000001</v>
      </c>
      <c r="K345" s="8">
        <f t="shared" si="25"/>
        <v>0.34449244060475159</v>
      </c>
      <c r="L345" s="8">
        <f t="shared" si="26"/>
        <v>0.50431965442764581</v>
      </c>
      <c r="M345" s="8">
        <f t="shared" si="27"/>
        <v>2.9028213166144203</v>
      </c>
      <c r="N345" s="8">
        <f t="shared" si="28"/>
        <v>1.9828693790149894</v>
      </c>
      <c r="O345" s="8">
        <f t="shared" si="29"/>
        <v>2.9028213166144203</v>
      </c>
    </row>
    <row r="346" spans="1:15">
      <c r="A346" s="8" t="s">
        <v>206</v>
      </c>
      <c r="B346" s="8">
        <v>787</v>
      </c>
      <c r="C346" s="8" t="s">
        <v>215</v>
      </c>
      <c r="D346" s="8">
        <v>3.146E-5</v>
      </c>
      <c r="E346" s="8">
        <v>1.2270000000000001</v>
      </c>
      <c r="F346" s="8">
        <v>0.42299999999999999</v>
      </c>
      <c r="G346" s="8">
        <v>2.0310000000000001</v>
      </c>
      <c r="H346" s="8" t="s">
        <v>216</v>
      </c>
      <c r="I346" s="8" t="s">
        <v>126</v>
      </c>
      <c r="J346" s="8">
        <v>0.80969999999999998</v>
      </c>
      <c r="K346" s="8">
        <f t="shared" si="25"/>
        <v>0.34474327628361856</v>
      </c>
      <c r="L346" s="8">
        <f t="shared" si="26"/>
        <v>1.6552567237163813</v>
      </c>
      <c r="M346" s="8">
        <f t="shared" si="27"/>
        <v>2.9007092198581566</v>
      </c>
      <c r="N346" s="8">
        <f t="shared" si="28"/>
        <v>0.604135893648449</v>
      </c>
      <c r="O346" s="8">
        <f t="shared" si="29"/>
        <v>2.9007092198581566</v>
      </c>
    </row>
    <row r="347" spans="1:15">
      <c r="A347" s="8" t="s">
        <v>206</v>
      </c>
      <c r="B347" s="8">
        <v>3237</v>
      </c>
      <c r="C347" s="8" t="s">
        <v>5</v>
      </c>
      <c r="D347" s="8">
        <v>5.2919999999999996E-4</v>
      </c>
      <c r="E347" s="8">
        <v>0.629</v>
      </c>
      <c r="F347" s="8">
        <v>0.90500000000000003</v>
      </c>
      <c r="G347" s="8">
        <v>1.8180000000000001</v>
      </c>
      <c r="H347" s="8" t="s">
        <v>142</v>
      </c>
      <c r="I347" s="8" t="s">
        <v>126</v>
      </c>
      <c r="J347" s="8">
        <v>0.8196</v>
      </c>
      <c r="K347" s="8">
        <f t="shared" si="25"/>
        <v>1.43879173290938</v>
      </c>
      <c r="L347" s="8">
        <f t="shared" si="26"/>
        <v>2.8903020667726551</v>
      </c>
      <c r="M347" s="8">
        <f t="shared" si="27"/>
        <v>0.69502762430939224</v>
      </c>
      <c r="N347" s="8">
        <f t="shared" si="28"/>
        <v>0.34598459845984597</v>
      </c>
      <c r="O347" s="8">
        <f t="shared" si="29"/>
        <v>2.8903020667726551</v>
      </c>
    </row>
    <row r="348" spans="1:15">
      <c r="A348" s="8" t="s">
        <v>206</v>
      </c>
      <c r="B348" s="8">
        <v>1372</v>
      </c>
      <c r="C348" s="8" t="s">
        <v>27</v>
      </c>
      <c r="D348" s="8">
        <v>7.8319999999999996E-4</v>
      </c>
      <c r="E348" s="8">
        <v>0.8</v>
      </c>
      <c r="F348" s="8">
        <v>2.306</v>
      </c>
      <c r="G348" s="8">
        <v>1.411</v>
      </c>
      <c r="H348" s="8" t="s">
        <v>164</v>
      </c>
      <c r="I348" s="8" t="s">
        <v>126</v>
      </c>
      <c r="J348" s="8">
        <v>0.87160000000000004</v>
      </c>
      <c r="K348" s="8">
        <f t="shared" si="25"/>
        <v>2.8824999999999998</v>
      </c>
      <c r="L348" s="8">
        <f t="shared" si="26"/>
        <v>1.7637499999999999</v>
      </c>
      <c r="M348" s="8">
        <f t="shared" si="27"/>
        <v>0.3469210754553339</v>
      </c>
      <c r="N348" s="8">
        <f t="shared" si="28"/>
        <v>0.56697377746279232</v>
      </c>
      <c r="O348" s="8">
        <f t="shared" si="29"/>
        <v>2.8824999999999998</v>
      </c>
    </row>
    <row r="349" spans="1:15">
      <c r="A349" s="8" t="s">
        <v>206</v>
      </c>
      <c r="B349" s="8">
        <v>1355</v>
      </c>
      <c r="C349" s="8" t="s">
        <v>52</v>
      </c>
      <c r="D349" s="8">
        <v>2E-3</v>
      </c>
      <c r="E349" s="8">
        <v>2.2090000000000001</v>
      </c>
      <c r="F349" s="8">
        <v>0.77500000000000002</v>
      </c>
      <c r="G349" s="8">
        <v>0.875</v>
      </c>
      <c r="H349" s="8" t="s">
        <v>189</v>
      </c>
      <c r="I349" s="8" t="s">
        <v>131</v>
      </c>
      <c r="J349" s="8">
        <v>0.95989999999999998</v>
      </c>
      <c r="K349" s="8">
        <f t="shared" si="25"/>
        <v>0.35083748302399276</v>
      </c>
      <c r="L349" s="8">
        <f t="shared" si="26"/>
        <v>0.39610683567224986</v>
      </c>
      <c r="M349" s="8">
        <f t="shared" si="27"/>
        <v>2.8503225806451611</v>
      </c>
      <c r="N349" s="8">
        <f t="shared" si="28"/>
        <v>2.5245714285714285</v>
      </c>
      <c r="O349" s="8">
        <f t="shared" si="29"/>
        <v>2.8503225806451611</v>
      </c>
    </row>
    <row r="350" spans="1:15">
      <c r="A350" s="8" t="s">
        <v>206</v>
      </c>
      <c r="B350" s="8">
        <v>2779</v>
      </c>
      <c r="C350" s="8" t="s">
        <v>55</v>
      </c>
      <c r="D350" s="8">
        <v>8.9999999999999993E-3</v>
      </c>
      <c r="E350" s="8">
        <v>2.0670000000000002</v>
      </c>
      <c r="F350" s="8">
        <v>0.74299999999999999</v>
      </c>
      <c r="G350" s="8">
        <v>1.2609999999999999</v>
      </c>
      <c r="H350" s="8" t="s">
        <v>192</v>
      </c>
      <c r="I350" s="8" t="s">
        <v>131</v>
      </c>
      <c r="J350" s="8">
        <v>0.62280000000000002</v>
      </c>
      <c r="K350" s="8">
        <f t="shared" si="25"/>
        <v>0.35945815191098207</v>
      </c>
      <c r="L350" s="8">
        <f t="shared" si="26"/>
        <v>0.61006289308176087</v>
      </c>
      <c r="M350" s="8">
        <f t="shared" si="27"/>
        <v>2.7819650067294752</v>
      </c>
      <c r="N350" s="8">
        <f t="shared" si="28"/>
        <v>1.6391752577319589</v>
      </c>
      <c r="O350" s="8">
        <f t="shared" si="29"/>
        <v>2.7819650067294752</v>
      </c>
    </row>
    <row r="351" spans="1:15">
      <c r="A351" s="8" t="s">
        <v>206</v>
      </c>
      <c r="B351" s="8">
        <v>1983</v>
      </c>
      <c r="C351" s="8" t="s">
        <v>44</v>
      </c>
      <c r="D351" s="8">
        <v>5.7510000000000003E-5</v>
      </c>
      <c r="E351" s="8">
        <v>0.58199999999999996</v>
      </c>
      <c r="F351" s="8">
        <v>1.613</v>
      </c>
      <c r="G351" s="8">
        <v>1.2010000000000001</v>
      </c>
      <c r="H351" s="8" t="s">
        <v>181</v>
      </c>
      <c r="I351" s="8" t="s">
        <v>126</v>
      </c>
      <c r="J351" s="8">
        <v>0.87549999999999994</v>
      </c>
      <c r="K351" s="8">
        <f t="shared" si="25"/>
        <v>2.7714776632302409</v>
      </c>
      <c r="L351" s="8">
        <f t="shared" si="26"/>
        <v>2.0635738831615122</v>
      </c>
      <c r="M351" s="8">
        <f t="shared" si="27"/>
        <v>0.36081835089894604</v>
      </c>
      <c r="N351" s="8">
        <f t="shared" si="28"/>
        <v>0.48459616985845122</v>
      </c>
      <c r="O351" s="8">
        <f t="shared" si="29"/>
        <v>2.7714776632302409</v>
      </c>
    </row>
    <row r="352" spans="1:15">
      <c r="A352" s="8" t="s">
        <v>206</v>
      </c>
      <c r="B352" s="8">
        <v>2812</v>
      </c>
      <c r="C352" s="8" t="s">
        <v>14</v>
      </c>
      <c r="D352" s="8">
        <v>2.7320000000000003E-4</v>
      </c>
      <c r="E352" s="8">
        <v>1.262</v>
      </c>
      <c r="F352" s="8">
        <v>0.46700000000000003</v>
      </c>
      <c r="G352" s="8">
        <v>1.7270000000000001</v>
      </c>
      <c r="H352" s="8" t="s">
        <v>151</v>
      </c>
      <c r="I352" s="8" t="s">
        <v>132</v>
      </c>
      <c r="J352" s="8">
        <v>0.28599999999999998</v>
      </c>
      <c r="K352" s="8">
        <f t="shared" si="25"/>
        <v>0.37004754358161651</v>
      </c>
      <c r="L352" s="8">
        <f t="shared" si="26"/>
        <v>1.3684627575277337</v>
      </c>
      <c r="M352" s="8">
        <f t="shared" si="27"/>
        <v>2.7023554603854389</v>
      </c>
      <c r="N352" s="8">
        <f t="shared" si="28"/>
        <v>0.73074696004632311</v>
      </c>
      <c r="O352" s="8">
        <f t="shared" si="29"/>
        <v>2.7023554603854389</v>
      </c>
    </row>
    <row r="353" spans="1:15">
      <c r="A353" s="8" t="s">
        <v>206</v>
      </c>
      <c r="B353" s="8">
        <v>2817</v>
      </c>
      <c r="C353" s="8" t="s">
        <v>17</v>
      </c>
      <c r="D353" s="8">
        <v>5.7319999999999995E-4</v>
      </c>
      <c r="E353" s="8">
        <v>1.7170000000000001</v>
      </c>
      <c r="F353" s="8">
        <v>0.63600000000000001</v>
      </c>
      <c r="G353" s="8">
        <v>0.73</v>
      </c>
      <c r="H353" s="8" t="s">
        <v>154</v>
      </c>
      <c r="I353" s="8" t="s">
        <v>125</v>
      </c>
      <c r="J353" s="8">
        <v>0.51380000000000003</v>
      </c>
      <c r="K353" s="8">
        <f t="shared" si="25"/>
        <v>0.37041351193942923</v>
      </c>
      <c r="L353" s="8">
        <f t="shared" si="26"/>
        <v>0.42516016307513099</v>
      </c>
      <c r="M353" s="8">
        <f t="shared" si="27"/>
        <v>2.699685534591195</v>
      </c>
      <c r="N353" s="8">
        <f t="shared" si="28"/>
        <v>2.3520547945205483</v>
      </c>
      <c r="O353" s="8">
        <f t="shared" si="29"/>
        <v>2.699685534591195</v>
      </c>
    </row>
    <row r="354" spans="1:15">
      <c r="A354" s="8" t="s">
        <v>206</v>
      </c>
      <c r="B354" s="8">
        <v>855</v>
      </c>
      <c r="C354" s="8" t="s">
        <v>58</v>
      </c>
      <c r="D354" s="8">
        <v>2E-3</v>
      </c>
      <c r="E354" s="8">
        <v>2.4020000000000001</v>
      </c>
      <c r="F354" s="8">
        <v>1.165</v>
      </c>
      <c r="G354" s="8">
        <v>0.89500000000000002</v>
      </c>
      <c r="H354" s="8" t="s">
        <v>195</v>
      </c>
      <c r="I354" s="8" t="s">
        <v>126</v>
      </c>
      <c r="J354" s="8">
        <v>0.88200000000000001</v>
      </c>
      <c r="K354" s="8">
        <f t="shared" si="25"/>
        <v>0.48501248959200666</v>
      </c>
      <c r="L354" s="8">
        <f t="shared" si="26"/>
        <v>0.37260616153205661</v>
      </c>
      <c r="M354" s="8">
        <f t="shared" si="27"/>
        <v>2.0618025751072961</v>
      </c>
      <c r="N354" s="8">
        <f t="shared" si="28"/>
        <v>2.6837988826815642</v>
      </c>
      <c r="O354" s="8">
        <f t="shared" si="29"/>
        <v>2.6837988826815642</v>
      </c>
    </row>
    <row r="355" spans="1:15">
      <c r="A355" s="8" t="s">
        <v>206</v>
      </c>
      <c r="B355" s="8">
        <v>1032</v>
      </c>
      <c r="C355" s="8" t="s">
        <v>17</v>
      </c>
      <c r="D355" s="8">
        <v>3.0000000000000001E-3</v>
      </c>
      <c r="E355" s="8">
        <v>1.728</v>
      </c>
      <c r="F355" s="8">
        <v>0.66</v>
      </c>
      <c r="G355" s="8">
        <v>0.86899999999999999</v>
      </c>
      <c r="H355" s="8" t="s">
        <v>217</v>
      </c>
      <c r="I355" s="8" t="s">
        <v>125</v>
      </c>
      <c r="J355" s="8">
        <v>0.64100000000000001</v>
      </c>
      <c r="K355" s="8">
        <f t="shared" si="25"/>
        <v>0.38194444444444448</v>
      </c>
      <c r="L355" s="8">
        <f t="shared" si="26"/>
        <v>0.50289351851851849</v>
      </c>
      <c r="M355" s="8">
        <f t="shared" si="27"/>
        <v>2.6181818181818182</v>
      </c>
      <c r="N355" s="8">
        <f t="shared" si="28"/>
        <v>1.9884925201380899</v>
      </c>
      <c r="O355" s="8">
        <f t="shared" si="29"/>
        <v>2.6181818181818182</v>
      </c>
    </row>
    <row r="356" spans="1:15">
      <c r="A356" s="8" t="s">
        <v>206</v>
      </c>
      <c r="B356" s="8">
        <v>3124</v>
      </c>
      <c r="C356" s="8" t="s">
        <v>5</v>
      </c>
      <c r="D356" s="8">
        <v>5.0359999999999999E-4</v>
      </c>
      <c r="E356" s="8">
        <v>0.629</v>
      </c>
      <c r="F356" s="8">
        <v>1.1919999999999999</v>
      </c>
      <c r="G356" s="8">
        <v>1.631</v>
      </c>
      <c r="H356" s="8" t="s">
        <v>142</v>
      </c>
      <c r="I356" s="8" t="s">
        <v>126</v>
      </c>
      <c r="J356" s="8">
        <v>0.8196</v>
      </c>
      <c r="K356" s="8">
        <f t="shared" si="25"/>
        <v>1.8950715421303657</v>
      </c>
      <c r="L356" s="8">
        <f t="shared" si="26"/>
        <v>2.5930047694753577</v>
      </c>
      <c r="M356" s="8">
        <f t="shared" si="27"/>
        <v>0.52768456375838924</v>
      </c>
      <c r="N356" s="8">
        <f t="shared" si="28"/>
        <v>0.38565297363580625</v>
      </c>
      <c r="O356" s="8">
        <f t="shared" si="29"/>
        <v>2.5930047694753577</v>
      </c>
    </row>
    <row r="357" spans="1:15">
      <c r="A357" s="8" t="s">
        <v>206</v>
      </c>
      <c r="B357" s="8">
        <v>2607</v>
      </c>
      <c r="C357" s="8" t="s">
        <v>44</v>
      </c>
      <c r="D357" s="8">
        <v>2.3049999999999999E-4</v>
      </c>
      <c r="E357" s="8">
        <v>0.54600000000000004</v>
      </c>
      <c r="F357" s="8">
        <v>1.411</v>
      </c>
      <c r="G357" s="8">
        <v>1.3380000000000001</v>
      </c>
      <c r="H357" s="8" t="s">
        <v>181</v>
      </c>
      <c r="I357" s="8" t="s">
        <v>126</v>
      </c>
      <c r="J357" s="8">
        <v>0.87549999999999994</v>
      </c>
      <c r="K357" s="8">
        <f t="shared" si="25"/>
        <v>2.5842490842490839</v>
      </c>
      <c r="L357" s="8">
        <f t="shared" si="26"/>
        <v>2.4505494505494507</v>
      </c>
      <c r="M357" s="8">
        <f t="shared" si="27"/>
        <v>0.38695960311835581</v>
      </c>
      <c r="N357" s="8">
        <f t="shared" si="28"/>
        <v>0.40807174887892378</v>
      </c>
      <c r="O357" s="8">
        <f t="shared" si="29"/>
        <v>2.5842490842490839</v>
      </c>
    </row>
    <row r="358" spans="1:15">
      <c r="A358" s="8" t="s">
        <v>206</v>
      </c>
      <c r="B358" s="8">
        <v>2699</v>
      </c>
      <c r="C358" s="8" t="s">
        <v>219</v>
      </c>
      <c r="D358" s="8">
        <v>1.2750000000000001E-4</v>
      </c>
      <c r="E358" s="8">
        <v>0.749</v>
      </c>
      <c r="F358" s="8">
        <v>1.905</v>
      </c>
      <c r="G358" s="8">
        <v>1.167</v>
      </c>
      <c r="H358" s="8" t="s">
        <v>220</v>
      </c>
      <c r="I358" s="8" t="s">
        <v>126</v>
      </c>
      <c r="J358" s="8">
        <v>0.99980000000000002</v>
      </c>
      <c r="K358" s="8">
        <f t="shared" si="25"/>
        <v>2.5433911882510012</v>
      </c>
      <c r="L358" s="8">
        <f t="shared" si="26"/>
        <v>1.5580774365821095</v>
      </c>
      <c r="M358" s="8">
        <f t="shared" si="27"/>
        <v>0.39317585301837271</v>
      </c>
      <c r="N358" s="8">
        <f t="shared" si="28"/>
        <v>0.64181662382176519</v>
      </c>
      <c r="O358" s="8">
        <f t="shared" si="29"/>
        <v>2.5433911882510012</v>
      </c>
    </row>
    <row r="359" spans="1:15">
      <c r="A359" s="8" t="s">
        <v>206</v>
      </c>
      <c r="B359" s="8">
        <v>3234</v>
      </c>
      <c r="C359" s="8" t="s">
        <v>5</v>
      </c>
      <c r="D359" s="8">
        <v>5.9429999999999997E-4</v>
      </c>
      <c r="E359" s="8">
        <v>0.85799999999999998</v>
      </c>
      <c r="F359" s="8">
        <v>1.204</v>
      </c>
      <c r="G359" s="8">
        <v>2.1709999999999998</v>
      </c>
      <c r="H359" s="8" t="s">
        <v>142</v>
      </c>
      <c r="I359" s="8" t="s">
        <v>126</v>
      </c>
      <c r="J359" s="8">
        <v>0.8196</v>
      </c>
      <c r="K359" s="8">
        <f t="shared" si="25"/>
        <v>1.4032634032634033</v>
      </c>
      <c r="L359" s="8">
        <f t="shared" si="26"/>
        <v>2.5303030303030303</v>
      </c>
      <c r="M359" s="8">
        <f t="shared" si="27"/>
        <v>0.71262458471760803</v>
      </c>
      <c r="N359" s="8">
        <f t="shared" si="28"/>
        <v>0.39520958083832336</v>
      </c>
      <c r="O359" s="8">
        <f t="shared" si="29"/>
        <v>2.5303030303030303</v>
      </c>
    </row>
    <row r="360" spans="1:15">
      <c r="A360" s="8" t="s">
        <v>206</v>
      </c>
      <c r="B360" s="8">
        <v>3103</v>
      </c>
      <c r="C360" s="8" t="s">
        <v>5</v>
      </c>
      <c r="D360" s="8">
        <v>6.0999999999999997E-4</v>
      </c>
      <c r="E360" s="8">
        <v>0.81</v>
      </c>
      <c r="F360" s="8">
        <v>1.99</v>
      </c>
      <c r="G360" s="8">
        <v>1.514</v>
      </c>
      <c r="H360" s="8" t="s">
        <v>142</v>
      </c>
      <c r="I360" s="8" t="s">
        <v>126</v>
      </c>
      <c r="J360" s="8">
        <v>0.8196</v>
      </c>
      <c r="K360" s="8">
        <f t="shared" si="25"/>
        <v>2.4567901234567899</v>
      </c>
      <c r="L360" s="8">
        <f t="shared" si="26"/>
        <v>1.8691358024691358</v>
      </c>
      <c r="M360" s="8">
        <f t="shared" si="27"/>
        <v>0.40703517587939703</v>
      </c>
      <c r="N360" s="8">
        <f t="shared" si="28"/>
        <v>0.53500660501981512</v>
      </c>
      <c r="O360" s="8">
        <f t="shared" si="29"/>
        <v>2.4567901234567899</v>
      </c>
    </row>
    <row r="361" spans="1:15">
      <c r="A361" s="8" t="s">
        <v>206</v>
      </c>
      <c r="B361" s="8">
        <v>551</v>
      </c>
      <c r="C361" s="8" t="s">
        <v>4</v>
      </c>
      <c r="D361" s="8">
        <v>9.132E-5</v>
      </c>
      <c r="E361" s="8">
        <v>1.714</v>
      </c>
      <c r="F361" s="8">
        <v>0.70199999999999996</v>
      </c>
      <c r="G361" s="8">
        <v>0.88300000000000001</v>
      </c>
      <c r="H361" s="8" t="s">
        <v>141</v>
      </c>
      <c r="I361" s="8" t="s">
        <v>128</v>
      </c>
      <c r="J361" s="8">
        <v>0.38129999999999997</v>
      </c>
      <c r="K361" s="8">
        <f t="shared" si="25"/>
        <v>0.40956826137689611</v>
      </c>
      <c r="L361" s="8">
        <f t="shared" si="26"/>
        <v>0.51516919486581103</v>
      </c>
      <c r="M361" s="8">
        <f t="shared" si="27"/>
        <v>2.4415954415954415</v>
      </c>
      <c r="N361" s="8">
        <f t="shared" si="28"/>
        <v>1.941109852774632</v>
      </c>
      <c r="O361" s="8">
        <f t="shared" si="29"/>
        <v>2.4415954415954415</v>
      </c>
    </row>
    <row r="362" spans="1:15">
      <c r="A362" s="8" t="s">
        <v>206</v>
      </c>
      <c r="B362" s="8">
        <v>1259</v>
      </c>
      <c r="C362" s="8" t="s">
        <v>219</v>
      </c>
      <c r="D362" s="8">
        <v>1E-3</v>
      </c>
      <c r="E362" s="8">
        <v>1.3759999999999999</v>
      </c>
      <c r="F362" s="8">
        <v>1.0589999999999999</v>
      </c>
      <c r="G362" s="8">
        <v>0.56399999999999995</v>
      </c>
      <c r="H362" s="8" t="s">
        <v>220</v>
      </c>
      <c r="I362" s="8" t="s">
        <v>126</v>
      </c>
      <c r="J362" s="8">
        <v>0.99980000000000002</v>
      </c>
      <c r="K362" s="8">
        <f t="shared" si="25"/>
        <v>0.76962209302325579</v>
      </c>
      <c r="L362" s="8">
        <f t="shared" si="26"/>
        <v>0.40988372093023256</v>
      </c>
      <c r="M362" s="8">
        <f t="shared" si="27"/>
        <v>1.2993389990557129</v>
      </c>
      <c r="N362" s="8">
        <f t="shared" si="28"/>
        <v>2.4397163120567376</v>
      </c>
      <c r="O362" s="8">
        <f t="shared" si="29"/>
        <v>2.4397163120567376</v>
      </c>
    </row>
    <row r="363" spans="1:15">
      <c r="A363" s="8" t="s">
        <v>206</v>
      </c>
      <c r="B363" s="8">
        <v>532</v>
      </c>
      <c r="C363" s="8" t="s">
        <v>211</v>
      </c>
      <c r="D363" s="8">
        <v>5.3379999999999996E-4</v>
      </c>
      <c r="E363" s="8">
        <v>1.7509999999999999</v>
      </c>
      <c r="F363" s="8">
        <v>0.71799999999999997</v>
      </c>
      <c r="G363" s="8">
        <v>0.80600000000000005</v>
      </c>
      <c r="H363" s="8" t="s">
        <v>212</v>
      </c>
      <c r="I363" s="8" t="s">
        <v>126</v>
      </c>
      <c r="J363" s="8">
        <v>0.95620000000000005</v>
      </c>
      <c r="K363" s="8">
        <f t="shared" si="25"/>
        <v>0.41005139920045691</v>
      </c>
      <c r="L363" s="8">
        <f t="shared" si="26"/>
        <v>0.46030839520274136</v>
      </c>
      <c r="M363" s="8">
        <f t="shared" si="27"/>
        <v>2.4387186629526463</v>
      </c>
      <c r="N363" s="8">
        <f t="shared" si="28"/>
        <v>2.1724565756823817</v>
      </c>
      <c r="O363" s="8">
        <f t="shared" si="29"/>
        <v>2.4387186629526463</v>
      </c>
    </row>
    <row r="364" spans="1:15">
      <c r="A364" s="8" t="s">
        <v>206</v>
      </c>
      <c r="B364" s="8">
        <v>410</v>
      </c>
      <c r="C364" s="8" t="s">
        <v>207</v>
      </c>
      <c r="D364" s="8">
        <v>2.051E-4</v>
      </c>
      <c r="E364" s="8">
        <v>1.772</v>
      </c>
      <c r="F364" s="8">
        <v>0.751</v>
      </c>
      <c r="G364" s="8">
        <v>0.878</v>
      </c>
      <c r="H364" s="8" t="s">
        <v>208</v>
      </c>
      <c r="I364" s="8" t="s">
        <v>126</v>
      </c>
      <c r="J364" s="8">
        <v>0.99729999999999996</v>
      </c>
      <c r="K364" s="8">
        <f t="shared" si="25"/>
        <v>0.42381489841986458</v>
      </c>
      <c r="L364" s="8">
        <f t="shared" si="26"/>
        <v>0.49548532731376976</v>
      </c>
      <c r="M364" s="8">
        <f t="shared" si="27"/>
        <v>2.359520639147803</v>
      </c>
      <c r="N364" s="8">
        <f t="shared" si="28"/>
        <v>2.0182232346241458</v>
      </c>
      <c r="O364" s="8">
        <f t="shared" si="29"/>
        <v>2.359520639147803</v>
      </c>
    </row>
    <row r="365" spans="1:15">
      <c r="A365" s="8" t="s">
        <v>206</v>
      </c>
      <c r="B365" s="8">
        <v>2348</v>
      </c>
      <c r="C365" s="8" t="s">
        <v>219</v>
      </c>
      <c r="D365" s="8">
        <v>8.9309999999999997E-4</v>
      </c>
      <c r="E365" s="8">
        <v>0.70199999999999996</v>
      </c>
      <c r="F365" s="8">
        <v>1.653</v>
      </c>
      <c r="G365" s="8">
        <v>1.1819999999999999</v>
      </c>
      <c r="H365" s="8" t="s">
        <v>220</v>
      </c>
      <c r="I365" s="8" t="s">
        <v>126</v>
      </c>
      <c r="J365" s="8">
        <v>0.99980000000000002</v>
      </c>
      <c r="K365" s="8">
        <f t="shared" si="25"/>
        <v>2.3547008547008548</v>
      </c>
      <c r="L365" s="8">
        <f t="shared" si="26"/>
        <v>1.6837606837606838</v>
      </c>
      <c r="M365" s="8">
        <f t="shared" si="27"/>
        <v>0.42468239564428312</v>
      </c>
      <c r="N365" s="8">
        <f t="shared" si="28"/>
        <v>0.59390862944162437</v>
      </c>
      <c r="O365" s="8">
        <f t="shared" si="29"/>
        <v>2.3547008547008548</v>
      </c>
    </row>
    <row r="366" spans="1:15">
      <c r="A366" s="8" t="s">
        <v>206</v>
      </c>
      <c r="B366" s="8">
        <v>607</v>
      </c>
      <c r="C366" s="8" t="s">
        <v>5</v>
      </c>
      <c r="D366" s="8">
        <v>3.745E-4</v>
      </c>
      <c r="E366" s="8">
        <v>0.70399999999999996</v>
      </c>
      <c r="F366" s="8">
        <v>1.4359999999999999</v>
      </c>
      <c r="G366" s="8">
        <v>1.6519999999999999</v>
      </c>
      <c r="H366" s="8" t="s">
        <v>142</v>
      </c>
      <c r="I366" s="8" t="s">
        <v>126</v>
      </c>
      <c r="J366" s="8">
        <v>0.8196</v>
      </c>
      <c r="K366" s="8">
        <f t="shared" si="25"/>
        <v>2.0397727272727275</v>
      </c>
      <c r="L366" s="8">
        <f t="shared" si="26"/>
        <v>2.3465909090909092</v>
      </c>
      <c r="M366" s="8">
        <f t="shared" si="27"/>
        <v>0.49025069637883006</v>
      </c>
      <c r="N366" s="8">
        <f t="shared" si="28"/>
        <v>0.42615012106537531</v>
      </c>
      <c r="O366" s="8">
        <f t="shared" si="29"/>
        <v>2.3465909090909092</v>
      </c>
    </row>
    <row r="367" spans="1:15">
      <c r="A367" s="8" t="s">
        <v>206</v>
      </c>
      <c r="B367" s="8">
        <v>2141</v>
      </c>
      <c r="C367" s="8" t="s">
        <v>47</v>
      </c>
      <c r="D367" s="8">
        <v>2.739E-5</v>
      </c>
      <c r="E367" s="8">
        <v>1.825</v>
      </c>
      <c r="F367" s="8">
        <v>1.012</v>
      </c>
      <c r="G367" s="8">
        <v>0.78</v>
      </c>
      <c r="H367" s="8" t="s">
        <v>184</v>
      </c>
      <c r="I367" s="8" t="s">
        <v>132</v>
      </c>
      <c r="J367" s="8">
        <v>0.27479999999999999</v>
      </c>
      <c r="K367" s="8">
        <f t="shared" si="25"/>
        <v>0.55452054794520544</v>
      </c>
      <c r="L367" s="8">
        <f t="shared" si="26"/>
        <v>0.42739726027397262</v>
      </c>
      <c r="M367" s="8">
        <f t="shared" si="27"/>
        <v>1.8033596837944663</v>
      </c>
      <c r="N367" s="8">
        <f t="shared" si="28"/>
        <v>2.3397435897435894</v>
      </c>
      <c r="O367" s="8">
        <f t="shared" si="29"/>
        <v>2.3397435897435894</v>
      </c>
    </row>
    <row r="368" spans="1:15">
      <c r="A368" s="8" t="s">
        <v>206</v>
      </c>
      <c r="B368" s="8">
        <v>2638</v>
      </c>
      <c r="C368" s="8" t="s">
        <v>24</v>
      </c>
      <c r="D368" s="8">
        <v>1E-3</v>
      </c>
      <c r="E368" s="8">
        <v>0.66800000000000004</v>
      </c>
      <c r="F368" s="8">
        <v>1.554</v>
      </c>
      <c r="G368" s="8">
        <v>1.1220000000000001</v>
      </c>
      <c r="H368" s="8" t="s">
        <v>161</v>
      </c>
      <c r="I368" s="8" t="s">
        <v>126</v>
      </c>
      <c r="J368" s="8">
        <v>0.7913</v>
      </c>
      <c r="K368" s="8">
        <f t="shared" si="25"/>
        <v>2.3263473053892216</v>
      </c>
      <c r="L368" s="8">
        <f t="shared" si="26"/>
        <v>1.6796407185628743</v>
      </c>
      <c r="M368" s="8">
        <f t="shared" si="27"/>
        <v>0.42985842985842987</v>
      </c>
      <c r="N368" s="8">
        <f t="shared" si="28"/>
        <v>0.59536541889483063</v>
      </c>
      <c r="O368" s="8">
        <f t="shared" si="29"/>
        <v>2.3263473053892216</v>
      </c>
    </row>
    <row r="369" spans="1:15">
      <c r="A369" s="8" t="s">
        <v>206</v>
      </c>
      <c r="B369" s="8">
        <v>2862</v>
      </c>
      <c r="C369" s="8" t="s">
        <v>16</v>
      </c>
      <c r="D369" s="8">
        <v>6.0000000000000001E-3</v>
      </c>
      <c r="E369" s="8">
        <v>0.60799999999999998</v>
      </c>
      <c r="F369" s="8">
        <v>1.2070000000000001</v>
      </c>
      <c r="G369" s="8">
        <v>1.4</v>
      </c>
      <c r="H369" s="8" t="s">
        <v>153</v>
      </c>
      <c r="I369" s="8" t="s">
        <v>126</v>
      </c>
      <c r="J369" s="8">
        <v>0.5212</v>
      </c>
      <c r="K369" s="8">
        <f t="shared" si="25"/>
        <v>1.9851973684210529</v>
      </c>
      <c r="L369" s="8">
        <f t="shared" si="26"/>
        <v>2.3026315789473681</v>
      </c>
      <c r="M369" s="8">
        <f t="shared" si="27"/>
        <v>0.50372825186412584</v>
      </c>
      <c r="N369" s="8">
        <f t="shared" si="28"/>
        <v>0.43428571428571427</v>
      </c>
      <c r="O369" s="8">
        <f t="shared" si="29"/>
        <v>2.3026315789473681</v>
      </c>
    </row>
    <row r="370" spans="1:15">
      <c r="A370" s="8" t="s">
        <v>206</v>
      </c>
      <c r="B370" s="8">
        <v>1065</v>
      </c>
      <c r="C370" s="8" t="s">
        <v>18</v>
      </c>
      <c r="D370" s="8">
        <v>6.0000000000000001E-3</v>
      </c>
      <c r="E370" s="8">
        <v>1.64</v>
      </c>
      <c r="F370" s="8">
        <v>0.73</v>
      </c>
      <c r="G370" s="8">
        <v>1.446</v>
      </c>
      <c r="H370" s="8" t="s">
        <v>218</v>
      </c>
      <c r="I370" s="8" t="s">
        <v>131</v>
      </c>
      <c r="J370" s="8">
        <v>0.86539999999999995</v>
      </c>
      <c r="K370" s="8">
        <f t="shared" si="25"/>
        <v>0.4451219512195122</v>
      </c>
      <c r="L370" s="8">
        <f t="shared" si="26"/>
        <v>0.88170731707317074</v>
      </c>
      <c r="M370" s="8">
        <f t="shared" si="27"/>
        <v>2.2465753424657535</v>
      </c>
      <c r="N370" s="8">
        <f t="shared" si="28"/>
        <v>1.1341632088520055</v>
      </c>
      <c r="O370" s="8">
        <f t="shared" si="29"/>
        <v>2.2465753424657535</v>
      </c>
    </row>
    <row r="371" spans="1:15">
      <c r="A371" s="8" t="s">
        <v>206</v>
      </c>
      <c r="B371" s="8">
        <v>2698</v>
      </c>
      <c r="C371" s="8" t="s">
        <v>219</v>
      </c>
      <c r="D371" s="8">
        <v>2E-3</v>
      </c>
      <c r="E371" s="8">
        <v>0.82899999999999996</v>
      </c>
      <c r="F371" s="8">
        <v>1.859</v>
      </c>
      <c r="G371" s="8">
        <v>1.2769999999999999</v>
      </c>
      <c r="H371" s="8" t="s">
        <v>220</v>
      </c>
      <c r="I371" s="8" t="s">
        <v>126</v>
      </c>
      <c r="J371" s="8">
        <v>0.99980000000000002</v>
      </c>
      <c r="K371" s="8">
        <f t="shared" si="25"/>
        <v>2.2424607961399277</v>
      </c>
      <c r="L371" s="8">
        <f t="shared" si="26"/>
        <v>1.5404101326899879</v>
      </c>
      <c r="M371" s="8">
        <f t="shared" si="27"/>
        <v>0.44593867670790743</v>
      </c>
      <c r="N371" s="8">
        <f t="shared" si="28"/>
        <v>0.64917776037588093</v>
      </c>
      <c r="O371" s="8">
        <f t="shared" si="29"/>
        <v>2.2424607961399277</v>
      </c>
    </row>
    <row r="372" spans="1:15">
      <c r="A372" s="8" t="s">
        <v>206</v>
      </c>
      <c r="B372" s="8">
        <v>2989</v>
      </c>
      <c r="C372" s="8" t="s">
        <v>237</v>
      </c>
      <c r="D372" s="8">
        <v>4.3140000000000002E-4</v>
      </c>
      <c r="E372" s="8">
        <v>1.365</v>
      </c>
      <c r="F372" s="8">
        <v>0.622</v>
      </c>
      <c r="G372" s="8">
        <v>0.90900000000000003</v>
      </c>
      <c r="H372" s="8" t="s">
        <v>238</v>
      </c>
      <c r="I372" s="8" t="s">
        <v>130</v>
      </c>
      <c r="J372" s="8">
        <v>0.54120000000000001</v>
      </c>
      <c r="K372" s="8">
        <f t="shared" si="25"/>
        <v>0.45567765567765567</v>
      </c>
      <c r="L372" s="8">
        <f t="shared" si="26"/>
        <v>0.66593406593406601</v>
      </c>
      <c r="M372" s="8">
        <f t="shared" si="27"/>
        <v>2.194533762057878</v>
      </c>
      <c r="N372" s="8">
        <f t="shared" si="28"/>
        <v>1.5016501650165015</v>
      </c>
      <c r="O372" s="8">
        <f t="shared" si="29"/>
        <v>2.194533762057878</v>
      </c>
    </row>
    <row r="373" spans="1:15">
      <c r="A373" s="8" t="s">
        <v>206</v>
      </c>
      <c r="B373" s="8">
        <v>2093</v>
      </c>
      <c r="C373" s="8" t="s">
        <v>25</v>
      </c>
      <c r="D373" s="8">
        <v>4.0000000000000001E-3</v>
      </c>
      <c r="E373" s="8">
        <v>0.85499999999999998</v>
      </c>
      <c r="F373" s="8">
        <v>1.8540000000000001</v>
      </c>
      <c r="G373" s="8">
        <v>0.72</v>
      </c>
      <c r="H373" s="8" t="s">
        <v>162</v>
      </c>
      <c r="I373" s="8" t="s">
        <v>127</v>
      </c>
      <c r="J373" s="8">
        <v>0.58650000000000002</v>
      </c>
      <c r="K373" s="8">
        <f t="shared" si="25"/>
        <v>2.168421052631579</v>
      </c>
      <c r="L373" s="8">
        <f t="shared" si="26"/>
        <v>0.84210526315789469</v>
      </c>
      <c r="M373" s="8">
        <f t="shared" si="27"/>
        <v>0.46116504854368928</v>
      </c>
      <c r="N373" s="8">
        <f t="shared" si="28"/>
        <v>1.1875</v>
      </c>
      <c r="O373" s="8">
        <f t="shared" si="29"/>
        <v>2.168421052631579</v>
      </c>
    </row>
    <row r="374" spans="1:15">
      <c r="A374" s="8" t="s">
        <v>206</v>
      </c>
      <c r="B374" s="8">
        <v>2537</v>
      </c>
      <c r="C374" s="8" t="s">
        <v>50</v>
      </c>
      <c r="D374" s="8">
        <v>1E-3</v>
      </c>
      <c r="E374" s="8">
        <v>1.1879999999999999</v>
      </c>
      <c r="F374" s="8">
        <v>2.5609999999999999</v>
      </c>
      <c r="G374" s="8">
        <v>1.129</v>
      </c>
      <c r="H374" s="8" t="s">
        <v>187</v>
      </c>
      <c r="I374" s="8" t="s">
        <v>125</v>
      </c>
      <c r="J374" s="8">
        <v>0.70730000000000004</v>
      </c>
      <c r="K374" s="8">
        <f t="shared" si="25"/>
        <v>2.1557239057239057</v>
      </c>
      <c r="L374" s="8">
        <f t="shared" si="26"/>
        <v>0.95033670033670037</v>
      </c>
      <c r="M374" s="8">
        <f t="shared" si="27"/>
        <v>0.46388129636860598</v>
      </c>
      <c r="N374" s="8">
        <f t="shared" si="28"/>
        <v>1.0522586359610273</v>
      </c>
      <c r="O374" s="8">
        <f t="shared" si="29"/>
        <v>2.1557239057239057</v>
      </c>
    </row>
    <row r="375" spans="1:15">
      <c r="A375" s="8" t="s">
        <v>206</v>
      </c>
      <c r="B375" s="8">
        <v>508</v>
      </c>
      <c r="C375" s="8" t="s">
        <v>211</v>
      </c>
      <c r="D375" s="8">
        <v>2.164E-4</v>
      </c>
      <c r="E375" s="8">
        <v>1.405</v>
      </c>
      <c r="F375" s="8">
        <v>1.319</v>
      </c>
      <c r="G375" s="8">
        <v>0.66700000000000004</v>
      </c>
      <c r="H375" s="8" t="s">
        <v>212</v>
      </c>
      <c r="I375" s="8" t="s">
        <v>126</v>
      </c>
      <c r="J375" s="8">
        <v>0.95620000000000005</v>
      </c>
      <c r="K375" s="8">
        <f t="shared" si="25"/>
        <v>0.93879003558718854</v>
      </c>
      <c r="L375" s="8">
        <f t="shared" si="26"/>
        <v>0.47473309608540926</v>
      </c>
      <c r="M375" s="8">
        <f t="shared" si="27"/>
        <v>1.0652009097801365</v>
      </c>
      <c r="N375" s="8">
        <f t="shared" si="28"/>
        <v>2.1064467766116941</v>
      </c>
      <c r="O375" s="8">
        <f t="shared" si="29"/>
        <v>2.1064467766116941</v>
      </c>
    </row>
    <row r="376" spans="1:15">
      <c r="A376" s="8" t="s">
        <v>206</v>
      </c>
      <c r="B376" s="8">
        <v>3121</v>
      </c>
      <c r="C376" s="8" t="s">
        <v>5</v>
      </c>
      <c r="D376" s="8">
        <v>8.0000000000000002E-3</v>
      </c>
      <c r="E376" s="8">
        <v>0.68100000000000005</v>
      </c>
      <c r="F376" s="8">
        <v>1.294</v>
      </c>
      <c r="G376" s="8">
        <v>1.429</v>
      </c>
      <c r="H376" s="8" t="s">
        <v>142</v>
      </c>
      <c r="I376" s="8" t="s">
        <v>126</v>
      </c>
      <c r="J376" s="8">
        <v>0.8196</v>
      </c>
      <c r="K376" s="8">
        <f t="shared" si="25"/>
        <v>1.9001468428781203</v>
      </c>
      <c r="L376" s="8">
        <f t="shared" si="26"/>
        <v>2.0983847283406756</v>
      </c>
      <c r="M376" s="8">
        <f t="shared" si="27"/>
        <v>0.52627511591962906</v>
      </c>
      <c r="N376" s="8">
        <f t="shared" si="28"/>
        <v>0.47655703289013296</v>
      </c>
      <c r="O376" s="8">
        <f t="shared" si="29"/>
        <v>2.0983847283406756</v>
      </c>
    </row>
    <row r="377" spans="1:15">
      <c r="A377" s="8" t="s">
        <v>206</v>
      </c>
      <c r="B377" s="8">
        <v>499</v>
      </c>
      <c r="C377" s="8" t="s">
        <v>211</v>
      </c>
      <c r="D377" s="8">
        <v>2E-3</v>
      </c>
      <c r="E377" s="8">
        <v>1.4330000000000001</v>
      </c>
      <c r="F377" s="8">
        <v>1.2170000000000001</v>
      </c>
      <c r="G377" s="8">
        <v>0.68500000000000005</v>
      </c>
      <c r="H377" s="8" t="s">
        <v>212</v>
      </c>
      <c r="I377" s="8" t="s">
        <v>126</v>
      </c>
      <c r="J377" s="8">
        <v>0.95620000000000005</v>
      </c>
      <c r="K377" s="8">
        <f t="shared" si="25"/>
        <v>0.84926727145847869</v>
      </c>
      <c r="L377" s="8">
        <f t="shared" si="26"/>
        <v>0.47801814375436152</v>
      </c>
      <c r="M377" s="8">
        <f t="shared" si="27"/>
        <v>1.1774856203779787</v>
      </c>
      <c r="N377" s="8">
        <f t="shared" si="28"/>
        <v>2.0919708029197079</v>
      </c>
      <c r="O377" s="8">
        <f t="shared" si="29"/>
        <v>2.0919708029197079</v>
      </c>
    </row>
    <row r="378" spans="1:15">
      <c r="A378" s="8" t="s">
        <v>206</v>
      </c>
      <c r="B378" s="8">
        <v>3204</v>
      </c>
      <c r="C378" s="8" t="s">
        <v>211</v>
      </c>
      <c r="D378" s="8">
        <v>5.6749999999999999E-6</v>
      </c>
      <c r="E378" s="8">
        <v>1.296</v>
      </c>
      <c r="F378" s="8">
        <v>1.3859999999999999</v>
      </c>
      <c r="G378" s="8">
        <v>0.622</v>
      </c>
      <c r="H378" s="8" t="s">
        <v>212</v>
      </c>
      <c r="I378" s="8" t="s">
        <v>126</v>
      </c>
      <c r="J378" s="8">
        <v>0.95620000000000005</v>
      </c>
      <c r="K378" s="8">
        <f t="shared" si="25"/>
        <v>1.0694444444444444</v>
      </c>
      <c r="L378" s="8">
        <f t="shared" si="26"/>
        <v>0.47993827160493824</v>
      </c>
      <c r="M378" s="8">
        <f t="shared" si="27"/>
        <v>0.93506493506493515</v>
      </c>
      <c r="N378" s="8">
        <f t="shared" si="28"/>
        <v>2.0836012861736335</v>
      </c>
      <c r="O378" s="8">
        <f t="shared" si="29"/>
        <v>2.0836012861736335</v>
      </c>
    </row>
    <row r="379" spans="1:15">
      <c r="A379" s="8" t="s">
        <v>206</v>
      </c>
      <c r="B379" s="8">
        <v>512</v>
      </c>
      <c r="C379" s="8" t="s">
        <v>211</v>
      </c>
      <c r="D379" s="8">
        <v>3.2469999999999998E-4</v>
      </c>
      <c r="E379" s="8">
        <v>1.151</v>
      </c>
      <c r="F379" s="8">
        <v>2.351</v>
      </c>
      <c r="G379" s="8">
        <v>0.56899999999999995</v>
      </c>
      <c r="H379" s="8" t="s">
        <v>212</v>
      </c>
      <c r="I379" s="8" t="s">
        <v>126</v>
      </c>
      <c r="J379" s="8">
        <v>0.95620000000000005</v>
      </c>
      <c r="K379" s="8">
        <f t="shared" si="25"/>
        <v>2.0425716768027802</v>
      </c>
      <c r="L379" s="8">
        <f t="shared" si="26"/>
        <v>0.49435273675065156</v>
      </c>
      <c r="M379" s="8">
        <f t="shared" si="27"/>
        <v>0.4895789025946406</v>
      </c>
      <c r="N379" s="8">
        <f t="shared" si="28"/>
        <v>2.0228471001757473</v>
      </c>
      <c r="O379" s="8">
        <f t="shared" si="29"/>
        <v>2.0425716768027802</v>
      </c>
    </row>
    <row r="380" spans="1:15">
      <c r="A380" s="8" t="s">
        <v>206</v>
      </c>
      <c r="B380" s="8">
        <v>504</v>
      </c>
      <c r="C380" s="8" t="s">
        <v>211</v>
      </c>
      <c r="D380" s="8">
        <v>4.571E-4</v>
      </c>
      <c r="E380" s="8">
        <v>1.2729999999999999</v>
      </c>
      <c r="F380" s="8">
        <v>1.6220000000000001</v>
      </c>
      <c r="G380" s="8">
        <v>0.63600000000000001</v>
      </c>
      <c r="H380" s="8" t="s">
        <v>212</v>
      </c>
      <c r="I380" s="8" t="s">
        <v>126</v>
      </c>
      <c r="J380" s="8">
        <v>0.95620000000000005</v>
      </c>
      <c r="K380" s="8">
        <f t="shared" si="25"/>
        <v>1.2741555380989789</v>
      </c>
      <c r="L380" s="8">
        <f t="shared" si="26"/>
        <v>0.49960722702278088</v>
      </c>
      <c r="M380" s="8">
        <f t="shared" si="27"/>
        <v>0.78483353884093698</v>
      </c>
      <c r="N380" s="8">
        <f t="shared" si="28"/>
        <v>2.0015723270440251</v>
      </c>
      <c r="O380" s="8">
        <f t="shared" si="29"/>
        <v>2.0015723270440251</v>
      </c>
    </row>
    <row r="381" spans="1:15">
      <c r="A381" s="8" t="s">
        <v>206</v>
      </c>
      <c r="B381" s="8">
        <v>2704</v>
      </c>
      <c r="C381" s="8" t="s">
        <v>219</v>
      </c>
      <c r="D381" s="8">
        <v>3.0000000000000001E-3</v>
      </c>
      <c r="E381" s="8">
        <v>1.0349999999999999</v>
      </c>
      <c r="F381" s="8">
        <v>2.069</v>
      </c>
      <c r="G381" s="8">
        <v>0.69699999999999995</v>
      </c>
      <c r="H381" s="8" t="s">
        <v>220</v>
      </c>
      <c r="I381" s="8" t="s">
        <v>126</v>
      </c>
      <c r="J381" s="8">
        <v>0.99980000000000002</v>
      </c>
      <c r="K381" s="8">
        <f t="shared" si="25"/>
        <v>1.9990338164251209</v>
      </c>
      <c r="L381" s="8">
        <f t="shared" si="26"/>
        <v>0.67342995169082132</v>
      </c>
      <c r="M381" s="8">
        <f t="shared" si="27"/>
        <v>0.50024166263895598</v>
      </c>
      <c r="N381" s="8">
        <f t="shared" si="28"/>
        <v>1.4849354375896699</v>
      </c>
      <c r="O381" s="8">
        <f t="shared" si="29"/>
        <v>1.9990338164251209</v>
      </c>
    </row>
    <row r="382" spans="1:15">
      <c r="A382" s="8" t="s">
        <v>206</v>
      </c>
      <c r="B382" s="8">
        <v>1257</v>
      </c>
      <c r="C382" s="8" t="s">
        <v>221</v>
      </c>
      <c r="D382" s="8">
        <v>8.9910000000000001E-4</v>
      </c>
      <c r="E382" s="8">
        <v>1.4139999999999999</v>
      </c>
      <c r="F382" s="8">
        <v>2.4079999999999999</v>
      </c>
      <c r="G382" s="8">
        <v>0.71399999999999997</v>
      </c>
      <c r="H382" s="8" t="s">
        <v>222</v>
      </c>
      <c r="I382" s="8" t="s">
        <v>126</v>
      </c>
      <c r="J382" s="8">
        <v>0.98860000000000003</v>
      </c>
      <c r="K382" s="8">
        <f t="shared" si="25"/>
        <v>1.7029702970297029</v>
      </c>
      <c r="L382" s="8">
        <f t="shared" si="26"/>
        <v>0.50495049504950495</v>
      </c>
      <c r="M382" s="8">
        <f t="shared" si="27"/>
        <v>0.58720930232558133</v>
      </c>
      <c r="N382" s="8">
        <f t="shared" si="28"/>
        <v>1.9803921568627452</v>
      </c>
      <c r="O382" s="8">
        <f t="shared" si="29"/>
        <v>1.9803921568627452</v>
      </c>
    </row>
    <row r="383" spans="1:15">
      <c r="A383" s="8" t="s">
        <v>206</v>
      </c>
      <c r="B383" s="8">
        <v>2814</v>
      </c>
      <c r="C383" s="8" t="s">
        <v>17</v>
      </c>
      <c r="D383" s="8">
        <v>8.9999999999999993E-3</v>
      </c>
      <c r="E383" s="8">
        <v>1.6459999999999999</v>
      </c>
      <c r="F383" s="8">
        <v>0.83399999999999996</v>
      </c>
      <c r="G383" s="8">
        <v>1.351</v>
      </c>
      <c r="H383" s="8" t="s">
        <v>217</v>
      </c>
      <c r="I383" s="8" t="s">
        <v>125</v>
      </c>
      <c r="J383" s="8">
        <v>0.64100000000000001</v>
      </c>
      <c r="K383" s="8">
        <f t="shared" si="25"/>
        <v>0.50668286755771563</v>
      </c>
      <c r="L383" s="8">
        <f t="shared" si="26"/>
        <v>0.82077764277035237</v>
      </c>
      <c r="M383" s="8">
        <f t="shared" si="27"/>
        <v>1.9736211031175059</v>
      </c>
      <c r="N383" s="8">
        <f t="shared" si="28"/>
        <v>1.2183567727609177</v>
      </c>
      <c r="O383" s="8">
        <f t="shared" si="29"/>
        <v>1.9736211031175059</v>
      </c>
    </row>
    <row r="384" spans="1:15">
      <c r="A384" s="8" t="s">
        <v>206</v>
      </c>
      <c r="B384" s="8">
        <v>1302</v>
      </c>
      <c r="C384" s="8" t="s">
        <v>223</v>
      </c>
      <c r="D384" s="8">
        <v>0.01</v>
      </c>
      <c r="E384" s="8">
        <v>1.738</v>
      </c>
      <c r="F384" s="8">
        <v>0.88800000000000001</v>
      </c>
      <c r="G384" s="8">
        <v>0.99099999999999999</v>
      </c>
      <c r="H384" s="8" t="s">
        <v>224</v>
      </c>
      <c r="I384" s="8" t="s">
        <v>125</v>
      </c>
      <c r="J384" s="8">
        <v>0.91239999999999999</v>
      </c>
      <c r="K384" s="8">
        <f t="shared" si="25"/>
        <v>0.51093210586881477</v>
      </c>
      <c r="L384" s="8">
        <f t="shared" si="26"/>
        <v>0.57019562715765248</v>
      </c>
      <c r="M384" s="8">
        <f t="shared" si="27"/>
        <v>1.9572072072072071</v>
      </c>
      <c r="N384" s="8">
        <f t="shared" si="28"/>
        <v>1.7537840565085772</v>
      </c>
      <c r="O384" s="8">
        <f t="shared" si="29"/>
        <v>1.9572072072072071</v>
      </c>
    </row>
    <row r="385" spans="1:15">
      <c r="A385" s="8" t="s">
        <v>206</v>
      </c>
      <c r="B385" s="8">
        <v>411</v>
      </c>
      <c r="C385" s="8" t="s">
        <v>207</v>
      </c>
      <c r="D385" s="8">
        <v>6.6339999999999997E-4</v>
      </c>
      <c r="E385" s="8">
        <v>1.6140000000000001</v>
      </c>
      <c r="F385" s="8">
        <v>0.82799999999999996</v>
      </c>
      <c r="G385" s="8">
        <v>0.89800000000000002</v>
      </c>
      <c r="H385" s="8" t="s">
        <v>208</v>
      </c>
      <c r="I385" s="8" t="s">
        <v>126</v>
      </c>
      <c r="J385" s="8">
        <v>0.99729999999999996</v>
      </c>
      <c r="K385" s="8">
        <f t="shared" si="25"/>
        <v>0.51301115241635686</v>
      </c>
      <c r="L385" s="8">
        <f t="shared" si="26"/>
        <v>0.55638166047087978</v>
      </c>
      <c r="M385" s="8">
        <f t="shared" si="27"/>
        <v>1.9492753623188408</v>
      </c>
      <c r="N385" s="8">
        <f t="shared" si="28"/>
        <v>1.7973273942093542</v>
      </c>
      <c r="O385" s="8">
        <f t="shared" si="29"/>
        <v>1.9492753623188408</v>
      </c>
    </row>
    <row r="386" spans="1:15">
      <c r="A386" s="8" t="s">
        <v>206</v>
      </c>
      <c r="B386" s="8">
        <v>2725</v>
      </c>
      <c r="C386" s="8" t="s">
        <v>25</v>
      </c>
      <c r="D386" s="8">
        <v>3.0000000000000001E-3</v>
      </c>
      <c r="E386" s="8">
        <v>1.6910000000000001</v>
      </c>
      <c r="F386" s="8">
        <v>2.722</v>
      </c>
      <c r="G386" s="8">
        <v>0.89100000000000001</v>
      </c>
      <c r="H386" s="8" t="s">
        <v>162</v>
      </c>
      <c r="I386" s="8" t="s">
        <v>127</v>
      </c>
      <c r="J386" s="8">
        <v>0.58650000000000002</v>
      </c>
      <c r="K386" s="8">
        <f t="shared" ref="K386:K449" si="30">F386/E386</f>
        <v>1.6096984033116499</v>
      </c>
      <c r="L386" s="8">
        <f t="shared" ref="L386:L449" si="31">G386/E386</f>
        <v>0.52690715552927259</v>
      </c>
      <c r="M386" s="8">
        <f t="shared" ref="M386:M449" si="32">E386/F386</f>
        <v>0.62123438648052909</v>
      </c>
      <c r="N386" s="8">
        <f t="shared" ref="N386:N449" si="33">E386/G386</f>
        <v>1.8978675645342313</v>
      </c>
      <c r="O386" s="8">
        <f t="shared" ref="O386:O449" si="34">MAX(K386:N386)</f>
        <v>1.8978675645342313</v>
      </c>
    </row>
    <row r="387" spans="1:15">
      <c r="A387" s="8" t="s">
        <v>206</v>
      </c>
      <c r="B387" s="8">
        <v>1493</v>
      </c>
      <c r="C387" s="8" t="s">
        <v>33</v>
      </c>
      <c r="D387" s="8">
        <v>1E-3</v>
      </c>
      <c r="E387" s="8">
        <v>0.81299999999999994</v>
      </c>
      <c r="F387" s="8">
        <v>1.542</v>
      </c>
      <c r="G387" s="8">
        <v>1.081</v>
      </c>
      <c r="H387" s="8" t="s">
        <v>170</v>
      </c>
      <c r="I387" s="8" t="s">
        <v>126</v>
      </c>
      <c r="J387" s="8">
        <v>0.99260000000000004</v>
      </c>
      <c r="K387" s="8">
        <f t="shared" si="30"/>
        <v>1.896678966789668</v>
      </c>
      <c r="L387" s="8">
        <f t="shared" si="31"/>
        <v>1.3296432964329643</v>
      </c>
      <c r="M387" s="8">
        <f t="shared" si="32"/>
        <v>0.52723735408560302</v>
      </c>
      <c r="N387" s="8">
        <f t="shared" si="33"/>
        <v>0.75208140610545793</v>
      </c>
      <c r="O387" s="8">
        <f t="shared" si="34"/>
        <v>1.896678966789668</v>
      </c>
    </row>
    <row r="388" spans="1:15">
      <c r="A388" s="8" t="s">
        <v>206</v>
      </c>
      <c r="B388" s="8">
        <v>1393</v>
      </c>
      <c r="C388" s="8" t="s">
        <v>27</v>
      </c>
      <c r="D388" s="8">
        <v>7.0000000000000001E-3</v>
      </c>
      <c r="E388" s="8">
        <v>0.92400000000000004</v>
      </c>
      <c r="F388" s="8">
        <v>1.6819999999999999</v>
      </c>
      <c r="G388" s="8">
        <v>1.28</v>
      </c>
      <c r="H388" s="8" t="s">
        <v>164</v>
      </c>
      <c r="I388" s="8" t="s">
        <v>126</v>
      </c>
      <c r="J388" s="8">
        <v>0.87160000000000004</v>
      </c>
      <c r="K388" s="8">
        <f t="shared" si="30"/>
        <v>1.8203463203463202</v>
      </c>
      <c r="L388" s="8">
        <f t="shared" si="31"/>
        <v>1.3852813852813852</v>
      </c>
      <c r="M388" s="8">
        <f t="shared" si="32"/>
        <v>0.54934601664684901</v>
      </c>
      <c r="N388" s="8">
        <f t="shared" si="33"/>
        <v>0.72187500000000004</v>
      </c>
      <c r="O388" s="8">
        <f t="shared" si="34"/>
        <v>1.8203463203463202</v>
      </c>
    </row>
    <row r="389" spans="1:15">
      <c r="A389" s="8" t="s">
        <v>206</v>
      </c>
      <c r="B389" s="8">
        <v>409</v>
      </c>
      <c r="C389" s="8" t="s">
        <v>207</v>
      </c>
      <c r="D389" s="8">
        <v>4.7330000000000001E-4</v>
      </c>
      <c r="E389" s="8">
        <v>1.54</v>
      </c>
      <c r="F389" s="8">
        <v>0.98899999999999999</v>
      </c>
      <c r="G389" s="8">
        <v>0.86299999999999999</v>
      </c>
      <c r="H389" s="8" t="s">
        <v>208</v>
      </c>
      <c r="I389" s="8" t="s">
        <v>126</v>
      </c>
      <c r="J389" s="8">
        <v>0.99729999999999996</v>
      </c>
      <c r="K389" s="8">
        <f t="shared" si="30"/>
        <v>0.64220779220779223</v>
      </c>
      <c r="L389" s="8">
        <f t="shared" si="31"/>
        <v>0.56038961038961033</v>
      </c>
      <c r="M389" s="8">
        <f t="shared" si="32"/>
        <v>1.5571284125379172</v>
      </c>
      <c r="N389" s="8">
        <f t="shared" si="33"/>
        <v>1.7844727694090383</v>
      </c>
      <c r="O389" s="8">
        <f t="shared" si="34"/>
        <v>1.7844727694090383</v>
      </c>
    </row>
    <row r="390" spans="1:15">
      <c r="A390" s="8" t="s">
        <v>206</v>
      </c>
      <c r="B390" s="8">
        <v>3300</v>
      </c>
      <c r="C390" s="8" t="s">
        <v>244</v>
      </c>
      <c r="D390" s="8">
        <v>8.0000000000000002E-3</v>
      </c>
      <c r="E390" s="8">
        <v>0.85399999999999998</v>
      </c>
      <c r="F390" s="8">
        <v>1.4830000000000001</v>
      </c>
      <c r="G390" s="8">
        <v>1.369</v>
      </c>
      <c r="H390" s="8" t="s">
        <v>245</v>
      </c>
      <c r="I390" s="8" t="s">
        <v>126</v>
      </c>
      <c r="J390" s="8">
        <v>0.99790000000000001</v>
      </c>
      <c r="K390" s="8">
        <f t="shared" si="30"/>
        <v>1.7365339578454333</v>
      </c>
      <c r="L390" s="8">
        <f t="shared" si="31"/>
        <v>1.6030444964871196</v>
      </c>
      <c r="M390" s="8">
        <f t="shared" si="32"/>
        <v>0.57585974376264326</v>
      </c>
      <c r="N390" s="8">
        <f t="shared" si="33"/>
        <v>0.62381300219138058</v>
      </c>
      <c r="O390" s="8">
        <f t="shared" si="34"/>
        <v>1.7365339578454333</v>
      </c>
    </row>
    <row r="391" spans="1:15">
      <c r="A391" s="8" t="s">
        <v>206</v>
      </c>
      <c r="B391" s="8">
        <v>3294</v>
      </c>
      <c r="C391" s="8" t="s">
        <v>33</v>
      </c>
      <c r="D391" s="8">
        <v>8.9999999999999993E-3</v>
      </c>
      <c r="E391" s="8">
        <v>0.94699999999999995</v>
      </c>
      <c r="F391" s="8">
        <v>0.94899999999999995</v>
      </c>
      <c r="G391" s="8">
        <v>1.57</v>
      </c>
      <c r="H391" s="8" t="s">
        <v>170</v>
      </c>
      <c r="I391" s="8" t="s">
        <v>126</v>
      </c>
      <c r="J391" s="8">
        <v>0.99260000000000004</v>
      </c>
      <c r="K391" s="8">
        <f t="shared" si="30"/>
        <v>1.0021119324181627</v>
      </c>
      <c r="L391" s="8">
        <f t="shared" si="31"/>
        <v>1.6578669482576558</v>
      </c>
      <c r="M391" s="8">
        <f t="shared" si="32"/>
        <v>0.99789251844046367</v>
      </c>
      <c r="N391" s="8">
        <f t="shared" si="33"/>
        <v>0.60318471337579616</v>
      </c>
      <c r="O391" s="8">
        <f t="shared" si="34"/>
        <v>1.6578669482576558</v>
      </c>
    </row>
    <row r="392" spans="1:15">
      <c r="A392" s="8" t="s">
        <v>206</v>
      </c>
      <c r="B392" s="8">
        <v>1062</v>
      </c>
      <c r="C392" s="8" t="s">
        <v>18</v>
      </c>
      <c r="D392" s="8">
        <v>4.0000000000000001E-3</v>
      </c>
      <c r="E392" s="8">
        <v>1.143</v>
      </c>
      <c r="F392" s="8">
        <v>0.78800000000000003</v>
      </c>
      <c r="G392" s="8">
        <v>1.304</v>
      </c>
      <c r="H392" s="8" t="s">
        <v>155</v>
      </c>
      <c r="I392" s="8" t="s">
        <v>131</v>
      </c>
      <c r="J392" s="8">
        <v>0.96840000000000004</v>
      </c>
      <c r="K392" s="8">
        <f t="shared" si="30"/>
        <v>0.689413823272091</v>
      </c>
      <c r="L392" s="8">
        <f t="shared" si="31"/>
        <v>1.1408573928258967</v>
      </c>
      <c r="M392" s="8">
        <f t="shared" si="32"/>
        <v>1.4505076142131978</v>
      </c>
      <c r="N392" s="8">
        <f t="shared" si="33"/>
        <v>0.87653374233128833</v>
      </c>
      <c r="O392" s="8">
        <f t="shared" si="34"/>
        <v>1.4505076142131978</v>
      </c>
    </row>
    <row r="393" spans="1:15">
      <c r="A393" s="8" t="s">
        <v>246</v>
      </c>
      <c r="B393" s="8">
        <v>4285</v>
      </c>
      <c r="C393" s="8" t="s">
        <v>5</v>
      </c>
      <c r="D393" s="10">
        <v>2.0610000000000001E-5</v>
      </c>
      <c r="E393" s="8">
        <v>4.8000000000000001E-2</v>
      </c>
      <c r="F393" s="8">
        <v>2.1819999999999999</v>
      </c>
      <c r="G393" s="8">
        <v>0.77300000000000002</v>
      </c>
      <c r="H393" s="8" t="s">
        <v>142</v>
      </c>
      <c r="I393" s="8" t="s">
        <v>126</v>
      </c>
      <c r="J393" s="8">
        <v>0.8196</v>
      </c>
      <c r="K393" s="8">
        <f t="shared" si="30"/>
        <v>45.458333333333329</v>
      </c>
      <c r="L393" s="8">
        <f t="shared" si="31"/>
        <v>16.104166666666668</v>
      </c>
      <c r="M393" s="8">
        <f t="shared" si="32"/>
        <v>2.1998166819431716E-2</v>
      </c>
      <c r="N393" s="8">
        <f t="shared" si="33"/>
        <v>6.2095730918499355E-2</v>
      </c>
      <c r="O393" s="8">
        <f t="shared" si="34"/>
        <v>45.458333333333329</v>
      </c>
    </row>
    <row r="394" spans="1:15">
      <c r="A394" s="8" t="s">
        <v>246</v>
      </c>
      <c r="B394" s="8">
        <v>4814</v>
      </c>
      <c r="C394" s="8" t="s">
        <v>5</v>
      </c>
      <c r="D394" s="10">
        <v>3.0040000000000002E-7</v>
      </c>
      <c r="E394" s="8">
        <v>4.4999999999999998E-2</v>
      </c>
      <c r="F394" s="8">
        <v>1.552</v>
      </c>
      <c r="G394" s="8">
        <v>1.5880000000000001</v>
      </c>
      <c r="H394" s="8" t="s">
        <v>142</v>
      </c>
      <c r="I394" s="8" t="s">
        <v>126</v>
      </c>
      <c r="J394" s="8">
        <v>0.8196</v>
      </c>
      <c r="K394" s="8">
        <f t="shared" si="30"/>
        <v>34.488888888888894</v>
      </c>
      <c r="L394" s="8">
        <f t="shared" si="31"/>
        <v>35.288888888888891</v>
      </c>
      <c r="M394" s="8">
        <f t="shared" si="32"/>
        <v>2.899484536082474E-2</v>
      </c>
      <c r="N394" s="8">
        <f t="shared" si="33"/>
        <v>2.8337531486146095E-2</v>
      </c>
      <c r="O394" s="8">
        <f t="shared" si="34"/>
        <v>35.288888888888891</v>
      </c>
    </row>
    <row r="395" spans="1:15">
      <c r="A395" s="8" t="s">
        <v>246</v>
      </c>
      <c r="B395" s="8">
        <v>4647</v>
      </c>
      <c r="C395" s="8" t="s">
        <v>5</v>
      </c>
      <c r="D395" s="10">
        <v>1.1739999999999999E-5</v>
      </c>
      <c r="E395" s="8">
        <v>5.5E-2</v>
      </c>
      <c r="F395" s="8">
        <v>1.931</v>
      </c>
      <c r="G395" s="8">
        <v>1.244</v>
      </c>
      <c r="H395" s="8" t="s">
        <v>142</v>
      </c>
      <c r="I395" s="8" t="s">
        <v>126</v>
      </c>
      <c r="J395" s="8">
        <v>0.8196</v>
      </c>
      <c r="K395" s="8">
        <f t="shared" si="30"/>
        <v>35.109090909090909</v>
      </c>
      <c r="L395" s="8">
        <f t="shared" si="31"/>
        <v>22.618181818181817</v>
      </c>
      <c r="M395" s="8">
        <f t="shared" si="32"/>
        <v>2.8482651475919211E-2</v>
      </c>
      <c r="N395" s="8">
        <f t="shared" si="33"/>
        <v>4.4212218649517687E-2</v>
      </c>
      <c r="O395" s="8">
        <f t="shared" si="34"/>
        <v>35.109090909090909</v>
      </c>
    </row>
    <row r="396" spans="1:15">
      <c r="A396" s="8" t="s">
        <v>246</v>
      </c>
      <c r="B396" s="8">
        <v>4287</v>
      </c>
      <c r="C396" s="8" t="s">
        <v>5</v>
      </c>
      <c r="D396" s="10">
        <v>1.362E-6</v>
      </c>
      <c r="E396" s="8">
        <v>5.8999999999999997E-2</v>
      </c>
      <c r="F396" s="8">
        <v>1.548</v>
      </c>
      <c r="G396" s="8">
        <v>1.222</v>
      </c>
      <c r="H396" s="8" t="s">
        <v>142</v>
      </c>
      <c r="I396" s="8" t="s">
        <v>126</v>
      </c>
      <c r="J396" s="8">
        <v>0.8196</v>
      </c>
      <c r="K396" s="8">
        <f t="shared" si="30"/>
        <v>26.237288135593221</v>
      </c>
      <c r="L396" s="8">
        <f t="shared" si="31"/>
        <v>20.711864406779661</v>
      </c>
      <c r="M396" s="8">
        <f t="shared" si="32"/>
        <v>3.811369509043927E-2</v>
      </c>
      <c r="N396" s="8">
        <f t="shared" si="33"/>
        <v>4.8281505728314238E-2</v>
      </c>
      <c r="O396" s="8">
        <f t="shared" si="34"/>
        <v>26.237288135593221</v>
      </c>
    </row>
    <row r="397" spans="1:15">
      <c r="A397" s="8" t="s">
        <v>246</v>
      </c>
      <c r="B397" s="8">
        <v>1014</v>
      </c>
      <c r="C397" s="8" t="s">
        <v>5</v>
      </c>
      <c r="D397" s="10">
        <v>3.5580000000000002E-5</v>
      </c>
      <c r="E397" s="8">
        <v>8.7999999999999995E-2</v>
      </c>
      <c r="F397" s="8">
        <v>1.74</v>
      </c>
      <c r="G397" s="8">
        <v>1.06</v>
      </c>
      <c r="H397" s="8" t="s">
        <v>142</v>
      </c>
      <c r="I397" s="8" t="s">
        <v>126</v>
      </c>
      <c r="J397" s="8">
        <v>0.8196</v>
      </c>
      <c r="K397" s="8">
        <f t="shared" si="30"/>
        <v>19.772727272727273</v>
      </c>
      <c r="L397" s="8">
        <f t="shared" si="31"/>
        <v>12.045454545454547</v>
      </c>
      <c r="M397" s="8">
        <f t="shared" si="32"/>
        <v>5.057471264367816E-2</v>
      </c>
      <c r="N397" s="8">
        <f t="shared" si="33"/>
        <v>8.3018867924528297E-2</v>
      </c>
      <c r="O397" s="8">
        <f t="shared" si="34"/>
        <v>19.772727272727273</v>
      </c>
    </row>
    <row r="398" spans="1:15">
      <c r="A398" s="8" t="s">
        <v>246</v>
      </c>
      <c r="B398" s="8">
        <v>4293</v>
      </c>
      <c r="C398" s="8" t="s">
        <v>5</v>
      </c>
      <c r="D398" s="10">
        <v>1.7159999999999999E-8</v>
      </c>
      <c r="E398" s="8">
        <v>9.6000000000000002E-2</v>
      </c>
      <c r="F398" s="8">
        <v>1.2470000000000001</v>
      </c>
      <c r="G398" s="8">
        <v>1.6910000000000001</v>
      </c>
      <c r="H398" s="8" t="s">
        <v>142</v>
      </c>
      <c r="I398" s="8" t="s">
        <v>126</v>
      </c>
      <c r="J398" s="8">
        <v>0.8196</v>
      </c>
      <c r="K398" s="8">
        <f t="shared" si="30"/>
        <v>12.989583333333334</v>
      </c>
      <c r="L398" s="8">
        <f t="shared" si="31"/>
        <v>17.614583333333332</v>
      </c>
      <c r="M398" s="8">
        <f t="shared" si="32"/>
        <v>7.6984763432237369E-2</v>
      </c>
      <c r="N398" s="8">
        <f t="shared" si="33"/>
        <v>5.6771141336487287E-2</v>
      </c>
      <c r="O398" s="8">
        <f t="shared" si="34"/>
        <v>17.614583333333332</v>
      </c>
    </row>
    <row r="399" spans="1:15">
      <c r="A399" s="8" t="s">
        <v>246</v>
      </c>
      <c r="B399" s="8">
        <v>4286</v>
      </c>
      <c r="C399" s="8" t="s">
        <v>5</v>
      </c>
      <c r="D399" s="10">
        <v>1.16E-4</v>
      </c>
      <c r="E399" s="8">
        <v>0.123</v>
      </c>
      <c r="F399" s="8">
        <v>1.9830000000000001</v>
      </c>
      <c r="G399" s="8">
        <v>0.73299999999999998</v>
      </c>
      <c r="H399" s="8" t="s">
        <v>142</v>
      </c>
      <c r="I399" s="8" t="s">
        <v>126</v>
      </c>
      <c r="J399" s="8">
        <v>0.8196</v>
      </c>
      <c r="K399" s="8">
        <f t="shared" si="30"/>
        <v>16.121951219512198</v>
      </c>
      <c r="L399" s="8">
        <f t="shared" si="31"/>
        <v>5.9593495934959346</v>
      </c>
      <c r="M399" s="8">
        <f t="shared" si="32"/>
        <v>6.202723146747352E-2</v>
      </c>
      <c r="N399" s="8">
        <f t="shared" si="33"/>
        <v>0.16780354706684858</v>
      </c>
      <c r="O399" s="8">
        <f t="shared" si="34"/>
        <v>16.121951219512198</v>
      </c>
    </row>
    <row r="400" spans="1:15">
      <c r="A400" s="8" t="s">
        <v>246</v>
      </c>
      <c r="B400" s="8">
        <v>4855</v>
      </c>
      <c r="C400" s="8" t="s">
        <v>5</v>
      </c>
      <c r="D400" s="10">
        <v>1.538E-4</v>
      </c>
      <c r="E400" s="8">
        <v>0.14099999999999999</v>
      </c>
      <c r="F400" s="8">
        <v>1.954</v>
      </c>
      <c r="G400" s="8">
        <v>0.54100000000000004</v>
      </c>
      <c r="H400" s="8" t="s">
        <v>142</v>
      </c>
      <c r="I400" s="8" t="s">
        <v>126</v>
      </c>
      <c r="J400" s="8">
        <v>0.8196</v>
      </c>
      <c r="K400" s="8">
        <f t="shared" si="30"/>
        <v>13.858156028368795</v>
      </c>
      <c r="L400" s="8">
        <f t="shared" si="31"/>
        <v>3.836879432624114</v>
      </c>
      <c r="M400" s="8">
        <f t="shared" si="32"/>
        <v>7.2159672466734895E-2</v>
      </c>
      <c r="N400" s="8">
        <f t="shared" si="33"/>
        <v>0.26062846580406651</v>
      </c>
      <c r="O400" s="8">
        <f t="shared" si="34"/>
        <v>13.858156028368795</v>
      </c>
    </row>
    <row r="401" spans="1:15">
      <c r="A401" s="8" t="s">
        <v>246</v>
      </c>
      <c r="B401" s="8">
        <v>4290</v>
      </c>
      <c r="C401" s="8" t="s">
        <v>5</v>
      </c>
      <c r="D401" s="10">
        <v>1.51E-8</v>
      </c>
      <c r="E401" s="8">
        <v>0.14299999999999999</v>
      </c>
      <c r="F401" s="8">
        <v>0.90700000000000003</v>
      </c>
      <c r="G401" s="8">
        <v>1.9359999999999999</v>
      </c>
      <c r="H401" s="8" t="s">
        <v>142</v>
      </c>
      <c r="I401" s="8" t="s">
        <v>126</v>
      </c>
      <c r="J401" s="8">
        <v>0.8196</v>
      </c>
      <c r="K401" s="8">
        <f t="shared" si="30"/>
        <v>6.3426573426573434</v>
      </c>
      <c r="L401" s="8">
        <f t="shared" si="31"/>
        <v>13.538461538461538</v>
      </c>
      <c r="M401" s="8">
        <f t="shared" si="32"/>
        <v>0.15766262403528114</v>
      </c>
      <c r="N401" s="8">
        <f t="shared" si="33"/>
        <v>7.3863636363636354E-2</v>
      </c>
      <c r="O401" s="8">
        <f t="shared" si="34"/>
        <v>13.538461538461538</v>
      </c>
    </row>
    <row r="402" spans="1:15">
      <c r="A402" s="8" t="s">
        <v>246</v>
      </c>
      <c r="B402" s="8">
        <v>956</v>
      </c>
      <c r="C402" s="8" t="s">
        <v>59</v>
      </c>
      <c r="D402" s="10">
        <v>2.3269999999999999E-6</v>
      </c>
      <c r="E402" s="8">
        <v>0.20899999999999999</v>
      </c>
      <c r="F402" s="8">
        <v>2.4569999999999999</v>
      </c>
      <c r="G402" s="8">
        <v>0.752</v>
      </c>
      <c r="H402" s="8" t="s">
        <v>196</v>
      </c>
      <c r="I402" s="8" t="s">
        <v>126</v>
      </c>
      <c r="J402" s="8">
        <v>0.70050000000000001</v>
      </c>
      <c r="K402" s="8">
        <f t="shared" si="30"/>
        <v>11.755980861244019</v>
      </c>
      <c r="L402" s="8">
        <f t="shared" si="31"/>
        <v>3.598086124401914</v>
      </c>
      <c r="M402" s="8">
        <f t="shared" si="32"/>
        <v>8.5063085063085062E-2</v>
      </c>
      <c r="N402" s="8">
        <f t="shared" si="33"/>
        <v>0.27792553191489361</v>
      </c>
      <c r="O402" s="8">
        <f t="shared" si="34"/>
        <v>11.755980861244019</v>
      </c>
    </row>
    <row r="403" spans="1:15">
      <c r="A403" s="8" t="s">
        <v>246</v>
      </c>
      <c r="B403" s="8">
        <v>4824</v>
      </c>
      <c r="C403" s="8" t="s">
        <v>5</v>
      </c>
      <c r="D403" s="10">
        <v>2.9609999999999999E-5</v>
      </c>
      <c r="E403" s="8">
        <v>0.187</v>
      </c>
      <c r="F403" s="8">
        <v>0.90400000000000003</v>
      </c>
      <c r="G403" s="8">
        <v>2.0760000000000001</v>
      </c>
      <c r="H403" s="8" t="s">
        <v>142</v>
      </c>
      <c r="I403" s="8" t="s">
        <v>126</v>
      </c>
      <c r="J403" s="8">
        <v>0.8196</v>
      </c>
      <c r="K403" s="8">
        <f t="shared" si="30"/>
        <v>4.8342245989304811</v>
      </c>
      <c r="L403" s="8">
        <f t="shared" si="31"/>
        <v>11.101604278074866</v>
      </c>
      <c r="M403" s="8">
        <f t="shared" si="32"/>
        <v>0.20685840707964601</v>
      </c>
      <c r="N403" s="8">
        <f t="shared" si="33"/>
        <v>9.0077071290944125E-2</v>
      </c>
      <c r="O403" s="8">
        <f t="shared" si="34"/>
        <v>11.101604278074866</v>
      </c>
    </row>
    <row r="404" spans="1:15">
      <c r="A404" s="8" t="s">
        <v>246</v>
      </c>
      <c r="B404" s="8">
        <v>4640</v>
      </c>
      <c r="C404" s="8" t="s">
        <v>59</v>
      </c>
      <c r="D404" s="10">
        <v>1.2989999999999999E-5</v>
      </c>
      <c r="E404" s="8">
        <v>0.23799999999999999</v>
      </c>
      <c r="F404" s="8">
        <v>2.4900000000000002</v>
      </c>
      <c r="G404" s="8">
        <v>0.78400000000000003</v>
      </c>
      <c r="H404" s="8" t="s">
        <v>196</v>
      </c>
      <c r="I404" s="8" t="s">
        <v>126</v>
      </c>
      <c r="J404" s="8">
        <v>0.70050000000000001</v>
      </c>
      <c r="K404" s="8">
        <f t="shared" si="30"/>
        <v>10.462184873949582</v>
      </c>
      <c r="L404" s="8">
        <f t="shared" si="31"/>
        <v>3.2941176470588238</v>
      </c>
      <c r="M404" s="8">
        <f t="shared" si="32"/>
        <v>9.5582329317269066E-2</v>
      </c>
      <c r="N404" s="8">
        <f t="shared" si="33"/>
        <v>0.30357142857142855</v>
      </c>
      <c r="O404" s="8">
        <f t="shared" si="34"/>
        <v>10.462184873949582</v>
      </c>
    </row>
    <row r="405" spans="1:15">
      <c r="A405" s="8" t="s">
        <v>246</v>
      </c>
      <c r="B405" s="8">
        <v>960</v>
      </c>
      <c r="C405" s="8" t="s">
        <v>59</v>
      </c>
      <c r="D405" s="10">
        <v>8.259E-6</v>
      </c>
      <c r="E405" s="8">
        <v>0.217</v>
      </c>
      <c r="F405" s="8">
        <v>2.2570000000000001</v>
      </c>
      <c r="G405" s="8">
        <v>0.83499999999999996</v>
      </c>
      <c r="H405" s="8" t="s">
        <v>196</v>
      </c>
      <c r="I405" s="8" t="s">
        <v>126</v>
      </c>
      <c r="J405" s="8">
        <v>0.70050000000000001</v>
      </c>
      <c r="K405" s="8">
        <f t="shared" si="30"/>
        <v>10.400921658986176</v>
      </c>
      <c r="L405" s="8">
        <f t="shared" si="31"/>
        <v>3.8479262672811059</v>
      </c>
      <c r="M405" s="8">
        <f t="shared" si="32"/>
        <v>9.6145325653522365E-2</v>
      </c>
      <c r="N405" s="8">
        <f t="shared" si="33"/>
        <v>0.25988023952095807</v>
      </c>
      <c r="O405" s="8">
        <f t="shared" si="34"/>
        <v>10.400921658986176</v>
      </c>
    </row>
    <row r="406" spans="1:15">
      <c r="A406" s="8" t="s">
        <v>246</v>
      </c>
      <c r="B406" s="8">
        <v>4389</v>
      </c>
      <c r="C406" s="8" t="s">
        <v>5</v>
      </c>
      <c r="D406" s="10">
        <v>7.5850000000000002E-6</v>
      </c>
      <c r="E406" s="8">
        <v>0.16300000000000001</v>
      </c>
      <c r="F406" s="8">
        <v>1.5029999999999999</v>
      </c>
      <c r="G406" s="8">
        <v>1.4079999999999999</v>
      </c>
      <c r="H406" s="8" t="s">
        <v>142</v>
      </c>
      <c r="I406" s="8" t="s">
        <v>126</v>
      </c>
      <c r="J406" s="8">
        <v>0.8196</v>
      </c>
      <c r="K406" s="8">
        <f t="shared" si="30"/>
        <v>9.2208588957055202</v>
      </c>
      <c r="L406" s="8">
        <f t="shared" si="31"/>
        <v>8.6380368098159508</v>
      </c>
      <c r="M406" s="8">
        <f t="shared" si="32"/>
        <v>0.10844976713240187</v>
      </c>
      <c r="N406" s="8">
        <f t="shared" si="33"/>
        <v>0.11576704545454547</v>
      </c>
      <c r="O406" s="8">
        <f t="shared" si="34"/>
        <v>9.2208588957055202</v>
      </c>
    </row>
    <row r="407" spans="1:15">
      <c r="A407" s="8" t="s">
        <v>246</v>
      </c>
      <c r="B407" s="8">
        <v>4685</v>
      </c>
      <c r="C407" s="8" t="s">
        <v>51</v>
      </c>
      <c r="D407" s="10">
        <v>5.4370000000000004E-4</v>
      </c>
      <c r="E407" s="8">
        <v>0.432</v>
      </c>
      <c r="F407" s="8">
        <v>3.6579999999999999</v>
      </c>
      <c r="G407" s="8">
        <v>1.25</v>
      </c>
      <c r="H407" s="8" t="s">
        <v>188</v>
      </c>
      <c r="I407" s="8" t="s">
        <v>133</v>
      </c>
      <c r="J407" s="8">
        <v>0.61180000000000001</v>
      </c>
      <c r="K407" s="8">
        <f t="shared" si="30"/>
        <v>8.4675925925925917</v>
      </c>
      <c r="L407" s="8">
        <f t="shared" si="31"/>
        <v>2.8935185185185186</v>
      </c>
      <c r="M407" s="8">
        <f t="shared" si="32"/>
        <v>0.11809732094040459</v>
      </c>
      <c r="N407" s="8">
        <f t="shared" si="33"/>
        <v>0.34560000000000002</v>
      </c>
      <c r="O407" s="8">
        <f t="shared" si="34"/>
        <v>8.4675925925925917</v>
      </c>
    </row>
    <row r="408" spans="1:15">
      <c r="A408" s="8" t="s">
        <v>246</v>
      </c>
      <c r="B408" s="8">
        <v>874</v>
      </c>
      <c r="C408" s="8" t="s">
        <v>5</v>
      </c>
      <c r="D408" s="10">
        <v>3.1809999999999998E-4</v>
      </c>
      <c r="E408" s="8">
        <v>0.16400000000000001</v>
      </c>
      <c r="F408" s="8">
        <v>1.3640000000000001</v>
      </c>
      <c r="G408" s="8">
        <v>1.343</v>
      </c>
      <c r="H408" s="8" t="s">
        <v>142</v>
      </c>
      <c r="I408" s="8" t="s">
        <v>126</v>
      </c>
      <c r="J408" s="8">
        <v>0.8196</v>
      </c>
      <c r="K408" s="8">
        <f t="shared" si="30"/>
        <v>8.3170731707317067</v>
      </c>
      <c r="L408" s="8">
        <f t="shared" si="31"/>
        <v>8.1890243902439011</v>
      </c>
      <c r="M408" s="8">
        <f t="shared" si="32"/>
        <v>0.12023460410557184</v>
      </c>
      <c r="N408" s="8">
        <f t="shared" si="33"/>
        <v>0.12211466865227104</v>
      </c>
      <c r="O408" s="8">
        <f t="shared" si="34"/>
        <v>8.3170731707317067</v>
      </c>
    </row>
    <row r="409" spans="1:15">
      <c r="A409" s="8" t="s">
        <v>246</v>
      </c>
      <c r="B409" s="8">
        <v>4386</v>
      </c>
      <c r="C409" s="8" t="s">
        <v>5</v>
      </c>
      <c r="D409" s="10">
        <v>3.0640000000000002E-4</v>
      </c>
      <c r="E409" s="8">
        <v>0.23400000000000001</v>
      </c>
      <c r="F409" s="8">
        <v>1.22</v>
      </c>
      <c r="G409" s="8">
        <v>1.7849999999999999</v>
      </c>
      <c r="H409" s="8" t="s">
        <v>142</v>
      </c>
      <c r="I409" s="8" t="s">
        <v>126</v>
      </c>
      <c r="J409" s="8">
        <v>0.8196</v>
      </c>
      <c r="K409" s="8">
        <f t="shared" si="30"/>
        <v>5.2136752136752129</v>
      </c>
      <c r="L409" s="8">
        <f t="shared" si="31"/>
        <v>7.6282051282051277</v>
      </c>
      <c r="M409" s="8">
        <f t="shared" si="32"/>
        <v>0.19180327868852459</v>
      </c>
      <c r="N409" s="8">
        <f t="shared" si="33"/>
        <v>0.13109243697478992</v>
      </c>
      <c r="O409" s="8">
        <f t="shared" si="34"/>
        <v>7.6282051282051277</v>
      </c>
    </row>
    <row r="410" spans="1:15">
      <c r="A410" s="8" t="s">
        <v>246</v>
      </c>
      <c r="B410" s="8">
        <v>2063</v>
      </c>
      <c r="C410" s="8" t="s">
        <v>51</v>
      </c>
      <c r="D410" s="10">
        <v>6.1519999999999999E-4</v>
      </c>
      <c r="E410" s="8">
        <v>0.39600000000000002</v>
      </c>
      <c r="F410" s="8">
        <v>2.7629999999999999</v>
      </c>
      <c r="G410" s="8">
        <v>0.90600000000000003</v>
      </c>
      <c r="H410" s="8" t="s">
        <v>188</v>
      </c>
      <c r="I410" s="8" t="s">
        <v>133</v>
      </c>
      <c r="J410" s="8">
        <v>0.61180000000000001</v>
      </c>
      <c r="K410" s="8">
        <f t="shared" si="30"/>
        <v>6.9772727272727266</v>
      </c>
      <c r="L410" s="8">
        <f t="shared" si="31"/>
        <v>2.2878787878787876</v>
      </c>
      <c r="M410" s="8">
        <f t="shared" si="32"/>
        <v>0.14332247557003258</v>
      </c>
      <c r="N410" s="8">
        <f t="shared" si="33"/>
        <v>0.4370860927152318</v>
      </c>
      <c r="O410" s="8">
        <f t="shared" si="34"/>
        <v>6.9772727272727266</v>
      </c>
    </row>
    <row r="411" spans="1:15">
      <c r="A411" s="8" t="s">
        <v>246</v>
      </c>
      <c r="B411" s="8">
        <v>998</v>
      </c>
      <c r="C411" s="8" t="s">
        <v>5</v>
      </c>
      <c r="D411" s="10">
        <v>6.567E-5</v>
      </c>
      <c r="E411" s="8">
        <v>0.216</v>
      </c>
      <c r="F411" s="8">
        <v>1.4990000000000001</v>
      </c>
      <c r="G411" s="8">
        <v>0.96199999999999997</v>
      </c>
      <c r="H411" s="8" t="s">
        <v>142</v>
      </c>
      <c r="I411" s="8" t="s">
        <v>126</v>
      </c>
      <c r="J411" s="8">
        <v>0.8196</v>
      </c>
      <c r="K411" s="8">
        <f t="shared" si="30"/>
        <v>6.9398148148148158</v>
      </c>
      <c r="L411" s="8">
        <f t="shared" si="31"/>
        <v>4.4537037037037033</v>
      </c>
      <c r="M411" s="8">
        <f t="shared" si="32"/>
        <v>0.14409606404269512</v>
      </c>
      <c r="N411" s="8">
        <f t="shared" si="33"/>
        <v>0.22453222453222454</v>
      </c>
      <c r="O411" s="8">
        <f t="shared" si="34"/>
        <v>6.9398148148148158</v>
      </c>
    </row>
    <row r="412" spans="1:15">
      <c r="A412" s="8" t="s">
        <v>246</v>
      </c>
      <c r="B412" s="8">
        <v>4693</v>
      </c>
      <c r="C412" s="8" t="s">
        <v>51</v>
      </c>
      <c r="D412" s="10">
        <v>1.4440000000000001E-5</v>
      </c>
      <c r="E412" s="8">
        <v>0.29399999999999998</v>
      </c>
      <c r="F412" s="8">
        <v>2.0030000000000001</v>
      </c>
      <c r="G412" s="8">
        <v>1.3440000000000001</v>
      </c>
      <c r="H412" s="8" t="s">
        <v>188</v>
      </c>
      <c r="I412" s="8" t="s">
        <v>133</v>
      </c>
      <c r="J412" s="8">
        <v>0.61180000000000001</v>
      </c>
      <c r="K412" s="8">
        <f t="shared" si="30"/>
        <v>6.812925170068028</v>
      </c>
      <c r="L412" s="8">
        <f t="shared" si="31"/>
        <v>4.5714285714285721</v>
      </c>
      <c r="M412" s="8">
        <f t="shared" si="32"/>
        <v>0.14677983025461805</v>
      </c>
      <c r="N412" s="8">
        <f t="shared" si="33"/>
        <v>0.21874999999999997</v>
      </c>
      <c r="O412" s="8">
        <f t="shared" si="34"/>
        <v>6.812925170068028</v>
      </c>
    </row>
    <row r="413" spans="1:15">
      <c r="A413" s="8" t="s">
        <v>246</v>
      </c>
      <c r="B413" s="8">
        <v>1927</v>
      </c>
      <c r="C413" s="8" t="s">
        <v>5</v>
      </c>
      <c r="D413" s="10">
        <v>1.028E-5</v>
      </c>
      <c r="E413" s="8">
        <v>0.26400000000000001</v>
      </c>
      <c r="F413" s="8">
        <v>1.796</v>
      </c>
      <c r="G413" s="8">
        <v>1.115</v>
      </c>
      <c r="H413" s="8" t="s">
        <v>142</v>
      </c>
      <c r="I413" s="8" t="s">
        <v>126</v>
      </c>
      <c r="J413" s="8">
        <v>0.8196</v>
      </c>
      <c r="K413" s="8">
        <f t="shared" si="30"/>
        <v>6.8030303030303028</v>
      </c>
      <c r="L413" s="8">
        <f t="shared" si="31"/>
        <v>4.2234848484848486</v>
      </c>
      <c r="M413" s="8">
        <f t="shared" si="32"/>
        <v>0.14699331848552338</v>
      </c>
      <c r="N413" s="8">
        <f t="shared" si="33"/>
        <v>0.23677130044843051</v>
      </c>
      <c r="O413" s="8">
        <f t="shared" si="34"/>
        <v>6.8030303030303028</v>
      </c>
    </row>
    <row r="414" spans="1:15">
      <c r="A414" s="8" t="s">
        <v>246</v>
      </c>
      <c r="B414" s="8">
        <v>3680</v>
      </c>
      <c r="C414" s="8" t="s">
        <v>24</v>
      </c>
      <c r="D414" s="10">
        <v>4.918E-5</v>
      </c>
      <c r="E414" s="8">
        <v>0.378</v>
      </c>
      <c r="F414" s="8">
        <v>2.5009999999999999</v>
      </c>
      <c r="G414" s="8">
        <v>1.01</v>
      </c>
      <c r="H414" s="8" t="s">
        <v>161</v>
      </c>
      <c r="I414" s="8" t="s">
        <v>126</v>
      </c>
      <c r="J414" s="8">
        <v>0.7913</v>
      </c>
      <c r="K414" s="8">
        <f t="shared" si="30"/>
        <v>6.6164021164021163</v>
      </c>
      <c r="L414" s="8">
        <f t="shared" si="31"/>
        <v>2.6719576719576721</v>
      </c>
      <c r="M414" s="8">
        <f t="shared" si="32"/>
        <v>0.15113954418232708</v>
      </c>
      <c r="N414" s="8">
        <f t="shared" si="33"/>
        <v>0.37425742574257426</v>
      </c>
      <c r="O414" s="8">
        <f t="shared" si="34"/>
        <v>6.6164021164021163</v>
      </c>
    </row>
    <row r="415" spans="1:15">
      <c r="A415" s="8" t="s">
        <v>246</v>
      </c>
      <c r="B415" s="8">
        <v>1010</v>
      </c>
      <c r="C415" s="8" t="s">
        <v>5</v>
      </c>
      <c r="D415" s="10">
        <v>3.3310000000000002E-4</v>
      </c>
      <c r="E415" s="8">
        <v>0.23100000000000001</v>
      </c>
      <c r="F415" s="8">
        <v>1.5029999999999999</v>
      </c>
      <c r="G415" s="8">
        <v>0.71199999999999997</v>
      </c>
      <c r="H415" s="8" t="s">
        <v>142</v>
      </c>
      <c r="I415" s="8" t="s">
        <v>126</v>
      </c>
      <c r="J415" s="8">
        <v>0.8196</v>
      </c>
      <c r="K415" s="8">
        <f t="shared" si="30"/>
        <v>6.5064935064935057</v>
      </c>
      <c r="L415" s="8">
        <f t="shared" si="31"/>
        <v>3.0822510822510818</v>
      </c>
      <c r="M415" s="8">
        <f t="shared" si="32"/>
        <v>0.15369261477045909</v>
      </c>
      <c r="N415" s="8">
        <f t="shared" si="33"/>
        <v>0.32443820224719105</v>
      </c>
      <c r="O415" s="8">
        <f t="shared" si="34"/>
        <v>6.5064935064935057</v>
      </c>
    </row>
    <row r="416" spans="1:15">
      <c r="A416" s="8" t="s">
        <v>246</v>
      </c>
      <c r="B416" s="8">
        <v>4764</v>
      </c>
      <c r="C416" s="8" t="s">
        <v>24</v>
      </c>
      <c r="D416" s="10">
        <v>1E-3</v>
      </c>
      <c r="E416" s="8">
        <v>0.44500000000000001</v>
      </c>
      <c r="F416" s="8">
        <v>2.4769999999999999</v>
      </c>
      <c r="G416" s="8">
        <v>0.72899999999999998</v>
      </c>
      <c r="H416" s="8" t="s">
        <v>161</v>
      </c>
      <c r="I416" s="8" t="s">
        <v>126</v>
      </c>
      <c r="J416" s="8">
        <v>0.7913</v>
      </c>
      <c r="K416" s="8">
        <f t="shared" si="30"/>
        <v>5.5662921348314605</v>
      </c>
      <c r="L416" s="8">
        <f t="shared" si="31"/>
        <v>1.6382022471910112</v>
      </c>
      <c r="M416" s="8">
        <f t="shared" si="32"/>
        <v>0.17965280581348406</v>
      </c>
      <c r="N416" s="8">
        <f t="shared" si="33"/>
        <v>0.61042524005486976</v>
      </c>
      <c r="O416" s="8">
        <f t="shared" si="34"/>
        <v>5.5662921348314605</v>
      </c>
    </row>
    <row r="417" spans="1:15">
      <c r="A417" s="8" t="s">
        <v>246</v>
      </c>
      <c r="B417" s="8">
        <v>3525</v>
      </c>
      <c r="C417" s="8" t="s">
        <v>35</v>
      </c>
      <c r="D417" s="10">
        <v>3.2620000000000003E-5</v>
      </c>
      <c r="E417" s="8">
        <v>0.38700000000000001</v>
      </c>
      <c r="F417" s="8">
        <v>2.1349999999999998</v>
      </c>
      <c r="G417" s="8">
        <v>0.78300000000000003</v>
      </c>
      <c r="H417" s="8" t="s">
        <v>172</v>
      </c>
      <c r="I417" s="8" t="s">
        <v>126</v>
      </c>
      <c r="J417" s="8">
        <v>0.83640000000000003</v>
      </c>
      <c r="K417" s="8">
        <f t="shared" si="30"/>
        <v>5.5167958656330747</v>
      </c>
      <c r="L417" s="8">
        <f t="shared" si="31"/>
        <v>2.0232558139534884</v>
      </c>
      <c r="M417" s="8">
        <f t="shared" si="32"/>
        <v>0.18126463700234194</v>
      </c>
      <c r="N417" s="8">
        <f t="shared" si="33"/>
        <v>0.4942528735632184</v>
      </c>
      <c r="O417" s="8">
        <f t="shared" si="34"/>
        <v>5.5167958656330747</v>
      </c>
    </row>
    <row r="418" spans="1:15">
      <c r="A418" s="8" t="s">
        <v>246</v>
      </c>
      <c r="B418" s="8">
        <v>4357</v>
      </c>
      <c r="C418" s="8" t="s">
        <v>5</v>
      </c>
      <c r="D418" s="10">
        <v>1.858E-6</v>
      </c>
      <c r="E418" s="8">
        <v>0.26100000000000001</v>
      </c>
      <c r="F418" s="8">
        <v>1.42</v>
      </c>
      <c r="G418" s="8">
        <v>1.004</v>
      </c>
      <c r="H418" s="8" t="s">
        <v>142</v>
      </c>
      <c r="I418" s="8" t="s">
        <v>126</v>
      </c>
      <c r="J418" s="8">
        <v>0.8196</v>
      </c>
      <c r="K418" s="8">
        <f t="shared" si="30"/>
        <v>5.4406130268199231</v>
      </c>
      <c r="L418" s="8">
        <f t="shared" si="31"/>
        <v>3.8467432950191571</v>
      </c>
      <c r="M418" s="8">
        <f t="shared" si="32"/>
        <v>0.18380281690140846</v>
      </c>
      <c r="N418" s="8">
        <f t="shared" si="33"/>
        <v>0.25996015936254979</v>
      </c>
      <c r="O418" s="8">
        <f t="shared" si="34"/>
        <v>5.4406130268199231</v>
      </c>
    </row>
    <row r="419" spans="1:15">
      <c r="A419" s="8" t="s">
        <v>246</v>
      </c>
      <c r="B419" s="8">
        <v>2084</v>
      </c>
      <c r="C419" s="8" t="s">
        <v>51</v>
      </c>
      <c r="D419" s="10">
        <v>6.4939999999999998E-5</v>
      </c>
      <c r="E419" s="8">
        <v>0.379</v>
      </c>
      <c r="F419" s="8">
        <v>1.986</v>
      </c>
      <c r="G419" s="8">
        <v>1.3240000000000001</v>
      </c>
      <c r="H419" s="8" t="s">
        <v>188</v>
      </c>
      <c r="I419" s="8" t="s">
        <v>133</v>
      </c>
      <c r="J419" s="8">
        <v>0.61180000000000001</v>
      </c>
      <c r="K419" s="8">
        <f t="shared" si="30"/>
        <v>5.2401055408970976</v>
      </c>
      <c r="L419" s="8">
        <f t="shared" si="31"/>
        <v>3.4934036939313984</v>
      </c>
      <c r="M419" s="8">
        <f t="shared" si="32"/>
        <v>0.19083585095669689</v>
      </c>
      <c r="N419" s="8">
        <f t="shared" si="33"/>
        <v>0.28625377643504529</v>
      </c>
      <c r="O419" s="8">
        <f t="shared" si="34"/>
        <v>5.2401055408970976</v>
      </c>
    </row>
    <row r="420" spans="1:15">
      <c r="A420" s="8" t="s">
        <v>246</v>
      </c>
      <c r="B420" s="8">
        <v>4679</v>
      </c>
      <c r="C420" s="8" t="s">
        <v>35</v>
      </c>
      <c r="D420" s="10">
        <v>4.4759999999999998E-4</v>
      </c>
      <c r="E420" s="8">
        <v>0.39700000000000002</v>
      </c>
      <c r="F420" s="8">
        <v>1.952</v>
      </c>
      <c r="G420" s="8">
        <v>0.77100000000000002</v>
      </c>
      <c r="H420" s="8" t="s">
        <v>172</v>
      </c>
      <c r="I420" s="8" t="s">
        <v>126</v>
      </c>
      <c r="J420" s="8">
        <v>0.83640000000000003</v>
      </c>
      <c r="K420" s="8">
        <f t="shared" si="30"/>
        <v>4.9168765743073042</v>
      </c>
      <c r="L420" s="8">
        <f t="shared" si="31"/>
        <v>1.9420654911838791</v>
      </c>
      <c r="M420" s="8">
        <f t="shared" si="32"/>
        <v>0.20338114754098363</v>
      </c>
      <c r="N420" s="8">
        <f t="shared" si="33"/>
        <v>0.51491569390402081</v>
      </c>
      <c r="O420" s="8">
        <f t="shared" si="34"/>
        <v>4.9168765743073042</v>
      </c>
    </row>
    <row r="421" spans="1:15">
      <c r="A421" s="8" t="s">
        <v>246</v>
      </c>
      <c r="B421" s="8">
        <v>4273</v>
      </c>
      <c r="C421" s="8" t="s">
        <v>215</v>
      </c>
      <c r="D421" s="10">
        <v>1.2729999999999999E-6</v>
      </c>
      <c r="E421" s="8">
        <v>1.161</v>
      </c>
      <c r="F421" s="8">
        <v>0.24399999999999999</v>
      </c>
      <c r="G421" s="8">
        <v>1.766</v>
      </c>
      <c r="H421" s="8" t="s">
        <v>216</v>
      </c>
      <c r="I421" s="8" t="s">
        <v>126</v>
      </c>
      <c r="J421" s="8">
        <v>0.80969999999999998</v>
      </c>
      <c r="K421" s="8">
        <f t="shared" si="30"/>
        <v>0.21016365202411713</v>
      </c>
      <c r="L421" s="8">
        <f t="shared" si="31"/>
        <v>1.5211024978466838</v>
      </c>
      <c r="M421" s="8">
        <f t="shared" si="32"/>
        <v>4.7581967213114753</v>
      </c>
      <c r="N421" s="8">
        <f t="shared" si="33"/>
        <v>0.6574178935447339</v>
      </c>
      <c r="O421" s="8">
        <f t="shared" si="34"/>
        <v>4.7581967213114753</v>
      </c>
    </row>
    <row r="422" spans="1:15">
      <c r="A422" s="8" t="s">
        <v>246</v>
      </c>
      <c r="B422" s="8">
        <v>4865</v>
      </c>
      <c r="C422" s="8" t="s">
        <v>29</v>
      </c>
      <c r="D422" s="10">
        <v>2E-3</v>
      </c>
      <c r="E422" s="8">
        <v>0.41299999999999998</v>
      </c>
      <c r="F422" s="8">
        <v>1.1990000000000001</v>
      </c>
      <c r="G422" s="8">
        <v>1.905</v>
      </c>
      <c r="H422" s="8" t="s">
        <v>166</v>
      </c>
      <c r="I422" s="8" t="s">
        <v>126</v>
      </c>
      <c r="J422" s="8">
        <v>0.95579999999999998</v>
      </c>
      <c r="K422" s="8">
        <f t="shared" si="30"/>
        <v>2.9031476997578696</v>
      </c>
      <c r="L422" s="8">
        <f t="shared" si="31"/>
        <v>4.6125907990314774</v>
      </c>
      <c r="M422" s="8">
        <f t="shared" si="32"/>
        <v>0.34445371142618847</v>
      </c>
      <c r="N422" s="8">
        <f t="shared" si="33"/>
        <v>0.21679790026246717</v>
      </c>
      <c r="O422" s="8">
        <f t="shared" si="34"/>
        <v>4.6125907990314774</v>
      </c>
    </row>
    <row r="423" spans="1:15">
      <c r="A423" s="8" t="s">
        <v>246</v>
      </c>
      <c r="B423" s="8">
        <v>1868</v>
      </c>
      <c r="C423" s="8" t="s">
        <v>52</v>
      </c>
      <c r="D423" s="10">
        <v>7.2379999999999995E-5</v>
      </c>
      <c r="E423" s="8">
        <v>2.734</v>
      </c>
      <c r="F423" s="8">
        <v>1.0069999999999999</v>
      </c>
      <c r="G423" s="8">
        <v>0.60199999999999998</v>
      </c>
      <c r="H423" s="8" t="s">
        <v>189</v>
      </c>
      <c r="I423" s="8" t="s">
        <v>131</v>
      </c>
      <c r="J423" s="8">
        <v>0.95989999999999998</v>
      </c>
      <c r="K423" s="8">
        <f t="shared" si="30"/>
        <v>0.36832479882955371</v>
      </c>
      <c r="L423" s="8">
        <f t="shared" si="31"/>
        <v>0.22019019751280175</v>
      </c>
      <c r="M423" s="8">
        <f t="shared" si="32"/>
        <v>2.7149950347567033</v>
      </c>
      <c r="N423" s="8">
        <f t="shared" si="33"/>
        <v>4.5415282392026581</v>
      </c>
      <c r="O423" s="8">
        <f t="shared" si="34"/>
        <v>4.5415282392026581</v>
      </c>
    </row>
    <row r="424" spans="1:15">
      <c r="A424" s="8" t="s">
        <v>246</v>
      </c>
      <c r="B424" s="8">
        <v>1808</v>
      </c>
      <c r="C424" s="8" t="s">
        <v>38</v>
      </c>
      <c r="D424" s="10">
        <v>1E-3</v>
      </c>
      <c r="E424" s="8">
        <v>3.419</v>
      </c>
      <c r="F424" s="8">
        <v>2.0289999999999999</v>
      </c>
      <c r="G424" s="8">
        <v>0.755</v>
      </c>
      <c r="H424" s="8" t="s">
        <v>175</v>
      </c>
      <c r="I424" s="8" t="s">
        <v>127</v>
      </c>
      <c r="J424" s="8">
        <v>0.47670000000000001</v>
      </c>
      <c r="K424" s="8">
        <f t="shared" si="30"/>
        <v>0.59344837671833861</v>
      </c>
      <c r="L424" s="8">
        <f t="shared" si="31"/>
        <v>0.22082480257385201</v>
      </c>
      <c r="M424" s="8">
        <f t="shared" si="32"/>
        <v>1.6850665352390342</v>
      </c>
      <c r="N424" s="8">
        <f t="shared" si="33"/>
        <v>4.5284768211920534</v>
      </c>
      <c r="O424" s="8">
        <f t="shared" si="34"/>
        <v>4.5284768211920534</v>
      </c>
    </row>
    <row r="425" spans="1:15">
      <c r="A425" s="8" t="s">
        <v>246</v>
      </c>
      <c r="B425" s="8">
        <v>3745</v>
      </c>
      <c r="C425" s="8" t="s">
        <v>249</v>
      </c>
      <c r="D425" s="10">
        <v>6.3809999999999995E-4</v>
      </c>
      <c r="E425" s="8">
        <v>0.58599999999999997</v>
      </c>
      <c r="F425" s="8">
        <v>2.5249999999999999</v>
      </c>
      <c r="G425" s="8">
        <v>0.79200000000000004</v>
      </c>
      <c r="H425" s="8" t="s">
        <v>250</v>
      </c>
      <c r="I425" s="8" t="s">
        <v>126</v>
      </c>
      <c r="J425" s="8">
        <v>0.87880000000000003</v>
      </c>
      <c r="K425" s="8">
        <f t="shared" si="30"/>
        <v>4.3088737201365186</v>
      </c>
      <c r="L425" s="8">
        <f t="shared" si="31"/>
        <v>1.3515358361774745</v>
      </c>
      <c r="M425" s="8">
        <f t="shared" si="32"/>
        <v>0.23207920792079206</v>
      </c>
      <c r="N425" s="8">
        <f t="shared" si="33"/>
        <v>0.73989898989898983</v>
      </c>
      <c r="O425" s="8">
        <f t="shared" si="34"/>
        <v>4.3088737201365186</v>
      </c>
    </row>
    <row r="426" spans="1:15">
      <c r="A426" s="8" t="s">
        <v>246</v>
      </c>
      <c r="B426" s="8">
        <v>3688</v>
      </c>
      <c r="C426" s="8" t="s">
        <v>35</v>
      </c>
      <c r="D426" s="10">
        <v>5.9290000000000005E-4</v>
      </c>
      <c r="E426" s="8">
        <v>0.36499999999999999</v>
      </c>
      <c r="F426" s="8">
        <v>0.91900000000000004</v>
      </c>
      <c r="G426" s="8">
        <v>1.5229999999999999</v>
      </c>
      <c r="H426" s="8" t="s">
        <v>172</v>
      </c>
      <c r="I426" s="8" t="s">
        <v>126</v>
      </c>
      <c r="J426" s="8">
        <v>0.83640000000000003</v>
      </c>
      <c r="K426" s="8">
        <f t="shared" si="30"/>
        <v>2.5178082191780824</v>
      </c>
      <c r="L426" s="8">
        <f t="shared" si="31"/>
        <v>4.1726027397260275</v>
      </c>
      <c r="M426" s="8">
        <f t="shared" si="32"/>
        <v>0.397170837867247</v>
      </c>
      <c r="N426" s="8">
        <f t="shared" si="33"/>
        <v>0.23965856861457649</v>
      </c>
      <c r="O426" s="8">
        <f t="shared" si="34"/>
        <v>4.1726027397260275</v>
      </c>
    </row>
    <row r="427" spans="1:15">
      <c r="A427" s="8" t="s">
        <v>246</v>
      </c>
      <c r="B427" s="8">
        <v>4400</v>
      </c>
      <c r="C427" s="8" t="s">
        <v>5</v>
      </c>
      <c r="D427" s="10">
        <v>1E-3</v>
      </c>
      <c r="E427" s="8">
        <v>0.49299999999999999</v>
      </c>
      <c r="F427" s="8">
        <v>0.79700000000000004</v>
      </c>
      <c r="G427" s="8">
        <v>1.988</v>
      </c>
      <c r="H427" s="8" t="s">
        <v>142</v>
      </c>
      <c r="I427" s="8" t="s">
        <v>126</v>
      </c>
      <c r="J427" s="8">
        <v>0.8196</v>
      </c>
      <c r="K427" s="8">
        <f t="shared" si="30"/>
        <v>1.6166328600405682</v>
      </c>
      <c r="L427" s="8">
        <f t="shared" si="31"/>
        <v>4.032454361054767</v>
      </c>
      <c r="M427" s="8">
        <f t="shared" si="32"/>
        <v>0.61856963613550808</v>
      </c>
      <c r="N427" s="8">
        <f t="shared" si="33"/>
        <v>0.24798792756539234</v>
      </c>
      <c r="O427" s="8">
        <f t="shared" si="34"/>
        <v>4.032454361054767</v>
      </c>
    </row>
    <row r="428" spans="1:15">
      <c r="A428" s="8" t="s">
        <v>246</v>
      </c>
      <c r="B428" s="8">
        <v>1755</v>
      </c>
      <c r="C428" s="8" t="s">
        <v>249</v>
      </c>
      <c r="D428" s="10">
        <v>1.6579999999999999E-4</v>
      </c>
      <c r="E428" s="8">
        <v>0.52700000000000002</v>
      </c>
      <c r="F428" s="8">
        <v>2.0390000000000001</v>
      </c>
      <c r="G428" s="8">
        <v>0.99299999999999999</v>
      </c>
      <c r="H428" s="8" t="s">
        <v>250</v>
      </c>
      <c r="I428" s="8" t="s">
        <v>126</v>
      </c>
      <c r="J428" s="8">
        <v>0.87880000000000003</v>
      </c>
      <c r="K428" s="8">
        <f t="shared" si="30"/>
        <v>3.8690702087286528</v>
      </c>
      <c r="L428" s="8">
        <f t="shared" si="31"/>
        <v>1.8842504743833015</v>
      </c>
      <c r="M428" s="8">
        <f t="shared" si="32"/>
        <v>0.25846002942618929</v>
      </c>
      <c r="N428" s="8">
        <f t="shared" si="33"/>
        <v>0.53071500503524671</v>
      </c>
      <c r="O428" s="8">
        <f t="shared" si="34"/>
        <v>3.8690702087286528</v>
      </c>
    </row>
    <row r="429" spans="1:15">
      <c r="A429" s="8" t="s">
        <v>246</v>
      </c>
      <c r="B429" s="8">
        <v>4690</v>
      </c>
      <c r="C429" s="8" t="s">
        <v>35</v>
      </c>
      <c r="D429" s="10">
        <v>2.988E-4</v>
      </c>
      <c r="E429" s="8">
        <v>0.44700000000000001</v>
      </c>
      <c r="F429" s="8">
        <v>1.6950000000000001</v>
      </c>
      <c r="G429" s="8">
        <v>0.69499999999999995</v>
      </c>
      <c r="H429" s="8" t="s">
        <v>172</v>
      </c>
      <c r="I429" s="8" t="s">
        <v>126</v>
      </c>
      <c r="J429" s="8">
        <v>0.83640000000000003</v>
      </c>
      <c r="K429" s="8">
        <f t="shared" si="30"/>
        <v>3.7919463087248322</v>
      </c>
      <c r="L429" s="8">
        <f t="shared" si="31"/>
        <v>1.5548098434004474</v>
      </c>
      <c r="M429" s="8">
        <f t="shared" si="32"/>
        <v>0.26371681415929205</v>
      </c>
      <c r="N429" s="8">
        <f t="shared" si="33"/>
        <v>0.64316546762589932</v>
      </c>
      <c r="O429" s="8">
        <f t="shared" si="34"/>
        <v>3.7919463087248322</v>
      </c>
    </row>
    <row r="430" spans="1:15">
      <c r="A430" s="8" t="s">
        <v>246</v>
      </c>
      <c r="B430" s="8">
        <v>4672</v>
      </c>
      <c r="C430" s="8" t="s">
        <v>31</v>
      </c>
      <c r="D430" s="10">
        <v>2.4360000000000001E-4</v>
      </c>
      <c r="E430" s="8">
        <v>0.54600000000000004</v>
      </c>
      <c r="F430" s="8">
        <v>1.998</v>
      </c>
      <c r="G430" s="8">
        <v>0.73799999999999999</v>
      </c>
      <c r="H430" s="8" t="s">
        <v>168</v>
      </c>
      <c r="I430" s="8" t="s">
        <v>126</v>
      </c>
      <c r="J430" s="8">
        <v>0.8538</v>
      </c>
      <c r="K430" s="8">
        <f t="shared" si="30"/>
        <v>3.6593406593406592</v>
      </c>
      <c r="L430" s="8">
        <f t="shared" si="31"/>
        <v>1.3516483516483515</v>
      </c>
      <c r="M430" s="8">
        <f t="shared" si="32"/>
        <v>0.27327327327327328</v>
      </c>
      <c r="N430" s="8">
        <f t="shared" si="33"/>
        <v>0.73983739837398377</v>
      </c>
      <c r="O430" s="8">
        <f t="shared" si="34"/>
        <v>3.6593406593406592</v>
      </c>
    </row>
    <row r="431" spans="1:15">
      <c r="A431" s="8" t="s">
        <v>246</v>
      </c>
      <c r="B431" s="8">
        <v>4668</v>
      </c>
      <c r="C431" s="8" t="s">
        <v>35</v>
      </c>
      <c r="D431" s="10">
        <v>3.0000000000000001E-3</v>
      </c>
      <c r="E431" s="8">
        <v>0.46500000000000002</v>
      </c>
      <c r="F431" s="8">
        <v>1.651</v>
      </c>
      <c r="G431" s="8">
        <v>1.0429999999999999</v>
      </c>
      <c r="H431" s="8" t="s">
        <v>172</v>
      </c>
      <c r="I431" s="8" t="s">
        <v>126</v>
      </c>
      <c r="J431" s="8">
        <v>0.83640000000000003</v>
      </c>
      <c r="K431" s="8">
        <f t="shared" si="30"/>
        <v>3.5505376344086019</v>
      </c>
      <c r="L431" s="8">
        <f t="shared" si="31"/>
        <v>2.2430107526881717</v>
      </c>
      <c r="M431" s="8">
        <f t="shared" si="32"/>
        <v>0.28164748637189585</v>
      </c>
      <c r="N431" s="8">
        <f t="shared" si="33"/>
        <v>0.44582933844678818</v>
      </c>
      <c r="O431" s="8">
        <f t="shared" si="34"/>
        <v>3.5505376344086019</v>
      </c>
    </row>
    <row r="432" spans="1:15">
      <c r="A432" s="8" t="s">
        <v>246</v>
      </c>
      <c r="B432" s="8">
        <v>1688</v>
      </c>
      <c r="C432" s="8" t="s">
        <v>21</v>
      </c>
      <c r="D432" s="10">
        <v>1.752E-4</v>
      </c>
      <c r="E432" s="8">
        <v>2.0430000000000001</v>
      </c>
      <c r="F432" s="8">
        <v>0.57799999999999996</v>
      </c>
      <c r="G432" s="8">
        <v>0.95899999999999996</v>
      </c>
      <c r="H432" s="8" t="s">
        <v>158</v>
      </c>
      <c r="I432" s="8" t="s">
        <v>130</v>
      </c>
      <c r="J432" s="8">
        <v>0.36080000000000001</v>
      </c>
      <c r="K432" s="8">
        <f t="shared" si="30"/>
        <v>0.28291727851199211</v>
      </c>
      <c r="L432" s="8">
        <f t="shared" si="31"/>
        <v>0.46940773372491429</v>
      </c>
      <c r="M432" s="8">
        <f t="shared" si="32"/>
        <v>3.534602076124568</v>
      </c>
      <c r="N432" s="8">
        <f t="shared" si="33"/>
        <v>2.1303441084462986</v>
      </c>
      <c r="O432" s="8">
        <f t="shared" si="34"/>
        <v>3.534602076124568</v>
      </c>
    </row>
    <row r="433" spans="1:15">
      <c r="A433" s="8" t="s">
        <v>246</v>
      </c>
      <c r="B433" s="8">
        <v>4778</v>
      </c>
      <c r="C433" s="8" t="s">
        <v>21</v>
      </c>
      <c r="D433" s="10">
        <v>4.9589999999999996E-4</v>
      </c>
      <c r="E433" s="8">
        <v>0.74299999999999999</v>
      </c>
      <c r="F433" s="8">
        <v>2.57</v>
      </c>
      <c r="G433" s="8">
        <v>0.64200000000000002</v>
      </c>
      <c r="H433" s="8" t="s">
        <v>158</v>
      </c>
      <c r="I433" s="8" t="s">
        <v>130</v>
      </c>
      <c r="J433" s="8">
        <v>0.36080000000000001</v>
      </c>
      <c r="K433" s="8">
        <f t="shared" si="30"/>
        <v>3.4589502018842531</v>
      </c>
      <c r="L433" s="8">
        <f t="shared" si="31"/>
        <v>0.8640646029609691</v>
      </c>
      <c r="M433" s="8">
        <f t="shared" si="32"/>
        <v>0.28910505836575878</v>
      </c>
      <c r="N433" s="8">
        <f t="shared" si="33"/>
        <v>1.1573208722741433</v>
      </c>
      <c r="O433" s="8">
        <f t="shared" si="34"/>
        <v>3.4589502018842531</v>
      </c>
    </row>
    <row r="434" spans="1:15">
      <c r="A434" s="8" t="s">
        <v>246</v>
      </c>
      <c r="B434" s="8">
        <v>4155</v>
      </c>
      <c r="C434" s="8" t="s">
        <v>57</v>
      </c>
      <c r="D434" s="10">
        <v>4.0540000000000001E-5</v>
      </c>
      <c r="E434" s="8">
        <v>0.46100000000000002</v>
      </c>
      <c r="F434" s="8">
        <v>1.5449999999999999</v>
      </c>
      <c r="G434" s="8">
        <v>1.1339999999999999</v>
      </c>
      <c r="H434" s="8" t="s">
        <v>194</v>
      </c>
      <c r="I434" s="8" t="s">
        <v>126</v>
      </c>
      <c r="J434" s="8">
        <v>0.74770000000000003</v>
      </c>
      <c r="K434" s="8">
        <f t="shared" si="30"/>
        <v>3.3514099783080256</v>
      </c>
      <c r="L434" s="8">
        <f t="shared" si="31"/>
        <v>2.459869848156182</v>
      </c>
      <c r="M434" s="8">
        <f t="shared" si="32"/>
        <v>0.29838187702265373</v>
      </c>
      <c r="N434" s="8">
        <f t="shared" si="33"/>
        <v>0.40652557319223992</v>
      </c>
      <c r="O434" s="8">
        <f t="shared" si="34"/>
        <v>3.3514099783080256</v>
      </c>
    </row>
    <row r="435" spans="1:15">
      <c r="A435" s="8" t="s">
        <v>246</v>
      </c>
      <c r="B435" s="8">
        <v>3328</v>
      </c>
      <c r="C435" s="8" t="s">
        <v>35</v>
      </c>
      <c r="D435" s="10">
        <v>2.6889999999999998E-4</v>
      </c>
      <c r="E435" s="8">
        <v>0.53200000000000003</v>
      </c>
      <c r="F435" s="8">
        <v>1.6659999999999999</v>
      </c>
      <c r="G435" s="8">
        <v>1.03</v>
      </c>
      <c r="H435" s="8" t="s">
        <v>172</v>
      </c>
      <c r="I435" s="8" t="s">
        <v>126</v>
      </c>
      <c r="J435" s="8">
        <v>0.83640000000000003</v>
      </c>
      <c r="K435" s="8">
        <f t="shared" si="30"/>
        <v>3.1315789473684208</v>
      </c>
      <c r="L435" s="8">
        <f t="shared" si="31"/>
        <v>1.9360902255639096</v>
      </c>
      <c r="M435" s="8">
        <f t="shared" si="32"/>
        <v>0.31932773109243701</v>
      </c>
      <c r="N435" s="8">
        <f t="shared" si="33"/>
        <v>0.51650485436893201</v>
      </c>
      <c r="O435" s="8">
        <f t="shared" si="34"/>
        <v>3.1315789473684208</v>
      </c>
    </row>
    <row r="436" spans="1:15">
      <c r="A436" s="8" t="s">
        <v>246</v>
      </c>
      <c r="B436" s="8">
        <v>1618</v>
      </c>
      <c r="C436" s="8" t="s">
        <v>247</v>
      </c>
      <c r="D436" s="10">
        <v>8.5069999999999997E-5</v>
      </c>
      <c r="E436" s="8">
        <v>0.65500000000000003</v>
      </c>
      <c r="F436" s="8">
        <v>1.32</v>
      </c>
      <c r="G436" s="8">
        <v>2.0430000000000001</v>
      </c>
      <c r="H436" s="8" t="s">
        <v>248</v>
      </c>
      <c r="I436" s="8" t="s">
        <v>126</v>
      </c>
      <c r="J436" s="8">
        <v>0.8538</v>
      </c>
      <c r="K436" s="8">
        <f t="shared" si="30"/>
        <v>2.0152671755725189</v>
      </c>
      <c r="L436" s="8">
        <f t="shared" si="31"/>
        <v>3.1190839694656489</v>
      </c>
      <c r="M436" s="8">
        <f t="shared" si="32"/>
        <v>0.49621212121212122</v>
      </c>
      <c r="N436" s="8">
        <f t="shared" si="33"/>
        <v>0.32060695056289767</v>
      </c>
      <c r="O436" s="8">
        <f t="shared" si="34"/>
        <v>3.1190839694656489</v>
      </c>
    </row>
    <row r="437" spans="1:15">
      <c r="A437" s="8" t="s">
        <v>246</v>
      </c>
      <c r="B437" s="8">
        <v>4652</v>
      </c>
      <c r="C437" s="8" t="s">
        <v>52</v>
      </c>
      <c r="D437" s="10">
        <v>7.0189999999999998E-4</v>
      </c>
      <c r="E437" s="8">
        <v>2.367</v>
      </c>
      <c r="F437" s="8">
        <v>0.88300000000000001</v>
      </c>
      <c r="G437" s="8">
        <v>0.81100000000000005</v>
      </c>
      <c r="H437" s="8" t="s">
        <v>189</v>
      </c>
      <c r="I437" s="8" t="s">
        <v>131</v>
      </c>
      <c r="J437" s="8">
        <v>0.95989999999999998</v>
      </c>
      <c r="K437" s="8">
        <f t="shared" si="30"/>
        <v>0.37304604985213352</v>
      </c>
      <c r="L437" s="8">
        <f t="shared" si="31"/>
        <v>0.3426277989015632</v>
      </c>
      <c r="M437" s="8">
        <f t="shared" si="32"/>
        <v>2.6806342015855038</v>
      </c>
      <c r="N437" s="8">
        <f t="shared" si="33"/>
        <v>2.9186189889025891</v>
      </c>
      <c r="O437" s="8">
        <f t="shared" si="34"/>
        <v>2.9186189889025891</v>
      </c>
    </row>
    <row r="438" spans="1:15">
      <c r="A438" s="8" t="s">
        <v>246</v>
      </c>
      <c r="B438" s="8">
        <v>1120</v>
      </c>
      <c r="C438" s="8" t="s">
        <v>6</v>
      </c>
      <c r="D438" s="10">
        <v>8.3989999999999998E-4</v>
      </c>
      <c r="E438" s="8">
        <v>0.54500000000000004</v>
      </c>
      <c r="F438" s="8">
        <v>1.4490000000000001</v>
      </c>
      <c r="G438" s="8">
        <v>1.3720000000000001</v>
      </c>
      <c r="H438" s="8" t="s">
        <v>143</v>
      </c>
      <c r="I438" s="8" t="s">
        <v>126</v>
      </c>
      <c r="J438" s="8">
        <v>0.60770000000000002</v>
      </c>
      <c r="K438" s="8">
        <f t="shared" si="30"/>
        <v>2.6587155963302753</v>
      </c>
      <c r="L438" s="8">
        <f t="shared" si="31"/>
        <v>2.5174311926605504</v>
      </c>
      <c r="M438" s="8">
        <f t="shared" si="32"/>
        <v>0.37612146307798483</v>
      </c>
      <c r="N438" s="8">
        <f t="shared" si="33"/>
        <v>0.39723032069970843</v>
      </c>
      <c r="O438" s="8">
        <f t="shared" si="34"/>
        <v>2.6587155963302753</v>
      </c>
    </row>
    <row r="439" spans="1:15">
      <c r="A439" s="8" t="s">
        <v>246</v>
      </c>
      <c r="B439" s="8">
        <v>4871</v>
      </c>
      <c r="C439" s="8" t="s">
        <v>24</v>
      </c>
      <c r="D439" s="10">
        <v>1E-3</v>
      </c>
      <c r="E439" s="8">
        <v>0.90400000000000003</v>
      </c>
      <c r="F439" s="8">
        <v>2.3860000000000001</v>
      </c>
      <c r="G439" s="8">
        <v>0.84299999999999997</v>
      </c>
      <c r="H439" s="8" t="s">
        <v>161</v>
      </c>
      <c r="I439" s="8" t="s">
        <v>126</v>
      </c>
      <c r="J439" s="8">
        <v>0.7913</v>
      </c>
      <c r="K439" s="8">
        <f t="shared" si="30"/>
        <v>2.6393805309734515</v>
      </c>
      <c r="L439" s="8">
        <f t="shared" si="31"/>
        <v>0.93252212389380529</v>
      </c>
      <c r="M439" s="8">
        <f t="shared" si="32"/>
        <v>0.37887678122380553</v>
      </c>
      <c r="N439" s="8">
        <f t="shared" si="33"/>
        <v>1.0723606168446027</v>
      </c>
      <c r="O439" s="8">
        <f t="shared" si="34"/>
        <v>2.6393805309734515</v>
      </c>
    </row>
    <row r="440" spans="1:15">
      <c r="A440" s="8" t="s">
        <v>246</v>
      </c>
      <c r="B440" s="8">
        <v>4864</v>
      </c>
      <c r="C440" s="8" t="s">
        <v>249</v>
      </c>
      <c r="D440" s="10">
        <v>9.8940000000000009E-4</v>
      </c>
      <c r="E440" s="8">
        <v>0.78100000000000003</v>
      </c>
      <c r="F440" s="8">
        <v>2.0539999999999998</v>
      </c>
      <c r="G440" s="8">
        <v>1.04</v>
      </c>
      <c r="H440" s="8" t="s">
        <v>250</v>
      </c>
      <c r="I440" s="8" t="s">
        <v>126</v>
      </c>
      <c r="J440" s="8">
        <v>0.87880000000000003</v>
      </c>
      <c r="K440" s="8">
        <f t="shared" si="30"/>
        <v>2.6299615877080664</v>
      </c>
      <c r="L440" s="8">
        <f t="shared" si="31"/>
        <v>1.3316261203585147</v>
      </c>
      <c r="M440" s="8">
        <f t="shared" si="32"/>
        <v>0.38023369036027266</v>
      </c>
      <c r="N440" s="8">
        <f t="shared" si="33"/>
        <v>0.75096153846153846</v>
      </c>
      <c r="O440" s="8">
        <f t="shared" si="34"/>
        <v>2.6299615877080664</v>
      </c>
    </row>
    <row r="441" spans="1:15">
      <c r="A441" s="8" t="s">
        <v>246</v>
      </c>
      <c r="B441" s="8">
        <v>4796</v>
      </c>
      <c r="C441" s="8" t="s">
        <v>21</v>
      </c>
      <c r="D441" s="10">
        <v>8.9999999999999993E-3</v>
      </c>
      <c r="E441" s="8">
        <v>1.8340000000000001</v>
      </c>
      <c r="F441" s="8">
        <v>0.86799999999999999</v>
      </c>
      <c r="G441" s="8">
        <v>0.70599999999999996</v>
      </c>
      <c r="H441" s="8" t="s">
        <v>158</v>
      </c>
      <c r="I441" s="8" t="s">
        <v>130</v>
      </c>
      <c r="J441" s="8">
        <v>0.36080000000000001</v>
      </c>
      <c r="K441" s="8">
        <f t="shared" si="30"/>
        <v>0.47328244274809156</v>
      </c>
      <c r="L441" s="8">
        <f t="shared" si="31"/>
        <v>0.38495092693565974</v>
      </c>
      <c r="M441" s="8">
        <f t="shared" si="32"/>
        <v>2.1129032258064515</v>
      </c>
      <c r="N441" s="8">
        <f t="shared" si="33"/>
        <v>2.5977337110481589</v>
      </c>
      <c r="O441" s="8">
        <f t="shared" si="34"/>
        <v>2.5977337110481589</v>
      </c>
    </row>
    <row r="442" spans="1:15">
      <c r="A442" s="8" t="s">
        <v>246</v>
      </c>
      <c r="B442" s="8">
        <v>1545</v>
      </c>
      <c r="C442" s="8" t="s">
        <v>21</v>
      </c>
      <c r="D442" s="10">
        <v>2.4279999999999999E-4</v>
      </c>
      <c r="E442" s="8">
        <v>1.9990000000000001</v>
      </c>
      <c r="F442" s="8">
        <v>0.77200000000000002</v>
      </c>
      <c r="G442" s="8">
        <v>1.091</v>
      </c>
      <c r="H442" s="8" t="s">
        <v>158</v>
      </c>
      <c r="I442" s="8" t="s">
        <v>130</v>
      </c>
      <c r="J442" s="8">
        <v>0.36080000000000001</v>
      </c>
      <c r="K442" s="8">
        <f t="shared" si="30"/>
        <v>0.38619309654827411</v>
      </c>
      <c r="L442" s="8">
        <f t="shared" si="31"/>
        <v>0.54577288644322153</v>
      </c>
      <c r="M442" s="8">
        <f t="shared" si="32"/>
        <v>2.5893782383419688</v>
      </c>
      <c r="N442" s="8">
        <f t="shared" si="33"/>
        <v>1.8322639780018333</v>
      </c>
      <c r="O442" s="8">
        <f t="shared" si="34"/>
        <v>2.5893782383419688</v>
      </c>
    </row>
    <row r="443" spans="1:15">
      <c r="A443" s="8" t="s">
        <v>246</v>
      </c>
      <c r="B443" s="8">
        <v>4201</v>
      </c>
      <c r="C443" s="8" t="s">
        <v>6</v>
      </c>
      <c r="D443" s="10">
        <v>4.0000000000000001E-3</v>
      </c>
      <c r="E443" s="8">
        <v>0.57399999999999995</v>
      </c>
      <c r="F443" s="8">
        <v>1.47</v>
      </c>
      <c r="G443" s="8">
        <v>1.0029999999999999</v>
      </c>
      <c r="H443" s="8" t="s">
        <v>143</v>
      </c>
      <c r="I443" s="8" t="s">
        <v>126</v>
      </c>
      <c r="J443" s="8">
        <v>0.60770000000000002</v>
      </c>
      <c r="K443" s="8">
        <f t="shared" si="30"/>
        <v>2.5609756097560976</v>
      </c>
      <c r="L443" s="8">
        <f t="shared" si="31"/>
        <v>1.7473867595818815</v>
      </c>
      <c r="M443" s="8">
        <f t="shared" si="32"/>
        <v>0.39047619047619048</v>
      </c>
      <c r="N443" s="8">
        <f t="shared" si="33"/>
        <v>0.57228315054835499</v>
      </c>
      <c r="O443" s="8">
        <f t="shared" si="34"/>
        <v>2.5609756097560976</v>
      </c>
    </row>
    <row r="444" spans="1:15">
      <c r="A444" s="8" t="s">
        <v>246</v>
      </c>
      <c r="B444" s="8">
        <v>4881</v>
      </c>
      <c r="C444" s="8" t="s">
        <v>253</v>
      </c>
      <c r="D444" s="10">
        <v>2.295E-6</v>
      </c>
      <c r="E444" s="8">
        <v>0.63100000000000001</v>
      </c>
      <c r="F444" s="8">
        <v>1.2350000000000001</v>
      </c>
      <c r="G444" s="8">
        <v>1.5740000000000001</v>
      </c>
      <c r="H444" s="8" t="s">
        <v>254</v>
      </c>
      <c r="I444" s="8" t="s">
        <v>133</v>
      </c>
      <c r="J444" s="8">
        <v>0.94040000000000001</v>
      </c>
      <c r="K444" s="8">
        <f t="shared" si="30"/>
        <v>1.9572107765451665</v>
      </c>
      <c r="L444" s="8">
        <f t="shared" si="31"/>
        <v>2.4944532488114106</v>
      </c>
      <c r="M444" s="8">
        <f t="shared" si="32"/>
        <v>0.51093117408906874</v>
      </c>
      <c r="N444" s="8">
        <f t="shared" si="33"/>
        <v>0.40088945362134687</v>
      </c>
      <c r="O444" s="8">
        <f t="shared" si="34"/>
        <v>2.4944532488114106</v>
      </c>
    </row>
    <row r="445" spans="1:15">
      <c r="A445" s="8" t="s">
        <v>246</v>
      </c>
      <c r="B445" s="8">
        <v>1109</v>
      </c>
      <c r="C445" s="8" t="s">
        <v>57</v>
      </c>
      <c r="D445" s="10">
        <v>7.3150000000000005E-4</v>
      </c>
      <c r="E445" s="8">
        <v>0.59599999999999997</v>
      </c>
      <c r="F445" s="8">
        <v>1.3420000000000001</v>
      </c>
      <c r="G445" s="8">
        <v>1.4610000000000001</v>
      </c>
      <c r="H445" s="8" t="s">
        <v>194</v>
      </c>
      <c r="I445" s="8" t="s">
        <v>126</v>
      </c>
      <c r="J445" s="8">
        <v>0.74770000000000003</v>
      </c>
      <c r="K445" s="8">
        <f t="shared" si="30"/>
        <v>2.2516778523489935</v>
      </c>
      <c r="L445" s="8">
        <f t="shared" si="31"/>
        <v>2.451342281879195</v>
      </c>
      <c r="M445" s="8">
        <f t="shared" si="32"/>
        <v>0.4441132637853949</v>
      </c>
      <c r="N445" s="8">
        <f t="shared" si="33"/>
        <v>0.40793976728268305</v>
      </c>
      <c r="O445" s="8">
        <f t="shared" si="34"/>
        <v>2.451342281879195</v>
      </c>
    </row>
    <row r="446" spans="1:15">
      <c r="A446" s="8" t="s">
        <v>246</v>
      </c>
      <c r="B446" s="8">
        <v>4275</v>
      </c>
      <c r="C446" s="8" t="s">
        <v>215</v>
      </c>
      <c r="D446" s="10">
        <v>6.4380000000000004E-4</v>
      </c>
      <c r="E446" s="8">
        <v>0.95799999999999996</v>
      </c>
      <c r="F446" s="8">
        <v>0.39200000000000002</v>
      </c>
      <c r="G446" s="8">
        <v>1.581</v>
      </c>
      <c r="H446" s="8" t="s">
        <v>216</v>
      </c>
      <c r="I446" s="8" t="s">
        <v>126</v>
      </c>
      <c r="J446" s="8">
        <v>0.80969999999999998</v>
      </c>
      <c r="K446" s="8">
        <f t="shared" si="30"/>
        <v>0.40918580375782881</v>
      </c>
      <c r="L446" s="8">
        <f t="shared" si="31"/>
        <v>1.6503131524008352</v>
      </c>
      <c r="M446" s="8">
        <f t="shared" si="32"/>
        <v>2.443877551020408</v>
      </c>
      <c r="N446" s="8">
        <f t="shared" si="33"/>
        <v>0.60594560404807085</v>
      </c>
      <c r="O446" s="8">
        <f t="shared" si="34"/>
        <v>2.443877551020408</v>
      </c>
    </row>
    <row r="447" spans="1:15">
      <c r="A447" s="8" t="s">
        <v>246</v>
      </c>
      <c r="B447" s="8">
        <v>1725</v>
      </c>
      <c r="C447" s="8" t="s">
        <v>24</v>
      </c>
      <c r="D447" s="10">
        <v>4.1849999999999998E-4</v>
      </c>
      <c r="E447" s="8">
        <v>2.1480000000000001</v>
      </c>
      <c r="F447" s="8">
        <v>0.88</v>
      </c>
      <c r="G447" s="8">
        <v>1.0109999999999999</v>
      </c>
      <c r="H447" s="8" t="s">
        <v>161</v>
      </c>
      <c r="I447" s="8" t="s">
        <v>126</v>
      </c>
      <c r="J447" s="8">
        <v>0.7913</v>
      </c>
      <c r="K447" s="8">
        <f t="shared" si="30"/>
        <v>0.40968342644320294</v>
      </c>
      <c r="L447" s="8">
        <f t="shared" si="31"/>
        <v>0.47067039106145242</v>
      </c>
      <c r="M447" s="8">
        <f t="shared" si="32"/>
        <v>2.4409090909090909</v>
      </c>
      <c r="N447" s="8">
        <f t="shared" si="33"/>
        <v>2.1246290801186949</v>
      </c>
      <c r="O447" s="8">
        <f t="shared" si="34"/>
        <v>2.4409090909090909</v>
      </c>
    </row>
    <row r="448" spans="1:15">
      <c r="A448" s="8" t="s">
        <v>246</v>
      </c>
      <c r="B448" s="8">
        <v>1859</v>
      </c>
      <c r="C448" s="8" t="s">
        <v>52</v>
      </c>
      <c r="D448" s="10">
        <v>3.0000000000000001E-3</v>
      </c>
      <c r="E448" s="8">
        <v>1.748</v>
      </c>
      <c r="F448" s="8">
        <v>1.5620000000000001</v>
      </c>
      <c r="G448" s="8">
        <v>0.71899999999999997</v>
      </c>
      <c r="H448" s="8" t="s">
        <v>189</v>
      </c>
      <c r="I448" s="8" t="s">
        <v>131</v>
      </c>
      <c r="J448" s="8">
        <v>0.95989999999999998</v>
      </c>
      <c r="K448" s="8">
        <f t="shared" si="30"/>
        <v>0.89359267734553782</v>
      </c>
      <c r="L448" s="8">
        <f t="shared" si="31"/>
        <v>0.41132723112128144</v>
      </c>
      <c r="M448" s="8">
        <f t="shared" si="32"/>
        <v>1.1190781049935978</v>
      </c>
      <c r="N448" s="8">
        <f t="shared" si="33"/>
        <v>2.4311543810848399</v>
      </c>
      <c r="O448" s="8">
        <f t="shared" si="34"/>
        <v>2.4311543810848399</v>
      </c>
    </row>
    <row r="449" spans="1:15">
      <c r="A449" s="8" t="s">
        <v>246</v>
      </c>
      <c r="B449" s="8">
        <v>3493</v>
      </c>
      <c r="C449" s="8" t="s">
        <v>35</v>
      </c>
      <c r="D449" s="10">
        <v>8.0000000000000002E-3</v>
      </c>
      <c r="E449" s="8">
        <v>0.59799999999999998</v>
      </c>
      <c r="F449" s="8">
        <v>0.91100000000000003</v>
      </c>
      <c r="G449" s="8">
        <v>1.42</v>
      </c>
      <c r="H449" s="8" t="s">
        <v>172</v>
      </c>
      <c r="I449" s="8" t="s">
        <v>126</v>
      </c>
      <c r="J449" s="8">
        <v>0.83640000000000003</v>
      </c>
      <c r="K449" s="8">
        <f t="shared" si="30"/>
        <v>1.5234113712374584</v>
      </c>
      <c r="L449" s="8">
        <f t="shared" si="31"/>
        <v>2.3745819397993313</v>
      </c>
      <c r="M449" s="8">
        <f t="shared" si="32"/>
        <v>0.65642151481888034</v>
      </c>
      <c r="N449" s="8">
        <f t="shared" si="33"/>
        <v>0.42112676056338028</v>
      </c>
      <c r="O449" s="8">
        <f t="shared" si="34"/>
        <v>2.3745819397993313</v>
      </c>
    </row>
    <row r="450" spans="1:15">
      <c r="A450" s="8" t="s">
        <v>246</v>
      </c>
      <c r="B450" s="8">
        <v>4870</v>
      </c>
      <c r="C450" s="8" t="s">
        <v>24</v>
      </c>
      <c r="D450" s="10">
        <v>2E-3</v>
      </c>
      <c r="E450" s="8">
        <v>2.3039999999999998</v>
      </c>
      <c r="F450" s="8">
        <v>1.085</v>
      </c>
      <c r="G450" s="8">
        <v>0.97699999999999998</v>
      </c>
      <c r="H450" s="8" t="s">
        <v>161</v>
      </c>
      <c r="I450" s="8" t="s">
        <v>126</v>
      </c>
      <c r="J450" s="8">
        <v>0.7913</v>
      </c>
      <c r="K450" s="8">
        <f t="shared" ref="K450:K455" si="35">F450/E450</f>
        <v>0.4709201388888889</v>
      </c>
      <c r="L450" s="8">
        <f t="shared" ref="L450:L455" si="36">G450/E450</f>
        <v>0.4240451388888889</v>
      </c>
      <c r="M450" s="8">
        <f t="shared" ref="M450:M455" si="37">E450/F450</f>
        <v>2.1235023041474652</v>
      </c>
      <c r="N450" s="8">
        <f t="shared" ref="N450:N455" si="38">E450/G450</f>
        <v>2.3582395087001022</v>
      </c>
      <c r="O450" s="8">
        <f t="shared" ref="O450:O455" si="39">MAX(K450:N450)</f>
        <v>2.3582395087001022</v>
      </c>
    </row>
    <row r="451" spans="1:15">
      <c r="A451" s="8" t="s">
        <v>246</v>
      </c>
      <c r="B451" s="8">
        <v>4868</v>
      </c>
      <c r="C451" s="8" t="s">
        <v>5</v>
      </c>
      <c r="D451" s="10">
        <v>2.8770000000000001E-5</v>
      </c>
      <c r="E451" s="8">
        <v>1.9350000000000001</v>
      </c>
      <c r="F451" s="8">
        <v>0.82499999999999996</v>
      </c>
      <c r="G451" s="8">
        <v>1.1990000000000001</v>
      </c>
      <c r="H451" s="8" t="s">
        <v>142</v>
      </c>
      <c r="I451" s="8" t="s">
        <v>126</v>
      </c>
      <c r="J451" s="8">
        <v>0.8196</v>
      </c>
      <c r="K451" s="8">
        <f t="shared" si="35"/>
        <v>0.4263565891472868</v>
      </c>
      <c r="L451" s="8">
        <f t="shared" si="36"/>
        <v>0.61963824289405689</v>
      </c>
      <c r="M451" s="8">
        <f t="shared" si="37"/>
        <v>2.3454545454545457</v>
      </c>
      <c r="N451" s="8">
        <f t="shared" si="38"/>
        <v>1.6138448707256046</v>
      </c>
      <c r="O451" s="8">
        <f t="shared" si="39"/>
        <v>2.3454545454545457</v>
      </c>
    </row>
    <row r="452" spans="1:15">
      <c r="A452" s="8" t="s">
        <v>246</v>
      </c>
      <c r="B452" s="8">
        <v>3660</v>
      </c>
      <c r="C452" s="8" t="s">
        <v>251</v>
      </c>
      <c r="D452" s="10">
        <v>6.0000000000000001E-3</v>
      </c>
      <c r="E452" s="8">
        <v>0.54500000000000004</v>
      </c>
      <c r="F452" s="8">
        <v>0.97399999999999998</v>
      </c>
      <c r="G452" s="8">
        <v>1.1259999999999999</v>
      </c>
      <c r="H452" s="8" t="s">
        <v>252</v>
      </c>
      <c r="I452" s="8" t="s">
        <v>126</v>
      </c>
      <c r="J452" s="8">
        <v>0.69240000000000002</v>
      </c>
      <c r="K452" s="8">
        <f t="shared" si="35"/>
        <v>1.7871559633027521</v>
      </c>
      <c r="L452" s="8">
        <f t="shared" si="36"/>
        <v>2.0660550458715594</v>
      </c>
      <c r="M452" s="8">
        <f t="shared" si="37"/>
        <v>0.55954825462012325</v>
      </c>
      <c r="N452" s="8">
        <f t="shared" si="38"/>
        <v>0.48401420959147434</v>
      </c>
      <c r="O452" s="8">
        <f t="shared" si="39"/>
        <v>2.0660550458715594</v>
      </c>
    </row>
    <row r="453" spans="1:15">
      <c r="A453" s="8" t="s">
        <v>246</v>
      </c>
      <c r="B453" s="8">
        <v>1128</v>
      </c>
      <c r="C453" s="8" t="s">
        <v>6</v>
      </c>
      <c r="D453" s="10">
        <v>9.3059999999999996E-4</v>
      </c>
      <c r="E453" s="8">
        <v>0.71099999999999997</v>
      </c>
      <c r="F453" s="8">
        <v>1.3640000000000001</v>
      </c>
      <c r="G453" s="8">
        <v>1.407</v>
      </c>
      <c r="H453" s="8" t="s">
        <v>143</v>
      </c>
      <c r="I453" s="8" t="s">
        <v>126</v>
      </c>
      <c r="J453" s="8">
        <v>0.60770000000000002</v>
      </c>
      <c r="K453" s="8">
        <f t="shared" si="35"/>
        <v>1.9184247538677921</v>
      </c>
      <c r="L453" s="8">
        <f t="shared" si="36"/>
        <v>1.9789029535864979</v>
      </c>
      <c r="M453" s="8">
        <f t="shared" si="37"/>
        <v>0.52126099706744866</v>
      </c>
      <c r="N453" s="8">
        <f t="shared" si="38"/>
        <v>0.50533049040511724</v>
      </c>
      <c r="O453" s="8">
        <f t="shared" si="39"/>
        <v>1.9789029535864979</v>
      </c>
    </row>
    <row r="454" spans="1:15">
      <c r="A454" s="8" t="s">
        <v>246</v>
      </c>
      <c r="B454" s="8">
        <v>4790</v>
      </c>
      <c r="C454" s="8" t="s">
        <v>21</v>
      </c>
      <c r="D454" s="10">
        <v>4.749E-4</v>
      </c>
      <c r="E454" s="8">
        <v>0.98699999999999999</v>
      </c>
      <c r="F454" s="8">
        <v>1.8049999999999999</v>
      </c>
      <c r="G454" s="8">
        <v>0.86</v>
      </c>
      <c r="H454" s="8" t="s">
        <v>158</v>
      </c>
      <c r="I454" s="8" t="s">
        <v>130</v>
      </c>
      <c r="J454" s="8">
        <v>0.36080000000000001</v>
      </c>
      <c r="K454" s="8">
        <f t="shared" si="35"/>
        <v>1.828774062816616</v>
      </c>
      <c r="L454" s="8">
        <f t="shared" si="36"/>
        <v>0.87132725430597768</v>
      </c>
      <c r="M454" s="8">
        <f t="shared" si="37"/>
        <v>0.54681440443213303</v>
      </c>
      <c r="N454" s="8">
        <f t="shared" si="38"/>
        <v>1.1476744186046512</v>
      </c>
      <c r="O454" s="8">
        <f t="shared" si="39"/>
        <v>1.828774062816616</v>
      </c>
    </row>
    <row r="455" spans="1:15">
      <c r="A455" s="8" t="s">
        <v>246</v>
      </c>
      <c r="B455" s="8">
        <v>1780</v>
      </c>
      <c r="C455" s="8" t="s">
        <v>25</v>
      </c>
      <c r="D455" s="10">
        <v>1E-3</v>
      </c>
      <c r="E455" s="8">
        <v>1.3029999999999999</v>
      </c>
      <c r="F455" s="8">
        <v>1.734</v>
      </c>
      <c r="G455" s="8">
        <v>0.879</v>
      </c>
      <c r="H455" s="8" t="s">
        <v>162</v>
      </c>
      <c r="I455" s="8" t="s">
        <v>127</v>
      </c>
      <c r="J455" s="8">
        <v>0.58650000000000002</v>
      </c>
      <c r="K455" s="8">
        <f t="shared" si="35"/>
        <v>1.330775134305449</v>
      </c>
      <c r="L455" s="8">
        <f t="shared" si="36"/>
        <v>0.67459708365310822</v>
      </c>
      <c r="M455" s="8">
        <f t="shared" si="37"/>
        <v>0.75144175317185691</v>
      </c>
      <c r="N455" s="8">
        <f t="shared" si="38"/>
        <v>1.4823663253697383</v>
      </c>
      <c r="O455" s="8">
        <f t="shared" si="39"/>
        <v>1.4823663253697383</v>
      </c>
    </row>
  </sheetData>
  <sortState xmlns:xlrd2="http://schemas.microsoft.com/office/spreadsheetml/2017/richdata2" ref="A2:O455">
    <sortCondition ref="A2:A455"/>
  </sortState>
  <conditionalFormatting sqref="B17">
    <cfRule type="containsText" dxfId="2" priority="6" operator="containsText" text="deleted">
      <formula>NOT(ISERROR(SEARCH("deleted",B17)))</formula>
    </cfRule>
  </conditionalFormatting>
  <conditionalFormatting sqref="B35">
    <cfRule type="containsText" dxfId="1" priority="5" operator="containsText" text="deleted">
      <formula>NOT(ISERROR(SEARCH("deleted",B35)))</formula>
    </cfRule>
  </conditionalFormatting>
  <conditionalFormatting sqref="B48">
    <cfRule type="containsText" dxfId="0" priority="4" operator="containsText" text="deleted">
      <formula>NOT(ISERROR(SEARCH("deleted",B48)))</formula>
    </cfRule>
  </conditionalFormatting>
  <pageMargins left="0.7" right="0.7" top="0.75" bottom="0.75" header="0.3" footer="0.3"/>
  <pageSetup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0ADE5-AF65-4E9E-AFDF-C775071F4C64}">
  <dimension ref="A1:H10"/>
  <sheetViews>
    <sheetView workbookViewId="0">
      <selection sqref="A1:A1048576"/>
    </sheetView>
  </sheetViews>
  <sheetFormatPr defaultRowHeight="15"/>
  <cols>
    <col min="2" max="2" width="39.140625" customWidth="1"/>
    <col min="4" max="4" width="10.7109375" customWidth="1"/>
    <col min="7" max="7" width="12.5703125" customWidth="1"/>
    <col min="8" max="8" width="10.28515625" customWidth="1"/>
  </cols>
  <sheetData>
    <row r="1" spans="1:8" ht="33.6" customHeight="1">
      <c r="A1" s="4" t="s">
        <v>298</v>
      </c>
      <c r="B1" s="4" t="s">
        <v>0</v>
      </c>
      <c r="C1" s="4" t="s">
        <v>119</v>
      </c>
      <c r="D1" s="4" t="s">
        <v>120</v>
      </c>
      <c r="E1" s="4" t="s">
        <v>121</v>
      </c>
      <c r="F1" s="4" t="s">
        <v>122</v>
      </c>
      <c r="G1" s="4" t="s">
        <v>123</v>
      </c>
      <c r="H1" s="4" t="s">
        <v>124</v>
      </c>
    </row>
    <row r="2" spans="1:8">
      <c r="A2" s="8">
        <v>1028</v>
      </c>
      <c r="B2" s="3" t="s">
        <v>77</v>
      </c>
      <c r="C2" s="3">
        <v>1.9450000000000001</v>
      </c>
      <c r="D2" s="3">
        <v>0.53700000000000003</v>
      </c>
      <c r="E2" s="3">
        <v>0.59899999999999998</v>
      </c>
      <c r="F2" s="3">
        <v>3.8739999999999998E-4</v>
      </c>
      <c r="G2" s="3" t="s">
        <v>125</v>
      </c>
      <c r="H2" s="3">
        <v>0.51380000000000003</v>
      </c>
    </row>
    <row r="3" spans="1:8">
      <c r="A3" s="8">
        <v>1032</v>
      </c>
      <c r="B3" s="3" t="s">
        <v>77</v>
      </c>
      <c r="C3" s="3">
        <v>1.728</v>
      </c>
      <c r="D3" s="3">
        <v>0.66</v>
      </c>
      <c r="E3" s="3">
        <v>0.86899999999999999</v>
      </c>
      <c r="F3" s="3">
        <v>3.0000000000000001E-3</v>
      </c>
      <c r="G3" s="3" t="s">
        <v>125</v>
      </c>
      <c r="H3" s="3">
        <v>0.64100000000000001</v>
      </c>
    </row>
    <row r="4" spans="1:8">
      <c r="A4" s="8">
        <v>2817</v>
      </c>
      <c r="B4" s="3" t="s">
        <v>77</v>
      </c>
      <c r="C4" s="3">
        <v>1.7170000000000001</v>
      </c>
      <c r="D4" s="3">
        <v>0.63600000000000001</v>
      </c>
      <c r="E4" s="3">
        <v>0.73</v>
      </c>
      <c r="F4" s="3">
        <v>5.7319999999999995E-4</v>
      </c>
      <c r="G4" s="3" t="s">
        <v>125</v>
      </c>
      <c r="H4" s="3">
        <v>0.51380000000000003</v>
      </c>
    </row>
    <row r="5" spans="1:8">
      <c r="A5" s="8">
        <v>2814</v>
      </c>
      <c r="B5" s="3" t="s">
        <v>77</v>
      </c>
      <c r="C5" s="3">
        <v>1.6459999999999999</v>
      </c>
      <c r="D5" s="3">
        <v>0.83399999999999996</v>
      </c>
      <c r="E5" s="3">
        <v>1.351</v>
      </c>
      <c r="F5" s="3">
        <v>8.9999999999999993E-3</v>
      </c>
      <c r="G5" s="3" t="s">
        <v>125</v>
      </c>
      <c r="H5" s="3">
        <v>0.64100000000000001</v>
      </c>
    </row>
    <row r="6" spans="1:8">
      <c r="A6" s="8">
        <v>1302</v>
      </c>
      <c r="B6" s="3" t="s">
        <v>261</v>
      </c>
      <c r="C6" s="3">
        <v>1.738</v>
      </c>
      <c r="D6" s="3">
        <v>0.88800000000000001</v>
      </c>
      <c r="E6" s="3">
        <v>0.99099999999999999</v>
      </c>
      <c r="F6" s="3">
        <v>0.01</v>
      </c>
      <c r="G6" s="3" t="s">
        <v>125</v>
      </c>
      <c r="H6" s="3">
        <v>0.91239999999999999</v>
      </c>
    </row>
    <row r="7" spans="1:8">
      <c r="A7" s="8">
        <v>2537</v>
      </c>
      <c r="B7" s="3" t="s">
        <v>105</v>
      </c>
      <c r="C7" s="3">
        <v>1.1879999999999999</v>
      </c>
      <c r="D7" s="3">
        <v>2.5609999999999999</v>
      </c>
      <c r="E7" s="3">
        <v>1.129</v>
      </c>
      <c r="F7" s="3">
        <v>1E-3</v>
      </c>
      <c r="G7" s="3" t="s">
        <v>125</v>
      </c>
      <c r="H7" s="3">
        <v>0.70730000000000004</v>
      </c>
    </row>
    <row r="10" spans="1:8">
      <c r="B10" s="3" t="s">
        <v>275</v>
      </c>
      <c r="C10" s="13">
        <f>(6/171)*100</f>
        <v>3.5087719298245612</v>
      </c>
    </row>
  </sheetData>
  <sortState xmlns:xlrd2="http://schemas.microsoft.com/office/spreadsheetml/2017/richdata2" ref="B2:H7">
    <sortCondition ref="B2:B7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20C02-5B91-41E7-80D3-94A9EF958B60}">
  <dimension ref="A1:H20"/>
  <sheetViews>
    <sheetView workbookViewId="0">
      <selection sqref="A1:A1048576"/>
    </sheetView>
  </sheetViews>
  <sheetFormatPr defaultRowHeight="15"/>
  <cols>
    <col min="2" max="2" width="35.5703125" customWidth="1"/>
    <col min="4" max="4" width="10.5703125" customWidth="1"/>
    <col min="7" max="7" width="11.42578125" customWidth="1"/>
    <col min="8" max="8" width="13.140625" customWidth="1"/>
  </cols>
  <sheetData>
    <row r="1" spans="1:8" ht="33.6" customHeight="1">
      <c r="A1" s="4" t="s">
        <v>298</v>
      </c>
      <c r="B1" s="4" t="s">
        <v>0</v>
      </c>
      <c r="C1" s="4" t="s">
        <v>119</v>
      </c>
      <c r="D1" s="4" t="s">
        <v>120</v>
      </c>
      <c r="E1" s="4" t="s">
        <v>121</v>
      </c>
      <c r="F1" s="4" t="s">
        <v>122</v>
      </c>
      <c r="G1" s="4" t="s">
        <v>123</v>
      </c>
      <c r="H1" s="4" t="s">
        <v>124</v>
      </c>
    </row>
    <row r="2" spans="1:8">
      <c r="A2" s="8">
        <v>3102</v>
      </c>
      <c r="B2" s="3" t="s">
        <v>267</v>
      </c>
      <c r="C2" s="3">
        <v>0.63500000000000001</v>
      </c>
      <c r="D2" s="3">
        <v>1.0780000000000001</v>
      </c>
      <c r="E2" s="3">
        <v>1.9970000000000001</v>
      </c>
      <c r="F2" s="3">
        <v>9.4269999999999998E-4</v>
      </c>
      <c r="G2" s="3" t="s">
        <v>130</v>
      </c>
      <c r="H2" s="3">
        <v>0.4148</v>
      </c>
    </row>
    <row r="3" spans="1:8">
      <c r="A3" s="8">
        <v>431</v>
      </c>
      <c r="B3" s="3" t="s">
        <v>256</v>
      </c>
      <c r="C3" s="3">
        <v>2.0609999999999999</v>
      </c>
      <c r="D3" s="3">
        <v>0.67900000000000005</v>
      </c>
      <c r="E3" s="3">
        <v>0.7</v>
      </c>
      <c r="F3" s="3">
        <v>6.8539999999999996E-4</v>
      </c>
      <c r="G3" s="3" t="s">
        <v>130</v>
      </c>
      <c r="H3" s="3">
        <v>0.57050000000000001</v>
      </c>
    </row>
    <row r="4" spans="1:8">
      <c r="A4" s="8">
        <v>432</v>
      </c>
      <c r="B4" s="3" t="s">
        <v>256</v>
      </c>
      <c r="C4" s="3">
        <v>1.8520000000000001</v>
      </c>
      <c r="D4" s="3">
        <v>0.63800000000000001</v>
      </c>
      <c r="E4" s="3">
        <v>0.93400000000000005</v>
      </c>
      <c r="F4" s="3">
        <v>1.1340000000000001E-4</v>
      </c>
      <c r="G4" s="3" t="s">
        <v>130</v>
      </c>
      <c r="H4" s="3">
        <v>0.57050000000000001</v>
      </c>
    </row>
    <row r="5" spans="1:8">
      <c r="A5" s="8">
        <v>846</v>
      </c>
      <c r="B5" s="3" t="s">
        <v>76</v>
      </c>
      <c r="C5" s="3">
        <v>3.101</v>
      </c>
      <c r="D5" s="3">
        <v>0.29699999999999999</v>
      </c>
      <c r="E5" s="3">
        <v>0.29199999999999998</v>
      </c>
      <c r="F5" s="3">
        <v>7.6980000000000002E-7</v>
      </c>
      <c r="G5" s="3" t="s">
        <v>129</v>
      </c>
      <c r="H5" s="3">
        <v>0.49940000000000001</v>
      </c>
    </row>
    <row r="6" spans="1:8">
      <c r="A6" s="8">
        <v>958</v>
      </c>
      <c r="B6" s="3" t="s">
        <v>76</v>
      </c>
      <c r="C6" s="3">
        <v>3.1930000000000001</v>
      </c>
      <c r="D6" s="3">
        <v>0.77800000000000002</v>
      </c>
      <c r="E6" s="3">
        <v>0.38300000000000001</v>
      </c>
      <c r="F6" s="3">
        <v>3.0730000000000001E-7</v>
      </c>
      <c r="G6" s="3" t="s">
        <v>129</v>
      </c>
      <c r="H6" s="3">
        <v>0.49940000000000001</v>
      </c>
    </row>
    <row r="7" spans="1:8">
      <c r="A7" s="8">
        <v>960</v>
      </c>
      <c r="B7" s="3" t="s">
        <v>76</v>
      </c>
      <c r="C7" s="3">
        <v>2.6059999999999999</v>
      </c>
      <c r="D7" s="3">
        <v>0.45400000000000001</v>
      </c>
      <c r="E7" s="3">
        <v>0.40799999999999997</v>
      </c>
      <c r="F7" s="3">
        <v>6.764E-6</v>
      </c>
      <c r="G7" s="3" t="s">
        <v>129</v>
      </c>
      <c r="H7" s="3">
        <v>0.49940000000000001</v>
      </c>
    </row>
    <row r="8" spans="1:8">
      <c r="A8" s="8">
        <v>963</v>
      </c>
      <c r="B8" s="3" t="s">
        <v>76</v>
      </c>
      <c r="C8" s="3">
        <v>2.363</v>
      </c>
      <c r="D8" s="3">
        <v>0.57099999999999995</v>
      </c>
      <c r="E8" s="3">
        <v>0.46</v>
      </c>
      <c r="F8" s="3">
        <v>5.1409999999999997E-5</v>
      </c>
      <c r="G8" s="3" t="s">
        <v>129</v>
      </c>
      <c r="H8" s="3">
        <v>0.49940000000000001</v>
      </c>
    </row>
    <row r="9" spans="1:8">
      <c r="A9" s="8">
        <v>969</v>
      </c>
      <c r="B9" s="3" t="s">
        <v>76</v>
      </c>
      <c r="C9" s="3">
        <v>3.1309999999999998</v>
      </c>
      <c r="D9" s="3">
        <v>0.76200000000000001</v>
      </c>
      <c r="E9" s="3">
        <v>0.56799999999999995</v>
      </c>
      <c r="F9" s="3">
        <v>4.3330000000000002E-4</v>
      </c>
      <c r="G9" s="3" t="s">
        <v>129</v>
      </c>
      <c r="H9" s="3">
        <v>0.49940000000000001</v>
      </c>
    </row>
    <row r="10" spans="1:8">
      <c r="A10" s="8">
        <v>2847</v>
      </c>
      <c r="B10" s="3" t="s">
        <v>76</v>
      </c>
      <c r="C10" s="3">
        <v>3.9630000000000001</v>
      </c>
      <c r="D10" s="3">
        <v>0.89900000000000002</v>
      </c>
      <c r="E10" s="3">
        <v>0.77</v>
      </c>
      <c r="F10" s="3">
        <v>2.4479999999999999E-4</v>
      </c>
      <c r="G10" s="3" t="s">
        <v>129</v>
      </c>
      <c r="H10" s="3">
        <v>0.49940000000000001</v>
      </c>
    </row>
    <row r="11" spans="1:8">
      <c r="A11" s="8">
        <v>2850</v>
      </c>
      <c r="B11" s="3" t="s">
        <v>76</v>
      </c>
      <c r="C11" s="3">
        <v>3.34</v>
      </c>
      <c r="D11" s="3">
        <v>0.71399999999999997</v>
      </c>
      <c r="E11" s="3">
        <v>0.60799999999999998</v>
      </c>
      <c r="F11" s="3">
        <v>5.3130000000000001E-5</v>
      </c>
      <c r="G11" s="3" t="s">
        <v>129</v>
      </c>
      <c r="H11" s="3">
        <v>0.49940000000000001</v>
      </c>
    </row>
    <row r="12" spans="1:8">
      <c r="A12" s="8">
        <v>2064</v>
      </c>
      <c r="B12" s="3" t="s">
        <v>263</v>
      </c>
      <c r="C12" s="3">
        <v>3.31</v>
      </c>
      <c r="D12" s="3">
        <v>1.054</v>
      </c>
      <c r="E12" s="3">
        <v>0.95299999999999996</v>
      </c>
      <c r="F12" s="3">
        <v>5.3479999999999999E-4</v>
      </c>
      <c r="G12" s="3" t="s">
        <v>128</v>
      </c>
      <c r="H12" s="3">
        <v>0.85860000000000003</v>
      </c>
    </row>
    <row r="13" spans="1:8">
      <c r="A13" s="8">
        <v>2605</v>
      </c>
      <c r="B13" s="3" t="s">
        <v>263</v>
      </c>
      <c r="C13" s="3">
        <v>3.2010000000000001</v>
      </c>
      <c r="D13" s="3">
        <v>1.087</v>
      </c>
      <c r="E13" s="3">
        <v>0.79300000000000004</v>
      </c>
      <c r="F13" s="3">
        <v>2.5310000000000003E-4</v>
      </c>
      <c r="G13" s="3" t="s">
        <v>128</v>
      </c>
      <c r="H13" s="3">
        <v>0.85860000000000003</v>
      </c>
    </row>
    <row r="14" spans="1:8">
      <c r="A14" s="8">
        <v>551</v>
      </c>
      <c r="B14" s="3" t="s">
        <v>4</v>
      </c>
      <c r="C14" s="3">
        <v>1.714</v>
      </c>
      <c r="D14" s="3">
        <v>0.70199999999999996</v>
      </c>
      <c r="E14" s="3">
        <v>0.88300000000000001</v>
      </c>
      <c r="F14" s="3">
        <v>9.132E-5</v>
      </c>
      <c r="G14" s="3" t="s">
        <v>128</v>
      </c>
      <c r="H14" s="3">
        <v>0.38129999999999997</v>
      </c>
    </row>
    <row r="15" spans="1:8">
      <c r="A15" s="8">
        <v>553</v>
      </c>
      <c r="B15" s="3" t="s">
        <v>4</v>
      </c>
      <c r="C15" s="3">
        <v>2.7480000000000002</v>
      </c>
      <c r="D15" s="3">
        <v>0.55000000000000004</v>
      </c>
      <c r="E15" s="3">
        <v>1.0309999999999999</v>
      </c>
      <c r="F15" s="3">
        <v>6.0010000000000003E-5</v>
      </c>
      <c r="G15" s="3" t="s">
        <v>128</v>
      </c>
      <c r="H15" s="3">
        <v>0.38129999999999997</v>
      </c>
    </row>
    <row r="16" spans="1:8">
      <c r="A16" s="8">
        <v>554</v>
      </c>
      <c r="B16" s="3" t="s">
        <v>4</v>
      </c>
      <c r="C16" s="3">
        <v>2.0960000000000001</v>
      </c>
      <c r="D16" s="3">
        <v>0.54600000000000004</v>
      </c>
      <c r="E16" s="3">
        <v>1.19</v>
      </c>
      <c r="F16" s="3">
        <v>3.7669999999999997E-5</v>
      </c>
      <c r="G16" s="3" t="s">
        <v>128</v>
      </c>
      <c r="H16" s="3">
        <v>0.38129999999999997</v>
      </c>
    </row>
    <row r="17" spans="1:8">
      <c r="A17" s="8">
        <v>2989</v>
      </c>
      <c r="B17" s="3" t="s">
        <v>266</v>
      </c>
      <c r="C17" s="3">
        <v>1.365</v>
      </c>
      <c r="D17" s="3">
        <v>0.622</v>
      </c>
      <c r="E17" s="3">
        <v>0.90900000000000003</v>
      </c>
      <c r="F17" s="3">
        <v>4.3140000000000002E-4</v>
      </c>
      <c r="G17" s="3" t="s">
        <v>130</v>
      </c>
      <c r="H17" s="3">
        <v>0.54120000000000001</v>
      </c>
    </row>
    <row r="20" spans="1:8">
      <c r="B20" s="3" t="s">
        <v>276</v>
      </c>
      <c r="C20" s="13">
        <f>(16/171)*100</f>
        <v>9.3567251461988299</v>
      </c>
    </row>
  </sheetData>
  <sortState xmlns:xlrd2="http://schemas.microsoft.com/office/spreadsheetml/2017/richdata2" ref="B2:H17">
    <sortCondition ref="B2:B17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89857-B1E0-44AC-8897-33E056D9F02D}">
  <dimension ref="A1:H8"/>
  <sheetViews>
    <sheetView workbookViewId="0">
      <selection sqref="A1:A1048576"/>
    </sheetView>
  </sheetViews>
  <sheetFormatPr defaultRowHeight="15"/>
  <cols>
    <col min="2" max="2" width="35.140625" customWidth="1"/>
    <col min="4" max="4" width="10.7109375" customWidth="1"/>
    <col min="7" max="7" width="14.42578125" customWidth="1"/>
    <col min="8" max="8" width="11.42578125" customWidth="1"/>
  </cols>
  <sheetData>
    <row r="1" spans="1:8" ht="34.15" customHeight="1">
      <c r="A1" s="4" t="s">
        <v>298</v>
      </c>
      <c r="B1" s="4" t="s">
        <v>0</v>
      </c>
      <c r="C1" s="4" t="s">
        <v>119</v>
      </c>
      <c r="D1" s="4" t="s">
        <v>120</v>
      </c>
      <c r="E1" s="4" t="s">
        <v>121</v>
      </c>
      <c r="F1" s="4" t="s">
        <v>122</v>
      </c>
      <c r="G1" s="4" t="s">
        <v>123</v>
      </c>
      <c r="H1" s="4" t="s">
        <v>124</v>
      </c>
    </row>
    <row r="2" spans="1:8">
      <c r="A2" s="8">
        <v>2078</v>
      </c>
      <c r="B2" s="3" t="s">
        <v>84</v>
      </c>
      <c r="C2" s="3">
        <v>0.85399999999999998</v>
      </c>
      <c r="D2" s="3">
        <v>2.742</v>
      </c>
      <c r="E2" s="3">
        <v>0.90900000000000003</v>
      </c>
      <c r="F2" s="3">
        <v>1.627E-4</v>
      </c>
      <c r="G2" s="3" t="s">
        <v>127</v>
      </c>
      <c r="H2" s="3">
        <v>0.58650000000000002</v>
      </c>
    </row>
    <row r="3" spans="1:8">
      <c r="A3" s="8">
        <v>2093</v>
      </c>
      <c r="B3" s="3" t="s">
        <v>84</v>
      </c>
      <c r="C3" s="3">
        <v>0.85499999999999998</v>
      </c>
      <c r="D3" s="3">
        <v>1.8540000000000001</v>
      </c>
      <c r="E3" s="3">
        <v>0.72</v>
      </c>
      <c r="F3" s="3">
        <v>4.0000000000000001E-3</v>
      </c>
      <c r="G3" s="3" t="s">
        <v>127</v>
      </c>
      <c r="H3" s="3">
        <v>0.58650000000000002</v>
      </c>
    </row>
    <row r="4" spans="1:8">
      <c r="A4" s="8">
        <v>2668</v>
      </c>
      <c r="B4" s="3" t="s">
        <v>84</v>
      </c>
      <c r="C4" s="3">
        <v>2.7949999999999999</v>
      </c>
      <c r="D4" s="3">
        <v>0.85899999999999999</v>
      </c>
      <c r="E4" s="3">
        <v>0.77700000000000002</v>
      </c>
      <c r="F4" s="3">
        <v>8.0000000000000002E-3</v>
      </c>
      <c r="G4" s="3" t="s">
        <v>127</v>
      </c>
      <c r="H4" s="3">
        <v>0.58650000000000002</v>
      </c>
    </row>
    <row r="5" spans="1:8">
      <c r="A5" s="8">
        <v>2725</v>
      </c>
      <c r="B5" s="3" t="s">
        <v>84</v>
      </c>
      <c r="C5" s="3">
        <v>1.6910000000000001</v>
      </c>
      <c r="D5" s="3">
        <v>2.722</v>
      </c>
      <c r="E5" s="3">
        <v>0.89100000000000001</v>
      </c>
      <c r="F5" s="3">
        <v>3.0000000000000001E-3</v>
      </c>
      <c r="G5" s="3" t="s">
        <v>127</v>
      </c>
      <c r="H5" s="3">
        <v>0.58650000000000002</v>
      </c>
    </row>
    <row r="8" spans="1:8">
      <c r="B8" s="3" t="s">
        <v>277</v>
      </c>
      <c r="C8" s="13">
        <f>(4/171)*100</f>
        <v>2.3391812865497075</v>
      </c>
    </row>
  </sheetData>
  <sortState xmlns:xlrd2="http://schemas.microsoft.com/office/spreadsheetml/2017/richdata2" ref="B2:H5">
    <sortCondition ref="B2:B5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DC2E0-3E1B-42B3-9B58-C287BD62E74E}">
  <dimension ref="A1:H12"/>
  <sheetViews>
    <sheetView workbookViewId="0">
      <selection activeCell="A4" sqref="A4"/>
    </sheetView>
  </sheetViews>
  <sheetFormatPr defaultRowHeight="15"/>
  <cols>
    <col min="2" max="2" width="37.85546875" customWidth="1"/>
    <col min="4" max="4" width="10.42578125" customWidth="1"/>
    <col min="7" max="7" width="10.7109375" customWidth="1"/>
    <col min="8" max="8" width="10.42578125" customWidth="1"/>
  </cols>
  <sheetData>
    <row r="1" spans="1:8" ht="31.9" customHeight="1">
      <c r="A1" s="4" t="s">
        <v>298</v>
      </c>
      <c r="B1" s="4" t="s">
        <v>0</v>
      </c>
      <c r="C1" s="4" t="s">
        <v>119</v>
      </c>
      <c r="D1" s="4" t="s">
        <v>120</v>
      </c>
      <c r="E1" s="4" t="s">
        <v>121</v>
      </c>
      <c r="F1" s="4" t="s">
        <v>122</v>
      </c>
      <c r="G1" s="4" t="s">
        <v>123</v>
      </c>
      <c r="H1" s="4" t="s">
        <v>124</v>
      </c>
    </row>
    <row r="2" spans="1:8">
      <c r="A2" s="8">
        <v>1062</v>
      </c>
      <c r="B2" s="3" t="s">
        <v>78</v>
      </c>
      <c r="C2" s="3">
        <v>1.143</v>
      </c>
      <c r="D2" s="3">
        <v>0.78800000000000003</v>
      </c>
      <c r="E2" s="3">
        <v>1.304</v>
      </c>
      <c r="F2" s="3">
        <v>4.0000000000000001E-3</v>
      </c>
      <c r="G2" s="3" t="s">
        <v>131</v>
      </c>
      <c r="H2" s="3">
        <v>0.96840000000000004</v>
      </c>
    </row>
    <row r="3" spans="1:8">
      <c r="A3" s="8">
        <v>1065</v>
      </c>
      <c r="B3" s="3" t="s">
        <v>78</v>
      </c>
      <c r="C3" s="3">
        <v>1.64</v>
      </c>
      <c r="D3" s="3">
        <v>0.73</v>
      </c>
      <c r="E3" s="3">
        <v>1.446</v>
      </c>
      <c r="F3" s="3">
        <v>6.0000000000000001E-3</v>
      </c>
      <c r="G3" s="3" t="s">
        <v>131</v>
      </c>
      <c r="H3" s="3">
        <v>0.86539999999999995</v>
      </c>
    </row>
    <row r="4" spans="1:8">
      <c r="A4" s="8">
        <v>1347</v>
      </c>
      <c r="B4" s="3" t="s">
        <v>106</v>
      </c>
      <c r="C4" s="3">
        <v>2.8290000000000002</v>
      </c>
      <c r="D4" s="3">
        <v>0.81</v>
      </c>
      <c r="E4" s="3">
        <v>0.82599999999999996</v>
      </c>
      <c r="F4" s="3">
        <v>8.6939999999999999E-4</v>
      </c>
      <c r="G4" s="3" t="s">
        <v>131</v>
      </c>
      <c r="H4" s="3">
        <v>0.95989999999999998</v>
      </c>
    </row>
    <row r="5" spans="1:8">
      <c r="A5" s="8">
        <v>1355</v>
      </c>
      <c r="B5" s="3" t="s">
        <v>106</v>
      </c>
      <c r="C5" s="3">
        <v>2.2090000000000001</v>
      </c>
      <c r="D5" s="3">
        <v>0.77500000000000002</v>
      </c>
      <c r="E5" s="3">
        <v>0.875</v>
      </c>
      <c r="F5" s="3">
        <v>2E-3</v>
      </c>
      <c r="G5" s="3" t="s">
        <v>131</v>
      </c>
      <c r="H5" s="3">
        <v>0.95989999999999998</v>
      </c>
    </row>
    <row r="6" spans="1:8">
      <c r="A6" s="8">
        <v>1356</v>
      </c>
      <c r="B6" s="3" t="s">
        <v>106</v>
      </c>
      <c r="C6" s="3">
        <v>3.17</v>
      </c>
      <c r="D6" s="3">
        <v>0.90900000000000003</v>
      </c>
      <c r="E6" s="3">
        <v>0.628</v>
      </c>
      <c r="F6" s="3">
        <v>9.2690000000000003E-4</v>
      </c>
      <c r="G6" s="3" t="s">
        <v>131</v>
      </c>
      <c r="H6" s="3">
        <v>0.51910000000000001</v>
      </c>
    </row>
    <row r="7" spans="1:8">
      <c r="A7" s="8">
        <v>1360</v>
      </c>
      <c r="B7" s="3" t="s">
        <v>106</v>
      </c>
      <c r="C7" s="3">
        <v>3.085</v>
      </c>
      <c r="D7" s="3">
        <v>1.157</v>
      </c>
      <c r="E7" s="3">
        <v>0.82499999999999996</v>
      </c>
      <c r="F7" s="3">
        <v>7.0000000000000001E-3</v>
      </c>
      <c r="G7" s="3" t="s">
        <v>131</v>
      </c>
      <c r="H7" s="3">
        <v>0.95989999999999998</v>
      </c>
    </row>
    <row r="8" spans="1:8">
      <c r="A8" s="8">
        <v>1053</v>
      </c>
      <c r="B8" s="3" t="s">
        <v>108</v>
      </c>
      <c r="C8" s="3">
        <v>2.1850000000000001</v>
      </c>
      <c r="D8" s="3">
        <v>0.29399999999999998</v>
      </c>
      <c r="E8" s="3">
        <v>0.83399999999999996</v>
      </c>
      <c r="F8" s="3">
        <v>5.4469999999999997E-6</v>
      </c>
      <c r="G8" s="3" t="s">
        <v>131</v>
      </c>
      <c r="H8" s="3">
        <v>0.62280000000000002</v>
      </c>
    </row>
    <row r="9" spans="1:8">
      <c r="A9" s="8">
        <v>2779</v>
      </c>
      <c r="B9" s="3" t="s">
        <v>108</v>
      </c>
      <c r="C9" s="3">
        <v>2.0670000000000002</v>
      </c>
      <c r="D9" s="3">
        <v>0.74299999999999999</v>
      </c>
      <c r="E9" s="3">
        <v>1.2609999999999999</v>
      </c>
      <c r="F9" s="3">
        <v>8.9999999999999993E-3</v>
      </c>
      <c r="G9" s="3" t="s">
        <v>131</v>
      </c>
      <c r="H9" s="3">
        <v>0.62280000000000002</v>
      </c>
    </row>
    <row r="12" spans="1:8">
      <c r="B12" s="3" t="s">
        <v>280</v>
      </c>
      <c r="C12" s="13">
        <f>(8/171)*100</f>
        <v>4.6783625730994149</v>
      </c>
    </row>
  </sheetData>
  <sortState xmlns:xlrd2="http://schemas.microsoft.com/office/spreadsheetml/2017/richdata2" ref="B2:H9">
    <sortCondition ref="B2:B9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EB4C2-98A9-4DCD-812C-DB5994F19642}">
  <dimension ref="A1:H16"/>
  <sheetViews>
    <sheetView workbookViewId="0">
      <selection activeCell="A3" sqref="A2:A13"/>
    </sheetView>
  </sheetViews>
  <sheetFormatPr defaultRowHeight="15"/>
  <cols>
    <col min="2" max="2" width="34.7109375" customWidth="1"/>
    <col min="4" max="4" width="11.42578125" customWidth="1"/>
    <col min="7" max="7" width="11.28515625" customWidth="1"/>
    <col min="8" max="8" width="11" customWidth="1"/>
  </cols>
  <sheetData>
    <row r="1" spans="1:8" ht="30.6" customHeight="1">
      <c r="A1" s="4" t="s">
        <v>298</v>
      </c>
      <c r="B1" s="4" t="s">
        <v>0</v>
      </c>
      <c r="C1" s="4" t="s">
        <v>119</v>
      </c>
      <c r="D1" s="4" t="s">
        <v>120</v>
      </c>
      <c r="E1" s="4" t="s">
        <v>121</v>
      </c>
      <c r="F1" s="4" t="s">
        <v>122</v>
      </c>
      <c r="G1" s="4" t="s">
        <v>123</v>
      </c>
      <c r="H1" s="4" t="s">
        <v>124</v>
      </c>
    </row>
    <row r="2" spans="1:8">
      <c r="A2" s="8">
        <v>1295</v>
      </c>
      <c r="B2" s="3" t="s">
        <v>75</v>
      </c>
      <c r="C2" s="3">
        <v>2.3010000000000002</v>
      </c>
      <c r="D2" s="3">
        <v>0.78400000000000003</v>
      </c>
      <c r="E2" s="3">
        <v>1.0149999999999999</v>
      </c>
      <c r="F2" s="3">
        <v>5.3830000000000002E-4</v>
      </c>
      <c r="G2" s="3" t="s">
        <v>132</v>
      </c>
      <c r="H2" s="3">
        <v>0.28599999999999998</v>
      </c>
    </row>
    <row r="3" spans="1:8">
      <c r="A3" s="8">
        <v>2777</v>
      </c>
      <c r="B3" s="3" t="s">
        <v>75</v>
      </c>
      <c r="C3" s="3">
        <v>6.5579999999999998</v>
      </c>
      <c r="D3" s="3">
        <v>0.53700000000000003</v>
      </c>
      <c r="E3" s="3">
        <v>1.599</v>
      </c>
      <c r="F3" s="3">
        <v>3.0000000000000001E-3</v>
      </c>
      <c r="G3" s="3" t="s">
        <v>132</v>
      </c>
      <c r="H3" s="3">
        <v>0.28599999999999998</v>
      </c>
    </row>
    <row r="4" spans="1:8">
      <c r="A4" s="8">
        <v>2782</v>
      </c>
      <c r="B4" s="3" t="s">
        <v>75</v>
      </c>
      <c r="C4" s="3">
        <v>4.4450000000000003</v>
      </c>
      <c r="D4" s="3">
        <v>0.53600000000000003</v>
      </c>
      <c r="E4" s="3">
        <v>1.633</v>
      </c>
      <c r="F4" s="3">
        <v>8.1300000000000003E-4</v>
      </c>
      <c r="G4" s="3" t="s">
        <v>132</v>
      </c>
      <c r="H4" s="3">
        <v>0.28599999999999998</v>
      </c>
    </row>
    <row r="5" spans="1:8">
      <c r="A5" s="8">
        <v>2788</v>
      </c>
      <c r="B5" s="3" t="s">
        <v>75</v>
      </c>
      <c r="C5" s="3">
        <v>6.2409999999999997</v>
      </c>
      <c r="D5" s="3">
        <v>0.439</v>
      </c>
      <c r="E5" s="3">
        <v>0.78900000000000003</v>
      </c>
      <c r="F5" s="3">
        <v>1E-3</v>
      </c>
      <c r="G5" s="3" t="s">
        <v>132</v>
      </c>
      <c r="H5" s="3">
        <v>0.28599999999999998</v>
      </c>
    </row>
    <row r="6" spans="1:8">
      <c r="A6" s="8">
        <v>2803</v>
      </c>
      <c r="B6" s="3" t="s">
        <v>75</v>
      </c>
      <c r="C6" s="3">
        <v>3.0129999999999999</v>
      </c>
      <c r="D6" s="3">
        <v>0.42699999999999999</v>
      </c>
      <c r="E6" s="3">
        <v>1.123</v>
      </c>
      <c r="F6" s="3">
        <v>7.4240000000000004E-6</v>
      </c>
      <c r="G6" s="3" t="s">
        <v>132</v>
      </c>
      <c r="H6" s="3">
        <v>0.28599999999999998</v>
      </c>
    </row>
    <row r="7" spans="1:8">
      <c r="A7" s="8">
        <v>2812</v>
      </c>
      <c r="B7" s="3" t="s">
        <v>75</v>
      </c>
      <c r="C7" s="3">
        <v>1.262</v>
      </c>
      <c r="D7" s="3">
        <v>0.46700000000000003</v>
      </c>
      <c r="E7" s="3">
        <v>1.7270000000000001</v>
      </c>
      <c r="F7" s="3">
        <v>2.7320000000000003E-4</v>
      </c>
      <c r="G7" s="3" t="s">
        <v>132</v>
      </c>
      <c r="H7" s="3">
        <v>0.28599999999999998</v>
      </c>
    </row>
    <row r="8" spans="1:8">
      <c r="A8" s="8">
        <v>3286</v>
      </c>
      <c r="B8" s="3" t="s">
        <v>75</v>
      </c>
      <c r="C8" s="3">
        <v>4.2380000000000004</v>
      </c>
      <c r="D8" s="3">
        <v>0.45800000000000002</v>
      </c>
      <c r="E8" s="3">
        <v>1.5029999999999999</v>
      </c>
      <c r="F8" s="3">
        <v>2.3800000000000001E-4</v>
      </c>
      <c r="G8" s="3" t="s">
        <v>132</v>
      </c>
      <c r="H8" s="3">
        <v>0.28599999999999998</v>
      </c>
    </row>
    <row r="9" spans="1:8">
      <c r="A9" s="8">
        <v>2004</v>
      </c>
      <c r="B9" s="3" t="s">
        <v>100</v>
      </c>
      <c r="C9" s="3">
        <v>3.6720000000000002</v>
      </c>
      <c r="D9" s="3">
        <v>0.59299999999999997</v>
      </c>
      <c r="E9" s="3">
        <v>1.1759999999999999</v>
      </c>
      <c r="F9" s="3">
        <v>5.287E-5</v>
      </c>
      <c r="G9" s="3" t="s">
        <v>132</v>
      </c>
      <c r="H9" s="3">
        <v>0.99950000000000006</v>
      </c>
    </row>
    <row r="10" spans="1:8">
      <c r="A10" s="8">
        <v>2007</v>
      </c>
      <c r="B10" s="3" t="s">
        <v>100</v>
      </c>
      <c r="C10" s="3">
        <v>3.1709999999999998</v>
      </c>
      <c r="D10" s="3">
        <v>0.64300000000000002</v>
      </c>
      <c r="E10" s="3">
        <v>1.214</v>
      </c>
      <c r="F10" s="3">
        <v>1.3320000000000001E-4</v>
      </c>
      <c r="G10" s="3" t="s">
        <v>132</v>
      </c>
      <c r="H10" s="3">
        <v>0.99950000000000006</v>
      </c>
    </row>
    <row r="11" spans="1:8">
      <c r="A11" s="8">
        <v>2014</v>
      </c>
      <c r="B11" s="3" t="s">
        <v>100</v>
      </c>
      <c r="C11" s="3">
        <v>2.7149999999999999</v>
      </c>
      <c r="D11" s="3">
        <v>0.68</v>
      </c>
      <c r="E11" s="3">
        <v>1.6870000000000001</v>
      </c>
      <c r="F11" s="3">
        <v>2.7500000000000002E-4</v>
      </c>
      <c r="G11" s="3" t="s">
        <v>132</v>
      </c>
      <c r="H11" s="3">
        <v>0.99950000000000006</v>
      </c>
    </row>
    <row r="12" spans="1:8">
      <c r="A12" s="8">
        <v>2226</v>
      </c>
      <c r="B12" s="3" t="s">
        <v>100</v>
      </c>
      <c r="C12" s="3">
        <v>2.9609999999999999</v>
      </c>
      <c r="D12" s="3">
        <v>0.44700000000000001</v>
      </c>
      <c r="E12" s="3">
        <v>0.39400000000000002</v>
      </c>
      <c r="F12" s="3">
        <v>2.109E-5</v>
      </c>
      <c r="G12" s="3" t="s">
        <v>132</v>
      </c>
      <c r="H12" s="3">
        <v>0.99950000000000006</v>
      </c>
    </row>
    <row r="13" spans="1:8">
      <c r="A13" s="8">
        <v>2141</v>
      </c>
      <c r="B13" s="3" t="s">
        <v>102</v>
      </c>
      <c r="C13" s="3">
        <v>1.825</v>
      </c>
      <c r="D13" s="3">
        <v>1.012</v>
      </c>
      <c r="E13" s="3">
        <v>0.78</v>
      </c>
      <c r="F13" s="3">
        <v>2.739E-5</v>
      </c>
      <c r="G13" s="3" t="s">
        <v>132</v>
      </c>
      <c r="H13" s="3">
        <v>0.27479999999999999</v>
      </c>
    </row>
    <row r="16" spans="1:8">
      <c r="B16" s="3" t="s">
        <v>278</v>
      </c>
      <c r="C16" s="13">
        <f>(12/171)*100</f>
        <v>7.0175438596491224</v>
      </c>
    </row>
  </sheetData>
  <sortState xmlns:xlrd2="http://schemas.microsoft.com/office/spreadsheetml/2017/richdata2" ref="B2:H13">
    <sortCondition ref="B2:B13"/>
  </sortState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5CF89-690C-4238-8025-410A47AC1537}">
  <dimension ref="A1:J52"/>
  <sheetViews>
    <sheetView workbookViewId="0">
      <selection activeCell="A2" sqref="A2:A49"/>
    </sheetView>
  </sheetViews>
  <sheetFormatPr defaultColWidth="11.5703125" defaultRowHeight="15"/>
  <cols>
    <col min="1" max="1" width="11.5703125" style="3"/>
    <col min="2" max="2" width="46.5703125" style="3" customWidth="1"/>
    <col min="3" max="6" width="11.5703125" style="3"/>
    <col min="7" max="7" width="17.140625" style="3" customWidth="1"/>
    <col min="8" max="8" width="11.5703125" style="3"/>
    <col min="9" max="9" width="19.42578125" style="3" customWidth="1"/>
    <col min="10" max="10" width="17.42578125" style="3" customWidth="1"/>
    <col min="11" max="16384" width="11.5703125" style="3"/>
  </cols>
  <sheetData>
    <row r="1" spans="1:10" ht="30">
      <c r="A1" s="4" t="s">
        <v>298</v>
      </c>
      <c r="B1" s="4" t="s">
        <v>0</v>
      </c>
      <c r="C1" s="4" t="s">
        <v>119</v>
      </c>
      <c r="D1" s="4" t="s">
        <v>120</v>
      </c>
      <c r="E1" s="4" t="s">
        <v>121</v>
      </c>
      <c r="F1" s="4" t="s">
        <v>122</v>
      </c>
      <c r="G1" s="4" t="s">
        <v>123</v>
      </c>
      <c r="H1" s="4" t="s">
        <v>124</v>
      </c>
      <c r="I1" s="7" t="s">
        <v>272</v>
      </c>
      <c r="J1" s="7" t="s">
        <v>273</v>
      </c>
    </row>
    <row r="2" spans="1:10">
      <c r="A2" s="8">
        <v>1109</v>
      </c>
      <c r="B2" s="3" t="s">
        <v>110</v>
      </c>
      <c r="C2" s="3">
        <v>0.59599999999999997</v>
      </c>
      <c r="D2" s="3">
        <v>1.3420000000000001</v>
      </c>
      <c r="E2" s="3">
        <v>1.4610000000000001</v>
      </c>
      <c r="F2" s="2">
        <v>7.3150000000000005E-4</v>
      </c>
      <c r="G2" s="3" t="s">
        <v>126</v>
      </c>
      <c r="H2" s="3">
        <v>0.74770000000000003</v>
      </c>
      <c r="I2" s="3">
        <f>D2/C2</f>
        <v>2.2516778523489935</v>
      </c>
      <c r="J2" s="3">
        <f>E2/C2</f>
        <v>2.451342281879195</v>
      </c>
    </row>
    <row r="3" spans="1:10">
      <c r="A3" s="8">
        <v>4155</v>
      </c>
      <c r="B3" s="3" t="s">
        <v>110</v>
      </c>
      <c r="C3" s="3">
        <v>0.46100000000000002</v>
      </c>
      <c r="D3" s="3">
        <v>1.5449999999999999</v>
      </c>
      <c r="E3" s="3">
        <v>1.1339999999999999</v>
      </c>
      <c r="F3" s="2">
        <v>4.0540000000000001E-5</v>
      </c>
      <c r="G3" s="3" t="s">
        <v>126</v>
      </c>
      <c r="H3" s="3">
        <v>0.74770000000000003</v>
      </c>
      <c r="I3" s="3">
        <f t="shared" ref="I3:I49" si="0">D3/C3</f>
        <v>3.3514099783080256</v>
      </c>
      <c r="J3" s="3">
        <f t="shared" ref="J3:J49" si="1">E3/C3</f>
        <v>2.459869848156182</v>
      </c>
    </row>
    <row r="4" spans="1:10">
      <c r="A4" s="8">
        <v>4273</v>
      </c>
      <c r="B4" s="3" t="s">
        <v>259</v>
      </c>
      <c r="C4" s="3">
        <v>1.161</v>
      </c>
      <c r="D4" s="3">
        <v>0.24399999999999999</v>
      </c>
      <c r="E4" s="3">
        <v>1.766</v>
      </c>
      <c r="F4" s="2">
        <v>1.2729999999999999E-6</v>
      </c>
      <c r="G4" s="3" t="s">
        <v>126</v>
      </c>
      <c r="H4" s="3">
        <v>0.80969999999999998</v>
      </c>
      <c r="I4" s="3">
        <f t="shared" si="0"/>
        <v>0.21016365202411713</v>
      </c>
      <c r="J4" s="3">
        <f t="shared" si="1"/>
        <v>1.5211024978466838</v>
      </c>
    </row>
    <row r="5" spans="1:10">
      <c r="A5" s="8">
        <v>4275</v>
      </c>
      <c r="B5" s="3" t="s">
        <v>259</v>
      </c>
      <c r="C5" s="3">
        <v>0.95799999999999996</v>
      </c>
      <c r="D5" s="3">
        <v>0.39200000000000002</v>
      </c>
      <c r="E5" s="3">
        <v>1.581</v>
      </c>
      <c r="F5" s="2">
        <v>6.4380000000000004E-4</v>
      </c>
      <c r="G5" s="3" t="s">
        <v>126</v>
      </c>
      <c r="H5" s="3">
        <v>0.80969999999999998</v>
      </c>
      <c r="I5" s="3">
        <f t="shared" si="0"/>
        <v>0.40918580375782881</v>
      </c>
      <c r="J5" s="3">
        <f t="shared" si="1"/>
        <v>1.6503131524008352</v>
      </c>
    </row>
    <row r="6" spans="1:10">
      <c r="A6" s="8">
        <v>1120</v>
      </c>
      <c r="B6" s="3" t="s">
        <v>70</v>
      </c>
      <c r="C6" s="3">
        <v>0.54500000000000004</v>
      </c>
      <c r="D6" s="3">
        <v>1.4490000000000001</v>
      </c>
      <c r="E6" s="3">
        <v>1.3720000000000001</v>
      </c>
      <c r="F6" s="2">
        <v>8.3989999999999998E-4</v>
      </c>
      <c r="G6" s="3" t="s">
        <v>126</v>
      </c>
      <c r="H6" s="3">
        <v>0.60770000000000002</v>
      </c>
      <c r="I6" s="3">
        <f t="shared" si="0"/>
        <v>2.6587155963302753</v>
      </c>
      <c r="J6" s="3">
        <f t="shared" si="1"/>
        <v>2.5174311926605504</v>
      </c>
    </row>
    <row r="7" spans="1:10">
      <c r="A7" s="8">
        <v>1128</v>
      </c>
      <c r="B7" s="3" t="s">
        <v>70</v>
      </c>
      <c r="C7" s="3">
        <v>0.71099999999999997</v>
      </c>
      <c r="D7" s="3">
        <v>1.3640000000000001</v>
      </c>
      <c r="E7" s="3">
        <v>1.407</v>
      </c>
      <c r="F7" s="2">
        <v>9.3059999999999996E-4</v>
      </c>
      <c r="G7" s="3" t="s">
        <v>126</v>
      </c>
      <c r="H7" s="3">
        <v>0.60770000000000002</v>
      </c>
      <c r="I7" s="3">
        <f t="shared" si="0"/>
        <v>1.9184247538677921</v>
      </c>
      <c r="J7" s="3">
        <f t="shared" si="1"/>
        <v>1.9789029535864979</v>
      </c>
    </row>
    <row r="8" spans="1:10">
      <c r="A8" s="8">
        <v>4201</v>
      </c>
      <c r="B8" s="3" t="s">
        <v>70</v>
      </c>
      <c r="C8" s="3">
        <v>0.57399999999999995</v>
      </c>
      <c r="D8" s="3">
        <v>1.47</v>
      </c>
      <c r="E8" s="3">
        <v>1.0029999999999999</v>
      </c>
      <c r="F8" s="2">
        <v>4.0000000000000001E-3</v>
      </c>
      <c r="G8" s="3" t="s">
        <v>126</v>
      </c>
      <c r="H8" s="3">
        <v>0.60770000000000002</v>
      </c>
      <c r="I8" s="3">
        <f t="shared" si="0"/>
        <v>2.5609756097560976</v>
      </c>
      <c r="J8" s="3">
        <f t="shared" si="1"/>
        <v>1.7473867595818815</v>
      </c>
    </row>
    <row r="9" spans="1:10">
      <c r="A9" s="8">
        <v>1618</v>
      </c>
      <c r="B9" s="3" t="s">
        <v>269</v>
      </c>
      <c r="C9" s="3">
        <v>0.65500000000000003</v>
      </c>
      <c r="D9" s="3">
        <v>1.32</v>
      </c>
      <c r="E9" s="3">
        <v>2.0430000000000001</v>
      </c>
      <c r="F9" s="2">
        <v>8.5069999999999997E-5</v>
      </c>
      <c r="G9" s="3" t="s">
        <v>126</v>
      </c>
      <c r="H9" s="3">
        <v>0.8538</v>
      </c>
      <c r="I9" s="3">
        <f t="shared" si="0"/>
        <v>2.0152671755725189</v>
      </c>
      <c r="J9" s="3">
        <f t="shared" si="1"/>
        <v>3.1190839694656489</v>
      </c>
    </row>
    <row r="10" spans="1:10">
      <c r="A10" s="8">
        <v>4672</v>
      </c>
      <c r="B10" s="3" t="s">
        <v>88</v>
      </c>
      <c r="C10" s="3">
        <v>0.54600000000000004</v>
      </c>
      <c r="D10" s="3">
        <v>1.998</v>
      </c>
      <c r="E10" s="3">
        <v>0.73799999999999999</v>
      </c>
      <c r="F10" s="2">
        <v>2.4360000000000001E-4</v>
      </c>
      <c r="G10" s="3" t="s">
        <v>126</v>
      </c>
      <c r="H10" s="3">
        <v>0.8538</v>
      </c>
      <c r="I10" s="3">
        <f t="shared" si="0"/>
        <v>3.6593406593406592</v>
      </c>
      <c r="J10" s="3">
        <f t="shared" si="1"/>
        <v>1.3516483516483515</v>
      </c>
    </row>
    <row r="11" spans="1:10">
      <c r="A11" s="8">
        <v>874</v>
      </c>
      <c r="B11" s="3" t="s">
        <v>5</v>
      </c>
      <c r="C11" s="3">
        <v>0.16400000000000001</v>
      </c>
      <c r="D11" s="3">
        <v>1.3640000000000001</v>
      </c>
      <c r="E11" s="3">
        <v>1.343</v>
      </c>
      <c r="F11" s="2">
        <v>3.1809999999999998E-4</v>
      </c>
      <c r="G11" s="3" t="s">
        <v>126</v>
      </c>
      <c r="H11" s="3">
        <v>0.8196</v>
      </c>
      <c r="I11" s="3">
        <f t="shared" si="0"/>
        <v>8.3170731707317067</v>
      </c>
      <c r="J11" s="3">
        <f t="shared" si="1"/>
        <v>8.1890243902439011</v>
      </c>
    </row>
    <row r="12" spans="1:10">
      <c r="A12" s="8">
        <v>998</v>
      </c>
      <c r="B12" s="3" t="s">
        <v>5</v>
      </c>
      <c r="C12" s="3">
        <v>0.216</v>
      </c>
      <c r="D12" s="3">
        <v>1.4990000000000001</v>
      </c>
      <c r="E12" s="3">
        <v>0.96199999999999997</v>
      </c>
      <c r="F12" s="2">
        <v>6.567E-5</v>
      </c>
      <c r="G12" s="3" t="s">
        <v>126</v>
      </c>
      <c r="H12" s="3">
        <v>0.8196</v>
      </c>
      <c r="I12" s="3">
        <f t="shared" si="0"/>
        <v>6.9398148148148158</v>
      </c>
      <c r="J12" s="3">
        <f t="shared" si="1"/>
        <v>4.4537037037037033</v>
      </c>
    </row>
    <row r="13" spans="1:10">
      <c r="A13" s="8">
        <v>1010</v>
      </c>
      <c r="B13" s="3" t="s">
        <v>5</v>
      </c>
      <c r="C13" s="3">
        <v>0.23100000000000001</v>
      </c>
      <c r="D13" s="3">
        <v>1.5029999999999999</v>
      </c>
      <c r="E13" s="3">
        <v>0.71199999999999997</v>
      </c>
      <c r="F13" s="2">
        <v>3.3310000000000002E-4</v>
      </c>
      <c r="G13" s="3" t="s">
        <v>126</v>
      </c>
      <c r="H13" s="3">
        <v>0.8196</v>
      </c>
      <c r="I13" s="3">
        <f t="shared" si="0"/>
        <v>6.5064935064935057</v>
      </c>
      <c r="J13" s="3">
        <f t="shared" si="1"/>
        <v>3.0822510822510818</v>
      </c>
    </row>
    <row r="14" spans="1:10">
      <c r="A14" s="8">
        <v>1014</v>
      </c>
      <c r="B14" s="3" t="s">
        <v>5</v>
      </c>
      <c r="C14" s="3">
        <v>8.7999999999999995E-2</v>
      </c>
      <c r="D14" s="3">
        <v>1.74</v>
      </c>
      <c r="E14" s="3">
        <v>1.06</v>
      </c>
      <c r="F14" s="2">
        <v>3.5580000000000002E-5</v>
      </c>
      <c r="G14" s="3" t="s">
        <v>126</v>
      </c>
      <c r="H14" s="3">
        <v>0.8196</v>
      </c>
      <c r="I14" s="3">
        <f t="shared" si="0"/>
        <v>19.772727272727273</v>
      </c>
      <c r="J14" s="3">
        <f t="shared" si="1"/>
        <v>12.045454545454547</v>
      </c>
    </row>
    <row r="15" spans="1:10">
      <c r="A15" s="8">
        <v>1927</v>
      </c>
      <c r="B15" s="3" t="s">
        <v>5</v>
      </c>
      <c r="C15" s="3">
        <v>0.26400000000000001</v>
      </c>
      <c r="D15" s="3">
        <v>1.796</v>
      </c>
      <c r="E15" s="3">
        <v>1.115</v>
      </c>
      <c r="F15" s="2">
        <v>1.028E-5</v>
      </c>
      <c r="G15" s="3" t="s">
        <v>126</v>
      </c>
      <c r="H15" s="3">
        <v>0.8196</v>
      </c>
      <c r="I15" s="3">
        <f t="shared" si="0"/>
        <v>6.8030303030303028</v>
      </c>
      <c r="J15" s="3">
        <f t="shared" si="1"/>
        <v>4.2234848484848486</v>
      </c>
    </row>
    <row r="16" spans="1:10">
      <c r="A16" s="8">
        <v>4285</v>
      </c>
      <c r="B16" s="3" t="s">
        <v>5</v>
      </c>
      <c r="C16" s="3">
        <v>4.8000000000000001E-2</v>
      </c>
      <c r="D16" s="3">
        <v>2.1819999999999999</v>
      </c>
      <c r="E16" s="3">
        <v>0.77300000000000002</v>
      </c>
      <c r="F16" s="2">
        <v>2.0610000000000001E-5</v>
      </c>
      <c r="G16" s="3" t="s">
        <v>126</v>
      </c>
      <c r="H16" s="3">
        <v>0.8196</v>
      </c>
      <c r="I16" s="3">
        <f t="shared" si="0"/>
        <v>45.458333333333329</v>
      </c>
      <c r="J16" s="3">
        <f t="shared" si="1"/>
        <v>16.104166666666668</v>
      </c>
    </row>
    <row r="17" spans="1:10">
      <c r="A17" s="8">
        <v>4286</v>
      </c>
      <c r="B17" s="3" t="s">
        <v>5</v>
      </c>
      <c r="C17" s="3">
        <v>0.123</v>
      </c>
      <c r="D17" s="3">
        <v>1.9830000000000001</v>
      </c>
      <c r="E17" s="3">
        <v>0.73299999999999998</v>
      </c>
      <c r="F17" s="2">
        <v>1.16E-4</v>
      </c>
      <c r="G17" s="3" t="s">
        <v>126</v>
      </c>
      <c r="H17" s="3">
        <v>0.8196</v>
      </c>
      <c r="I17" s="3">
        <f t="shared" si="0"/>
        <v>16.121951219512198</v>
      </c>
      <c r="J17" s="3">
        <f t="shared" si="1"/>
        <v>5.9593495934959346</v>
      </c>
    </row>
    <row r="18" spans="1:10">
      <c r="A18" s="8">
        <v>4287</v>
      </c>
      <c r="B18" s="3" t="s">
        <v>5</v>
      </c>
      <c r="C18" s="3">
        <v>5.8999999999999997E-2</v>
      </c>
      <c r="D18" s="3">
        <v>1.548</v>
      </c>
      <c r="E18" s="3">
        <v>1.222</v>
      </c>
      <c r="F18" s="2">
        <v>1.362E-6</v>
      </c>
      <c r="G18" s="3" t="s">
        <v>126</v>
      </c>
      <c r="H18" s="3">
        <v>0.8196</v>
      </c>
      <c r="I18" s="3">
        <f t="shared" si="0"/>
        <v>26.237288135593221</v>
      </c>
      <c r="J18" s="3">
        <f t="shared" si="1"/>
        <v>20.711864406779661</v>
      </c>
    </row>
    <row r="19" spans="1:10">
      <c r="A19" s="8">
        <v>4290</v>
      </c>
      <c r="B19" s="3" t="s">
        <v>5</v>
      </c>
      <c r="C19" s="3">
        <v>0.14299999999999999</v>
      </c>
      <c r="D19" s="3">
        <v>0.90700000000000003</v>
      </c>
      <c r="E19" s="3">
        <v>1.9359999999999999</v>
      </c>
      <c r="F19" s="2">
        <v>1.51E-8</v>
      </c>
      <c r="G19" s="3" t="s">
        <v>126</v>
      </c>
      <c r="H19" s="3">
        <v>0.8196</v>
      </c>
      <c r="I19" s="3">
        <f t="shared" si="0"/>
        <v>6.3426573426573434</v>
      </c>
      <c r="J19" s="3">
        <f t="shared" si="1"/>
        <v>13.538461538461538</v>
      </c>
    </row>
    <row r="20" spans="1:10">
      <c r="A20" s="8">
        <v>4293</v>
      </c>
      <c r="B20" s="3" t="s">
        <v>5</v>
      </c>
      <c r="C20" s="3">
        <v>9.6000000000000002E-2</v>
      </c>
      <c r="D20" s="3">
        <v>1.2470000000000001</v>
      </c>
      <c r="E20" s="3">
        <v>1.6910000000000001</v>
      </c>
      <c r="F20" s="2">
        <v>1.7159999999999999E-8</v>
      </c>
      <c r="G20" s="3" t="s">
        <v>126</v>
      </c>
      <c r="H20" s="3">
        <v>0.8196</v>
      </c>
      <c r="I20" s="3">
        <f t="shared" si="0"/>
        <v>12.989583333333334</v>
      </c>
      <c r="J20" s="3">
        <f t="shared" si="1"/>
        <v>17.614583333333332</v>
      </c>
    </row>
    <row r="21" spans="1:10">
      <c r="A21" s="8">
        <v>4357</v>
      </c>
      <c r="B21" s="3" t="s">
        <v>5</v>
      </c>
      <c r="C21" s="3">
        <v>0.26100000000000001</v>
      </c>
      <c r="D21" s="3">
        <v>1.42</v>
      </c>
      <c r="E21" s="3">
        <v>1.004</v>
      </c>
      <c r="F21" s="2">
        <v>1.858E-6</v>
      </c>
      <c r="G21" s="3" t="s">
        <v>126</v>
      </c>
      <c r="H21" s="3">
        <v>0.8196</v>
      </c>
      <c r="I21" s="3">
        <f t="shared" si="0"/>
        <v>5.4406130268199231</v>
      </c>
      <c r="J21" s="3">
        <f t="shared" si="1"/>
        <v>3.8467432950191571</v>
      </c>
    </row>
    <row r="22" spans="1:10">
      <c r="A22" s="8">
        <v>4386</v>
      </c>
      <c r="B22" s="3" t="s">
        <v>5</v>
      </c>
      <c r="C22" s="3">
        <v>0.23400000000000001</v>
      </c>
      <c r="D22" s="3">
        <v>1.22</v>
      </c>
      <c r="E22" s="3">
        <v>1.7849999999999999</v>
      </c>
      <c r="F22" s="2">
        <v>3.0640000000000002E-4</v>
      </c>
      <c r="G22" s="3" t="s">
        <v>126</v>
      </c>
      <c r="H22" s="3">
        <v>0.8196</v>
      </c>
      <c r="I22" s="3">
        <f t="shared" si="0"/>
        <v>5.2136752136752129</v>
      </c>
      <c r="J22" s="3">
        <f t="shared" si="1"/>
        <v>7.6282051282051277</v>
      </c>
    </row>
    <row r="23" spans="1:10">
      <c r="A23" s="8">
        <v>4389</v>
      </c>
      <c r="B23" s="3" t="s">
        <v>5</v>
      </c>
      <c r="C23" s="3">
        <v>0.16300000000000001</v>
      </c>
      <c r="D23" s="3">
        <v>1.5029999999999999</v>
      </c>
      <c r="E23" s="3">
        <v>1.4079999999999999</v>
      </c>
      <c r="F23" s="2">
        <v>7.5850000000000002E-6</v>
      </c>
      <c r="G23" s="3" t="s">
        <v>126</v>
      </c>
      <c r="H23" s="3">
        <v>0.8196</v>
      </c>
      <c r="I23" s="3">
        <f t="shared" si="0"/>
        <v>9.2208588957055202</v>
      </c>
      <c r="J23" s="3">
        <f t="shared" si="1"/>
        <v>8.6380368098159508</v>
      </c>
    </row>
    <row r="24" spans="1:10">
      <c r="A24" s="8">
        <v>4400</v>
      </c>
      <c r="B24" s="3" t="s">
        <v>5</v>
      </c>
      <c r="C24" s="3">
        <v>0.49299999999999999</v>
      </c>
      <c r="D24" s="3">
        <v>0.79700000000000004</v>
      </c>
      <c r="E24" s="3">
        <v>1.988</v>
      </c>
      <c r="F24" s="2">
        <v>1E-3</v>
      </c>
      <c r="G24" s="3" t="s">
        <v>126</v>
      </c>
      <c r="H24" s="3">
        <v>0.8196</v>
      </c>
      <c r="I24" s="3">
        <f t="shared" si="0"/>
        <v>1.6166328600405682</v>
      </c>
      <c r="J24" s="3">
        <f t="shared" si="1"/>
        <v>4.032454361054767</v>
      </c>
    </row>
    <row r="25" spans="1:10">
      <c r="A25" s="8">
        <v>4647</v>
      </c>
      <c r="B25" s="3" t="s">
        <v>5</v>
      </c>
      <c r="C25" s="3">
        <v>5.5E-2</v>
      </c>
      <c r="D25" s="3">
        <v>1.931</v>
      </c>
      <c r="E25" s="3">
        <v>1.244</v>
      </c>
      <c r="F25" s="2">
        <v>1.1739999999999999E-5</v>
      </c>
      <c r="G25" s="3" t="s">
        <v>126</v>
      </c>
      <c r="H25" s="3">
        <v>0.8196</v>
      </c>
      <c r="I25" s="3">
        <f t="shared" si="0"/>
        <v>35.109090909090909</v>
      </c>
      <c r="J25" s="3">
        <f t="shared" si="1"/>
        <v>22.618181818181817</v>
      </c>
    </row>
    <row r="26" spans="1:10">
      <c r="A26" s="8">
        <v>4814</v>
      </c>
      <c r="B26" s="3" t="s">
        <v>5</v>
      </c>
      <c r="C26" s="3">
        <v>4.4999999999999998E-2</v>
      </c>
      <c r="D26" s="3">
        <v>1.552</v>
      </c>
      <c r="E26" s="3">
        <v>1.5880000000000001</v>
      </c>
      <c r="F26" s="2">
        <v>3.0040000000000002E-7</v>
      </c>
      <c r="G26" s="3" t="s">
        <v>126</v>
      </c>
      <c r="H26" s="3">
        <v>0.8196</v>
      </c>
      <c r="I26" s="3">
        <f t="shared" si="0"/>
        <v>34.488888888888894</v>
      </c>
      <c r="J26" s="3">
        <f t="shared" si="1"/>
        <v>35.288888888888891</v>
      </c>
    </row>
    <row r="27" spans="1:10">
      <c r="A27" s="8">
        <v>4824</v>
      </c>
      <c r="B27" s="3" t="s">
        <v>5</v>
      </c>
      <c r="C27" s="3">
        <v>0.187</v>
      </c>
      <c r="D27" s="3">
        <v>0.90400000000000003</v>
      </c>
      <c r="E27" s="3">
        <v>2.0760000000000001</v>
      </c>
      <c r="F27" s="2">
        <v>2.9609999999999999E-5</v>
      </c>
      <c r="G27" s="3" t="s">
        <v>126</v>
      </c>
      <c r="H27" s="3">
        <v>0.8196</v>
      </c>
      <c r="I27" s="3">
        <f t="shared" si="0"/>
        <v>4.8342245989304811</v>
      </c>
      <c r="J27" s="3">
        <f t="shared" si="1"/>
        <v>11.101604278074866</v>
      </c>
    </row>
    <row r="28" spans="1:10">
      <c r="A28" s="8">
        <v>4855</v>
      </c>
      <c r="B28" s="3" t="s">
        <v>5</v>
      </c>
      <c r="C28" s="3">
        <v>0.14099999999999999</v>
      </c>
      <c r="D28" s="3">
        <v>1.954</v>
      </c>
      <c r="E28" s="3">
        <v>0.54100000000000004</v>
      </c>
      <c r="F28" s="2">
        <v>1.538E-4</v>
      </c>
      <c r="G28" s="3" t="s">
        <v>126</v>
      </c>
      <c r="H28" s="3">
        <v>0.8196</v>
      </c>
      <c r="I28" s="3">
        <f t="shared" si="0"/>
        <v>13.858156028368795</v>
      </c>
      <c r="J28" s="3">
        <f t="shared" si="1"/>
        <v>3.836879432624114</v>
      </c>
    </row>
    <row r="29" spans="1:10">
      <c r="A29" s="8">
        <v>4868</v>
      </c>
      <c r="B29" s="3" t="s">
        <v>5</v>
      </c>
      <c r="C29" s="3">
        <v>1.9350000000000001</v>
      </c>
      <c r="D29" s="3">
        <v>0.82499999999999996</v>
      </c>
      <c r="E29" s="3">
        <v>1.1990000000000001</v>
      </c>
      <c r="F29" s="2">
        <v>2.8770000000000001E-5</v>
      </c>
      <c r="G29" s="3" t="s">
        <v>126</v>
      </c>
      <c r="H29" s="3">
        <v>0.8196</v>
      </c>
      <c r="I29" s="3">
        <f t="shared" si="0"/>
        <v>0.4263565891472868</v>
      </c>
      <c r="J29" s="3">
        <f t="shared" si="1"/>
        <v>0.61963824289405689</v>
      </c>
    </row>
    <row r="30" spans="1:10">
      <c r="A30" s="8">
        <v>1725</v>
      </c>
      <c r="B30" s="3" t="s">
        <v>83</v>
      </c>
      <c r="C30" s="3">
        <v>2.1480000000000001</v>
      </c>
      <c r="D30" s="3">
        <v>0.88</v>
      </c>
      <c r="E30" s="3">
        <v>1.0109999999999999</v>
      </c>
      <c r="F30" s="2">
        <v>4.1849999999999998E-4</v>
      </c>
      <c r="G30" s="3" t="s">
        <v>126</v>
      </c>
      <c r="H30" s="3">
        <v>0.7913</v>
      </c>
      <c r="I30" s="3">
        <f t="shared" si="0"/>
        <v>0.40968342644320294</v>
      </c>
      <c r="J30" s="3">
        <f t="shared" si="1"/>
        <v>0.47067039106145242</v>
      </c>
    </row>
    <row r="31" spans="1:10">
      <c r="A31" s="8">
        <v>3680</v>
      </c>
      <c r="B31" s="3" t="s">
        <v>83</v>
      </c>
      <c r="C31" s="3">
        <v>0.378</v>
      </c>
      <c r="D31" s="3">
        <v>2.5009999999999999</v>
      </c>
      <c r="E31" s="3">
        <v>1.01</v>
      </c>
      <c r="F31" s="2">
        <v>4.918E-5</v>
      </c>
      <c r="G31" s="3" t="s">
        <v>126</v>
      </c>
      <c r="H31" s="3">
        <v>0.7913</v>
      </c>
      <c r="I31" s="3">
        <f t="shared" si="0"/>
        <v>6.6164021164021163</v>
      </c>
      <c r="J31" s="3">
        <f t="shared" si="1"/>
        <v>2.6719576719576721</v>
      </c>
    </row>
    <row r="32" spans="1:10">
      <c r="A32" s="8">
        <v>4764</v>
      </c>
      <c r="B32" s="3" t="s">
        <v>83</v>
      </c>
      <c r="C32" s="3">
        <v>0.44500000000000001</v>
      </c>
      <c r="D32" s="3">
        <v>2.4769999999999999</v>
      </c>
      <c r="E32" s="3">
        <v>0.72899999999999998</v>
      </c>
      <c r="F32" s="2">
        <v>1E-3</v>
      </c>
      <c r="G32" s="3" t="s">
        <v>126</v>
      </c>
      <c r="H32" s="3">
        <v>0.7913</v>
      </c>
      <c r="I32" s="3">
        <f t="shared" si="0"/>
        <v>5.5662921348314605</v>
      </c>
      <c r="J32" s="3">
        <f t="shared" si="1"/>
        <v>1.6382022471910112</v>
      </c>
    </row>
    <row r="33" spans="1:10">
      <c r="A33" s="8">
        <v>4870</v>
      </c>
      <c r="B33" s="3" t="s">
        <v>83</v>
      </c>
      <c r="C33" s="3">
        <v>2.3039999999999998</v>
      </c>
      <c r="D33" s="3">
        <v>1.085</v>
      </c>
      <c r="E33" s="3">
        <v>0.97699999999999998</v>
      </c>
      <c r="F33" s="2">
        <v>2E-3</v>
      </c>
      <c r="G33" s="3" t="s">
        <v>126</v>
      </c>
      <c r="H33" s="3">
        <v>0.7913</v>
      </c>
      <c r="I33" s="3">
        <f t="shared" si="0"/>
        <v>0.4709201388888889</v>
      </c>
      <c r="J33" s="3">
        <f t="shared" si="1"/>
        <v>0.4240451388888889</v>
      </c>
    </row>
    <row r="34" spans="1:10">
      <c r="A34" s="8">
        <v>4871</v>
      </c>
      <c r="B34" s="3" t="s">
        <v>83</v>
      </c>
      <c r="C34" s="3">
        <v>0.90400000000000003</v>
      </c>
      <c r="D34" s="3">
        <v>2.3860000000000001</v>
      </c>
      <c r="E34" s="3">
        <v>0.84299999999999997</v>
      </c>
      <c r="F34" s="2">
        <v>1E-3</v>
      </c>
      <c r="G34" s="3" t="s">
        <v>126</v>
      </c>
      <c r="H34" s="3">
        <v>0.7913</v>
      </c>
      <c r="I34" s="3">
        <f t="shared" si="0"/>
        <v>2.6393805309734515</v>
      </c>
      <c r="J34" s="3">
        <f t="shared" si="1"/>
        <v>0.93252212389380529</v>
      </c>
    </row>
    <row r="35" spans="1:10">
      <c r="A35" s="8">
        <v>3328</v>
      </c>
      <c r="B35" s="3" t="s">
        <v>91</v>
      </c>
      <c r="C35" s="3">
        <v>0.53200000000000003</v>
      </c>
      <c r="D35" s="3">
        <v>1.6659999999999999</v>
      </c>
      <c r="E35" s="3">
        <v>1.03</v>
      </c>
      <c r="F35" s="2">
        <v>2.6889999999999998E-4</v>
      </c>
      <c r="G35" s="3" t="s">
        <v>126</v>
      </c>
      <c r="H35" s="3">
        <v>0.83640000000000003</v>
      </c>
      <c r="I35" s="3">
        <f t="shared" si="0"/>
        <v>3.1315789473684208</v>
      </c>
      <c r="J35" s="3">
        <f t="shared" si="1"/>
        <v>1.9360902255639096</v>
      </c>
    </row>
    <row r="36" spans="1:10">
      <c r="A36" s="8">
        <v>3493</v>
      </c>
      <c r="B36" s="3" t="s">
        <v>91</v>
      </c>
      <c r="C36" s="3">
        <v>0.59799999999999998</v>
      </c>
      <c r="D36" s="3">
        <v>0.91100000000000003</v>
      </c>
      <c r="E36" s="3">
        <v>1.42</v>
      </c>
      <c r="F36" s="2">
        <v>8.0000000000000002E-3</v>
      </c>
      <c r="G36" s="3" t="s">
        <v>126</v>
      </c>
      <c r="H36" s="3">
        <v>0.83640000000000003</v>
      </c>
      <c r="I36" s="3">
        <f t="shared" si="0"/>
        <v>1.5234113712374584</v>
      </c>
      <c r="J36" s="3">
        <f t="shared" si="1"/>
        <v>2.3745819397993313</v>
      </c>
    </row>
    <row r="37" spans="1:10">
      <c r="A37" s="8">
        <v>3525</v>
      </c>
      <c r="B37" s="3" t="s">
        <v>91</v>
      </c>
      <c r="C37" s="3">
        <v>0.38700000000000001</v>
      </c>
      <c r="D37" s="3">
        <v>2.1349999999999998</v>
      </c>
      <c r="E37" s="3">
        <v>0.78300000000000003</v>
      </c>
      <c r="F37" s="2">
        <v>3.2620000000000003E-5</v>
      </c>
      <c r="G37" s="3" t="s">
        <v>126</v>
      </c>
      <c r="H37" s="3">
        <v>0.83640000000000003</v>
      </c>
      <c r="I37" s="3">
        <f t="shared" si="0"/>
        <v>5.5167958656330747</v>
      </c>
      <c r="J37" s="3">
        <f t="shared" si="1"/>
        <v>2.0232558139534884</v>
      </c>
    </row>
    <row r="38" spans="1:10">
      <c r="A38" s="8">
        <v>3688</v>
      </c>
      <c r="B38" s="3" t="s">
        <v>91</v>
      </c>
      <c r="C38" s="3">
        <v>0.36499999999999999</v>
      </c>
      <c r="D38" s="3">
        <v>0.91900000000000004</v>
      </c>
      <c r="E38" s="3">
        <v>1.5229999999999999</v>
      </c>
      <c r="F38" s="2">
        <v>5.9290000000000005E-4</v>
      </c>
      <c r="G38" s="3" t="s">
        <v>126</v>
      </c>
      <c r="H38" s="3">
        <v>0.83640000000000003</v>
      </c>
      <c r="I38" s="3">
        <f t="shared" si="0"/>
        <v>2.5178082191780824</v>
      </c>
      <c r="J38" s="3">
        <f t="shared" si="1"/>
        <v>4.1726027397260275</v>
      </c>
    </row>
    <row r="39" spans="1:10">
      <c r="A39" s="8">
        <v>4668</v>
      </c>
      <c r="B39" s="3" t="s">
        <v>91</v>
      </c>
      <c r="C39" s="3">
        <v>0.46500000000000002</v>
      </c>
      <c r="D39" s="3">
        <v>1.651</v>
      </c>
      <c r="E39" s="3">
        <v>1.0429999999999999</v>
      </c>
      <c r="F39" s="2">
        <v>3.0000000000000001E-3</v>
      </c>
      <c r="G39" s="3" t="s">
        <v>126</v>
      </c>
      <c r="H39" s="3">
        <v>0.83640000000000003</v>
      </c>
      <c r="I39" s="3">
        <f t="shared" si="0"/>
        <v>3.5505376344086019</v>
      </c>
      <c r="J39" s="3">
        <f t="shared" si="1"/>
        <v>2.2430107526881717</v>
      </c>
    </row>
    <row r="40" spans="1:10">
      <c r="A40" s="8">
        <v>4679</v>
      </c>
      <c r="B40" s="3" t="s">
        <v>91</v>
      </c>
      <c r="C40" s="3">
        <v>0.39700000000000002</v>
      </c>
      <c r="D40" s="3">
        <v>1.952</v>
      </c>
      <c r="E40" s="3">
        <v>0.77100000000000002</v>
      </c>
      <c r="F40" s="2">
        <v>4.4759999999999998E-4</v>
      </c>
      <c r="G40" s="3" t="s">
        <v>126</v>
      </c>
      <c r="H40" s="3">
        <v>0.83640000000000003</v>
      </c>
      <c r="I40" s="3">
        <f t="shared" si="0"/>
        <v>4.9168765743073042</v>
      </c>
      <c r="J40" s="3">
        <f t="shared" si="1"/>
        <v>1.9420654911838791</v>
      </c>
    </row>
    <row r="41" spans="1:10">
      <c r="A41" s="8">
        <v>4690</v>
      </c>
      <c r="B41" s="3" t="s">
        <v>91</v>
      </c>
      <c r="C41" s="3">
        <v>0.44700000000000001</v>
      </c>
      <c r="D41" s="3">
        <v>1.6950000000000001</v>
      </c>
      <c r="E41" s="3">
        <v>0.69499999999999995</v>
      </c>
      <c r="F41" s="2">
        <v>2.988E-4</v>
      </c>
      <c r="G41" s="3" t="s">
        <v>126</v>
      </c>
      <c r="H41" s="3">
        <v>0.83640000000000003</v>
      </c>
      <c r="I41" s="3">
        <f t="shared" si="0"/>
        <v>3.7919463087248322</v>
      </c>
      <c r="J41" s="3">
        <f t="shared" si="1"/>
        <v>1.5548098434004474</v>
      </c>
    </row>
    <row r="42" spans="1:10">
      <c r="A42" s="8">
        <v>956</v>
      </c>
      <c r="B42" s="3" t="s">
        <v>111</v>
      </c>
      <c r="C42" s="3">
        <v>0.20899999999999999</v>
      </c>
      <c r="D42" s="3">
        <v>2.4569999999999999</v>
      </c>
      <c r="E42" s="3">
        <v>0.752</v>
      </c>
      <c r="F42" s="2">
        <v>2.3269999999999999E-6</v>
      </c>
      <c r="G42" s="3" t="s">
        <v>126</v>
      </c>
      <c r="H42" s="3">
        <v>0.70050000000000001</v>
      </c>
      <c r="I42" s="3">
        <f t="shared" si="0"/>
        <v>11.755980861244019</v>
      </c>
      <c r="J42" s="3">
        <f t="shared" si="1"/>
        <v>3.598086124401914</v>
      </c>
    </row>
    <row r="43" spans="1:10">
      <c r="A43" s="8">
        <v>960</v>
      </c>
      <c r="B43" s="3" t="s">
        <v>111</v>
      </c>
      <c r="C43" s="3">
        <v>0.217</v>
      </c>
      <c r="D43" s="3">
        <v>2.2570000000000001</v>
      </c>
      <c r="E43" s="3">
        <v>0.83499999999999996</v>
      </c>
      <c r="F43" s="2">
        <v>8.259E-6</v>
      </c>
      <c r="G43" s="3" t="s">
        <v>126</v>
      </c>
      <c r="H43" s="3">
        <v>0.70050000000000001</v>
      </c>
      <c r="I43" s="3">
        <f t="shared" si="0"/>
        <v>10.400921658986176</v>
      </c>
      <c r="J43" s="3">
        <f t="shared" si="1"/>
        <v>3.8479262672811059</v>
      </c>
    </row>
    <row r="44" spans="1:10">
      <c r="A44" s="8">
        <v>4640</v>
      </c>
      <c r="B44" s="3" t="s">
        <v>111</v>
      </c>
      <c r="C44" s="3">
        <v>0.23799999999999999</v>
      </c>
      <c r="D44" s="3">
        <v>2.4900000000000002</v>
      </c>
      <c r="E44" s="3">
        <v>0.78400000000000003</v>
      </c>
      <c r="F44" s="2">
        <v>1.2989999999999999E-5</v>
      </c>
      <c r="G44" s="3" t="s">
        <v>126</v>
      </c>
      <c r="H44" s="3">
        <v>0.70050000000000001</v>
      </c>
      <c r="I44" s="3">
        <f t="shared" si="0"/>
        <v>10.462184873949582</v>
      </c>
      <c r="J44" s="3">
        <f t="shared" si="1"/>
        <v>3.2941176470588238</v>
      </c>
    </row>
    <row r="45" spans="1:10">
      <c r="A45" s="8">
        <v>4865</v>
      </c>
      <c r="B45" s="3" t="s">
        <v>29</v>
      </c>
      <c r="C45" s="3">
        <v>0.41299999999999998</v>
      </c>
      <c r="D45" s="3">
        <v>1.1990000000000001</v>
      </c>
      <c r="E45" s="3">
        <v>1.905</v>
      </c>
      <c r="F45" s="2">
        <v>2E-3</v>
      </c>
      <c r="G45" s="3" t="s">
        <v>126</v>
      </c>
      <c r="H45" s="3">
        <v>0.95579999999999998</v>
      </c>
      <c r="I45" s="3">
        <f t="shared" si="0"/>
        <v>2.9031476997578696</v>
      </c>
      <c r="J45" s="3">
        <f t="shared" si="1"/>
        <v>4.6125907990314774</v>
      </c>
    </row>
    <row r="46" spans="1:10">
      <c r="A46" s="8">
        <v>3660</v>
      </c>
      <c r="B46" s="3" t="s">
        <v>251</v>
      </c>
      <c r="C46" s="3">
        <v>0.54500000000000004</v>
      </c>
      <c r="D46" s="3">
        <v>0.97399999999999998</v>
      </c>
      <c r="E46" s="3">
        <v>1.1259999999999999</v>
      </c>
      <c r="F46" s="2">
        <v>6.0000000000000001E-3</v>
      </c>
      <c r="G46" s="3" t="s">
        <v>126</v>
      </c>
      <c r="H46" s="3">
        <v>0.69240000000000002</v>
      </c>
      <c r="I46" s="3">
        <f t="shared" si="0"/>
        <v>1.7871559633027521</v>
      </c>
      <c r="J46" s="3">
        <f t="shared" si="1"/>
        <v>2.0660550458715594</v>
      </c>
    </row>
    <row r="47" spans="1:10">
      <c r="A47" s="8">
        <v>1755</v>
      </c>
      <c r="B47" s="3" t="s">
        <v>270</v>
      </c>
      <c r="C47" s="3">
        <v>0.52700000000000002</v>
      </c>
      <c r="D47" s="3">
        <v>2.0390000000000001</v>
      </c>
      <c r="E47" s="3">
        <v>0.99299999999999999</v>
      </c>
      <c r="F47" s="2">
        <v>1.6579999999999999E-4</v>
      </c>
      <c r="G47" s="3" t="s">
        <v>126</v>
      </c>
      <c r="H47" s="3">
        <v>0.87880000000000003</v>
      </c>
      <c r="I47" s="3">
        <f t="shared" si="0"/>
        <v>3.8690702087286528</v>
      </c>
      <c r="J47" s="3">
        <f t="shared" si="1"/>
        <v>1.8842504743833015</v>
      </c>
    </row>
    <row r="48" spans="1:10">
      <c r="A48" s="8">
        <v>3745</v>
      </c>
      <c r="B48" s="3" t="s">
        <v>270</v>
      </c>
      <c r="C48" s="3">
        <v>0.58599999999999997</v>
      </c>
      <c r="D48" s="3">
        <v>2.5249999999999999</v>
      </c>
      <c r="E48" s="3">
        <v>0.79200000000000004</v>
      </c>
      <c r="F48" s="2">
        <v>6.3809999999999995E-4</v>
      </c>
      <c r="G48" s="3" t="s">
        <v>126</v>
      </c>
      <c r="H48" s="3">
        <v>0.87880000000000003</v>
      </c>
      <c r="I48" s="3">
        <f t="shared" si="0"/>
        <v>4.3088737201365186</v>
      </c>
      <c r="J48" s="3">
        <f t="shared" si="1"/>
        <v>1.3515358361774745</v>
      </c>
    </row>
    <row r="49" spans="1:10">
      <c r="A49" s="8">
        <v>4864</v>
      </c>
      <c r="B49" s="3" t="s">
        <v>270</v>
      </c>
      <c r="C49" s="3">
        <v>0.78100000000000003</v>
      </c>
      <c r="D49" s="3">
        <v>2.0539999999999998</v>
      </c>
      <c r="E49" s="3">
        <v>1.04</v>
      </c>
      <c r="F49" s="2">
        <v>9.8940000000000009E-4</v>
      </c>
      <c r="G49" s="3" t="s">
        <v>126</v>
      </c>
      <c r="H49" s="3">
        <v>0.87880000000000003</v>
      </c>
      <c r="I49" s="3">
        <f t="shared" si="0"/>
        <v>2.6299615877080664</v>
      </c>
      <c r="J49" s="3">
        <f t="shared" si="1"/>
        <v>1.3316261203585147</v>
      </c>
    </row>
    <row r="52" spans="1:10">
      <c r="B52" s="3" t="s">
        <v>274</v>
      </c>
      <c r="C52" s="13">
        <f>(49/63)*100</f>
        <v>77.777777777777786</v>
      </c>
    </row>
  </sheetData>
  <sortState xmlns:xlrd2="http://schemas.microsoft.com/office/spreadsheetml/2017/richdata2" ref="B2:H49">
    <sortCondition ref="B2:B49"/>
  </sortState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70DDD-8C46-4E65-A5D0-8FE6A543BFE5}">
  <dimension ref="A1:H9"/>
  <sheetViews>
    <sheetView workbookViewId="0">
      <selection activeCell="A2" sqref="A2:A6"/>
    </sheetView>
  </sheetViews>
  <sheetFormatPr defaultRowHeight="15"/>
  <cols>
    <col min="2" max="2" width="40.5703125" customWidth="1"/>
    <col min="4" max="4" width="12.5703125" customWidth="1"/>
    <col min="7" max="7" width="13.28515625" customWidth="1"/>
    <col min="8" max="8" width="10.28515625" customWidth="1"/>
  </cols>
  <sheetData>
    <row r="1" spans="1:8" ht="33.6" customHeight="1">
      <c r="A1" s="4" t="s">
        <v>298</v>
      </c>
      <c r="B1" s="4" t="s">
        <v>0</v>
      </c>
      <c r="C1" s="4" t="s">
        <v>119</v>
      </c>
      <c r="D1" s="4" t="s">
        <v>120</v>
      </c>
      <c r="E1" s="4" t="s">
        <v>121</v>
      </c>
      <c r="F1" s="4" t="s">
        <v>122</v>
      </c>
      <c r="G1" s="4" t="s">
        <v>123</v>
      </c>
      <c r="H1" s="4" t="s">
        <v>124</v>
      </c>
    </row>
    <row r="2" spans="1:8">
      <c r="A2" s="8">
        <v>1545</v>
      </c>
      <c r="B2" s="3" t="s">
        <v>81</v>
      </c>
      <c r="C2" s="3">
        <v>1.9990000000000001</v>
      </c>
      <c r="D2" s="3">
        <v>0.77200000000000002</v>
      </c>
      <c r="E2" s="3">
        <v>1.091</v>
      </c>
      <c r="F2" s="2">
        <v>2.4279999999999999E-4</v>
      </c>
      <c r="G2" s="3" t="s">
        <v>130</v>
      </c>
      <c r="H2" s="3">
        <v>0.36080000000000001</v>
      </c>
    </row>
    <row r="3" spans="1:8">
      <c r="A3" s="8">
        <v>1688</v>
      </c>
      <c r="B3" s="3" t="s">
        <v>81</v>
      </c>
      <c r="C3" s="3">
        <v>2.0430000000000001</v>
      </c>
      <c r="D3" s="3">
        <v>0.57799999999999996</v>
      </c>
      <c r="E3" s="3">
        <v>0.95899999999999996</v>
      </c>
      <c r="F3" s="2">
        <v>1.752E-4</v>
      </c>
      <c r="G3" s="3" t="s">
        <v>130</v>
      </c>
      <c r="H3" s="3">
        <v>0.36080000000000001</v>
      </c>
    </row>
    <row r="4" spans="1:8">
      <c r="A4" s="8">
        <v>4778</v>
      </c>
      <c r="B4" s="3" t="s">
        <v>81</v>
      </c>
      <c r="C4" s="3">
        <v>0.74299999999999999</v>
      </c>
      <c r="D4" s="3">
        <v>2.57</v>
      </c>
      <c r="E4" s="3">
        <v>0.64200000000000002</v>
      </c>
      <c r="F4" s="2">
        <v>4.9589999999999996E-4</v>
      </c>
      <c r="G4" s="3" t="s">
        <v>130</v>
      </c>
      <c r="H4" s="3">
        <v>0.36080000000000001</v>
      </c>
    </row>
    <row r="5" spans="1:8">
      <c r="A5" s="8">
        <v>4790</v>
      </c>
      <c r="B5" s="3" t="s">
        <v>81</v>
      </c>
      <c r="C5" s="3">
        <v>0.98699999999999999</v>
      </c>
      <c r="D5" s="3">
        <v>1.8049999999999999</v>
      </c>
      <c r="E5" s="3">
        <v>0.86</v>
      </c>
      <c r="F5" s="2">
        <v>4.749E-4</v>
      </c>
      <c r="G5" s="3" t="s">
        <v>130</v>
      </c>
      <c r="H5" s="3">
        <v>0.36080000000000001</v>
      </c>
    </row>
    <row r="6" spans="1:8">
      <c r="A6" s="8">
        <v>4796</v>
      </c>
      <c r="B6" s="3" t="s">
        <v>81</v>
      </c>
      <c r="C6" s="3">
        <v>1.8340000000000001</v>
      </c>
      <c r="D6" s="3">
        <v>0.86799999999999999</v>
      </c>
      <c r="E6" s="3">
        <v>0.70599999999999996</v>
      </c>
      <c r="F6" s="2">
        <v>8.9999999999999993E-3</v>
      </c>
      <c r="G6" s="3" t="s">
        <v>130</v>
      </c>
      <c r="H6" s="3">
        <v>0.36080000000000001</v>
      </c>
    </row>
    <row r="9" spans="1:8">
      <c r="B9" s="3" t="s">
        <v>276</v>
      </c>
      <c r="C9" s="13">
        <f>(5/63)*100</f>
        <v>7.9365079365079358</v>
      </c>
    </row>
  </sheetData>
  <sortState xmlns:xlrd2="http://schemas.microsoft.com/office/spreadsheetml/2017/richdata2" ref="B2:H6">
    <sortCondition ref="B2:B6"/>
  </sortState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07046-9DB3-48BC-A5C5-5755CBCC911C}">
  <dimension ref="A1:H6"/>
  <sheetViews>
    <sheetView workbookViewId="0">
      <selection activeCell="A2" sqref="A2:A3"/>
    </sheetView>
  </sheetViews>
  <sheetFormatPr defaultRowHeight="15"/>
  <cols>
    <col min="2" max="2" width="31.7109375" customWidth="1"/>
    <col min="4" max="4" width="11.140625" customWidth="1"/>
    <col min="7" max="7" width="11.7109375" customWidth="1"/>
    <col min="8" max="8" width="9.85546875" customWidth="1"/>
  </cols>
  <sheetData>
    <row r="1" spans="1:8" ht="28.15" customHeight="1">
      <c r="A1" s="4" t="s">
        <v>298</v>
      </c>
      <c r="B1" s="4" t="s">
        <v>0</v>
      </c>
      <c r="C1" s="4" t="s">
        <v>119</v>
      </c>
      <c r="D1" s="4" t="s">
        <v>120</v>
      </c>
      <c r="E1" s="4" t="s">
        <v>121</v>
      </c>
      <c r="F1" s="4" t="s">
        <v>122</v>
      </c>
      <c r="G1" s="4" t="s">
        <v>123</v>
      </c>
      <c r="H1" s="4" t="s">
        <v>124</v>
      </c>
    </row>
    <row r="2" spans="1:8">
      <c r="A2" s="8">
        <v>1808</v>
      </c>
      <c r="B2" s="3" t="s">
        <v>93</v>
      </c>
      <c r="C2" s="3">
        <v>3.419</v>
      </c>
      <c r="D2" s="3">
        <v>2.0289999999999999</v>
      </c>
      <c r="E2" s="3">
        <v>0.755</v>
      </c>
      <c r="F2" s="2">
        <v>1E-3</v>
      </c>
      <c r="G2" s="3" t="s">
        <v>127</v>
      </c>
      <c r="H2" s="3">
        <v>0.47670000000000001</v>
      </c>
    </row>
    <row r="3" spans="1:8">
      <c r="A3" s="8">
        <v>1780</v>
      </c>
      <c r="B3" s="3" t="s">
        <v>84</v>
      </c>
      <c r="C3" s="3">
        <v>1.3029999999999999</v>
      </c>
      <c r="D3" s="3">
        <v>1.734</v>
      </c>
      <c r="E3" s="3">
        <v>0.879</v>
      </c>
      <c r="F3" s="2">
        <v>1E-3</v>
      </c>
      <c r="G3" s="3" t="s">
        <v>127</v>
      </c>
      <c r="H3" s="3">
        <v>0.58650000000000002</v>
      </c>
    </row>
    <row r="6" spans="1:8">
      <c r="B6" s="3" t="s">
        <v>277</v>
      </c>
      <c r="C6" s="13">
        <f>(2/63)*100</f>
        <v>3.1746031746031744</v>
      </c>
    </row>
  </sheetData>
  <sortState xmlns:xlrd2="http://schemas.microsoft.com/office/spreadsheetml/2017/richdata2" ref="B2:H3">
    <sortCondition ref="B2:B3"/>
  </sortState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BF417-996E-4D9F-81CE-AD3790AC31FA}">
  <dimension ref="A1:H7"/>
  <sheetViews>
    <sheetView workbookViewId="0">
      <selection activeCell="A3" sqref="A3"/>
    </sheetView>
  </sheetViews>
  <sheetFormatPr defaultRowHeight="15"/>
  <cols>
    <col min="2" max="2" width="45.28515625" customWidth="1"/>
    <col min="4" max="4" width="11.5703125" customWidth="1"/>
    <col min="7" max="7" width="11.5703125" customWidth="1"/>
    <col min="8" max="8" width="11.28515625" customWidth="1"/>
  </cols>
  <sheetData>
    <row r="1" spans="1:8" ht="32.450000000000003" customHeight="1">
      <c r="A1" s="4" t="s">
        <v>298</v>
      </c>
      <c r="B1" s="4" t="s">
        <v>0</v>
      </c>
      <c r="C1" s="4" t="s">
        <v>119</v>
      </c>
      <c r="D1" s="4" t="s">
        <v>120</v>
      </c>
      <c r="E1" s="4" t="s">
        <v>121</v>
      </c>
      <c r="F1" s="4" t="s">
        <v>122</v>
      </c>
      <c r="G1" s="4" t="s">
        <v>123</v>
      </c>
      <c r="H1" s="4" t="s">
        <v>124</v>
      </c>
    </row>
    <row r="2" spans="1:8">
      <c r="A2" s="8">
        <v>1859</v>
      </c>
      <c r="B2" s="3" t="s">
        <v>106</v>
      </c>
      <c r="C2" s="3">
        <v>1.748</v>
      </c>
      <c r="D2" s="3">
        <v>1.5620000000000001</v>
      </c>
      <c r="E2" s="3">
        <v>0.71899999999999997</v>
      </c>
      <c r="F2" s="2">
        <v>3.0000000000000001E-3</v>
      </c>
      <c r="G2" s="3" t="s">
        <v>131</v>
      </c>
      <c r="H2" s="3">
        <v>0.95989999999999998</v>
      </c>
    </row>
    <row r="3" spans="1:8">
      <c r="A3" s="8">
        <v>1868</v>
      </c>
      <c r="B3" s="3" t="s">
        <v>106</v>
      </c>
      <c r="C3" s="3">
        <v>2.734</v>
      </c>
      <c r="D3" s="3">
        <v>1.0069999999999999</v>
      </c>
      <c r="E3" s="3">
        <v>0.60199999999999998</v>
      </c>
      <c r="F3" s="2">
        <v>7.2379999999999995E-5</v>
      </c>
      <c r="G3" s="3" t="s">
        <v>131</v>
      </c>
      <c r="H3" s="3">
        <v>0.95989999999999998</v>
      </c>
    </row>
    <row r="4" spans="1:8">
      <c r="A4" s="8">
        <v>4652</v>
      </c>
      <c r="B4" s="3" t="s">
        <v>106</v>
      </c>
      <c r="C4" s="3">
        <v>2.367</v>
      </c>
      <c r="D4" s="3">
        <v>0.88300000000000001</v>
      </c>
      <c r="E4" s="3">
        <v>0.81100000000000005</v>
      </c>
      <c r="F4" s="2">
        <v>7.0189999999999998E-4</v>
      </c>
      <c r="G4" s="3" t="s">
        <v>131</v>
      </c>
      <c r="H4" s="3">
        <v>0.95989999999999998</v>
      </c>
    </row>
    <row r="7" spans="1:8">
      <c r="B7" s="3" t="s">
        <v>280</v>
      </c>
      <c r="C7" s="13">
        <f>(3/63)*100</f>
        <v>4.7619047619047619</v>
      </c>
    </row>
  </sheetData>
  <sortState xmlns:xlrd2="http://schemas.microsoft.com/office/spreadsheetml/2017/richdata2" ref="B2:H4">
    <sortCondition ref="B2:B4"/>
  </sortState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33FAA-EC85-4BDF-BB15-B4FF340D5BBC}">
  <dimension ref="A1:H9"/>
  <sheetViews>
    <sheetView workbookViewId="0">
      <selection activeCell="A4" sqref="A4"/>
    </sheetView>
  </sheetViews>
  <sheetFormatPr defaultRowHeight="15"/>
  <cols>
    <col min="2" max="2" width="27.28515625" customWidth="1"/>
    <col min="4" max="4" width="10.85546875" customWidth="1"/>
    <col min="7" max="7" width="11.7109375" customWidth="1"/>
    <col min="8" max="8" width="10.5703125" customWidth="1"/>
  </cols>
  <sheetData>
    <row r="1" spans="1:8" ht="36" customHeight="1">
      <c r="A1" s="4" t="s">
        <v>298</v>
      </c>
      <c r="B1" s="4" t="s">
        <v>0</v>
      </c>
      <c r="C1" s="4" t="s">
        <v>119</v>
      </c>
      <c r="D1" s="4" t="s">
        <v>120</v>
      </c>
      <c r="E1" s="4" t="s">
        <v>121</v>
      </c>
      <c r="F1" s="4" t="s">
        <v>122</v>
      </c>
      <c r="G1" s="4" t="s">
        <v>123</v>
      </c>
      <c r="H1" s="4" t="s">
        <v>124</v>
      </c>
    </row>
    <row r="2" spans="1:8">
      <c r="A2" s="8">
        <v>2063</v>
      </c>
      <c r="B2" s="3" t="s">
        <v>51</v>
      </c>
      <c r="C2" s="3">
        <v>0.39600000000000002</v>
      </c>
      <c r="D2" s="3">
        <v>2.7629999999999999</v>
      </c>
      <c r="E2" s="3">
        <v>0.90600000000000003</v>
      </c>
      <c r="F2" s="2">
        <v>6.1519999999999999E-4</v>
      </c>
      <c r="G2" s="3" t="s">
        <v>133</v>
      </c>
      <c r="H2" s="3">
        <v>0.61180000000000001</v>
      </c>
    </row>
    <row r="3" spans="1:8">
      <c r="A3" s="8">
        <v>2084</v>
      </c>
      <c r="B3" s="3" t="s">
        <v>51</v>
      </c>
      <c r="C3" s="3">
        <v>0.379</v>
      </c>
      <c r="D3" s="3">
        <v>1.986</v>
      </c>
      <c r="E3" s="3">
        <v>1.3240000000000001</v>
      </c>
      <c r="F3" s="2">
        <v>6.4939999999999998E-5</v>
      </c>
      <c r="G3" s="3" t="s">
        <v>133</v>
      </c>
      <c r="H3" s="3">
        <v>0.61180000000000001</v>
      </c>
    </row>
    <row r="4" spans="1:8">
      <c r="A4" s="8">
        <v>4685</v>
      </c>
      <c r="B4" s="3" t="s">
        <v>51</v>
      </c>
      <c r="C4" s="3">
        <v>0.432</v>
      </c>
      <c r="D4" s="3">
        <v>3.6579999999999999</v>
      </c>
      <c r="E4" s="3">
        <v>1.25</v>
      </c>
      <c r="F4" s="2">
        <v>5.4370000000000004E-4</v>
      </c>
      <c r="G4" s="3" t="s">
        <v>133</v>
      </c>
      <c r="H4" s="3">
        <v>0.61180000000000001</v>
      </c>
    </row>
    <row r="5" spans="1:8">
      <c r="A5" s="8">
        <v>4693</v>
      </c>
      <c r="B5" s="3" t="s">
        <v>51</v>
      </c>
      <c r="C5" s="3">
        <v>0.29399999999999998</v>
      </c>
      <c r="D5" s="3">
        <v>2.0030000000000001</v>
      </c>
      <c r="E5" s="3">
        <v>1.3440000000000001</v>
      </c>
      <c r="F5" s="2">
        <v>1.4440000000000001E-5</v>
      </c>
      <c r="G5" s="3" t="s">
        <v>133</v>
      </c>
      <c r="H5" s="3">
        <v>0.61180000000000001</v>
      </c>
    </row>
    <row r="6" spans="1:8">
      <c r="A6" s="8">
        <v>4881</v>
      </c>
      <c r="B6" s="3" t="s">
        <v>271</v>
      </c>
      <c r="C6" s="3">
        <v>0.63100000000000001</v>
      </c>
      <c r="D6" s="3">
        <v>1.2350000000000001</v>
      </c>
      <c r="E6" s="3">
        <v>1.5740000000000001</v>
      </c>
      <c r="F6" s="2">
        <v>2.295E-6</v>
      </c>
      <c r="G6" s="3" t="s">
        <v>133</v>
      </c>
      <c r="H6" s="3">
        <v>0.94040000000000001</v>
      </c>
    </row>
    <row r="9" spans="1:8">
      <c r="B9" s="3" t="s">
        <v>279</v>
      </c>
      <c r="C9" s="13">
        <f>(5/63)*100</f>
        <v>7.9365079365079358</v>
      </c>
    </row>
  </sheetData>
  <sortState xmlns:xlrd2="http://schemas.microsoft.com/office/spreadsheetml/2017/richdata2" ref="B2:H6">
    <sortCondition ref="B2:B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CFD27-D094-4A75-A461-8AE5B51F35C5}">
  <dimension ref="A1:J109"/>
  <sheetViews>
    <sheetView workbookViewId="0">
      <selection sqref="A1:A1048576"/>
    </sheetView>
  </sheetViews>
  <sheetFormatPr defaultColWidth="8.85546875" defaultRowHeight="15"/>
  <cols>
    <col min="1" max="1" width="8.85546875" style="8"/>
    <col min="2" max="2" width="52.85546875" style="8" customWidth="1"/>
    <col min="3" max="3" width="11.85546875" style="8" customWidth="1"/>
    <col min="4" max="4" width="11.42578125" style="8" customWidth="1"/>
    <col min="5" max="5" width="11.5703125" style="8" customWidth="1"/>
    <col min="6" max="6" width="16.28515625" style="8" customWidth="1"/>
    <col min="7" max="7" width="19.5703125" style="8" bestFit="1" customWidth="1"/>
    <col min="8" max="8" width="12.7109375" style="8" customWidth="1"/>
    <col min="9" max="9" width="17.28515625" style="8" customWidth="1"/>
    <col min="10" max="10" width="17.140625" style="8" customWidth="1"/>
    <col min="11" max="16384" width="8.85546875" style="8"/>
  </cols>
  <sheetData>
    <row r="1" spans="1:10" ht="30">
      <c r="A1" s="4" t="s">
        <v>298</v>
      </c>
      <c r="B1" s="4" t="s">
        <v>0</v>
      </c>
      <c r="C1" s="4" t="s">
        <v>119</v>
      </c>
      <c r="D1" s="4" t="s">
        <v>120</v>
      </c>
      <c r="E1" s="4" t="s">
        <v>121</v>
      </c>
      <c r="F1" s="4" t="s">
        <v>122</v>
      </c>
      <c r="G1" s="4" t="s">
        <v>123</v>
      </c>
      <c r="H1" s="4" t="s">
        <v>124</v>
      </c>
      <c r="I1" s="7" t="s">
        <v>272</v>
      </c>
      <c r="J1" s="7" t="s">
        <v>273</v>
      </c>
    </row>
    <row r="2" spans="1:10">
      <c r="A2" s="8">
        <v>2874</v>
      </c>
      <c r="B2" s="8" t="s">
        <v>110</v>
      </c>
      <c r="C2" s="9">
        <v>0.79500000000000004</v>
      </c>
      <c r="D2" s="9">
        <v>1.6639999999999999</v>
      </c>
      <c r="E2" s="9">
        <v>0.89100000000000001</v>
      </c>
      <c r="F2" s="10">
        <v>6.7279999999999998E-4</v>
      </c>
      <c r="G2" s="8" t="s">
        <v>126</v>
      </c>
      <c r="H2" s="8">
        <v>0.74770000000000003</v>
      </c>
      <c r="I2" s="8">
        <f>D2/C2</f>
        <v>2.0930817610062893</v>
      </c>
      <c r="J2" s="8">
        <f>E2/C2</f>
        <v>1.120754716981132</v>
      </c>
    </row>
    <row r="3" spans="1:10">
      <c r="A3" s="8">
        <v>688</v>
      </c>
      <c r="B3" s="8" t="s">
        <v>71</v>
      </c>
      <c r="C3" s="9">
        <v>0.94599999999999995</v>
      </c>
      <c r="D3" s="9">
        <v>1.3420000000000001</v>
      </c>
      <c r="E3" s="9">
        <v>0.51700000000000002</v>
      </c>
      <c r="F3" s="10">
        <v>2.0870000000000001E-6</v>
      </c>
      <c r="G3" s="8" t="s">
        <v>126</v>
      </c>
      <c r="H3" s="8">
        <v>0.69020000000000004</v>
      </c>
      <c r="I3" s="8">
        <f t="shared" ref="I3:I66" si="0">D3/C3</f>
        <v>1.4186046511627908</v>
      </c>
      <c r="J3" s="8">
        <f t="shared" ref="J3:J66" si="1">E3/C3</f>
        <v>0.54651162790697683</v>
      </c>
    </row>
    <row r="4" spans="1:10">
      <c r="A4" s="8">
        <v>824</v>
      </c>
      <c r="B4" s="8" t="s">
        <v>74</v>
      </c>
      <c r="C4" s="9">
        <v>0.627</v>
      </c>
      <c r="D4" s="9">
        <v>2.7719999999999998</v>
      </c>
      <c r="E4" s="9">
        <v>2.1139999999999999</v>
      </c>
      <c r="F4" s="10">
        <v>2E-3</v>
      </c>
      <c r="G4" s="8" t="s">
        <v>126</v>
      </c>
      <c r="H4" s="8">
        <v>0.88690000000000002</v>
      </c>
      <c r="I4" s="8">
        <f t="shared" si="0"/>
        <v>4.4210526315789469</v>
      </c>
      <c r="J4" s="8">
        <f t="shared" si="1"/>
        <v>3.3716108452950557</v>
      </c>
    </row>
    <row r="5" spans="1:10">
      <c r="A5" s="8">
        <v>828</v>
      </c>
      <c r="B5" s="8" t="s">
        <v>74</v>
      </c>
      <c r="C5" s="9">
        <v>0.622</v>
      </c>
      <c r="D5" s="9">
        <v>1.746</v>
      </c>
      <c r="E5" s="9">
        <v>2.0299999999999998</v>
      </c>
      <c r="F5" s="10">
        <v>1E-3</v>
      </c>
      <c r="G5" s="8" t="s">
        <v>126</v>
      </c>
      <c r="H5" s="8">
        <v>0.88690000000000002</v>
      </c>
      <c r="I5" s="8">
        <f t="shared" si="0"/>
        <v>2.807073954983923</v>
      </c>
      <c r="J5" s="8">
        <f t="shared" si="1"/>
        <v>3.2636655948553051</v>
      </c>
    </row>
    <row r="6" spans="1:10">
      <c r="A6" s="8">
        <v>834</v>
      </c>
      <c r="B6" s="8" t="s">
        <v>74</v>
      </c>
      <c r="C6" s="9">
        <v>0.47299999999999998</v>
      </c>
      <c r="D6" s="9">
        <v>2.181</v>
      </c>
      <c r="E6" s="9">
        <v>1.623</v>
      </c>
      <c r="F6" s="10">
        <v>2.4810000000000001E-4</v>
      </c>
      <c r="G6" s="8" t="s">
        <v>126</v>
      </c>
      <c r="H6" s="8">
        <v>0.88690000000000002</v>
      </c>
      <c r="I6" s="8">
        <f t="shared" si="0"/>
        <v>4.6109936575052854</v>
      </c>
      <c r="J6" s="8">
        <f t="shared" si="1"/>
        <v>3.4312896405919662</v>
      </c>
    </row>
    <row r="7" spans="1:10">
      <c r="A7" s="8">
        <v>2843</v>
      </c>
      <c r="B7" s="8" t="s">
        <v>74</v>
      </c>
      <c r="C7" s="9">
        <v>0.48</v>
      </c>
      <c r="D7" s="9">
        <v>1.82</v>
      </c>
      <c r="E7" s="9">
        <v>1.764</v>
      </c>
      <c r="F7" s="10">
        <v>1.0840000000000001E-4</v>
      </c>
      <c r="G7" s="8" t="s">
        <v>126</v>
      </c>
      <c r="H7" s="8">
        <v>0.88690000000000002</v>
      </c>
      <c r="I7" s="8">
        <f t="shared" si="0"/>
        <v>3.791666666666667</v>
      </c>
      <c r="J7" s="8">
        <f t="shared" si="1"/>
        <v>3.6750000000000003</v>
      </c>
    </row>
    <row r="8" spans="1:10">
      <c r="A8" s="8">
        <v>673</v>
      </c>
      <c r="B8" s="8" t="s">
        <v>70</v>
      </c>
      <c r="C8" s="9">
        <v>3.3090000000000002</v>
      </c>
      <c r="D8" s="9">
        <v>0.79500000000000004</v>
      </c>
      <c r="E8" s="9">
        <v>0.499</v>
      </c>
      <c r="F8" s="10">
        <v>1.361E-5</v>
      </c>
      <c r="G8" s="8" t="s">
        <v>126</v>
      </c>
      <c r="H8" s="8">
        <v>0.60770000000000002</v>
      </c>
      <c r="I8" s="8">
        <f t="shared" si="0"/>
        <v>0.24025385312783318</v>
      </c>
      <c r="J8" s="8">
        <f t="shared" si="1"/>
        <v>0.15080084617709277</v>
      </c>
    </row>
    <row r="9" spans="1:10">
      <c r="A9" s="8">
        <v>744</v>
      </c>
      <c r="B9" s="11" t="s">
        <v>70</v>
      </c>
      <c r="C9" s="9">
        <v>1.468</v>
      </c>
      <c r="D9" s="9">
        <v>0.76600000000000001</v>
      </c>
      <c r="E9" s="9">
        <v>1.1339999999999999</v>
      </c>
      <c r="F9" s="10">
        <v>1.4980000000000001E-4</v>
      </c>
      <c r="G9" s="8" t="s">
        <v>126</v>
      </c>
      <c r="H9" s="8">
        <v>0.60770000000000002</v>
      </c>
      <c r="I9" s="8">
        <f t="shared" si="0"/>
        <v>0.52179836512261579</v>
      </c>
      <c r="J9" s="8">
        <f t="shared" si="1"/>
        <v>0.77247956403269746</v>
      </c>
    </row>
    <row r="10" spans="1:10">
      <c r="A10" s="8">
        <v>2877</v>
      </c>
      <c r="B10" s="8" t="s">
        <v>70</v>
      </c>
      <c r="C10" s="9">
        <v>2.403</v>
      </c>
      <c r="D10" s="9">
        <v>0.67</v>
      </c>
      <c r="E10" s="9">
        <v>0.67100000000000004</v>
      </c>
      <c r="F10" s="10">
        <v>2.544E-4</v>
      </c>
      <c r="G10" s="8" t="s">
        <v>126</v>
      </c>
      <c r="H10" s="8">
        <v>0.60770000000000002</v>
      </c>
      <c r="I10" s="8">
        <f t="shared" si="0"/>
        <v>0.27881814398668331</v>
      </c>
      <c r="J10" s="8">
        <f t="shared" si="1"/>
        <v>0.27923429047024556</v>
      </c>
    </row>
    <row r="11" spans="1:10">
      <c r="A11" s="8">
        <v>2892</v>
      </c>
      <c r="B11" s="8" t="s">
        <v>70</v>
      </c>
      <c r="C11" s="9">
        <v>2.6389999999999998</v>
      </c>
      <c r="D11" s="9">
        <v>0.89600000000000002</v>
      </c>
      <c r="E11" s="9">
        <v>1.1439999999999999</v>
      </c>
      <c r="F11" s="10">
        <v>1.039E-4</v>
      </c>
      <c r="G11" s="8" t="s">
        <v>126</v>
      </c>
      <c r="H11" s="8">
        <v>0.60770000000000002</v>
      </c>
      <c r="I11" s="8">
        <f t="shared" si="0"/>
        <v>0.33952254641909818</v>
      </c>
      <c r="J11" s="8">
        <f t="shared" si="1"/>
        <v>0.43349753694581283</v>
      </c>
    </row>
    <row r="12" spans="1:10">
      <c r="A12" s="8">
        <v>3445</v>
      </c>
      <c r="B12" s="8" t="s">
        <v>115</v>
      </c>
      <c r="C12" s="9">
        <v>0.81</v>
      </c>
      <c r="D12" s="9">
        <v>1.978</v>
      </c>
      <c r="E12" s="9">
        <v>0.64200000000000002</v>
      </c>
      <c r="F12" s="10">
        <v>7.0000000000000001E-3</v>
      </c>
      <c r="G12" s="8" t="s">
        <v>126</v>
      </c>
      <c r="H12" s="8">
        <v>0.58509999999999995</v>
      </c>
      <c r="I12" s="8">
        <f t="shared" si="0"/>
        <v>2.4419753086419753</v>
      </c>
      <c r="J12" s="8">
        <f t="shared" si="1"/>
        <v>0.79259259259259252</v>
      </c>
    </row>
    <row r="13" spans="1:10">
      <c r="A13" s="8">
        <v>2366</v>
      </c>
      <c r="B13" s="8" t="s">
        <v>103</v>
      </c>
      <c r="C13" s="9">
        <v>0.4</v>
      </c>
      <c r="D13" s="9">
        <v>2.4409999999999998</v>
      </c>
      <c r="E13" s="9">
        <v>0.55300000000000005</v>
      </c>
      <c r="F13" s="10">
        <v>2E-3</v>
      </c>
      <c r="G13" s="8" t="s">
        <v>126</v>
      </c>
      <c r="H13" s="8">
        <v>0.98939999999999995</v>
      </c>
      <c r="I13" s="8">
        <f t="shared" si="0"/>
        <v>6.1024999999999991</v>
      </c>
      <c r="J13" s="8">
        <f t="shared" si="1"/>
        <v>1.3825000000000001</v>
      </c>
    </row>
    <row r="14" spans="1:10">
      <c r="A14" s="8">
        <v>2507</v>
      </c>
      <c r="B14" s="8" t="s">
        <v>104</v>
      </c>
      <c r="C14" s="9">
        <v>2.2530000000000001</v>
      </c>
      <c r="D14" s="9">
        <v>1.0860000000000001</v>
      </c>
      <c r="E14" s="9">
        <v>0.67100000000000004</v>
      </c>
      <c r="F14" s="10">
        <v>4.0000000000000001E-3</v>
      </c>
      <c r="G14" s="8" t="s">
        <v>126</v>
      </c>
      <c r="H14" s="8">
        <v>0.98970000000000002</v>
      </c>
      <c r="I14" s="8">
        <f t="shared" si="0"/>
        <v>0.48202396804260988</v>
      </c>
      <c r="J14" s="8">
        <f t="shared" si="1"/>
        <v>0.29782512205947625</v>
      </c>
    </row>
    <row r="15" spans="1:10">
      <c r="A15" s="8">
        <v>1271</v>
      </c>
      <c r="B15" s="8" t="s">
        <v>27</v>
      </c>
      <c r="C15" s="9">
        <v>0.74399999999999999</v>
      </c>
      <c r="D15" s="9">
        <v>2.5430000000000001</v>
      </c>
      <c r="E15" s="9">
        <v>0.93200000000000005</v>
      </c>
      <c r="F15" s="10">
        <v>1.214E-4</v>
      </c>
      <c r="G15" s="8" t="s">
        <v>126</v>
      </c>
      <c r="H15" s="8">
        <v>0.87160000000000004</v>
      </c>
      <c r="I15" s="8">
        <f t="shared" si="0"/>
        <v>3.4180107526881724</v>
      </c>
      <c r="J15" s="8">
        <f t="shared" si="1"/>
        <v>1.2526881720430108</v>
      </c>
    </row>
    <row r="16" spans="1:10">
      <c r="A16" s="8">
        <v>1272</v>
      </c>
      <c r="B16" s="8" t="s">
        <v>27</v>
      </c>
      <c r="C16" s="9">
        <v>0.87</v>
      </c>
      <c r="D16" s="9">
        <v>1.8620000000000001</v>
      </c>
      <c r="E16" s="9">
        <v>1.1639999999999999</v>
      </c>
      <c r="F16" s="10">
        <v>6.1939999999999999E-4</v>
      </c>
      <c r="G16" s="8" t="s">
        <v>126</v>
      </c>
      <c r="H16" s="8">
        <v>0.87160000000000004</v>
      </c>
      <c r="I16" s="8">
        <f t="shared" si="0"/>
        <v>2.1402298850574715</v>
      </c>
      <c r="J16" s="8">
        <f t="shared" si="1"/>
        <v>1.3379310344827586</v>
      </c>
    </row>
    <row r="17" spans="1:10">
      <c r="A17" s="8">
        <v>1292</v>
      </c>
      <c r="B17" s="8" t="s">
        <v>27</v>
      </c>
      <c r="C17" s="9">
        <v>1.0649999999999999</v>
      </c>
      <c r="D17" s="9">
        <v>1.6910000000000001</v>
      </c>
      <c r="E17" s="9">
        <v>1.1719999999999999</v>
      </c>
      <c r="F17" s="10">
        <v>5.0000000000000001E-3</v>
      </c>
      <c r="G17" s="8" t="s">
        <v>126</v>
      </c>
      <c r="H17" s="8">
        <v>0.87160000000000004</v>
      </c>
      <c r="I17" s="8">
        <f t="shared" si="0"/>
        <v>1.5877934272300471</v>
      </c>
      <c r="J17" s="8">
        <f t="shared" si="1"/>
        <v>1.1004694835680751</v>
      </c>
    </row>
    <row r="18" spans="1:10">
      <c r="A18" s="8">
        <v>1847</v>
      </c>
      <c r="B18" s="11" t="s">
        <v>97</v>
      </c>
      <c r="C18" s="9">
        <v>0.56799999999999995</v>
      </c>
      <c r="D18" s="9">
        <v>1.175</v>
      </c>
      <c r="E18" s="9">
        <v>0.94299999999999995</v>
      </c>
      <c r="F18" s="10">
        <v>3.9320000000000002E-4</v>
      </c>
      <c r="G18" s="8" t="s">
        <v>126</v>
      </c>
      <c r="H18" s="8">
        <v>0.57989999999999997</v>
      </c>
      <c r="I18" s="8">
        <f t="shared" si="0"/>
        <v>2.068661971830986</v>
      </c>
      <c r="J18" s="8">
        <f t="shared" si="1"/>
        <v>1.6602112676056338</v>
      </c>
    </row>
    <row r="19" spans="1:10">
      <c r="A19" s="8">
        <v>1961</v>
      </c>
      <c r="B19" s="11" t="s">
        <v>97</v>
      </c>
      <c r="C19" s="9">
        <v>1.7729999999999999</v>
      </c>
      <c r="D19" s="9">
        <v>0.61699999999999999</v>
      </c>
      <c r="E19" s="9">
        <v>0.61499999999999999</v>
      </c>
      <c r="F19" s="10">
        <v>5.0000000000000001E-3</v>
      </c>
      <c r="G19" s="8" t="s">
        <v>126</v>
      </c>
      <c r="H19" s="8">
        <v>0.57989999999999997</v>
      </c>
      <c r="I19" s="8">
        <f t="shared" si="0"/>
        <v>0.34799774393683025</v>
      </c>
      <c r="J19" s="8">
        <f t="shared" si="1"/>
        <v>0.34686971235194586</v>
      </c>
    </row>
    <row r="20" spans="1:10">
      <c r="A20" s="8">
        <v>1394</v>
      </c>
      <c r="B20" s="8" t="s">
        <v>88</v>
      </c>
      <c r="C20" s="9">
        <v>0.56899999999999995</v>
      </c>
      <c r="D20" s="9">
        <v>1.198</v>
      </c>
      <c r="E20" s="9">
        <v>0.74399999999999999</v>
      </c>
      <c r="F20" s="10">
        <v>2E-3</v>
      </c>
      <c r="G20" s="8" t="s">
        <v>126</v>
      </c>
      <c r="H20" s="8">
        <v>0.8538</v>
      </c>
      <c r="I20" s="8">
        <f t="shared" si="0"/>
        <v>2.1054481546572936</v>
      </c>
      <c r="J20" s="8">
        <f t="shared" si="1"/>
        <v>1.3075571177504395</v>
      </c>
    </row>
    <row r="21" spans="1:10">
      <c r="A21" s="8">
        <v>2876</v>
      </c>
      <c r="B21" s="8" t="s">
        <v>58</v>
      </c>
      <c r="C21" s="9">
        <v>2.2269999999999999</v>
      </c>
      <c r="D21" s="9">
        <v>0.73299999999999998</v>
      </c>
      <c r="E21" s="9">
        <v>1.1240000000000001</v>
      </c>
      <c r="F21" s="10">
        <v>1.9149999999999999E-4</v>
      </c>
      <c r="G21" s="8" t="s">
        <v>126</v>
      </c>
      <c r="H21" s="8">
        <v>0.88200000000000001</v>
      </c>
      <c r="I21" s="8">
        <f t="shared" si="0"/>
        <v>0.32914234396048497</v>
      </c>
      <c r="J21" s="8">
        <f t="shared" si="1"/>
        <v>0.50471486304445445</v>
      </c>
    </row>
    <row r="22" spans="1:10">
      <c r="A22" s="8">
        <v>2894</v>
      </c>
      <c r="B22" s="8" t="s">
        <v>58</v>
      </c>
      <c r="C22" s="9">
        <v>2.226</v>
      </c>
      <c r="D22" s="9">
        <v>0.64100000000000001</v>
      </c>
      <c r="E22" s="9">
        <v>0.61199999999999999</v>
      </c>
      <c r="F22" s="10">
        <v>2.7270000000000001E-5</v>
      </c>
      <c r="G22" s="8" t="s">
        <v>126</v>
      </c>
      <c r="H22" s="8">
        <v>0.88200000000000001</v>
      </c>
      <c r="I22" s="8">
        <f t="shared" si="0"/>
        <v>0.28796046720575025</v>
      </c>
      <c r="J22" s="8">
        <f t="shared" si="1"/>
        <v>0.27493261455525608</v>
      </c>
    </row>
    <row r="23" spans="1:10">
      <c r="A23" s="8">
        <v>785</v>
      </c>
      <c r="B23" s="11" t="s">
        <v>11</v>
      </c>
      <c r="C23" s="9">
        <v>1.2270000000000001</v>
      </c>
      <c r="D23" s="9">
        <v>0.69199999999999995</v>
      </c>
      <c r="E23" s="9">
        <v>0.74099999999999999</v>
      </c>
      <c r="F23" s="10">
        <v>4.1980000000000001E-4</v>
      </c>
      <c r="G23" s="8" t="s">
        <v>126</v>
      </c>
      <c r="H23" s="8">
        <v>0.58450000000000002</v>
      </c>
      <c r="I23" s="8">
        <f t="shared" si="0"/>
        <v>0.56397718011409936</v>
      </c>
      <c r="J23" s="8">
        <f t="shared" si="1"/>
        <v>0.60391198044009775</v>
      </c>
    </row>
    <row r="24" spans="1:10">
      <c r="A24" s="8">
        <v>542</v>
      </c>
      <c r="B24" s="11" t="s">
        <v>5</v>
      </c>
      <c r="C24" s="9">
        <v>0.75</v>
      </c>
      <c r="D24" s="9">
        <v>0.96099999999999997</v>
      </c>
      <c r="E24" s="9">
        <v>1.5760000000000001</v>
      </c>
      <c r="F24" s="10">
        <v>9.0910000000000003E-4</v>
      </c>
      <c r="G24" s="8" t="s">
        <v>126</v>
      </c>
      <c r="H24" s="8">
        <v>0.8196</v>
      </c>
      <c r="I24" s="8">
        <f t="shared" si="0"/>
        <v>1.2813333333333332</v>
      </c>
      <c r="J24" s="8">
        <f t="shared" si="1"/>
        <v>2.1013333333333333</v>
      </c>
    </row>
    <row r="25" spans="1:10">
      <c r="A25" s="8">
        <v>576</v>
      </c>
      <c r="B25" s="8" t="s">
        <v>5</v>
      </c>
      <c r="C25" s="9">
        <v>0.60499999999999998</v>
      </c>
      <c r="D25" s="9">
        <v>1.0189999999999999</v>
      </c>
      <c r="E25" s="9">
        <v>1.5860000000000001</v>
      </c>
      <c r="F25" s="10">
        <v>4.8690000000000003E-5</v>
      </c>
      <c r="G25" s="8" t="s">
        <v>126</v>
      </c>
      <c r="H25" s="8">
        <v>0.8196</v>
      </c>
      <c r="I25" s="8">
        <f t="shared" si="0"/>
        <v>1.684297520661157</v>
      </c>
      <c r="J25" s="8">
        <f t="shared" si="1"/>
        <v>2.6214876033057855</v>
      </c>
    </row>
    <row r="26" spans="1:10">
      <c r="A26" s="8">
        <v>602</v>
      </c>
      <c r="B26" s="8" t="s">
        <v>5</v>
      </c>
      <c r="C26" s="9">
        <v>0.623</v>
      </c>
      <c r="D26" s="9">
        <v>1.726</v>
      </c>
      <c r="E26" s="9">
        <v>1.0109999999999999</v>
      </c>
      <c r="F26" s="10">
        <v>1.4559999999999999E-4</v>
      </c>
      <c r="G26" s="8" t="s">
        <v>126</v>
      </c>
      <c r="H26" s="8">
        <v>0.8196</v>
      </c>
      <c r="I26" s="8">
        <f t="shared" si="0"/>
        <v>2.7704654895666132</v>
      </c>
      <c r="J26" s="8">
        <f t="shared" si="1"/>
        <v>1.6227929373996788</v>
      </c>
    </row>
    <row r="27" spans="1:10">
      <c r="A27" s="8">
        <v>605</v>
      </c>
      <c r="B27" s="8" t="s">
        <v>5</v>
      </c>
      <c r="C27" s="9">
        <v>0.45400000000000001</v>
      </c>
      <c r="D27" s="9">
        <v>2.0259999999999998</v>
      </c>
      <c r="E27" s="9">
        <v>1.212</v>
      </c>
      <c r="F27" s="10">
        <v>4.0420000000000001E-4</v>
      </c>
      <c r="G27" s="8" t="s">
        <v>126</v>
      </c>
      <c r="H27" s="8">
        <v>0.8196</v>
      </c>
      <c r="I27" s="8">
        <f t="shared" si="0"/>
        <v>4.462555066079295</v>
      </c>
      <c r="J27" s="8">
        <f t="shared" si="1"/>
        <v>2.6696035242290748</v>
      </c>
    </row>
    <row r="28" spans="1:10">
      <c r="A28" s="8">
        <v>609</v>
      </c>
      <c r="B28" s="8" t="s">
        <v>5</v>
      </c>
      <c r="C28" s="9">
        <v>0.77300000000000002</v>
      </c>
      <c r="D28" s="9">
        <v>1.665</v>
      </c>
      <c r="E28" s="9">
        <v>1.18</v>
      </c>
      <c r="F28" s="10">
        <v>3.8240000000000003E-4</v>
      </c>
      <c r="G28" s="8" t="s">
        <v>126</v>
      </c>
      <c r="H28" s="8">
        <v>0.8196</v>
      </c>
      <c r="I28" s="8">
        <f t="shared" si="0"/>
        <v>2.1539456662354461</v>
      </c>
      <c r="J28" s="8">
        <f t="shared" si="1"/>
        <v>1.5265200517464423</v>
      </c>
    </row>
    <row r="29" spans="1:10">
      <c r="A29" s="8">
        <v>614</v>
      </c>
      <c r="B29" s="8" t="s">
        <v>5</v>
      </c>
      <c r="C29" s="9">
        <v>0.628</v>
      </c>
      <c r="D29" s="9">
        <v>2.0880000000000001</v>
      </c>
      <c r="E29" s="9">
        <v>0.96</v>
      </c>
      <c r="F29" s="10">
        <v>4.0000000000000001E-3</v>
      </c>
      <c r="G29" s="8" t="s">
        <v>126</v>
      </c>
      <c r="H29" s="8">
        <v>0.8196</v>
      </c>
      <c r="I29" s="8">
        <f t="shared" si="0"/>
        <v>3.3248407643312103</v>
      </c>
      <c r="J29" s="8">
        <f t="shared" si="1"/>
        <v>1.5286624203821655</v>
      </c>
    </row>
    <row r="30" spans="1:10">
      <c r="A30" s="8">
        <v>618</v>
      </c>
      <c r="B30" s="8" t="s">
        <v>5</v>
      </c>
      <c r="C30" s="9">
        <v>0.69699999999999995</v>
      </c>
      <c r="D30" s="9">
        <v>1.5369999999999999</v>
      </c>
      <c r="E30" s="9">
        <v>0.99</v>
      </c>
      <c r="F30" s="10">
        <v>3.0429999999999998E-5</v>
      </c>
      <c r="G30" s="8" t="s">
        <v>126</v>
      </c>
      <c r="H30" s="8">
        <v>0.8196</v>
      </c>
      <c r="I30" s="8">
        <f t="shared" si="0"/>
        <v>2.2051649928263988</v>
      </c>
      <c r="J30" s="8">
        <f t="shared" si="1"/>
        <v>1.4203730272596844</v>
      </c>
    </row>
    <row r="31" spans="1:10">
      <c r="A31" s="8">
        <v>635</v>
      </c>
      <c r="B31" s="8" t="s">
        <v>5</v>
      </c>
      <c r="C31" s="9">
        <v>0.255</v>
      </c>
      <c r="D31" s="9">
        <v>1.9710000000000001</v>
      </c>
      <c r="E31" s="9">
        <v>1.653</v>
      </c>
      <c r="F31" s="10">
        <v>5.3820000000000003E-5</v>
      </c>
      <c r="G31" s="8" t="s">
        <v>126</v>
      </c>
      <c r="H31" s="8">
        <v>0.8196</v>
      </c>
      <c r="I31" s="8">
        <f t="shared" si="0"/>
        <v>7.7294117647058824</v>
      </c>
      <c r="J31" s="8">
        <f t="shared" si="1"/>
        <v>6.4823529411764707</v>
      </c>
    </row>
    <row r="32" spans="1:10">
      <c r="A32" s="8">
        <v>1321</v>
      </c>
      <c r="B32" s="8" t="s">
        <v>5</v>
      </c>
      <c r="C32" s="9">
        <v>0.65500000000000003</v>
      </c>
      <c r="D32" s="9">
        <v>1.4990000000000001</v>
      </c>
      <c r="E32" s="9">
        <v>1.1879999999999999</v>
      </c>
      <c r="F32" s="10">
        <v>3.5240000000000001E-5</v>
      </c>
      <c r="G32" s="8" t="s">
        <v>126</v>
      </c>
      <c r="H32" s="8">
        <v>0.8196</v>
      </c>
      <c r="I32" s="8">
        <f t="shared" si="0"/>
        <v>2.2885496183206109</v>
      </c>
      <c r="J32" s="8">
        <f t="shared" si="1"/>
        <v>1.813740458015267</v>
      </c>
    </row>
    <row r="33" spans="1:10">
      <c r="A33" s="8">
        <v>1336</v>
      </c>
      <c r="B33" s="8" t="s">
        <v>5</v>
      </c>
      <c r="C33" s="9">
        <v>0.53700000000000003</v>
      </c>
      <c r="D33" s="9">
        <v>1.444</v>
      </c>
      <c r="E33" s="9">
        <v>1.593</v>
      </c>
      <c r="F33" s="10">
        <v>5.0000000000000001E-3</v>
      </c>
      <c r="G33" s="8" t="s">
        <v>126</v>
      </c>
      <c r="H33" s="8">
        <v>0.8196</v>
      </c>
      <c r="I33" s="8">
        <f t="shared" si="0"/>
        <v>2.6890130353817501</v>
      </c>
      <c r="J33" s="8">
        <f t="shared" si="1"/>
        <v>2.966480446927374</v>
      </c>
    </row>
    <row r="34" spans="1:10">
      <c r="A34" s="8">
        <v>1344</v>
      </c>
      <c r="B34" s="8" t="s">
        <v>5</v>
      </c>
      <c r="C34" s="9">
        <v>0.36199999999999999</v>
      </c>
      <c r="D34" s="9">
        <v>2.089</v>
      </c>
      <c r="E34" s="9">
        <v>0.97799999999999998</v>
      </c>
      <c r="F34" s="10">
        <v>1.048E-6</v>
      </c>
      <c r="G34" s="8" t="s">
        <v>126</v>
      </c>
      <c r="H34" s="8">
        <v>0.8196</v>
      </c>
      <c r="I34" s="8">
        <f t="shared" si="0"/>
        <v>5.7707182320441994</v>
      </c>
      <c r="J34" s="8">
        <f t="shared" si="1"/>
        <v>2.701657458563536</v>
      </c>
    </row>
    <row r="35" spans="1:10">
      <c r="A35" s="8">
        <v>1349</v>
      </c>
      <c r="B35" s="8" t="s">
        <v>5</v>
      </c>
      <c r="C35" s="9">
        <v>0.23300000000000001</v>
      </c>
      <c r="D35" s="9">
        <v>2.3239999999999998</v>
      </c>
      <c r="E35" s="9">
        <v>1.091</v>
      </c>
      <c r="F35" s="10">
        <v>7.1790000000000004E-7</v>
      </c>
      <c r="G35" s="8" t="s">
        <v>126</v>
      </c>
      <c r="H35" s="8">
        <v>0.8196</v>
      </c>
      <c r="I35" s="8">
        <f t="shared" si="0"/>
        <v>9.9742489270386248</v>
      </c>
      <c r="J35" s="8">
        <f t="shared" si="1"/>
        <v>4.6824034334763942</v>
      </c>
    </row>
    <row r="36" spans="1:10">
      <c r="A36" s="8">
        <v>2950</v>
      </c>
      <c r="B36" s="8" t="s">
        <v>5</v>
      </c>
      <c r="C36" s="9">
        <v>7.3999999999999996E-2</v>
      </c>
      <c r="D36" s="9">
        <v>2.7440000000000002</v>
      </c>
      <c r="E36" s="9">
        <v>1.593</v>
      </c>
      <c r="F36" s="10">
        <v>2.5219999999999999E-5</v>
      </c>
      <c r="G36" s="8" t="s">
        <v>126</v>
      </c>
      <c r="H36" s="8">
        <v>0.8196</v>
      </c>
      <c r="I36" s="8">
        <f t="shared" si="0"/>
        <v>37.081081081081088</v>
      </c>
      <c r="J36" s="8">
        <f t="shared" si="1"/>
        <v>21.527027027027028</v>
      </c>
    </row>
    <row r="37" spans="1:10">
      <c r="A37" s="8">
        <v>2960</v>
      </c>
      <c r="B37" s="8" t="s">
        <v>5</v>
      </c>
      <c r="C37" s="9">
        <v>0.155</v>
      </c>
      <c r="D37" s="9">
        <v>1.367</v>
      </c>
      <c r="E37" s="9">
        <v>2.972</v>
      </c>
      <c r="F37" s="10">
        <v>1.289E-5</v>
      </c>
      <c r="G37" s="8" t="s">
        <v>126</v>
      </c>
      <c r="H37" s="8">
        <v>0.8196</v>
      </c>
      <c r="I37" s="8">
        <f t="shared" si="0"/>
        <v>8.8193548387096783</v>
      </c>
      <c r="J37" s="8">
        <f t="shared" si="1"/>
        <v>19.174193548387098</v>
      </c>
    </row>
    <row r="38" spans="1:10">
      <c r="A38" s="8">
        <v>2961</v>
      </c>
      <c r="B38" s="8" t="s">
        <v>5</v>
      </c>
      <c r="C38" s="9">
        <v>9.8000000000000004E-2</v>
      </c>
      <c r="D38" s="9">
        <v>1.649</v>
      </c>
      <c r="E38" s="9">
        <v>2.1749999999999998</v>
      </c>
      <c r="F38" s="10">
        <v>2.9750000000000001E-7</v>
      </c>
      <c r="G38" s="8" t="s">
        <v>126</v>
      </c>
      <c r="H38" s="8">
        <v>0.8196</v>
      </c>
      <c r="I38" s="8">
        <f t="shared" si="0"/>
        <v>16.826530612244898</v>
      </c>
      <c r="J38" s="8">
        <f t="shared" si="1"/>
        <v>22.193877551020407</v>
      </c>
    </row>
    <row r="39" spans="1:10">
      <c r="A39" s="8">
        <v>2971</v>
      </c>
      <c r="B39" s="8" t="s">
        <v>5</v>
      </c>
      <c r="C39" s="9">
        <v>0.255</v>
      </c>
      <c r="D39" s="9">
        <v>2.1030000000000002</v>
      </c>
      <c r="E39" s="9">
        <v>1.1719999999999999</v>
      </c>
      <c r="F39" s="10">
        <v>3.8830000000000001E-4</v>
      </c>
      <c r="G39" s="8" t="s">
        <v>126</v>
      </c>
      <c r="H39" s="8">
        <v>0.8196</v>
      </c>
      <c r="I39" s="8">
        <f t="shared" si="0"/>
        <v>8.2470588235294127</v>
      </c>
      <c r="J39" s="8">
        <f t="shared" si="1"/>
        <v>4.5960784313725487</v>
      </c>
    </row>
    <row r="40" spans="1:10">
      <c r="A40" s="8">
        <v>2972</v>
      </c>
      <c r="B40" s="8" t="s">
        <v>5</v>
      </c>
      <c r="C40" s="9">
        <v>0.52700000000000002</v>
      </c>
      <c r="D40" s="9">
        <v>1.8220000000000001</v>
      </c>
      <c r="E40" s="9">
        <v>0.97099999999999997</v>
      </c>
      <c r="F40" s="10">
        <v>4.1180000000000002E-5</v>
      </c>
      <c r="G40" s="8" t="s">
        <v>126</v>
      </c>
      <c r="H40" s="8">
        <v>0.8196</v>
      </c>
      <c r="I40" s="8">
        <f t="shared" si="0"/>
        <v>3.4573055028462996</v>
      </c>
      <c r="J40" s="8">
        <f t="shared" si="1"/>
        <v>1.8425047438330169</v>
      </c>
    </row>
    <row r="41" spans="1:10">
      <c r="A41" s="8">
        <v>2974</v>
      </c>
      <c r="B41" s="8" t="s">
        <v>5</v>
      </c>
      <c r="C41" s="9">
        <v>0.20100000000000001</v>
      </c>
      <c r="D41" s="9">
        <v>2.165</v>
      </c>
      <c r="E41" s="9">
        <v>1.202</v>
      </c>
      <c r="F41" s="10">
        <v>2.22E-4</v>
      </c>
      <c r="G41" s="8" t="s">
        <v>126</v>
      </c>
      <c r="H41" s="8">
        <v>0.8196</v>
      </c>
      <c r="I41" s="8">
        <f t="shared" si="0"/>
        <v>10.771144278606965</v>
      </c>
      <c r="J41" s="8">
        <f t="shared" si="1"/>
        <v>5.9800995024875618</v>
      </c>
    </row>
    <row r="42" spans="1:10">
      <c r="A42" s="8">
        <v>2979</v>
      </c>
      <c r="B42" s="8" t="s">
        <v>5</v>
      </c>
      <c r="C42" s="9">
        <v>0.16300000000000001</v>
      </c>
      <c r="D42" s="9">
        <v>1.29</v>
      </c>
      <c r="E42" s="9">
        <v>2.6190000000000002</v>
      </c>
      <c r="F42" s="10">
        <v>7.5580000000000003E-6</v>
      </c>
      <c r="G42" s="8" t="s">
        <v>126</v>
      </c>
      <c r="H42" s="8">
        <v>0.8196</v>
      </c>
      <c r="I42" s="8">
        <f t="shared" si="0"/>
        <v>7.9141104294478524</v>
      </c>
      <c r="J42" s="8">
        <f t="shared" si="1"/>
        <v>16.067484662576689</v>
      </c>
    </row>
    <row r="43" spans="1:10">
      <c r="A43" s="8">
        <v>2980</v>
      </c>
      <c r="B43" s="8" t="s">
        <v>5</v>
      </c>
      <c r="C43" s="9">
        <v>0.318</v>
      </c>
      <c r="D43" s="9">
        <v>1.2270000000000001</v>
      </c>
      <c r="E43" s="9">
        <v>1.85</v>
      </c>
      <c r="F43" s="10">
        <v>7.7239999999999999E-5</v>
      </c>
      <c r="G43" s="8" t="s">
        <v>126</v>
      </c>
      <c r="H43" s="8">
        <v>0.8196</v>
      </c>
      <c r="I43" s="8">
        <f t="shared" si="0"/>
        <v>3.858490566037736</v>
      </c>
      <c r="J43" s="8">
        <f t="shared" si="1"/>
        <v>5.817610062893082</v>
      </c>
    </row>
    <row r="44" spans="1:10">
      <c r="A44" s="8">
        <v>2982</v>
      </c>
      <c r="B44" s="8" t="s">
        <v>5</v>
      </c>
      <c r="C44" s="9">
        <v>0.59099999999999997</v>
      </c>
      <c r="D44" s="9">
        <v>1.7509999999999999</v>
      </c>
      <c r="E44" s="9">
        <v>1.0620000000000001</v>
      </c>
      <c r="F44" s="10">
        <v>2.4919999999999999E-4</v>
      </c>
      <c r="G44" s="8" t="s">
        <v>126</v>
      </c>
      <c r="H44" s="8">
        <v>0.8196</v>
      </c>
      <c r="I44" s="8">
        <f t="shared" si="0"/>
        <v>2.9627749576988154</v>
      </c>
      <c r="J44" s="8">
        <f t="shared" si="1"/>
        <v>1.7969543147208125</v>
      </c>
    </row>
    <row r="45" spans="1:10">
      <c r="A45" s="8">
        <v>2983</v>
      </c>
      <c r="B45" s="8" t="s">
        <v>5</v>
      </c>
      <c r="C45" s="9">
        <v>0.36499999999999999</v>
      </c>
      <c r="D45" s="9">
        <v>1.798</v>
      </c>
      <c r="E45" s="9">
        <v>1.3779999999999999</v>
      </c>
      <c r="F45" s="10">
        <v>1.15E-4</v>
      </c>
      <c r="G45" s="8" t="s">
        <v>126</v>
      </c>
      <c r="H45" s="8">
        <v>0.8196</v>
      </c>
      <c r="I45" s="8">
        <f t="shared" si="0"/>
        <v>4.9260273972602739</v>
      </c>
      <c r="J45" s="8">
        <f t="shared" si="1"/>
        <v>3.7753424657534245</v>
      </c>
    </row>
    <row r="46" spans="1:10">
      <c r="A46" s="8">
        <v>2987</v>
      </c>
      <c r="B46" s="8" t="s">
        <v>5</v>
      </c>
      <c r="C46" s="9">
        <v>0.47599999999999998</v>
      </c>
      <c r="D46" s="9">
        <v>1.6479999999999999</v>
      </c>
      <c r="E46" s="9">
        <v>0.88100000000000001</v>
      </c>
      <c r="F46" s="10">
        <v>1E-3</v>
      </c>
      <c r="G46" s="8" t="s">
        <v>126</v>
      </c>
      <c r="H46" s="8">
        <v>0.8196</v>
      </c>
      <c r="I46" s="8">
        <f t="shared" si="0"/>
        <v>3.46218487394958</v>
      </c>
      <c r="J46" s="8">
        <f t="shared" si="1"/>
        <v>1.8508403361344539</v>
      </c>
    </row>
    <row r="47" spans="1:10">
      <c r="A47" s="8">
        <v>2995</v>
      </c>
      <c r="B47" s="8" t="s">
        <v>5</v>
      </c>
      <c r="C47" s="9">
        <v>0.58699999999999997</v>
      </c>
      <c r="D47" s="9">
        <v>1.86</v>
      </c>
      <c r="E47" s="9">
        <v>1.1220000000000001</v>
      </c>
      <c r="F47" s="10">
        <v>2E-3</v>
      </c>
      <c r="G47" s="8" t="s">
        <v>126</v>
      </c>
      <c r="H47" s="8">
        <v>0.8196</v>
      </c>
      <c r="I47" s="8">
        <f t="shared" si="0"/>
        <v>3.1686541737649065</v>
      </c>
      <c r="J47" s="8">
        <f t="shared" si="1"/>
        <v>1.9114139693356051</v>
      </c>
    </row>
    <row r="48" spans="1:10">
      <c r="A48" s="8">
        <v>2996</v>
      </c>
      <c r="B48" s="8" t="s">
        <v>5</v>
      </c>
      <c r="C48" s="9">
        <v>0.43</v>
      </c>
      <c r="D48" s="9">
        <v>2.2919999999999998</v>
      </c>
      <c r="E48" s="9">
        <v>1.0649999999999999</v>
      </c>
      <c r="F48" s="10">
        <v>6.0000000000000001E-3</v>
      </c>
      <c r="G48" s="8" t="s">
        <v>126</v>
      </c>
      <c r="H48" s="8">
        <v>0.8196</v>
      </c>
      <c r="I48" s="8">
        <f t="shared" si="0"/>
        <v>5.3302325581395342</v>
      </c>
      <c r="J48" s="8">
        <f t="shared" si="1"/>
        <v>2.4767441860465116</v>
      </c>
    </row>
    <row r="49" spans="1:10">
      <c r="A49" s="8">
        <v>3009</v>
      </c>
      <c r="B49" s="8" t="s">
        <v>5</v>
      </c>
      <c r="C49" s="9">
        <v>0.17299999999999999</v>
      </c>
      <c r="D49" s="9">
        <v>1.488</v>
      </c>
      <c r="E49" s="9">
        <v>1.6990000000000001</v>
      </c>
      <c r="F49" s="10">
        <v>9.2459999999999992E-6</v>
      </c>
      <c r="G49" s="8" t="s">
        <v>126</v>
      </c>
      <c r="H49" s="8">
        <v>0.8196</v>
      </c>
      <c r="I49" s="8">
        <f t="shared" si="0"/>
        <v>8.601156069364162</v>
      </c>
      <c r="J49" s="8">
        <f t="shared" si="1"/>
        <v>9.8208092485549141</v>
      </c>
    </row>
    <row r="50" spans="1:10">
      <c r="A50" s="8">
        <v>3011</v>
      </c>
      <c r="B50" s="8" t="s">
        <v>5</v>
      </c>
      <c r="C50" s="9">
        <v>0.39900000000000002</v>
      </c>
      <c r="D50" s="9">
        <v>1.042</v>
      </c>
      <c r="E50" s="9">
        <v>1.9319999999999999</v>
      </c>
      <c r="F50" s="10">
        <v>7.3200000000000001E-4</v>
      </c>
      <c r="G50" s="8" t="s">
        <v>126</v>
      </c>
      <c r="H50" s="8">
        <v>0.8196</v>
      </c>
      <c r="I50" s="8">
        <f t="shared" si="0"/>
        <v>2.6115288220551376</v>
      </c>
      <c r="J50" s="8">
        <f t="shared" si="1"/>
        <v>4.8421052631578947</v>
      </c>
    </row>
    <row r="51" spans="1:10">
      <c r="A51" s="8">
        <v>3029</v>
      </c>
      <c r="B51" s="8" t="s">
        <v>5</v>
      </c>
      <c r="C51" s="9">
        <v>0.66800000000000004</v>
      </c>
      <c r="D51" s="9">
        <v>1.8680000000000001</v>
      </c>
      <c r="E51" s="9">
        <v>1.54</v>
      </c>
      <c r="F51" s="10">
        <v>3.0000000000000001E-3</v>
      </c>
      <c r="G51" s="8" t="s">
        <v>126</v>
      </c>
      <c r="H51" s="8">
        <v>0.8196</v>
      </c>
      <c r="I51" s="8">
        <f t="shared" si="0"/>
        <v>2.7964071856287425</v>
      </c>
      <c r="J51" s="8">
        <f t="shared" si="1"/>
        <v>2.3053892215568861</v>
      </c>
    </row>
    <row r="52" spans="1:10">
      <c r="A52" s="8">
        <v>3031</v>
      </c>
      <c r="B52" s="8" t="s">
        <v>5</v>
      </c>
      <c r="C52" s="9">
        <v>0.60399999999999998</v>
      </c>
      <c r="D52" s="9">
        <v>1.597</v>
      </c>
      <c r="E52" s="9">
        <v>1.5589999999999999</v>
      </c>
      <c r="F52" s="10">
        <v>4.2129999999999999E-4</v>
      </c>
      <c r="G52" s="8" t="s">
        <v>126</v>
      </c>
      <c r="H52" s="8">
        <v>0.8196</v>
      </c>
      <c r="I52" s="8">
        <f t="shared" si="0"/>
        <v>2.6440397350993377</v>
      </c>
      <c r="J52" s="8">
        <f t="shared" si="1"/>
        <v>2.5811258278145695</v>
      </c>
    </row>
    <row r="53" spans="1:10">
      <c r="A53" s="8">
        <v>3078</v>
      </c>
      <c r="B53" s="8" t="s">
        <v>5</v>
      </c>
      <c r="C53" s="9">
        <v>0.432</v>
      </c>
      <c r="D53" s="9">
        <v>1.5249999999999999</v>
      </c>
      <c r="E53" s="9">
        <v>1.2290000000000001</v>
      </c>
      <c r="F53" s="10">
        <v>1.573E-5</v>
      </c>
      <c r="G53" s="8" t="s">
        <v>126</v>
      </c>
      <c r="H53" s="8">
        <v>0.8196</v>
      </c>
      <c r="I53" s="8">
        <f t="shared" si="0"/>
        <v>3.5300925925925926</v>
      </c>
      <c r="J53" s="8">
        <f t="shared" si="1"/>
        <v>2.8449074074074074</v>
      </c>
    </row>
    <row r="54" spans="1:10">
      <c r="A54" s="8">
        <v>3084</v>
      </c>
      <c r="B54" s="8" t="s">
        <v>5</v>
      </c>
      <c r="C54" s="9">
        <v>0.45600000000000002</v>
      </c>
      <c r="D54" s="9">
        <v>0.73299999999999998</v>
      </c>
      <c r="E54" s="9">
        <v>3.4820000000000002</v>
      </c>
      <c r="F54" s="10">
        <v>1.94E-4</v>
      </c>
      <c r="G54" s="8" t="s">
        <v>126</v>
      </c>
      <c r="H54" s="8">
        <v>0.8196</v>
      </c>
      <c r="I54" s="8">
        <f t="shared" si="0"/>
        <v>1.6074561403508771</v>
      </c>
      <c r="J54" s="8">
        <f t="shared" si="1"/>
        <v>7.6359649122807021</v>
      </c>
    </row>
    <row r="55" spans="1:10">
      <c r="A55" s="8">
        <v>3086</v>
      </c>
      <c r="B55" s="8" t="s">
        <v>5</v>
      </c>
      <c r="C55" s="9">
        <v>0.33</v>
      </c>
      <c r="D55" s="9">
        <v>0.85099999999999998</v>
      </c>
      <c r="E55" s="9">
        <v>2.7280000000000002</v>
      </c>
      <c r="F55" s="10">
        <v>2.707E-5</v>
      </c>
      <c r="G55" s="8" t="s">
        <v>126</v>
      </c>
      <c r="H55" s="8">
        <v>0.8196</v>
      </c>
      <c r="I55" s="8">
        <f t="shared" si="0"/>
        <v>2.5787878787878786</v>
      </c>
      <c r="J55" s="8">
        <f t="shared" si="1"/>
        <v>8.2666666666666675</v>
      </c>
    </row>
    <row r="56" spans="1:10">
      <c r="A56" s="8">
        <v>3096</v>
      </c>
      <c r="B56" s="8" t="s">
        <v>5</v>
      </c>
      <c r="C56" s="9">
        <v>0.20699999999999999</v>
      </c>
      <c r="D56" s="9">
        <v>1.333</v>
      </c>
      <c r="E56" s="9">
        <v>2.2280000000000002</v>
      </c>
      <c r="F56" s="10">
        <v>1.8790000000000001E-5</v>
      </c>
      <c r="G56" s="8" t="s">
        <v>126</v>
      </c>
      <c r="H56" s="8">
        <v>0.8196</v>
      </c>
      <c r="I56" s="8">
        <f t="shared" si="0"/>
        <v>6.4396135265700485</v>
      </c>
      <c r="J56" s="8">
        <f t="shared" si="1"/>
        <v>10.763285024154591</v>
      </c>
    </row>
    <row r="57" spans="1:10">
      <c r="A57" s="8">
        <v>3102</v>
      </c>
      <c r="B57" s="8" t="s">
        <v>5</v>
      </c>
      <c r="C57" s="9">
        <v>0.504</v>
      </c>
      <c r="D57" s="9">
        <v>0.61399999999999999</v>
      </c>
      <c r="E57" s="9">
        <v>3.177</v>
      </c>
      <c r="F57" s="10">
        <v>3.2969999999999999E-4</v>
      </c>
      <c r="G57" s="8" t="s">
        <v>126</v>
      </c>
      <c r="H57" s="8">
        <v>0.8196</v>
      </c>
      <c r="I57" s="8">
        <f t="shared" si="0"/>
        <v>1.2182539682539681</v>
      </c>
      <c r="J57" s="8">
        <f t="shared" si="1"/>
        <v>6.3035714285714288</v>
      </c>
    </row>
    <row r="58" spans="1:10">
      <c r="A58" s="8">
        <v>3118</v>
      </c>
      <c r="B58" s="8" t="s">
        <v>5</v>
      </c>
      <c r="C58" s="9">
        <v>0.80900000000000005</v>
      </c>
      <c r="D58" s="9">
        <v>1.556</v>
      </c>
      <c r="E58" s="9">
        <v>1.631</v>
      </c>
      <c r="F58" s="10">
        <v>4.0000000000000001E-3</v>
      </c>
      <c r="G58" s="8" t="s">
        <v>126</v>
      </c>
      <c r="H58" s="8">
        <v>0.8196</v>
      </c>
      <c r="I58" s="8">
        <f t="shared" si="0"/>
        <v>1.9233621755253398</v>
      </c>
      <c r="J58" s="8">
        <f t="shared" si="1"/>
        <v>2.0160692212608158</v>
      </c>
    </row>
    <row r="59" spans="1:10">
      <c r="A59" s="8">
        <v>3119</v>
      </c>
      <c r="B59" s="8" t="s">
        <v>5</v>
      </c>
      <c r="C59" s="9">
        <v>0.55100000000000005</v>
      </c>
      <c r="D59" s="9">
        <v>0.72099999999999997</v>
      </c>
      <c r="E59" s="9">
        <v>1.8839999999999999</v>
      </c>
      <c r="F59" s="10">
        <v>2.789E-4</v>
      </c>
      <c r="G59" s="8" t="s">
        <v>126</v>
      </c>
      <c r="H59" s="8">
        <v>0.8196</v>
      </c>
      <c r="I59" s="8">
        <f t="shared" si="0"/>
        <v>1.3085299455535389</v>
      </c>
      <c r="J59" s="8">
        <f t="shared" si="1"/>
        <v>3.4192377495462791</v>
      </c>
    </row>
    <row r="60" spans="1:10">
      <c r="A60" s="8">
        <v>3124</v>
      </c>
      <c r="B60" s="8" t="s">
        <v>5</v>
      </c>
      <c r="C60" s="9">
        <v>0.47399999999999998</v>
      </c>
      <c r="D60" s="9">
        <v>1.069</v>
      </c>
      <c r="E60" s="9">
        <v>1.7090000000000001</v>
      </c>
      <c r="F60" s="10">
        <v>1.184E-4</v>
      </c>
      <c r="G60" s="8" t="s">
        <v>126</v>
      </c>
      <c r="H60" s="8">
        <v>0.8196</v>
      </c>
      <c r="I60" s="8">
        <f t="shared" si="0"/>
        <v>2.2552742616033754</v>
      </c>
      <c r="J60" s="8">
        <f t="shared" si="1"/>
        <v>3.6054852320675108</v>
      </c>
    </row>
    <row r="61" spans="1:10">
      <c r="A61" s="8">
        <v>3125</v>
      </c>
      <c r="B61" s="8" t="s">
        <v>5</v>
      </c>
      <c r="C61" s="9">
        <v>0.39700000000000002</v>
      </c>
      <c r="D61" s="9">
        <v>1.2849999999999999</v>
      </c>
      <c r="E61" s="9">
        <v>1.2969999999999999</v>
      </c>
      <c r="F61" s="10">
        <v>6.109E-5</v>
      </c>
      <c r="G61" s="8" t="s">
        <v>126</v>
      </c>
      <c r="H61" s="8">
        <v>0.8196</v>
      </c>
      <c r="I61" s="8">
        <f t="shared" si="0"/>
        <v>3.2367758186397979</v>
      </c>
      <c r="J61" s="8">
        <f t="shared" si="1"/>
        <v>3.2670025188916871</v>
      </c>
    </row>
    <row r="62" spans="1:10">
      <c r="A62" s="8">
        <v>3140</v>
      </c>
      <c r="B62" s="8" t="s">
        <v>5</v>
      </c>
      <c r="C62" s="9">
        <v>0.70599999999999996</v>
      </c>
      <c r="D62" s="9">
        <v>1.637</v>
      </c>
      <c r="E62" s="9">
        <v>1.1599999999999999</v>
      </c>
      <c r="F62" s="10">
        <v>2.764E-4</v>
      </c>
      <c r="G62" s="8" t="s">
        <v>126</v>
      </c>
      <c r="H62" s="8">
        <v>0.8196</v>
      </c>
      <c r="I62" s="8">
        <f t="shared" si="0"/>
        <v>2.3186968838526916</v>
      </c>
      <c r="J62" s="8">
        <f t="shared" si="1"/>
        <v>1.6430594900849858</v>
      </c>
    </row>
    <row r="63" spans="1:10">
      <c r="A63" s="8">
        <v>3145</v>
      </c>
      <c r="B63" s="8" t="s">
        <v>5</v>
      </c>
      <c r="C63" s="9">
        <v>8.6999999999999994E-2</v>
      </c>
      <c r="D63" s="9">
        <v>2.8010000000000002</v>
      </c>
      <c r="E63" s="9">
        <v>0.87</v>
      </c>
      <c r="F63" s="10">
        <v>8.5769999999999994E-6</v>
      </c>
      <c r="G63" s="8" t="s">
        <v>126</v>
      </c>
      <c r="H63" s="8">
        <v>0.8196</v>
      </c>
      <c r="I63" s="8">
        <f t="shared" si="0"/>
        <v>32.195402298850581</v>
      </c>
      <c r="J63" s="8">
        <f t="shared" si="1"/>
        <v>10</v>
      </c>
    </row>
    <row r="64" spans="1:10">
      <c r="A64" s="8">
        <v>3149</v>
      </c>
      <c r="B64" s="8" t="s">
        <v>5</v>
      </c>
      <c r="C64" s="9">
        <v>0.626</v>
      </c>
      <c r="D64" s="9">
        <v>0.89700000000000002</v>
      </c>
      <c r="E64" s="9">
        <v>2.0190000000000001</v>
      </c>
      <c r="F64" s="10">
        <v>2.264E-4</v>
      </c>
      <c r="G64" s="8" t="s">
        <v>126</v>
      </c>
      <c r="H64" s="8">
        <v>0.8196</v>
      </c>
      <c r="I64" s="8">
        <f t="shared" si="0"/>
        <v>1.4329073482428116</v>
      </c>
      <c r="J64" s="8">
        <f t="shared" si="1"/>
        <v>3.2252396166134187</v>
      </c>
    </row>
    <row r="65" spans="1:10">
      <c r="A65" s="8">
        <v>3154</v>
      </c>
      <c r="B65" s="8" t="s">
        <v>5</v>
      </c>
      <c r="C65" s="9">
        <v>0.61799999999999999</v>
      </c>
      <c r="D65" s="9">
        <v>0.97399999999999998</v>
      </c>
      <c r="E65" s="9">
        <v>1.7589999999999999</v>
      </c>
      <c r="F65" s="10">
        <v>2.5910000000000001E-4</v>
      </c>
      <c r="G65" s="8" t="s">
        <v>126</v>
      </c>
      <c r="H65" s="8">
        <v>0.8196</v>
      </c>
      <c r="I65" s="8">
        <f t="shared" si="0"/>
        <v>1.5760517799352751</v>
      </c>
      <c r="J65" s="8">
        <f t="shared" si="1"/>
        <v>2.8462783171521036</v>
      </c>
    </row>
    <row r="66" spans="1:10">
      <c r="A66" s="8">
        <v>3156</v>
      </c>
      <c r="B66" s="11" t="s">
        <v>5</v>
      </c>
      <c r="C66" s="9">
        <v>0.63700000000000001</v>
      </c>
      <c r="D66" s="9">
        <v>1.06</v>
      </c>
      <c r="E66" s="9">
        <v>1.615</v>
      </c>
      <c r="F66" s="10">
        <v>2E-3</v>
      </c>
      <c r="G66" s="8" t="s">
        <v>126</v>
      </c>
      <c r="H66" s="8">
        <v>0.8196</v>
      </c>
      <c r="I66" s="8">
        <f t="shared" si="0"/>
        <v>1.6640502354788069</v>
      </c>
      <c r="J66" s="8">
        <f t="shared" si="1"/>
        <v>2.5353218210361068</v>
      </c>
    </row>
    <row r="67" spans="1:10">
      <c r="A67" s="8">
        <v>3173</v>
      </c>
      <c r="B67" s="8" t="s">
        <v>5</v>
      </c>
      <c r="C67" s="9">
        <v>0.35799999999999998</v>
      </c>
      <c r="D67" s="9">
        <v>1.141</v>
      </c>
      <c r="E67" s="9">
        <v>1.2290000000000001</v>
      </c>
      <c r="F67" s="10">
        <v>2E-3</v>
      </c>
      <c r="G67" s="8" t="s">
        <v>126</v>
      </c>
      <c r="H67" s="8">
        <v>0.8196</v>
      </c>
      <c r="I67" s="8">
        <f t="shared" ref="I67:I106" si="2">D67/C67</f>
        <v>3.1871508379888271</v>
      </c>
      <c r="J67" s="8">
        <f t="shared" ref="J67:J106" si="3">E67/C67</f>
        <v>3.4329608938547489</v>
      </c>
    </row>
    <row r="68" spans="1:10">
      <c r="A68" s="8">
        <v>3177</v>
      </c>
      <c r="B68" s="8" t="s">
        <v>5</v>
      </c>
      <c r="C68" s="9">
        <v>0.46500000000000002</v>
      </c>
      <c r="D68" s="9">
        <v>1.6060000000000001</v>
      </c>
      <c r="E68" s="9">
        <v>1.575</v>
      </c>
      <c r="F68" s="10">
        <v>8.1559999999999995E-6</v>
      </c>
      <c r="G68" s="8" t="s">
        <v>126</v>
      </c>
      <c r="H68" s="8">
        <v>0.8196</v>
      </c>
      <c r="I68" s="8">
        <f t="shared" si="2"/>
        <v>3.4537634408602149</v>
      </c>
      <c r="J68" s="8">
        <f t="shared" si="3"/>
        <v>3.387096774193548</v>
      </c>
    </row>
    <row r="69" spans="1:10">
      <c r="A69" s="8">
        <v>3188</v>
      </c>
      <c r="B69" s="8" t="s">
        <v>5</v>
      </c>
      <c r="C69" s="9">
        <v>0.42599999999999999</v>
      </c>
      <c r="D69" s="9">
        <v>1.083</v>
      </c>
      <c r="E69" s="9">
        <v>1.7410000000000001</v>
      </c>
      <c r="F69" s="10">
        <v>2.966E-4</v>
      </c>
      <c r="G69" s="8" t="s">
        <v>126</v>
      </c>
      <c r="H69" s="8">
        <v>0.8196</v>
      </c>
      <c r="I69" s="8">
        <f t="shared" si="2"/>
        <v>2.5422535211267605</v>
      </c>
      <c r="J69" s="8">
        <f t="shared" si="3"/>
        <v>4.086854460093897</v>
      </c>
    </row>
    <row r="70" spans="1:10">
      <c r="A70" s="8">
        <v>3219</v>
      </c>
      <c r="B70" s="11" t="s">
        <v>5</v>
      </c>
      <c r="C70" s="9">
        <v>0.79400000000000004</v>
      </c>
      <c r="D70" s="9">
        <v>0.76100000000000001</v>
      </c>
      <c r="E70" s="9">
        <v>1.87</v>
      </c>
      <c r="F70" s="10">
        <v>6.9410000000000001E-4</v>
      </c>
      <c r="G70" s="8" t="s">
        <v>126</v>
      </c>
      <c r="H70" s="8">
        <v>0.8196</v>
      </c>
      <c r="I70" s="8">
        <f t="shared" si="2"/>
        <v>0.95843828715365231</v>
      </c>
      <c r="J70" s="8">
        <f t="shared" si="3"/>
        <v>2.355163727959698</v>
      </c>
    </row>
    <row r="71" spans="1:10">
      <c r="A71" s="8">
        <v>3267</v>
      </c>
      <c r="B71" s="8" t="s">
        <v>5</v>
      </c>
      <c r="C71" s="9">
        <v>1.9390000000000001</v>
      </c>
      <c r="D71" s="9">
        <v>1.145</v>
      </c>
      <c r="E71" s="9">
        <v>0.76900000000000002</v>
      </c>
      <c r="F71" s="10">
        <v>1.8369999999999999E-4</v>
      </c>
      <c r="G71" s="8" t="s">
        <v>126</v>
      </c>
      <c r="H71" s="8">
        <v>0.8196</v>
      </c>
      <c r="I71" s="8">
        <f t="shared" si="2"/>
        <v>0.59051057246003091</v>
      </c>
      <c r="J71" s="8">
        <f t="shared" si="3"/>
        <v>0.39659618359979371</v>
      </c>
    </row>
    <row r="72" spans="1:10">
      <c r="A72" s="8">
        <v>3886</v>
      </c>
      <c r="B72" s="8" t="s">
        <v>5</v>
      </c>
      <c r="C72" s="9">
        <v>0.69899999999999995</v>
      </c>
      <c r="D72" s="9">
        <v>1.627</v>
      </c>
      <c r="E72" s="9">
        <v>1.2070000000000001</v>
      </c>
      <c r="F72" s="10">
        <v>5.4009999999999996E-4</v>
      </c>
      <c r="G72" s="8" t="s">
        <v>126</v>
      </c>
      <c r="H72" s="8">
        <v>0.8196</v>
      </c>
      <c r="I72" s="8">
        <f t="shared" si="2"/>
        <v>2.3276108726752507</v>
      </c>
      <c r="J72" s="8">
        <f t="shared" si="3"/>
        <v>1.7267525035765381</v>
      </c>
    </row>
    <row r="73" spans="1:10">
      <c r="A73" s="8">
        <v>3890</v>
      </c>
      <c r="B73" s="8" t="s">
        <v>5</v>
      </c>
      <c r="C73" s="9">
        <v>0.161</v>
      </c>
      <c r="D73" s="9">
        <v>1.663</v>
      </c>
      <c r="E73" s="9">
        <v>2.859</v>
      </c>
      <c r="F73" s="10">
        <v>4.2920000000000002E-5</v>
      </c>
      <c r="G73" s="8" t="s">
        <v>126</v>
      </c>
      <c r="H73" s="8">
        <v>0.8196</v>
      </c>
      <c r="I73" s="8">
        <f t="shared" si="2"/>
        <v>10.329192546583851</v>
      </c>
      <c r="J73" s="8">
        <f t="shared" si="3"/>
        <v>17.757763975155278</v>
      </c>
    </row>
    <row r="74" spans="1:10">
      <c r="A74" s="8">
        <v>3893</v>
      </c>
      <c r="B74" s="8" t="s">
        <v>5</v>
      </c>
      <c r="C74" s="9">
        <v>0.316</v>
      </c>
      <c r="D74" s="9">
        <v>0.67700000000000005</v>
      </c>
      <c r="E74" s="9">
        <v>3.3940000000000001</v>
      </c>
      <c r="F74" s="10">
        <v>9.4129999999999995E-6</v>
      </c>
      <c r="G74" s="8" t="s">
        <v>126</v>
      </c>
      <c r="H74" s="8">
        <v>0.8196</v>
      </c>
      <c r="I74" s="8">
        <f t="shared" si="2"/>
        <v>2.1424050632911396</v>
      </c>
      <c r="J74" s="8">
        <f t="shared" si="3"/>
        <v>10.740506329113924</v>
      </c>
    </row>
    <row r="75" spans="1:10">
      <c r="A75" s="8">
        <v>1150</v>
      </c>
      <c r="B75" s="8" t="s">
        <v>83</v>
      </c>
      <c r="C75" s="9">
        <v>2.2599999999999998</v>
      </c>
      <c r="D75" s="9">
        <v>1.05</v>
      </c>
      <c r="E75" s="9">
        <v>0.90500000000000003</v>
      </c>
      <c r="F75" s="10">
        <v>3.0000000000000001E-3</v>
      </c>
      <c r="G75" s="8" t="s">
        <v>126</v>
      </c>
      <c r="H75" s="8">
        <v>0.7913</v>
      </c>
      <c r="I75" s="8">
        <f t="shared" si="2"/>
        <v>0.46460176991150448</v>
      </c>
      <c r="J75" s="8">
        <f t="shared" si="3"/>
        <v>0.40044247787610626</v>
      </c>
    </row>
    <row r="76" spans="1:10">
      <c r="A76" s="8">
        <v>1482</v>
      </c>
      <c r="B76" s="8" t="s">
        <v>91</v>
      </c>
      <c r="C76" s="9">
        <v>0.72199999999999998</v>
      </c>
      <c r="D76" s="9">
        <v>1.9139999999999999</v>
      </c>
      <c r="E76" s="9">
        <v>1.577</v>
      </c>
      <c r="F76" s="10">
        <v>5.0000000000000001E-3</v>
      </c>
      <c r="G76" s="8" t="s">
        <v>126</v>
      </c>
      <c r="H76" s="8">
        <v>0.83640000000000003</v>
      </c>
      <c r="I76" s="8">
        <f t="shared" si="2"/>
        <v>2.6509695290858724</v>
      </c>
      <c r="J76" s="8">
        <f t="shared" si="3"/>
        <v>2.1842105263157894</v>
      </c>
    </row>
    <row r="77" spans="1:10">
      <c r="A77" s="8">
        <v>2607</v>
      </c>
      <c r="B77" s="11" t="s">
        <v>91</v>
      </c>
      <c r="C77" s="9">
        <v>0.52600000000000002</v>
      </c>
      <c r="D77" s="9">
        <v>1.677</v>
      </c>
      <c r="E77" s="9">
        <v>1.0209999999999999</v>
      </c>
      <c r="F77" s="10">
        <v>2.8049999999999999E-4</v>
      </c>
      <c r="G77" s="8" t="s">
        <v>126</v>
      </c>
      <c r="H77" s="8">
        <v>0.83640000000000003</v>
      </c>
      <c r="I77" s="8">
        <f t="shared" si="2"/>
        <v>3.1882129277566538</v>
      </c>
      <c r="J77" s="8">
        <f t="shared" si="3"/>
        <v>1.9410646387832697</v>
      </c>
    </row>
    <row r="78" spans="1:10">
      <c r="A78" s="8">
        <v>2612</v>
      </c>
      <c r="B78" s="8" t="s">
        <v>91</v>
      </c>
      <c r="C78" s="9">
        <v>0.56699999999999995</v>
      </c>
      <c r="D78" s="9">
        <v>1.8919999999999999</v>
      </c>
      <c r="E78" s="9">
        <v>0.85299999999999998</v>
      </c>
      <c r="F78" s="10">
        <v>8.9179999999999997E-5</v>
      </c>
      <c r="G78" s="8" t="s">
        <v>126</v>
      </c>
      <c r="H78" s="8">
        <v>0.83640000000000003</v>
      </c>
      <c r="I78" s="8">
        <f t="shared" si="2"/>
        <v>3.3368606701940036</v>
      </c>
      <c r="J78" s="8">
        <f t="shared" si="3"/>
        <v>1.5044091710758378</v>
      </c>
    </row>
    <row r="79" spans="1:10">
      <c r="A79" s="8">
        <v>2684</v>
      </c>
      <c r="B79" s="11" t="s">
        <v>91</v>
      </c>
      <c r="C79" s="9">
        <v>0.84599999999999997</v>
      </c>
      <c r="D79" s="9">
        <v>1.6819999999999999</v>
      </c>
      <c r="E79" s="9">
        <v>0.77300000000000002</v>
      </c>
      <c r="F79" s="10">
        <v>1.12E-4</v>
      </c>
      <c r="G79" s="8" t="s">
        <v>126</v>
      </c>
      <c r="H79" s="8">
        <v>0.83640000000000003</v>
      </c>
      <c r="I79" s="8">
        <f t="shared" si="2"/>
        <v>1.988179669030733</v>
      </c>
      <c r="J79" s="8">
        <f t="shared" si="3"/>
        <v>0.91371158392434992</v>
      </c>
    </row>
    <row r="80" spans="1:10">
      <c r="A80" s="8">
        <v>1874</v>
      </c>
      <c r="B80" s="8" t="s">
        <v>99</v>
      </c>
      <c r="C80" s="9">
        <v>0.52300000000000002</v>
      </c>
      <c r="D80" s="9">
        <v>1.1950000000000001</v>
      </c>
      <c r="E80" s="9">
        <v>1.206</v>
      </c>
      <c r="F80" s="10">
        <v>8.0000000000000004E-4</v>
      </c>
      <c r="G80" s="8" t="s">
        <v>126</v>
      </c>
      <c r="H80" s="8">
        <v>0.87549999999999994</v>
      </c>
      <c r="I80" s="8">
        <f t="shared" si="2"/>
        <v>2.2848948374760996</v>
      </c>
      <c r="J80" s="8">
        <f t="shared" si="3"/>
        <v>2.3059273422562141</v>
      </c>
    </row>
    <row r="81" spans="1:10">
      <c r="A81" s="8">
        <v>2927</v>
      </c>
      <c r="B81" s="8" t="s">
        <v>111</v>
      </c>
      <c r="C81" s="9">
        <v>0.26900000000000002</v>
      </c>
      <c r="D81" s="9">
        <v>3.7789999999999999</v>
      </c>
      <c r="E81" s="9">
        <v>1.577</v>
      </c>
      <c r="F81" s="10">
        <v>3.0580000000000001E-4</v>
      </c>
      <c r="G81" s="8" t="s">
        <v>126</v>
      </c>
      <c r="H81" s="8">
        <v>0.70050000000000001</v>
      </c>
      <c r="I81" s="8">
        <f t="shared" si="2"/>
        <v>14.048327137546467</v>
      </c>
      <c r="J81" s="8">
        <f t="shared" si="3"/>
        <v>5.8624535315985122</v>
      </c>
    </row>
    <row r="82" spans="1:10">
      <c r="A82" s="8">
        <v>2935</v>
      </c>
      <c r="B82" s="8" t="s">
        <v>111</v>
      </c>
      <c r="C82" s="9">
        <v>0.35499999999999998</v>
      </c>
      <c r="D82" s="9">
        <v>4.2380000000000004</v>
      </c>
      <c r="E82" s="9">
        <v>1.345</v>
      </c>
      <c r="F82" s="10">
        <v>2.544E-4</v>
      </c>
      <c r="G82" s="8" t="s">
        <v>126</v>
      </c>
      <c r="H82" s="8">
        <v>0.70050000000000001</v>
      </c>
      <c r="I82" s="8">
        <f t="shared" si="2"/>
        <v>11.938028169014085</v>
      </c>
      <c r="J82" s="8">
        <f t="shared" si="3"/>
        <v>3.7887323943661975</v>
      </c>
    </row>
    <row r="83" spans="1:10">
      <c r="A83" s="8">
        <v>2942</v>
      </c>
      <c r="B83" s="11" t="s">
        <v>111</v>
      </c>
      <c r="C83" s="9">
        <v>0.314</v>
      </c>
      <c r="D83" s="9">
        <v>3.391</v>
      </c>
      <c r="E83" s="9">
        <v>1.2809999999999999</v>
      </c>
      <c r="F83" s="10">
        <v>2.332E-4</v>
      </c>
      <c r="G83" s="8" t="s">
        <v>126</v>
      </c>
      <c r="H83" s="8">
        <v>0.70050000000000001</v>
      </c>
      <c r="I83" s="8">
        <f t="shared" si="2"/>
        <v>10.799363057324841</v>
      </c>
      <c r="J83" s="8">
        <f t="shared" si="3"/>
        <v>4.0796178343949041</v>
      </c>
    </row>
    <row r="84" spans="1:10">
      <c r="A84" s="8">
        <v>2713</v>
      </c>
      <c r="B84" s="6" t="s">
        <v>107</v>
      </c>
      <c r="C84" s="9">
        <v>0.57399999999999995</v>
      </c>
      <c r="D84" s="9">
        <v>0.76300000000000001</v>
      </c>
      <c r="E84" s="9">
        <v>1.897</v>
      </c>
      <c r="F84" s="10">
        <v>3.0000000000000001E-3</v>
      </c>
      <c r="G84" s="8" t="s">
        <v>126</v>
      </c>
      <c r="H84" s="8">
        <v>0.621</v>
      </c>
      <c r="I84" s="8">
        <f t="shared" si="2"/>
        <v>1.3292682926829269</v>
      </c>
      <c r="J84" s="8">
        <f t="shared" si="3"/>
        <v>3.3048780487804881</v>
      </c>
    </row>
    <row r="85" spans="1:10">
      <c r="A85" s="8">
        <v>1433</v>
      </c>
      <c r="B85" s="8" t="s">
        <v>33</v>
      </c>
      <c r="C85" s="9">
        <v>0.58299999999999996</v>
      </c>
      <c r="D85" s="9">
        <v>1.0069999999999999</v>
      </c>
      <c r="E85" s="9">
        <v>1.2330000000000001</v>
      </c>
      <c r="F85" s="10">
        <v>2E-3</v>
      </c>
      <c r="G85" s="8" t="s">
        <v>126</v>
      </c>
      <c r="H85" s="8">
        <v>0.99260000000000004</v>
      </c>
      <c r="I85" s="8">
        <f t="shared" si="2"/>
        <v>1.7272727272727273</v>
      </c>
      <c r="J85" s="8">
        <f t="shared" si="3"/>
        <v>2.1149228130360207</v>
      </c>
    </row>
    <row r="86" spans="1:10">
      <c r="A86" s="8">
        <v>1435</v>
      </c>
      <c r="B86" s="8" t="s">
        <v>33</v>
      </c>
      <c r="C86" s="9">
        <v>0.70899999999999996</v>
      </c>
      <c r="D86" s="9">
        <v>1.609</v>
      </c>
      <c r="E86" s="9">
        <v>0.73299999999999998</v>
      </c>
      <c r="F86" s="10">
        <v>4.0000000000000001E-3</v>
      </c>
      <c r="G86" s="8" t="s">
        <v>126</v>
      </c>
      <c r="H86" s="8">
        <v>0.99260000000000004</v>
      </c>
      <c r="I86" s="8">
        <f t="shared" si="2"/>
        <v>2.2693935119887167</v>
      </c>
      <c r="J86" s="8">
        <f t="shared" si="3"/>
        <v>1.0338504936530324</v>
      </c>
    </row>
    <row r="87" spans="1:10">
      <c r="A87" s="8">
        <v>1455</v>
      </c>
      <c r="B87" s="8" t="s">
        <v>33</v>
      </c>
      <c r="C87" s="9">
        <v>0.66600000000000004</v>
      </c>
      <c r="D87" s="9">
        <v>1.1419999999999999</v>
      </c>
      <c r="E87" s="9">
        <v>1.526</v>
      </c>
      <c r="F87" s="10">
        <v>3.4420000000000002E-4</v>
      </c>
      <c r="G87" s="8" t="s">
        <v>126</v>
      </c>
      <c r="H87" s="8">
        <v>0.99260000000000004</v>
      </c>
      <c r="I87" s="8">
        <f t="shared" si="2"/>
        <v>1.7147147147147144</v>
      </c>
      <c r="J87" s="8">
        <f t="shared" si="3"/>
        <v>2.2912912912912913</v>
      </c>
    </row>
    <row r="88" spans="1:10">
      <c r="A88" s="8">
        <v>1458</v>
      </c>
      <c r="B88" s="8" t="s">
        <v>33</v>
      </c>
      <c r="C88" s="9">
        <v>0.67200000000000004</v>
      </c>
      <c r="D88" s="9">
        <v>1.1259999999999999</v>
      </c>
      <c r="E88" s="9">
        <v>1.7889999999999999</v>
      </c>
      <c r="F88" s="10">
        <v>6.4769999999999997E-4</v>
      </c>
      <c r="G88" s="8" t="s">
        <v>126</v>
      </c>
      <c r="H88" s="8">
        <v>0.99260000000000004</v>
      </c>
      <c r="I88" s="8">
        <f t="shared" si="2"/>
        <v>1.6755952380952379</v>
      </c>
      <c r="J88" s="8">
        <f t="shared" si="3"/>
        <v>2.6622023809523805</v>
      </c>
    </row>
    <row r="89" spans="1:10">
      <c r="A89" s="8">
        <v>1467</v>
      </c>
      <c r="B89" s="8" t="s">
        <v>33</v>
      </c>
      <c r="C89" s="9">
        <v>0.58199999999999996</v>
      </c>
      <c r="D89" s="9">
        <v>1.103</v>
      </c>
      <c r="E89" s="9">
        <v>2.1669999999999998</v>
      </c>
      <c r="F89" s="10">
        <v>2E-3</v>
      </c>
      <c r="G89" s="8" t="s">
        <v>126</v>
      </c>
      <c r="H89" s="8">
        <v>0.99260000000000004</v>
      </c>
      <c r="I89" s="8">
        <f t="shared" si="2"/>
        <v>1.8951890034364263</v>
      </c>
      <c r="J89" s="8">
        <f t="shared" si="3"/>
        <v>3.7233676975945018</v>
      </c>
    </row>
    <row r="90" spans="1:10">
      <c r="A90" s="8">
        <v>1065</v>
      </c>
      <c r="B90" s="8" t="s">
        <v>80</v>
      </c>
      <c r="C90" s="9">
        <v>0.45600000000000002</v>
      </c>
      <c r="D90" s="9">
        <v>3.5019999999999998</v>
      </c>
      <c r="E90" s="9">
        <v>0.73599999999999999</v>
      </c>
      <c r="F90" s="10">
        <v>2E-3</v>
      </c>
      <c r="G90" s="8" t="s">
        <v>126</v>
      </c>
      <c r="H90" s="8">
        <v>0.44900000000000001</v>
      </c>
      <c r="I90" s="8">
        <f t="shared" si="2"/>
        <v>7.6798245614035077</v>
      </c>
      <c r="J90" s="8">
        <f t="shared" si="3"/>
        <v>1.6140350877192982</v>
      </c>
    </row>
    <row r="91" spans="1:10">
      <c r="A91" s="8">
        <v>910</v>
      </c>
      <c r="B91" s="8" t="s">
        <v>16</v>
      </c>
      <c r="C91" s="9">
        <v>0.26</v>
      </c>
      <c r="D91" s="9">
        <v>1.581</v>
      </c>
      <c r="E91" s="9">
        <v>1.4850000000000001</v>
      </c>
      <c r="F91" s="10">
        <v>7.0319999999999998E-6</v>
      </c>
      <c r="G91" s="8" t="s">
        <v>126</v>
      </c>
      <c r="H91" s="8">
        <v>0.5212</v>
      </c>
      <c r="I91" s="8">
        <f t="shared" si="2"/>
        <v>6.0807692307692305</v>
      </c>
      <c r="J91" s="8">
        <f t="shared" si="3"/>
        <v>5.7115384615384617</v>
      </c>
    </row>
    <row r="92" spans="1:10">
      <c r="A92" s="8">
        <v>2798</v>
      </c>
      <c r="B92" s="8" t="s">
        <v>16</v>
      </c>
      <c r="C92" s="9">
        <v>0.63100000000000001</v>
      </c>
      <c r="D92" s="9">
        <v>1.8340000000000001</v>
      </c>
      <c r="E92" s="9">
        <v>1.212</v>
      </c>
      <c r="F92" s="10">
        <v>8.7299999999999994E-5</v>
      </c>
      <c r="G92" s="8" t="s">
        <v>126</v>
      </c>
      <c r="H92" s="8">
        <v>0.5212</v>
      </c>
      <c r="I92" s="8">
        <f t="shared" si="2"/>
        <v>2.9064976228209192</v>
      </c>
      <c r="J92" s="8">
        <f t="shared" si="3"/>
        <v>1.9207606973058637</v>
      </c>
    </row>
    <row r="93" spans="1:10">
      <c r="A93" s="8">
        <v>1356</v>
      </c>
      <c r="B93" s="8" t="s">
        <v>29</v>
      </c>
      <c r="C93" s="9">
        <v>0.78600000000000003</v>
      </c>
      <c r="D93" s="9">
        <v>0.88</v>
      </c>
      <c r="E93" s="9">
        <v>2.2429999999999999</v>
      </c>
      <c r="F93" s="10">
        <v>1.169E-4</v>
      </c>
      <c r="G93" s="8" t="s">
        <v>126</v>
      </c>
      <c r="H93" s="8">
        <v>0.95579999999999998</v>
      </c>
      <c r="I93" s="8">
        <f t="shared" si="2"/>
        <v>1.1195928753180662</v>
      </c>
      <c r="J93" s="8">
        <f t="shared" si="3"/>
        <v>2.8536895674300253</v>
      </c>
    </row>
    <row r="94" spans="1:10">
      <c r="A94" s="8">
        <v>773</v>
      </c>
      <c r="B94" s="11" t="s">
        <v>10</v>
      </c>
      <c r="C94" s="9">
        <v>1.6539999999999999</v>
      </c>
      <c r="D94" s="9">
        <v>0.8</v>
      </c>
      <c r="E94" s="9">
        <v>0.70899999999999996</v>
      </c>
      <c r="F94" s="10">
        <v>1E-3</v>
      </c>
      <c r="G94" s="8" t="s">
        <v>126</v>
      </c>
      <c r="H94" s="8">
        <v>0.92149999999999999</v>
      </c>
      <c r="I94" s="8">
        <f t="shared" si="2"/>
        <v>0.48367593712212825</v>
      </c>
      <c r="J94" s="8">
        <f t="shared" si="3"/>
        <v>0.42865779927448611</v>
      </c>
    </row>
    <row r="95" spans="1:10">
      <c r="A95" s="8">
        <v>776</v>
      </c>
      <c r="B95" s="8" t="s">
        <v>10</v>
      </c>
      <c r="C95" s="9">
        <v>1.3149999999999999</v>
      </c>
      <c r="D95" s="9">
        <v>0.69699999999999995</v>
      </c>
      <c r="E95" s="9">
        <v>0.72899999999999998</v>
      </c>
      <c r="F95" s="10">
        <v>2E-3</v>
      </c>
      <c r="G95" s="8" t="s">
        <v>126</v>
      </c>
      <c r="H95" s="8">
        <v>0.92149999999999999</v>
      </c>
      <c r="I95" s="8">
        <f t="shared" si="2"/>
        <v>0.53003802281368817</v>
      </c>
      <c r="J95" s="8">
        <f t="shared" si="3"/>
        <v>0.55437262357414452</v>
      </c>
    </row>
    <row r="96" spans="1:10">
      <c r="A96" s="8">
        <v>783</v>
      </c>
      <c r="B96" s="11" t="s">
        <v>10</v>
      </c>
      <c r="C96" s="9">
        <v>1.43</v>
      </c>
      <c r="D96" s="9">
        <v>0.622</v>
      </c>
      <c r="E96" s="9">
        <v>0.67800000000000005</v>
      </c>
      <c r="F96" s="10">
        <v>2.8430000000000003E-4</v>
      </c>
      <c r="G96" s="8" t="s">
        <v>126</v>
      </c>
      <c r="H96" s="8">
        <v>0.92149999999999999</v>
      </c>
      <c r="I96" s="8">
        <f t="shared" si="2"/>
        <v>0.43496503496503497</v>
      </c>
      <c r="J96" s="8">
        <f t="shared" si="3"/>
        <v>0.4741258741258742</v>
      </c>
    </row>
    <row r="97" spans="1:10">
      <c r="A97" s="8">
        <v>3378</v>
      </c>
      <c r="B97" s="8" t="s">
        <v>114</v>
      </c>
      <c r="C97" s="9">
        <v>2.1509999999999998</v>
      </c>
      <c r="D97" s="9">
        <v>0.72099999999999997</v>
      </c>
      <c r="E97" s="9">
        <v>1.1639999999999999</v>
      </c>
      <c r="F97" s="10">
        <v>3.0000000000000001E-3</v>
      </c>
      <c r="G97" s="8" t="s">
        <v>126</v>
      </c>
      <c r="H97" s="8">
        <v>0.44490000000000002</v>
      </c>
      <c r="I97" s="8">
        <f t="shared" si="2"/>
        <v>0.33519293351929336</v>
      </c>
      <c r="J97" s="8">
        <f t="shared" si="3"/>
        <v>0.54114365411436538</v>
      </c>
    </row>
    <row r="98" spans="1:10">
      <c r="A98" s="8">
        <v>3381</v>
      </c>
      <c r="B98" s="8" t="s">
        <v>114</v>
      </c>
      <c r="C98" s="9">
        <v>2.2410000000000001</v>
      </c>
      <c r="D98" s="9">
        <v>0.71799999999999997</v>
      </c>
      <c r="E98" s="9">
        <v>1.294</v>
      </c>
      <c r="F98" s="10">
        <v>3.0000000000000001E-3</v>
      </c>
      <c r="G98" s="8" t="s">
        <v>126</v>
      </c>
      <c r="H98" s="8">
        <v>0.44490000000000002</v>
      </c>
      <c r="I98" s="8">
        <f t="shared" si="2"/>
        <v>0.32039268183846492</v>
      </c>
      <c r="J98" s="8">
        <f t="shared" si="3"/>
        <v>0.57742079428826421</v>
      </c>
    </row>
    <row r="99" spans="1:10">
      <c r="A99" s="8">
        <v>1392</v>
      </c>
      <c r="B99" s="8" t="s">
        <v>87</v>
      </c>
      <c r="C99" s="9">
        <v>0.60899999999999999</v>
      </c>
      <c r="D99" s="9">
        <v>1.04</v>
      </c>
      <c r="E99" s="9">
        <v>2.3090000000000002</v>
      </c>
      <c r="F99" s="10">
        <v>5.0000000000000001E-3</v>
      </c>
      <c r="G99" s="8" t="s">
        <v>126</v>
      </c>
      <c r="H99" s="8">
        <v>0.85399999999999998</v>
      </c>
      <c r="I99" s="8">
        <f t="shared" si="2"/>
        <v>1.7077175697865354</v>
      </c>
      <c r="J99" s="8">
        <f t="shared" si="3"/>
        <v>3.7914614121510675</v>
      </c>
    </row>
    <row r="100" spans="1:10">
      <c r="A100" s="8">
        <v>2689</v>
      </c>
      <c r="B100" s="8" t="s">
        <v>87</v>
      </c>
      <c r="C100" s="9">
        <v>1.7130000000000001</v>
      </c>
      <c r="D100" s="9">
        <v>0.71699999999999997</v>
      </c>
      <c r="E100" s="9">
        <v>1.544</v>
      </c>
      <c r="F100" s="10">
        <v>3.3740000000000002E-4</v>
      </c>
      <c r="G100" s="8" t="s">
        <v>126</v>
      </c>
      <c r="H100" s="8">
        <v>0.8659</v>
      </c>
      <c r="I100" s="8">
        <f t="shared" si="2"/>
        <v>0.41856392294220662</v>
      </c>
      <c r="J100" s="8">
        <f t="shared" si="3"/>
        <v>0.90134267367192056</v>
      </c>
    </row>
    <row r="101" spans="1:10">
      <c r="A101" s="8">
        <v>1534</v>
      </c>
      <c r="B101" s="8" t="s">
        <v>37</v>
      </c>
      <c r="C101" s="9">
        <v>0.83899999999999997</v>
      </c>
      <c r="D101" s="9">
        <v>0.78200000000000003</v>
      </c>
      <c r="E101" s="9">
        <v>1.83</v>
      </c>
      <c r="F101" s="10">
        <v>1.261E-4</v>
      </c>
      <c r="G101" s="8" t="s">
        <v>126</v>
      </c>
      <c r="H101" s="8">
        <v>0.39689999999999998</v>
      </c>
      <c r="I101" s="8">
        <f t="shared" si="2"/>
        <v>0.93206197854588801</v>
      </c>
      <c r="J101" s="8">
        <f t="shared" si="3"/>
        <v>2.1811680572109657</v>
      </c>
    </row>
    <row r="102" spans="1:10">
      <c r="A102" s="8">
        <v>1540</v>
      </c>
      <c r="B102" s="8" t="s">
        <v>37</v>
      </c>
      <c r="C102" s="9">
        <v>0.83599999999999997</v>
      </c>
      <c r="D102" s="9">
        <v>0.71599999999999997</v>
      </c>
      <c r="E102" s="9">
        <v>2.012</v>
      </c>
      <c r="F102" s="10">
        <v>7.5940000000000003E-4</v>
      </c>
      <c r="G102" s="8" t="s">
        <v>126</v>
      </c>
      <c r="H102" s="8">
        <v>0.39689999999999998</v>
      </c>
      <c r="I102" s="8">
        <f t="shared" si="2"/>
        <v>0.8564593301435407</v>
      </c>
      <c r="J102" s="8">
        <f t="shared" si="3"/>
        <v>2.4066985645933014</v>
      </c>
    </row>
    <row r="103" spans="1:10">
      <c r="A103" s="8">
        <v>1194</v>
      </c>
      <c r="B103" s="8" t="s">
        <v>85</v>
      </c>
      <c r="C103" s="9">
        <v>0.91900000000000004</v>
      </c>
      <c r="D103" s="9">
        <v>1.9690000000000001</v>
      </c>
      <c r="E103" s="9">
        <v>0.63500000000000001</v>
      </c>
      <c r="F103" s="10">
        <v>2.813E-5</v>
      </c>
      <c r="G103" s="8" t="s">
        <v>126</v>
      </c>
      <c r="H103" s="8">
        <v>0.75949999999999995</v>
      </c>
      <c r="I103" s="8">
        <f t="shared" si="2"/>
        <v>2.1425462459194775</v>
      </c>
      <c r="J103" s="8">
        <f t="shared" si="3"/>
        <v>0.69096844396082702</v>
      </c>
    </row>
    <row r="104" spans="1:10">
      <c r="A104" s="8">
        <v>1834</v>
      </c>
      <c r="B104" s="8" t="s">
        <v>85</v>
      </c>
      <c r="C104" s="9">
        <v>1.3129999999999999</v>
      </c>
      <c r="D104" s="9">
        <v>0.53300000000000003</v>
      </c>
      <c r="E104" s="9">
        <v>1.194</v>
      </c>
      <c r="F104" s="10">
        <v>7.0000000000000001E-3</v>
      </c>
      <c r="G104" s="8" t="s">
        <v>126</v>
      </c>
      <c r="H104" s="8">
        <v>0.75949999999999995</v>
      </c>
      <c r="I104" s="8">
        <f t="shared" si="2"/>
        <v>0.40594059405940597</v>
      </c>
      <c r="J104" s="8">
        <f t="shared" si="3"/>
        <v>0.90936785986290936</v>
      </c>
    </row>
    <row r="105" spans="1:10">
      <c r="A105" s="8">
        <v>278</v>
      </c>
      <c r="B105" s="8" t="s">
        <v>68</v>
      </c>
      <c r="C105" s="9">
        <v>0.63700000000000001</v>
      </c>
      <c r="D105" s="9">
        <v>1.611</v>
      </c>
      <c r="E105" s="9">
        <v>1.657</v>
      </c>
      <c r="F105" s="10">
        <v>3.0000000000000001E-3</v>
      </c>
      <c r="G105" s="8" t="s">
        <v>126</v>
      </c>
      <c r="H105" s="8">
        <v>0.73380000000000001</v>
      </c>
      <c r="I105" s="8">
        <f t="shared" si="2"/>
        <v>2.5290423861852434</v>
      </c>
      <c r="J105" s="8">
        <f t="shared" si="3"/>
        <v>2.6012558869701725</v>
      </c>
    </row>
    <row r="106" spans="1:10">
      <c r="A106" s="8">
        <v>3615</v>
      </c>
      <c r="B106" s="8" t="s">
        <v>68</v>
      </c>
      <c r="C106" s="9">
        <v>0.37</v>
      </c>
      <c r="D106" s="9">
        <v>0.88500000000000001</v>
      </c>
      <c r="E106" s="9">
        <v>2.5369999999999999</v>
      </c>
      <c r="F106" s="10">
        <v>1.6439999999999998E-5</v>
      </c>
      <c r="G106" s="8" t="s">
        <v>126</v>
      </c>
      <c r="H106" s="8">
        <v>0.73380000000000001</v>
      </c>
      <c r="I106" s="8">
        <f t="shared" si="2"/>
        <v>2.3918918918918921</v>
      </c>
      <c r="J106" s="8">
        <f t="shared" si="3"/>
        <v>6.8567567567567567</v>
      </c>
    </row>
    <row r="109" spans="1:10">
      <c r="B109" s="8" t="s">
        <v>274</v>
      </c>
      <c r="C109" s="12">
        <f>(105/220)*100</f>
        <v>47.727272727272727</v>
      </c>
    </row>
  </sheetData>
  <sortState xmlns:xlrd2="http://schemas.microsoft.com/office/spreadsheetml/2017/richdata2" ref="B2:I106">
    <sortCondition ref="B2:B106"/>
  </sortState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6E059-1CCD-425D-BBD3-F2F31260C3F5}">
  <dimension ref="A1:I279"/>
  <sheetViews>
    <sheetView workbookViewId="0">
      <selection activeCell="A5" sqref="A5"/>
    </sheetView>
  </sheetViews>
  <sheetFormatPr defaultColWidth="8.85546875" defaultRowHeight="15"/>
  <cols>
    <col min="1" max="1" width="11.140625" style="16" customWidth="1"/>
    <col min="2" max="2" width="15.5703125" style="16" customWidth="1"/>
    <col min="3" max="3" width="8.85546875" style="16"/>
    <col min="4" max="4" width="10.7109375" style="16" customWidth="1"/>
    <col min="5" max="16384" width="8.85546875" style="16"/>
  </cols>
  <sheetData>
    <row r="1" spans="1:9" ht="30">
      <c r="A1" s="4" t="s">
        <v>298</v>
      </c>
      <c r="B1" s="14" t="s">
        <v>0</v>
      </c>
      <c r="C1" s="4" t="s">
        <v>119</v>
      </c>
      <c r="D1" s="4" t="s">
        <v>120</v>
      </c>
      <c r="E1" s="4" t="s">
        <v>121</v>
      </c>
      <c r="F1" s="15" t="s">
        <v>281</v>
      </c>
      <c r="G1" s="15" t="s">
        <v>282</v>
      </c>
      <c r="H1" s="15" t="s">
        <v>283</v>
      </c>
      <c r="I1" s="15" t="s">
        <v>284</v>
      </c>
    </row>
    <row r="2" spans="1:9">
      <c r="A2" s="8" t="s">
        <v>299</v>
      </c>
      <c r="B2" s="16" t="s">
        <v>110</v>
      </c>
      <c r="C2" s="17">
        <v>0.79500000000000004</v>
      </c>
      <c r="D2" s="17">
        <v>1.6639999999999999</v>
      </c>
      <c r="E2" s="17">
        <v>0.89100000000000001</v>
      </c>
      <c r="F2" s="16">
        <f>D2/C2</f>
        <v>2.0930817610062893</v>
      </c>
      <c r="G2" s="16">
        <f>E2/C2</f>
        <v>1.120754716981132</v>
      </c>
      <c r="H2" s="16">
        <f>C2/D2</f>
        <v>0.47776442307692313</v>
      </c>
      <c r="I2" s="16">
        <f>C2/E2</f>
        <v>0.8922558922558923</v>
      </c>
    </row>
    <row r="3" spans="1:9">
      <c r="A3" s="8" t="s">
        <v>300</v>
      </c>
      <c r="B3" s="16" t="s">
        <v>71</v>
      </c>
      <c r="C3" s="17">
        <v>0.94599999999999995</v>
      </c>
      <c r="D3" s="17">
        <v>1.3420000000000001</v>
      </c>
      <c r="E3" s="17">
        <v>0.51700000000000002</v>
      </c>
      <c r="F3" s="16">
        <f t="shared" ref="F3:F66" si="0">D3/C3</f>
        <v>1.4186046511627908</v>
      </c>
      <c r="G3" s="16">
        <f t="shared" ref="G3:G66" si="1">E3/C3</f>
        <v>0.54651162790697683</v>
      </c>
      <c r="H3" s="16">
        <f t="shared" ref="H3:H66" si="2">C3/D3</f>
        <v>0.70491803278688514</v>
      </c>
      <c r="I3" s="16">
        <f t="shared" ref="I3:I66" si="3">C3/E3</f>
        <v>1.8297872340425529</v>
      </c>
    </row>
    <row r="4" spans="1:9">
      <c r="A4" s="8" t="s">
        <v>301</v>
      </c>
      <c r="B4" s="16" t="s">
        <v>74</v>
      </c>
      <c r="C4" s="17">
        <v>0.627</v>
      </c>
      <c r="D4" s="17">
        <v>2.7719999999999998</v>
      </c>
      <c r="E4" s="17">
        <v>2.1139999999999999</v>
      </c>
      <c r="F4" s="16">
        <f t="shared" si="0"/>
        <v>4.4210526315789469</v>
      </c>
      <c r="G4" s="16">
        <f t="shared" si="1"/>
        <v>3.3716108452950557</v>
      </c>
      <c r="H4" s="16">
        <f t="shared" si="2"/>
        <v>0.22619047619047622</v>
      </c>
      <c r="I4" s="16">
        <f t="shared" si="3"/>
        <v>0.29659413434247872</v>
      </c>
    </row>
    <row r="5" spans="1:9">
      <c r="A5" s="8" t="s">
        <v>302</v>
      </c>
      <c r="B5" s="16" t="s">
        <v>74</v>
      </c>
      <c r="C5" s="17">
        <v>0.622</v>
      </c>
      <c r="D5" s="17">
        <v>1.746</v>
      </c>
      <c r="E5" s="17">
        <v>2.0299999999999998</v>
      </c>
      <c r="F5" s="16">
        <f t="shared" si="0"/>
        <v>2.807073954983923</v>
      </c>
      <c r="G5" s="16">
        <f t="shared" si="1"/>
        <v>3.2636655948553051</v>
      </c>
      <c r="H5" s="16">
        <f t="shared" si="2"/>
        <v>0.35624284077892326</v>
      </c>
      <c r="I5" s="16">
        <f t="shared" si="3"/>
        <v>0.30640394088669953</v>
      </c>
    </row>
    <row r="6" spans="1:9">
      <c r="A6" s="8" t="s">
        <v>303</v>
      </c>
      <c r="B6" s="16" t="s">
        <v>74</v>
      </c>
      <c r="C6" s="17">
        <v>0.47299999999999998</v>
      </c>
      <c r="D6" s="17">
        <v>2.181</v>
      </c>
      <c r="E6" s="17">
        <v>1.623</v>
      </c>
      <c r="F6" s="16">
        <f t="shared" si="0"/>
        <v>4.6109936575052854</v>
      </c>
      <c r="G6" s="16">
        <f t="shared" si="1"/>
        <v>3.4312896405919662</v>
      </c>
      <c r="H6" s="16">
        <f t="shared" si="2"/>
        <v>0.21687299403943144</v>
      </c>
      <c r="I6" s="16">
        <f t="shared" si="3"/>
        <v>0.29143561306223043</v>
      </c>
    </row>
    <row r="7" spans="1:9">
      <c r="A7" s="8" t="s">
        <v>304</v>
      </c>
      <c r="B7" s="16" t="s">
        <v>74</v>
      </c>
      <c r="C7" s="17">
        <v>0.48</v>
      </c>
      <c r="D7" s="17">
        <v>1.82</v>
      </c>
      <c r="E7" s="17">
        <v>1.764</v>
      </c>
      <c r="F7" s="16">
        <f t="shared" si="0"/>
        <v>3.791666666666667</v>
      </c>
      <c r="G7" s="16">
        <f t="shared" si="1"/>
        <v>3.6750000000000003</v>
      </c>
      <c r="H7" s="16">
        <f t="shared" si="2"/>
        <v>0.26373626373626374</v>
      </c>
      <c r="I7" s="16">
        <f t="shared" si="3"/>
        <v>0.27210884353741494</v>
      </c>
    </row>
    <row r="8" spans="1:9">
      <c r="A8" s="8" t="s">
        <v>305</v>
      </c>
      <c r="B8" s="16" t="s">
        <v>70</v>
      </c>
      <c r="C8" s="17">
        <v>3.3090000000000002</v>
      </c>
      <c r="D8" s="17">
        <v>0.79500000000000004</v>
      </c>
      <c r="E8" s="17">
        <v>0.499</v>
      </c>
      <c r="F8" s="16">
        <f t="shared" si="0"/>
        <v>0.24025385312783318</v>
      </c>
      <c r="G8" s="16">
        <f t="shared" si="1"/>
        <v>0.15080084617709277</v>
      </c>
      <c r="H8" s="16">
        <f t="shared" si="2"/>
        <v>4.162264150943396</v>
      </c>
      <c r="I8" s="16">
        <f t="shared" si="3"/>
        <v>6.6312625250501007</v>
      </c>
    </row>
    <row r="9" spans="1:9">
      <c r="A9" s="8" t="s">
        <v>306</v>
      </c>
      <c r="B9" s="18" t="s">
        <v>70</v>
      </c>
      <c r="C9" s="17">
        <v>1.468</v>
      </c>
      <c r="D9" s="17">
        <v>0.76600000000000001</v>
      </c>
      <c r="E9" s="17">
        <v>1.1339999999999999</v>
      </c>
      <c r="F9" s="16">
        <f t="shared" si="0"/>
        <v>0.52179836512261579</v>
      </c>
      <c r="G9" s="16">
        <f t="shared" si="1"/>
        <v>0.77247956403269746</v>
      </c>
      <c r="H9" s="16">
        <f t="shared" si="2"/>
        <v>1.9164490861618799</v>
      </c>
      <c r="I9" s="16">
        <f t="shared" si="3"/>
        <v>1.2945326278659612</v>
      </c>
    </row>
    <row r="10" spans="1:9">
      <c r="A10" s="8" t="s">
        <v>307</v>
      </c>
      <c r="B10" s="16" t="s">
        <v>70</v>
      </c>
      <c r="C10" s="17">
        <v>2.403</v>
      </c>
      <c r="D10" s="17">
        <v>0.67</v>
      </c>
      <c r="E10" s="17">
        <v>0.67100000000000004</v>
      </c>
      <c r="F10" s="16">
        <f t="shared" si="0"/>
        <v>0.27881814398668331</v>
      </c>
      <c r="G10" s="16">
        <f t="shared" si="1"/>
        <v>0.27923429047024556</v>
      </c>
      <c r="H10" s="16">
        <f t="shared" si="2"/>
        <v>3.5865671641791042</v>
      </c>
      <c r="I10" s="16">
        <f t="shared" si="3"/>
        <v>3.5812220566318924</v>
      </c>
    </row>
    <row r="11" spans="1:9">
      <c r="A11" s="8" t="s">
        <v>308</v>
      </c>
      <c r="B11" s="16" t="s">
        <v>70</v>
      </c>
      <c r="C11" s="17">
        <v>2.6389999999999998</v>
      </c>
      <c r="D11" s="17">
        <v>0.89600000000000002</v>
      </c>
      <c r="E11" s="17">
        <v>1.1439999999999999</v>
      </c>
      <c r="F11" s="16">
        <f t="shared" si="0"/>
        <v>0.33952254641909818</v>
      </c>
      <c r="G11" s="16">
        <f t="shared" si="1"/>
        <v>0.43349753694581283</v>
      </c>
      <c r="H11" s="16">
        <f t="shared" si="2"/>
        <v>2.9453124999999996</v>
      </c>
      <c r="I11" s="16">
        <f t="shared" si="3"/>
        <v>2.3068181818181817</v>
      </c>
    </row>
    <row r="12" spans="1:9">
      <c r="A12" s="8" t="s">
        <v>309</v>
      </c>
      <c r="B12" s="16" t="s">
        <v>115</v>
      </c>
      <c r="C12" s="17">
        <v>0.81</v>
      </c>
      <c r="D12" s="17">
        <v>1.978</v>
      </c>
      <c r="E12" s="17">
        <v>0.64200000000000002</v>
      </c>
      <c r="F12" s="16">
        <f t="shared" si="0"/>
        <v>2.4419753086419753</v>
      </c>
      <c r="G12" s="16">
        <f t="shared" si="1"/>
        <v>0.79259259259259252</v>
      </c>
      <c r="H12" s="16">
        <f t="shared" si="2"/>
        <v>0.40950455005055614</v>
      </c>
      <c r="I12" s="16">
        <f t="shared" si="3"/>
        <v>1.2616822429906542</v>
      </c>
    </row>
    <row r="13" spans="1:9">
      <c r="A13" s="8" t="s">
        <v>310</v>
      </c>
      <c r="B13" s="16" t="s">
        <v>103</v>
      </c>
      <c r="C13" s="17">
        <v>0.4</v>
      </c>
      <c r="D13" s="17">
        <v>2.4409999999999998</v>
      </c>
      <c r="E13" s="17">
        <v>0.55300000000000005</v>
      </c>
      <c r="F13" s="16">
        <f t="shared" si="0"/>
        <v>6.1024999999999991</v>
      </c>
      <c r="G13" s="16">
        <f t="shared" si="1"/>
        <v>1.3825000000000001</v>
      </c>
      <c r="H13" s="16">
        <f t="shared" si="2"/>
        <v>0.16386726751331424</v>
      </c>
      <c r="I13" s="16">
        <f t="shared" si="3"/>
        <v>0.72332730560578662</v>
      </c>
    </row>
    <row r="14" spans="1:9">
      <c r="A14" s="8" t="s">
        <v>311</v>
      </c>
      <c r="B14" s="16" t="s">
        <v>104</v>
      </c>
      <c r="C14" s="17">
        <v>2.2530000000000001</v>
      </c>
      <c r="D14" s="17">
        <v>1.0860000000000001</v>
      </c>
      <c r="E14" s="17">
        <v>0.67100000000000004</v>
      </c>
      <c r="F14" s="16">
        <f t="shared" si="0"/>
        <v>0.48202396804260988</v>
      </c>
      <c r="G14" s="16">
        <f t="shared" si="1"/>
        <v>0.29782512205947625</v>
      </c>
      <c r="H14" s="16">
        <f t="shared" si="2"/>
        <v>2.0745856353591159</v>
      </c>
      <c r="I14" s="16">
        <f t="shared" si="3"/>
        <v>3.3576751117734722</v>
      </c>
    </row>
    <row r="15" spans="1:9">
      <c r="A15" s="8" t="s">
        <v>312</v>
      </c>
      <c r="B15" s="16" t="s">
        <v>27</v>
      </c>
      <c r="C15" s="17">
        <v>0.74399999999999999</v>
      </c>
      <c r="D15" s="17">
        <v>2.5430000000000001</v>
      </c>
      <c r="E15" s="17">
        <v>0.93200000000000005</v>
      </c>
      <c r="F15" s="16">
        <f t="shared" si="0"/>
        <v>3.4180107526881724</v>
      </c>
      <c r="G15" s="16">
        <f t="shared" si="1"/>
        <v>1.2526881720430108</v>
      </c>
      <c r="H15" s="16">
        <f t="shared" si="2"/>
        <v>0.2925678332677939</v>
      </c>
      <c r="I15" s="16">
        <f t="shared" si="3"/>
        <v>0.79828326180257503</v>
      </c>
    </row>
    <row r="16" spans="1:9">
      <c r="A16" s="8" t="s">
        <v>313</v>
      </c>
      <c r="B16" s="16" t="s">
        <v>27</v>
      </c>
      <c r="C16" s="17">
        <v>0.87</v>
      </c>
      <c r="D16" s="17">
        <v>1.8620000000000001</v>
      </c>
      <c r="E16" s="17">
        <v>1.1639999999999999</v>
      </c>
      <c r="F16" s="16">
        <f t="shared" si="0"/>
        <v>2.1402298850574715</v>
      </c>
      <c r="G16" s="16">
        <f t="shared" si="1"/>
        <v>1.3379310344827586</v>
      </c>
      <c r="H16" s="16">
        <f t="shared" si="2"/>
        <v>0.46723952738990332</v>
      </c>
      <c r="I16" s="16">
        <f t="shared" si="3"/>
        <v>0.74742268041237114</v>
      </c>
    </row>
    <row r="17" spans="1:9">
      <c r="A17" s="8" t="s">
        <v>314</v>
      </c>
      <c r="B17" s="16" t="s">
        <v>27</v>
      </c>
      <c r="C17" s="17">
        <v>1.0649999999999999</v>
      </c>
      <c r="D17" s="17">
        <v>1.6910000000000001</v>
      </c>
      <c r="E17" s="17">
        <v>1.1719999999999999</v>
      </c>
      <c r="F17" s="16">
        <f t="shared" si="0"/>
        <v>1.5877934272300471</v>
      </c>
      <c r="G17" s="16">
        <f t="shared" si="1"/>
        <v>1.1004694835680751</v>
      </c>
      <c r="H17" s="16">
        <f t="shared" si="2"/>
        <v>0.6298048492016558</v>
      </c>
      <c r="I17" s="16">
        <f t="shared" si="3"/>
        <v>0.90870307167235498</v>
      </c>
    </row>
    <row r="18" spans="1:9">
      <c r="A18" s="8" t="s">
        <v>315</v>
      </c>
      <c r="B18" s="18" t="s">
        <v>97</v>
      </c>
      <c r="C18" s="17">
        <v>0.56799999999999995</v>
      </c>
      <c r="D18" s="17">
        <v>1.175</v>
      </c>
      <c r="E18" s="17">
        <v>0.94299999999999995</v>
      </c>
      <c r="F18" s="16">
        <f t="shared" si="0"/>
        <v>2.068661971830986</v>
      </c>
      <c r="G18" s="16">
        <f t="shared" si="1"/>
        <v>1.6602112676056338</v>
      </c>
      <c r="H18" s="16">
        <f t="shared" si="2"/>
        <v>0.48340425531914888</v>
      </c>
      <c r="I18" s="16">
        <f t="shared" si="3"/>
        <v>0.60233297985153766</v>
      </c>
    </row>
    <row r="19" spans="1:9">
      <c r="A19" s="8" t="s">
        <v>316</v>
      </c>
      <c r="B19" s="18" t="s">
        <v>97</v>
      </c>
      <c r="C19" s="17">
        <v>1.7729999999999999</v>
      </c>
      <c r="D19" s="17">
        <v>0.61699999999999999</v>
      </c>
      <c r="E19" s="17">
        <v>0.61499999999999999</v>
      </c>
      <c r="F19" s="16">
        <f t="shared" si="0"/>
        <v>0.34799774393683025</v>
      </c>
      <c r="G19" s="16">
        <f t="shared" si="1"/>
        <v>0.34686971235194586</v>
      </c>
      <c r="H19" s="16">
        <f t="shared" si="2"/>
        <v>2.8735818476499189</v>
      </c>
      <c r="I19" s="16">
        <f t="shared" si="3"/>
        <v>2.8829268292682926</v>
      </c>
    </row>
    <row r="20" spans="1:9">
      <c r="A20" s="8" t="s">
        <v>317</v>
      </c>
      <c r="B20" s="16" t="s">
        <v>88</v>
      </c>
      <c r="C20" s="17">
        <v>0.56899999999999995</v>
      </c>
      <c r="D20" s="17">
        <v>1.198</v>
      </c>
      <c r="E20" s="17">
        <v>0.74399999999999999</v>
      </c>
      <c r="F20" s="16">
        <f t="shared" si="0"/>
        <v>2.1054481546572936</v>
      </c>
      <c r="G20" s="16">
        <f t="shared" si="1"/>
        <v>1.3075571177504395</v>
      </c>
      <c r="H20" s="16">
        <f t="shared" si="2"/>
        <v>0.47495826377295491</v>
      </c>
      <c r="I20" s="16">
        <f t="shared" si="3"/>
        <v>0.76478494623655913</v>
      </c>
    </row>
    <row r="21" spans="1:9">
      <c r="A21" s="8" t="s">
        <v>318</v>
      </c>
      <c r="B21" s="16" t="s">
        <v>58</v>
      </c>
      <c r="C21" s="17">
        <v>2.2269999999999999</v>
      </c>
      <c r="D21" s="17">
        <v>0.73299999999999998</v>
      </c>
      <c r="E21" s="17">
        <v>1.1240000000000001</v>
      </c>
      <c r="F21" s="16">
        <f t="shared" si="0"/>
        <v>0.32914234396048497</v>
      </c>
      <c r="G21" s="16">
        <f t="shared" si="1"/>
        <v>0.50471486304445445</v>
      </c>
      <c r="H21" s="16">
        <f t="shared" si="2"/>
        <v>3.0381991814461116</v>
      </c>
      <c r="I21" s="16">
        <f t="shared" si="3"/>
        <v>1.9813167259786473</v>
      </c>
    </row>
    <row r="22" spans="1:9">
      <c r="A22" s="8" t="s">
        <v>319</v>
      </c>
      <c r="B22" s="16" t="s">
        <v>58</v>
      </c>
      <c r="C22" s="17">
        <v>2.226</v>
      </c>
      <c r="D22" s="17">
        <v>0.64100000000000001</v>
      </c>
      <c r="E22" s="17">
        <v>0.61199999999999999</v>
      </c>
      <c r="F22" s="16">
        <f t="shared" si="0"/>
        <v>0.28796046720575025</v>
      </c>
      <c r="G22" s="16">
        <f t="shared" si="1"/>
        <v>0.27493261455525608</v>
      </c>
      <c r="H22" s="16">
        <f t="shared" si="2"/>
        <v>3.472698907956318</v>
      </c>
      <c r="I22" s="16">
        <f t="shared" si="3"/>
        <v>3.6372549019607843</v>
      </c>
    </row>
    <row r="23" spans="1:9">
      <c r="A23" s="8" t="s">
        <v>320</v>
      </c>
      <c r="B23" s="18" t="s">
        <v>11</v>
      </c>
      <c r="C23" s="17">
        <v>1.2270000000000001</v>
      </c>
      <c r="D23" s="17">
        <v>0.69199999999999995</v>
      </c>
      <c r="E23" s="17">
        <v>0.74099999999999999</v>
      </c>
      <c r="F23" s="16">
        <f t="shared" si="0"/>
        <v>0.56397718011409936</v>
      </c>
      <c r="G23" s="16">
        <f t="shared" si="1"/>
        <v>0.60391198044009775</v>
      </c>
      <c r="H23" s="16">
        <f t="shared" si="2"/>
        <v>1.7731213872832372</v>
      </c>
      <c r="I23" s="16">
        <f t="shared" si="3"/>
        <v>1.6558704453441297</v>
      </c>
    </row>
    <row r="24" spans="1:9">
      <c r="A24" s="8" t="s">
        <v>321</v>
      </c>
      <c r="B24" s="18" t="s">
        <v>5</v>
      </c>
      <c r="C24" s="17">
        <v>0.75</v>
      </c>
      <c r="D24" s="17">
        <v>0.96099999999999997</v>
      </c>
      <c r="E24" s="17">
        <v>1.5760000000000001</v>
      </c>
      <c r="F24" s="16">
        <f t="shared" si="0"/>
        <v>1.2813333333333332</v>
      </c>
      <c r="G24" s="16">
        <f t="shared" si="1"/>
        <v>2.1013333333333333</v>
      </c>
      <c r="H24" s="16">
        <f t="shared" si="2"/>
        <v>0.78043704474505726</v>
      </c>
      <c r="I24" s="16">
        <f t="shared" si="3"/>
        <v>0.4758883248730964</v>
      </c>
    </row>
    <row r="25" spans="1:9">
      <c r="A25" s="8" t="s">
        <v>322</v>
      </c>
      <c r="B25" s="16" t="s">
        <v>5</v>
      </c>
      <c r="C25" s="17">
        <v>0.60499999999999998</v>
      </c>
      <c r="D25" s="17">
        <v>1.0189999999999999</v>
      </c>
      <c r="E25" s="17">
        <v>1.5860000000000001</v>
      </c>
      <c r="F25" s="16">
        <f t="shared" si="0"/>
        <v>1.684297520661157</v>
      </c>
      <c r="G25" s="16">
        <f t="shared" si="1"/>
        <v>2.6214876033057855</v>
      </c>
      <c r="H25" s="16">
        <f t="shared" si="2"/>
        <v>0.59371933267909716</v>
      </c>
      <c r="I25" s="16">
        <f t="shared" si="3"/>
        <v>0.38146279949558637</v>
      </c>
    </row>
    <row r="26" spans="1:9">
      <c r="A26" s="8" t="s">
        <v>323</v>
      </c>
      <c r="B26" s="16" t="s">
        <v>5</v>
      </c>
      <c r="C26" s="17">
        <v>0.623</v>
      </c>
      <c r="D26" s="17">
        <v>1.726</v>
      </c>
      <c r="E26" s="17">
        <v>1.0109999999999999</v>
      </c>
      <c r="F26" s="16">
        <f t="shared" si="0"/>
        <v>2.7704654895666132</v>
      </c>
      <c r="G26" s="16">
        <f t="shared" si="1"/>
        <v>1.6227929373996788</v>
      </c>
      <c r="H26" s="16">
        <f t="shared" si="2"/>
        <v>0.36095017381228273</v>
      </c>
      <c r="I26" s="16">
        <f t="shared" si="3"/>
        <v>0.61622156280910001</v>
      </c>
    </row>
    <row r="27" spans="1:9">
      <c r="A27" s="8" t="s">
        <v>324</v>
      </c>
      <c r="B27" s="16" t="s">
        <v>5</v>
      </c>
      <c r="C27" s="17">
        <v>0.45400000000000001</v>
      </c>
      <c r="D27" s="17">
        <v>2.0259999999999998</v>
      </c>
      <c r="E27" s="17">
        <v>1.212</v>
      </c>
      <c r="F27" s="16">
        <f t="shared" si="0"/>
        <v>4.462555066079295</v>
      </c>
      <c r="G27" s="16">
        <f t="shared" si="1"/>
        <v>2.6696035242290748</v>
      </c>
      <c r="H27" s="16">
        <f t="shared" si="2"/>
        <v>0.22408687068114513</v>
      </c>
      <c r="I27" s="16">
        <f t="shared" si="3"/>
        <v>0.37458745874587462</v>
      </c>
    </row>
    <row r="28" spans="1:9">
      <c r="A28" s="8" t="s">
        <v>325</v>
      </c>
      <c r="B28" s="16" t="s">
        <v>5</v>
      </c>
      <c r="C28" s="17">
        <v>0.77300000000000002</v>
      </c>
      <c r="D28" s="17">
        <v>1.665</v>
      </c>
      <c r="E28" s="17">
        <v>1.18</v>
      </c>
      <c r="F28" s="16">
        <f t="shared" si="0"/>
        <v>2.1539456662354461</v>
      </c>
      <c r="G28" s="16">
        <f t="shared" si="1"/>
        <v>1.5265200517464423</v>
      </c>
      <c r="H28" s="16">
        <f t="shared" si="2"/>
        <v>0.46426426426426426</v>
      </c>
      <c r="I28" s="16">
        <f t="shared" si="3"/>
        <v>0.65508474576271192</v>
      </c>
    </row>
    <row r="29" spans="1:9">
      <c r="A29" s="8" t="s">
        <v>326</v>
      </c>
      <c r="B29" s="16" t="s">
        <v>5</v>
      </c>
      <c r="C29" s="17">
        <v>0.628</v>
      </c>
      <c r="D29" s="17">
        <v>2.0880000000000001</v>
      </c>
      <c r="E29" s="17">
        <v>0.96</v>
      </c>
      <c r="F29" s="16">
        <f t="shared" si="0"/>
        <v>3.3248407643312103</v>
      </c>
      <c r="G29" s="16">
        <f t="shared" si="1"/>
        <v>1.5286624203821655</v>
      </c>
      <c r="H29" s="16">
        <f t="shared" si="2"/>
        <v>0.3007662835249042</v>
      </c>
      <c r="I29" s="16">
        <f t="shared" si="3"/>
        <v>0.65416666666666667</v>
      </c>
    </row>
    <row r="30" spans="1:9">
      <c r="A30" s="8" t="s">
        <v>327</v>
      </c>
      <c r="B30" s="16" t="s">
        <v>5</v>
      </c>
      <c r="C30" s="17">
        <v>0.69699999999999995</v>
      </c>
      <c r="D30" s="17">
        <v>1.5369999999999999</v>
      </c>
      <c r="E30" s="17">
        <v>0.99</v>
      </c>
      <c r="F30" s="16">
        <f t="shared" si="0"/>
        <v>2.2051649928263988</v>
      </c>
      <c r="G30" s="16">
        <f t="shared" si="1"/>
        <v>1.4203730272596844</v>
      </c>
      <c r="H30" s="16">
        <f t="shared" si="2"/>
        <v>0.4534808067664281</v>
      </c>
      <c r="I30" s="16">
        <f t="shared" si="3"/>
        <v>0.70404040404040402</v>
      </c>
    </row>
    <row r="31" spans="1:9">
      <c r="A31" s="8" t="s">
        <v>328</v>
      </c>
      <c r="B31" s="16" t="s">
        <v>5</v>
      </c>
      <c r="C31" s="17">
        <v>0.255</v>
      </c>
      <c r="D31" s="17">
        <v>1.9710000000000001</v>
      </c>
      <c r="E31" s="17">
        <v>1.653</v>
      </c>
      <c r="F31" s="16">
        <f t="shared" si="0"/>
        <v>7.7294117647058824</v>
      </c>
      <c r="G31" s="16">
        <f t="shared" si="1"/>
        <v>6.4823529411764707</v>
      </c>
      <c r="H31" s="16">
        <f t="shared" si="2"/>
        <v>0.12937595129375951</v>
      </c>
      <c r="I31" s="16">
        <f t="shared" si="3"/>
        <v>0.15426497277676951</v>
      </c>
    </row>
    <row r="32" spans="1:9">
      <c r="A32" s="8" t="s">
        <v>329</v>
      </c>
      <c r="B32" s="16" t="s">
        <v>5</v>
      </c>
      <c r="C32" s="17">
        <v>0.65500000000000003</v>
      </c>
      <c r="D32" s="17">
        <v>1.4990000000000001</v>
      </c>
      <c r="E32" s="17">
        <v>1.1879999999999999</v>
      </c>
      <c r="F32" s="16">
        <f t="shared" si="0"/>
        <v>2.2885496183206109</v>
      </c>
      <c r="G32" s="16">
        <f t="shared" si="1"/>
        <v>1.813740458015267</v>
      </c>
      <c r="H32" s="16">
        <f t="shared" si="2"/>
        <v>0.43695797198132086</v>
      </c>
      <c r="I32" s="16">
        <f t="shared" si="3"/>
        <v>0.55134680134680136</v>
      </c>
    </row>
    <row r="33" spans="1:9">
      <c r="A33" s="8" t="s">
        <v>330</v>
      </c>
      <c r="B33" s="16" t="s">
        <v>5</v>
      </c>
      <c r="C33" s="17">
        <v>0.53700000000000003</v>
      </c>
      <c r="D33" s="17">
        <v>1.444</v>
      </c>
      <c r="E33" s="17">
        <v>1.593</v>
      </c>
      <c r="F33" s="16">
        <f t="shared" si="0"/>
        <v>2.6890130353817501</v>
      </c>
      <c r="G33" s="16">
        <f t="shared" si="1"/>
        <v>2.966480446927374</v>
      </c>
      <c r="H33" s="16">
        <f t="shared" si="2"/>
        <v>0.37188365650969535</v>
      </c>
      <c r="I33" s="16">
        <f t="shared" si="3"/>
        <v>0.33709981167608288</v>
      </c>
    </row>
    <row r="34" spans="1:9">
      <c r="A34" s="8" t="s">
        <v>331</v>
      </c>
      <c r="B34" s="16" t="s">
        <v>5</v>
      </c>
      <c r="C34" s="17">
        <v>0.36199999999999999</v>
      </c>
      <c r="D34" s="17">
        <v>2.089</v>
      </c>
      <c r="E34" s="17">
        <v>0.97799999999999998</v>
      </c>
      <c r="F34" s="16">
        <f t="shared" si="0"/>
        <v>5.7707182320441994</v>
      </c>
      <c r="G34" s="16">
        <f t="shared" si="1"/>
        <v>2.701657458563536</v>
      </c>
      <c r="H34" s="16">
        <f t="shared" si="2"/>
        <v>0.17328865485878411</v>
      </c>
      <c r="I34" s="16">
        <f t="shared" si="3"/>
        <v>0.37014314928425357</v>
      </c>
    </row>
    <row r="35" spans="1:9">
      <c r="A35" s="8" t="s">
        <v>332</v>
      </c>
      <c r="B35" s="16" t="s">
        <v>5</v>
      </c>
      <c r="C35" s="17">
        <v>0.23300000000000001</v>
      </c>
      <c r="D35" s="17">
        <v>2.3239999999999998</v>
      </c>
      <c r="E35" s="17">
        <v>1.091</v>
      </c>
      <c r="F35" s="16">
        <f t="shared" si="0"/>
        <v>9.9742489270386248</v>
      </c>
      <c r="G35" s="16">
        <f t="shared" si="1"/>
        <v>4.6824034334763942</v>
      </c>
      <c r="H35" s="16">
        <f t="shared" si="2"/>
        <v>0.10025817555938039</v>
      </c>
      <c r="I35" s="16">
        <f t="shared" si="3"/>
        <v>0.21356553620531624</v>
      </c>
    </row>
    <row r="36" spans="1:9">
      <c r="A36" s="8" t="s">
        <v>333</v>
      </c>
      <c r="B36" s="16" t="s">
        <v>5</v>
      </c>
      <c r="C36" s="17">
        <v>7.3999999999999996E-2</v>
      </c>
      <c r="D36" s="17">
        <v>2.7440000000000002</v>
      </c>
      <c r="E36" s="17">
        <v>1.593</v>
      </c>
      <c r="F36" s="16">
        <f t="shared" si="0"/>
        <v>37.081081081081088</v>
      </c>
      <c r="G36" s="16">
        <f t="shared" si="1"/>
        <v>21.527027027027028</v>
      </c>
      <c r="H36" s="16">
        <f t="shared" si="2"/>
        <v>2.6967930029154517E-2</v>
      </c>
      <c r="I36" s="16">
        <f t="shared" si="3"/>
        <v>4.6453232893910859E-2</v>
      </c>
    </row>
    <row r="37" spans="1:9">
      <c r="A37" s="8" t="s">
        <v>334</v>
      </c>
      <c r="B37" s="16" t="s">
        <v>5</v>
      </c>
      <c r="C37" s="17">
        <v>0.155</v>
      </c>
      <c r="D37" s="17">
        <v>1.367</v>
      </c>
      <c r="E37" s="17">
        <v>2.972</v>
      </c>
      <c r="F37" s="16">
        <f t="shared" si="0"/>
        <v>8.8193548387096783</v>
      </c>
      <c r="G37" s="16">
        <f t="shared" si="1"/>
        <v>19.174193548387098</v>
      </c>
      <c r="H37" s="16">
        <f t="shared" si="2"/>
        <v>0.11338697878566203</v>
      </c>
      <c r="I37" s="16">
        <f t="shared" si="3"/>
        <v>5.2153432032301481E-2</v>
      </c>
    </row>
    <row r="38" spans="1:9">
      <c r="A38" s="8" t="s">
        <v>335</v>
      </c>
      <c r="B38" s="16" t="s">
        <v>5</v>
      </c>
      <c r="C38" s="17">
        <v>9.8000000000000004E-2</v>
      </c>
      <c r="D38" s="17">
        <v>1.649</v>
      </c>
      <c r="E38" s="17">
        <v>2.1749999999999998</v>
      </c>
      <c r="F38" s="16">
        <f t="shared" si="0"/>
        <v>16.826530612244898</v>
      </c>
      <c r="G38" s="16">
        <f t="shared" si="1"/>
        <v>22.193877551020407</v>
      </c>
      <c r="H38" s="16">
        <f t="shared" si="2"/>
        <v>5.9429957550030325E-2</v>
      </c>
      <c r="I38" s="16">
        <f t="shared" si="3"/>
        <v>4.5057471264367821E-2</v>
      </c>
    </row>
    <row r="39" spans="1:9">
      <c r="A39" s="8" t="s">
        <v>336</v>
      </c>
      <c r="B39" s="16" t="s">
        <v>5</v>
      </c>
      <c r="C39" s="17">
        <v>0.255</v>
      </c>
      <c r="D39" s="17">
        <v>2.1030000000000002</v>
      </c>
      <c r="E39" s="17">
        <v>1.1719999999999999</v>
      </c>
      <c r="F39" s="16">
        <f t="shared" si="0"/>
        <v>8.2470588235294127</v>
      </c>
      <c r="G39" s="16">
        <f t="shared" si="1"/>
        <v>4.5960784313725487</v>
      </c>
      <c r="H39" s="16">
        <f t="shared" si="2"/>
        <v>0.12125534950071326</v>
      </c>
      <c r="I39" s="16">
        <f t="shared" si="3"/>
        <v>0.21757679180887374</v>
      </c>
    </row>
    <row r="40" spans="1:9">
      <c r="A40" s="8" t="s">
        <v>337</v>
      </c>
      <c r="B40" s="16" t="s">
        <v>5</v>
      </c>
      <c r="C40" s="17">
        <v>0.52700000000000002</v>
      </c>
      <c r="D40" s="17">
        <v>1.8220000000000001</v>
      </c>
      <c r="E40" s="17">
        <v>0.97099999999999997</v>
      </c>
      <c r="F40" s="16">
        <f t="shared" si="0"/>
        <v>3.4573055028462996</v>
      </c>
      <c r="G40" s="16">
        <f t="shared" si="1"/>
        <v>1.8425047438330169</v>
      </c>
      <c r="H40" s="16">
        <f t="shared" si="2"/>
        <v>0.28924259055982438</v>
      </c>
      <c r="I40" s="16">
        <f t="shared" si="3"/>
        <v>0.54273944387229667</v>
      </c>
    </row>
    <row r="41" spans="1:9">
      <c r="A41" s="8" t="s">
        <v>338</v>
      </c>
      <c r="B41" s="16" t="s">
        <v>5</v>
      </c>
      <c r="C41" s="17">
        <v>0.20100000000000001</v>
      </c>
      <c r="D41" s="17">
        <v>2.165</v>
      </c>
      <c r="E41" s="17">
        <v>1.202</v>
      </c>
      <c r="F41" s="16">
        <f t="shared" si="0"/>
        <v>10.771144278606965</v>
      </c>
      <c r="G41" s="16">
        <f t="shared" si="1"/>
        <v>5.9800995024875618</v>
      </c>
      <c r="H41" s="16">
        <f t="shared" si="2"/>
        <v>9.2840646651270217E-2</v>
      </c>
      <c r="I41" s="16">
        <f t="shared" si="3"/>
        <v>0.16722129783693845</v>
      </c>
    </row>
    <row r="42" spans="1:9">
      <c r="A42" s="8" t="s">
        <v>339</v>
      </c>
      <c r="B42" s="16" t="s">
        <v>5</v>
      </c>
      <c r="C42" s="17">
        <v>0.16300000000000001</v>
      </c>
      <c r="D42" s="17">
        <v>1.29</v>
      </c>
      <c r="E42" s="17">
        <v>2.6190000000000002</v>
      </c>
      <c r="F42" s="16">
        <f t="shared" si="0"/>
        <v>7.9141104294478524</v>
      </c>
      <c r="G42" s="16">
        <f t="shared" si="1"/>
        <v>16.067484662576689</v>
      </c>
      <c r="H42" s="16">
        <f t="shared" si="2"/>
        <v>0.12635658914728681</v>
      </c>
      <c r="I42" s="16">
        <f t="shared" si="3"/>
        <v>6.2237495227185947E-2</v>
      </c>
    </row>
    <row r="43" spans="1:9">
      <c r="A43" s="8" t="s">
        <v>340</v>
      </c>
      <c r="B43" s="16" t="s">
        <v>5</v>
      </c>
      <c r="C43" s="17">
        <v>0.318</v>
      </c>
      <c r="D43" s="17">
        <v>1.2270000000000001</v>
      </c>
      <c r="E43" s="17">
        <v>1.85</v>
      </c>
      <c r="F43" s="16">
        <f t="shared" si="0"/>
        <v>3.858490566037736</v>
      </c>
      <c r="G43" s="16">
        <f t="shared" si="1"/>
        <v>5.817610062893082</v>
      </c>
      <c r="H43" s="16">
        <f t="shared" si="2"/>
        <v>0.25916870415647919</v>
      </c>
      <c r="I43" s="16">
        <f t="shared" si="3"/>
        <v>0.17189189189189188</v>
      </c>
    </row>
    <row r="44" spans="1:9">
      <c r="A44" s="8" t="s">
        <v>341</v>
      </c>
      <c r="B44" s="16" t="s">
        <v>5</v>
      </c>
      <c r="C44" s="17">
        <v>0.59099999999999997</v>
      </c>
      <c r="D44" s="17">
        <v>1.7509999999999999</v>
      </c>
      <c r="E44" s="17">
        <v>1.0620000000000001</v>
      </c>
      <c r="F44" s="16">
        <f t="shared" si="0"/>
        <v>2.9627749576988154</v>
      </c>
      <c r="G44" s="16">
        <f t="shared" si="1"/>
        <v>1.7969543147208125</v>
      </c>
      <c r="H44" s="16">
        <f t="shared" si="2"/>
        <v>0.33752141633352373</v>
      </c>
      <c r="I44" s="16">
        <f t="shared" si="3"/>
        <v>0.55649717514124286</v>
      </c>
    </row>
    <row r="45" spans="1:9">
      <c r="A45" s="8" t="s">
        <v>342</v>
      </c>
      <c r="B45" s="16" t="s">
        <v>5</v>
      </c>
      <c r="C45" s="17">
        <v>0.36499999999999999</v>
      </c>
      <c r="D45" s="17">
        <v>1.798</v>
      </c>
      <c r="E45" s="17">
        <v>1.3779999999999999</v>
      </c>
      <c r="F45" s="16">
        <f t="shared" si="0"/>
        <v>4.9260273972602739</v>
      </c>
      <c r="G45" s="16">
        <f t="shared" si="1"/>
        <v>3.7753424657534245</v>
      </c>
      <c r="H45" s="16">
        <f t="shared" si="2"/>
        <v>0.20300333704115683</v>
      </c>
      <c r="I45" s="16">
        <f t="shared" si="3"/>
        <v>0.26487663280116114</v>
      </c>
    </row>
    <row r="46" spans="1:9">
      <c r="A46" s="8" t="s">
        <v>343</v>
      </c>
      <c r="B46" s="16" t="s">
        <v>5</v>
      </c>
      <c r="C46" s="17">
        <v>0.47599999999999998</v>
      </c>
      <c r="D46" s="17">
        <v>1.6479999999999999</v>
      </c>
      <c r="E46" s="17">
        <v>0.88100000000000001</v>
      </c>
      <c r="F46" s="16">
        <f t="shared" si="0"/>
        <v>3.46218487394958</v>
      </c>
      <c r="G46" s="16">
        <f t="shared" si="1"/>
        <v>1.8508403361344539</v>
      </c>
      <c r="H46" s="16">
        <f t="shared" si="2"/>
        <v>0.28883495145631066</v>
      </c>
      <c r="I46" s="16">
        <f t="shared" si="3"/>
        <v>0.54029511918274686</v>
      </c>
    </row>
    <row r="47" spans="1:9">
      <c r="A47" s="8" t="s">
        <v>344</v>
      </c>
      <c r="B47" s="16" t="s">
        <v>5</v>
      </c>
      <c r="C47" s="17">
        <v>0.58699999999999997</v>
      </c>
      <c r="D47" s="17">
        <v>1.86</v>
      </c>
      <c r="E47" s="17">
        <v>1.1220000000000001</v>
      </c>
      <c r="F47" s="16">
        <f t="shared" si="0"/>
        <v>3.1686541737649065</v>
      </c>
      <c r="G47" s="16">
        <f t="shared" si="1"/>
        <v>1.9114139693356051</v>
      </c>
      <c r="H47" s="16">
        <f t="shared" si="2"/>
        <v>0.31559139784946233</v>
      </c>
      <c r="I47" s="16">
        <f t="shared" si="3"/>
        <v>0.52317290552584661</v>
      </c>
    </row>
    <row r="48" spans="1:9">
      <c r="A48" s="8" t="s">
        <v>345</v>
      </c>
      <c r="B48" s="16" t="s">
        <v>5</v>
      </c>
      <c r="C48" s="17">
        <v>0.43</v>
      </c>
      <c r="D48" s="17">
        <v>2.2919999999999998</v>
      </c>
      <c r="E48" s="17">
        <v>1.0649999999999999</v>
      </c>
      <c r="F48" s="16">
        <f t="shared" si="0"/>
        <v>5.3302325581395342</v>
      </c>
      <c r="G48" s="16">
        <f t="shared" si="1"/>
        <v>2.4767441860465116</v>
      </c>
      <c r="H48" s="16">
        <f t="shared" si="2"/>
        <v>0.18760907504363003</v>
      </c>
      <c r="I48" s="16">
        <f t="shared" si="3"/>
        <v>0.40375586854460094</v>
      </c>
    </row>
    <row r="49" spans="1:9">
      <c r="A49" s="8" t="s">
        <v>346</v>
      </c>
      <c r="B49" s="16" t="s">
        <v>5</v>
      </c>
      <c r="C49" s="17">
        <v>0.17299999999999999</v>
      </c>
      <c r="D49" s="17">
        <v>1.488</v>
      </c>
      <c r="E49" s="17">
        <v>1.6990000000000001</v>
      </c>
      <c r="F49" s="16">
        <f t="shared" si="0"/>
        <v>8.601156069364162</v>
      </c>
      <c r="G49" s="16">
        <f t="shared" si="1"/>
        <v>9.8208092485549141</v>
      </c>
      <c r="H49" s="16">
        <f t="shared" si="2"/>
        <v>0.11626344086021505</v>
      </c>
      <c r="I49" s="16">
        <f t="shared" si="3"/>
        <v>0.10182460270747497</v>
      </c>
    </row>
    <row r="50" spans="1:9">
      <c r="A50" s="8" t="s">
        <v>347</v>
      </c>
      <c r="B50" s="16" t="s">
        <v>5</v>
      </c>
      <c r="C50" s="17">
        <v>0.39900000000000002</v>
      </c>
      <c r="D50" s="17">
        <v>1.042</v>
      </c>
      <c r="E50" s="17">
        <v>1.9319999999999999</v>
      </c>
      <c r="F50" s="16">
        <f t="shared" si="0"/>
        <v>2.6115288220551376</v>
      </c>
      <c r="G50" s="16">
        <f t="shared" si="1"/>
        <v>4.8421052631578947</v>
      </c>
      <c r="H50" s="16">
        <f t="shared" si="2"/>
        <v>0.38291746641074859</v>
      </c>
      <c r="I50" s="16">
        <f t="shared" si="3"/>
        <v>0.20652173913043481</v>
      </c>
    </row>
    <row r="51" spans="1:9">
      <c r="A51" s="8" t="s">
        <v>348</v>
      </c>
      <c r="B51" s="16" t="s">
        <v>5</v>
      </c>
      <c r="C51" s="17">
        <v>0.66800000000000004</v>
      </c>
      <c r="D51" s="17">
        <v>1.8680000000000001</v>
      </c>
      <c r="E51" s="17">
        <v>1.54</v>
      </c>
      <c r="F51" s="16">
        <f t="shared" si="0"/>
        <v>2.7964071856287425</v>
      </c>
      <c r="G51" s="16">
        <f t="shared" si="1"/>
        <v>2.3053892215568861</v>
      </c>
      <c r="H51" s="16">
        <f t="shared" si="2"/>
        <v>0.35760171306209848</v>
      </c>
      <c r="I51" s="16">
        <f t="shared" si="3"/>
        <v>0.4337662337662338</v>
      </c>
    </row>
    <row r="52" spans="1:9">
      <c r="A52" s="8" t="s">
        <v>349</v>
      </c>
      <c r="B52" s="16" t="s">
        <v>5</v>
      </c>
      <c r="C52" s="17">
        <v>0.60399999999999998</v>
      </c>
      <c r="D52" s="17">
        <v>1.597</v>
      </c>
      <c r="E52" s="17">
        <v>1.5589999999999999</v>
      </c>
      <c r="F52" s="16">
        <f t="shared" si="0"/>
        <v>2.6440397350993377</v>
      </c>
      <c r="G52" s="16">
        <f t="shared" si="1"/>
        <v>2.5811258278145695</v>
      </c>
      <c r="H52" s="16">
        <f t="shared" si="2"/>
        <v>0.37820914214151535</v>
      </c>
      <c r="I52" s="16">
        <f t="shared" si="3"/>
        <v>0.38742783835792177</v>
      </c>
    </row>
    <row r="53" spans="1:9">
      <c r="A53" s="8" t="s">
        <v>350</v>
      </c>
      <c r="B53" s="16" t="s">
        <v>5</v>
      </c>
      <c r="C53" s="17">
        <v>0.432</v>
      </c>
      <c r="D53" s="17">
        <v>1.5249999999999999</v>
      </c>
      <c r="E53" s="17">
        <v>1.2290000000000001</v>
      </c>
      <c r="F53" s="16">
        <f t="shared" si="0"/>
        <v>3.5300925925925926</v>
      </c>
      <c r="G53" s="16">
        <f t="shared" si="1"/>
        <v>2.8449074074074074</v>
      </c>
      <c r="H53" s="16">
        <f t="shared" si="2"/>
        <v>0.28327868852459015</v>
      </c>
      <c r="I53" s="16">
        <f t="shared" si="3"/>
        <v>0.35150528885272575</v>
      </c>
    </row>
    <row r="54" spans="1:9">
      <c r="A54" s="8" t="s">
        <v>351</v>
      </c>
      <c r="B54" s="16" t="s">
        <v>5</v>
      </c>
      <c r="C54" s="17">
        <v>0.45600000000000002</v>
      </c>
      <c r="D54" s="17">
        <v>0.73299999999999998</v>
      </c>
      <c r="E54" s="17">
        <v>3.4820000000000002</v>
      </c>
      <c r="F54" s="16">
        <f t="shared" si="0"/>
        <v>1.6074561403508771</v>
      </c>
      <c r="G54" s="16">
        <f t="shared" si="1"/>
        <v>7.6359649122807021</v>
      </c>
      <c r="H54" s="16">
        <f t="shared" si="2"/>
        <v>0.62210095497953621</v>
      </c>
      <c r="I54" s="16">
        <f t="shared" si="3"/>
        <v>0.13095921883974726</v>
      </c>
    </row>
    <row r="55" spans="1:9">
      <c r="A55" s="8" t="s">
        <v>352</v>
      </c>
      <c r="B55" s="16" t="s">
        <v>5</v>
      </c>
      <c r="C55" s="17">
        <v>0.33</v>
      </c>
      <c r="D55" s="17">
        <v>0.85099999999999998</v>
      </c>
      <c r="E55" s="17">
        <v>2.7280000000000002</v>
      </c>
      <c r="F55" s="16">
        <f t="shared" si="0"/>
        <v>2.5787878787878786</v>
      </c>
      <c r="G55" s="16">
        <f t="shared" si="1"/>
        <v>8.2666666666666675</v>
      </c>
      <c r="H55" s="16">
        <f t="shared" si="2"/>
        <v>0.38777908343125739</v>
      </c>
      <c r="I55" s="16">
        <f t="shared" si="3"/>
        <v>0.12096774193548387</v>
      </c>
    </row>
    <row r="56" spans="1:9">
      <c r="A56" s="8" t="s">
        <v>353</v>
      </c>
      <c r="B56" s="16" t="s">
        <v>5</v>
      </c>
      <c r="C56" s="17">
        <v>0.20699999999999999</v>
      </c>
      <c r="D56" s="17">
        <v>1.333</v>
      </c>
      <c r="E56" s="17">
        <v>2.2280000000000002</v>
      </c>
      <c r="F56" s="16">
        <f t="shared" si="0"/>
        <v>6.4396135265700485</v>
      </c>
      <c r="G56" s="16">
        <f t="shared" si="1"/>
        <v>10.763285024154591</v>
      </c>
      <c r="H56" s="16">
        <f t="shared" si="2"/>
        <v>0.15528882220555137</v>
      </c>
      <c r="I56" s="16">
        <f t="shared" si="3"/>
        <v>9.2908438061041279E-2</v>
      </c>
    </row>
    <row r="57" spans="1:9">
      <c r="A57" s="8" t="s">
        <v>354</v>
      </c>
      <c r="B57" s="16" t="s">
        <v>5</v>
      </c>
      <c r="C57" s="17">
        <v>0.504</v>
      </c>
      <c r="D57" s="17">
        <v>0.61399999999999999</v>
      </c>
      <c r="E57" s="17">
        <v>3.177</v>
      </c>
      <c r="F57" s="16">
        <f t="shared" si="0"/>
        <v>1.2182539682539681</v>
      </c>
      <c r="G57" s="16">
        <f t="shared" si="1"/>
        <v>6.3035714285714288</v>
      </c>
      <c r="H57" s="16">
        <f t="shared" si="2"/>
        <v>0.82084690553745931</v>
      </c>
      <c r="I57" s="16">
        <f t="shared" si="3"/>
        <v>0.15864022662889518</v>
      </c>
    </row>
    <row r="58" spans="1:9">
      <c r="A58" s="8" t="s">
        <v>355</v>
      </c>
      <c r="B58" s="16" t="s">
        <v>5</v>
      </c>
      <c r="C58" s="17">
        <v>0.80900000000000005</v>
      </c>
      <c r="D58" s="17">
        <v>1.556</v>
      </c>
      <c r="E58" s="17">
        <v>1.631</v>
      </c>
      <c r="F58" s="16">
        <f t="shared" si="0"/>
        <v>1.9233621755253398</v>
      </c>
      <c r="G58" s="16">
        <f t="shared" si="1"/>
        <v>2.0160692212608158</v>
      </c>
      <c r="H58" s="16">
        <f t="shared" si="2"/>
        <v>0.51992287917737789</v>
      </c>
      <c r="I58" s="16">
        <f t="shared" si="3"/>
        <v>0.49601471489883509</v>
      </c>
    </row>
    <row r="59" spans="1:9">
      <c r="A59" s="8" t="s">
        <v>356</v>
      </c>
      <c r="B59" s="16" t="s">
        <v>5</v>
      </c>
      <c r="C59" s="17">
        <v>0.55100000000000005</v>
      </c>
      <c r="D59" s="17">
        <v>0.72099999999999997</v>
      </c>
      <c r="E59" s="17">
        <v>1.8839999999999999</v>
      </c>
      <c r="F59" s="16">
        <f t="shared" si="0"/>
        <v>1.3085299455535389</v>
      </c>
      <c r="G59" s="16">
        <f t="shared" si="1"/>
        <v>3.4192377495462791</v>
      </c>
      <c r="H59" s="16">
        <f t="shared" si="2"/>
        <v>0.76421636615811384</v>
      </c>
      <c r="I59" s="16">
        <f t="shared" si="3"/>
        <v>0.29246284501061576</v>
      </c>
    </row>
    <row r="60" spans="1:9">
      <c r="A60" s="8" t="s">
        <v>357</v>
      </c>
      <c r="B60" s="16" t="s">
        <v>5</v>
      </c>
      <c r="C60" s="17">
        <v>0.47399999999999998</v>
      </c>
      <c r="D60" s="17">
        <v>1.069</v>
      </c>
      <c r="E60" s="17">
        <v>1.7090000000000001</v>
      </c>
      <c r="F60" s="16">
        <f t="shared" si="0"/>
        <v>2.2552742616033754</v>
      </c>
      <c r="G60" s="16">
        <f t="shared" si="1"/>
        <v>3.6054852320675108</v>
      </c>
      <c r="H60" s="16">
        <f t="shared" si="2"/>
        <v>0.44340505144995324</v>
      </c>
      <c r="I60" s="16">
        <f t="shared" si="3"/>
        <v>0.27735517846693969</v>
      </c>
    </row>
    <row r="61" spans="1:9">
      <c r="A61" s="8" t="s">
        <v>358</v>
      </c>
      <c r="B61" s="16" t="s">
        <v>5</v>
      </c>
      <c r="C61" s="17">
        <v>0.39700000000000002</v>
      </c>
      <c r="D61" s="17">
        <v>1.2849999999999999</v>
      </c>
      <c r="E61" s="17">
        <v>1.2969999999999999</v>
      </c>
      <c r="F61" s="16">
        <f t="shared" si="0"/>
        <v>3.2367758186397979</v>
      </c>
      <c r="G61" s="16">
        <f t="shared" si="1"/>
        <v>3.2670025188916871</v>
      </c>
      <c r="H61" s="16">
        <f t="shared" si="2"/>
        <v>0.30894941634241246</v>
      </c>
      <c r="I61" s="16">
        <f t="shared" si="3"/>
        <v>0.30609097918272943</v>
      </c>
    </row>
    <row r="62" spans="1:9">
      <c r="A62" s="8" t="s">
        <v>359</v>
      </c>
      <c r="B62" s="16" t="s">
        <v>5</v>
      </c>
      <c r="C62" s="17">
        <v>0.70599999999999996</v>
      </c>
      <c r="D62" s="17">
        <v>1.637</v>
      </c>
      <c r="E62" s="17">
        <v>1.1599999999999999</v>
      </c>
      <c r="F62" s="16">
        <f t="shared" si="0"/>
        <v>2.3186968838526916</v>
      </c>
      <c r="G62" s="16">
        <f t="shared" si="1"/>
        <v>1.6430594900849858</v>
      </c>
      <c r="H62" s="16">
        <f t="shared" si="2"/>
        <v>0.43127672571777642</v>
      </c>
      <c r="I62" s="16">
        <f t="shared" si="3"/>
        <v>0.60862068965517246</v>
      </c>
    </row>
    <row r="63" spans="1:9">
      <c r="A63" s="8" t="s">
        <v>360</v>
      </c>
      <c r="B63" s="16" t="s">
        <v>5</v>
      </c>
      <c r="C63" s="17">
        <v>8.6999999999999994E-2</v>
      </c>
      <c r="D63" s="17">
        <v>2.8010000000000002</v>
      </c>
      <c r="E63" s="17">
        <v>0.87</v>
      </c>
      <c r="F63" s="16">
        <f t="shared" si="0"/>
        <v>32.195402298850581</v>
      </c>
      <c r="G63" s="16">
        <f t="shared" si="1"/>
        <v>10</v>
      </c>
      <c r="H63" s="16">
        <f t="shared" si="2"/>
        <v>3.1060335594430558E-2</v>
      </c>
      <c r="I63" s="16">
        <f t="shared" si="3"/>
        <v>9.9999999999999992E-2</v>
      </c>
    </row>
    <row r="64" spans="1:9">
      <c r="A64" s="8" t="s">
        <v>361</v>
      </c>
      <c r="B64" s="16" t="s">
        <v>5</v>
      </c>
      <c r="C64" s="17">
        <v>0.626</v>
      </c>
      <c r="D64" s="17">
        <v>0.89700000000000002</v>
      </c>
      <c r="E64" s="17">
        <v>2.0190000000000001</v>
      </c>
      <c r="F64" s="16">
        <f t="shared" si="0"/>
        <v>1.4329073482428116</v>
      </c>
      <c r="G64" s="16">
        <f t="shared" si="1"/>
        <v>3.2252396166134187</v>
      </c>
      <c r="H64" s="16">
        <f t="shared" si="2"/>
        <v>0.69788182831661094</v>
      </c>
      <c r="I64" s="16">
        <f t="shared" si="3"/>
        <v>0.31005448241703809</v>
      </c>
    </row>
    <row r="65" spans="1:9">
      <c r="A65" s="8" t="s">
        <v>362</v>
      </c>
      <c r="B65" s="16" t="s">
        <v>5</v>
      </c>
      <c r="C65" s="17">
        <v>0.61799999999999999</v>
      </c>
      <c r="D65" s="17">
        <v>0.97399999999999998</v>
      </c>
      <c r="E65" s="17">
        <v>1.7589999999999999</v>
      </c>
      <c r="F65" s="16">
        <f t="shared" si="0"/>
        <v>1.5760517799352751</v>
      </c>
      <c r="G65" s="16">
        <f t="shared" si="1"/>
        <v>2.8462783171521036</v>
      </c>
      <c r="H65" s="16">
        <f t="shared" si="2"/>
        <v>0.6344969199178645</v>
      </c>
      <c r="I65" s="16">
        <f t="shared" si="3"/>
        <v>0.35133598635588403</v>
      </c>
    </row>
    <row r="66" spans="1:9">
      <c r="A66" s="8" t="s">
        <v>363</v>
      </c>
      <c r="B66" s="18" t="s">
        <v>5</v>
      </c>
      <c r="C66" s="17">
        <v>0.63700000000000001</v>
      </c>
      <c r="D66" s="17">
        <v>1.06</v>
      </c>
      <c r="E66" s="17">
        <v>1.615</v>
      </c>
      <c r="F66" s="16">
        <f t="shared" si="0"/>
        <v>1.6640502354788069</v>
      </c>
      <c r="G66" s="16">
        <f t="shared" si="1"/>
        <v>2.5353218210361068</v>
      </c>
      <c r="H66" s="16">
        <f t="shared" si="2"/>
        <v>0.60094339622641513</v>
      </c>
      <c r="I66" s="16">
        <f t="shared" si="3"/>
        <v>0.39442724458204337</v>
      </c>
    </row>
    <row r="67" spans="1:9">
      <c r="A67" s="8" t="s">
        <v>364</v>
      </c>
      <c r="B67" s="16" t="s">
        <v>5</v>
      </c>
      <c r="C67" s="17">
        <v>0.35799999999999998</v>
      </c>
      <c r="D67" s="17">
        <v>1.141</v>
      </c>
      <c r="E67" s="17">
        <v>1.2290000000000001</v>
      </c>
      <c r="F67" s="16">
        <f t="shared" ref="F67:F130" si="4">D67/C67</f>
        <v>3.1871508379888271</v>
      </c>
      <c r="G67" s="16">
        <f t="shared" ref="G67:G130" si="5">E67/C67</f>
        <v>3.4329608938547489</v>
      </c>
      <c r="H67" s="16">
        <f t="shared" ref="H67:H130" si="6">C67/D67</f>
        <v>0.31375985977212967</v>
      </c>
      <c r="I67" s="16">
        <f t="shared" ref="I67:I130" si="7">C67/E67</f>
        <v>0.29129373474369402</v>
      </c>
    </row>
    <row r="68" spans="1:9">
      <c r="A68" s="8" t="s">
        <v>365</v>
      </c>
      <c r="B68" s="16" t="s">
        <v>5</v>
      </c>
      <c r="C68" s="17">
        <v>0.46500000000000002</v>
      </c>
      <c r="D68" s="17">
        <v>1.6060000000000001</v>
      </c>
      <c r="E68" s="17">
        <v>1.575</v>
      </c>
      <c r="F68" s="16">
        <f t="shared" si="4"/>
        <v>3.4537634408602149</v>
      </c>
      <c r="G68" s="16">
        <f t="shared" si="5"/>
        <v>3.387096774193548</v>
      </c>
      <c r="H68" s="16">
        <f t="shared" si="6"/>
        <v>0.28953922789539227</v>
      </c>
      <c r="I68" s="16">
        <f t="shared" si="7"/>
        <v>0.29523809523809524</v>
      </c>
    </row>
    <row r="69" spans="1:9">
      <c r="A69" s="8" t="s">
        <v>366</v>
      </c>
      <c r="B69" s="16" t="s">
        <v>5</v>
      </c>
      <c r="C69" s="17">
        <v>0.42599999999999999</v>
      </c>
      <c r="D69" s="17">
        <v>1.083</v>
      </c>
      <c r="E69" s="17">
        <v>1.7410000000000001</v>
      </c>
      <c r="F69" s="16">
        <f t="shared" si="4"/>
        <v>2.5422535211267605</v>
      </c>
      <c r="G69" s="16">
        <f t="shared" si="5"/>
        <v>4.086854460093897</v>
      </c>
      <c r="H69" s="16">
        <f t="shared" si="6"/>
        <v>0.39335180055401664</v>
      </c>
      <c r="I69" s="16">
        <f t="shared" si="7"/>
        <v>0.24468696151636987</v>
      </c>
    </row>
    <row r="70" spans="1:9">
      <c r="A70" s="8" t="s">
        <v>367</v>
      </c>
      <c r="B70" s="18" t="s">
        <v>5</v>
      </c>
      <c r="C70" s="17">
        <v>0.79400000000000004</v>
      </c>
      <c r="D70" s="17">
        <v>0.76100000000000001</v>
      </c>
      <c r="E70" s="17">
        <v>1.87</v>
      </c>
      <c r="F70" s="16">
        <f t="shared" si="4"/>
        <v>0.95843828715365231</v>
      </c>
      <c r="G70" s="16">
        <f t="shared" si="5"/>
        <v>2.355163727959698</v>
      </c>
      <c r="H70" s="16">
        <f t="shared" si="6"/>
        <v>1.0433639947437583</v>
      </c>
      <c r="I70" s="16">
        <f t="shared" si="7"/>
        <v>0.42459893048128344</v>
      </c>
    </row>
    <row r="71" spans="1:9">
      <c r="A71" s="8" t="s">
        <v>368</v>
      </c>
      <c r="B71" s="16" t="s">
        <v>5</v>
      </c>
      <c r="C71" s="17">
        <v>1.9390000000000001</v>
      </c>
      <c r="D71" s="17">
        <v>1.145</v>
      </c>
      <c r="E71" s="17">
        <v>0.76900000000000002</v>
      </c>
      <c r="F71" s="16">
        <f t="shared" si="4"/>
        <v>0.59051057246003091</v>
      </c>
      <c r="G71" s="16">
        <f t="shared" si="5"/>
        <v>0.39659618359979371</v>
      </c>
      <c r="H71" s="16">
        <f t="shared" si="6"/>
        <v>1.6934497816593888</v>
      </c>
      <c r="I71" s="16">
        <f t="shared" si="7"/>
        <v>2.5214564369310795</v>
      </c>
    </row>
    <row r="72" spans="1:9">
      <c r="A72" s="8" t="s">
        <v>369</v>
      </c>
      <c r="B72" s="16" t="s">
        <v>5</v>
      </c>
      <c r="C72" s="17">
        <v>0.69899999999999995</v>
      </c>
      <c r="D72" s="17">
        <v>1.627</v>
      </c>
      <c r="E72" s="17">
        <v>1.2070000000000001</v>
      </c>
      <c r="F72" s="16">
        <f t="shared" si="4"/>
        <v>2.3276108726752507</v>
      </c>
      <c r="G72" s="16">
        <f t="shared" si="5"/>
        <v>1.7267525035765381</v>
      </c>
      <c r="H72" s="16">
        <f t="shared" si="6"/>
        <v>0.42962507682851869</v>
      </c>
      <c r="I72" s="16">
        <f t="shared" si="7"/>
        <v>0.57912178956089466</v>
      </c>
    </row>
    <row r="73" spans="1:9">
      <c r="A73" s="8" t="s">
        <v>370</v>
      </c>
      <c r="B73" s="16" t="s">
        <v>5</v>
      </c>
      <c r="C73" s="17">
        <v>0.161</v>
      </c>
      <c r="D73" s="17">
        <v>1.663</v>
      </c>
      <c r="E73" s="17">
        <v>2.859</v>
      </c>
      <c r="F73" s="16">
        <f t="shared" si="4"/>
        <v>10.329192546583851</v>
      </c>
      <c r="G73" s="16">
        <f t="shared" si="5"/>
        <v>17.757763975155278</v>
      </c>
      <c r="H73" s="16">
        <f t="shared" si="6"/>
        <v>9.68129885748647E-2</v>
      </c>
      <c r="I73" s="16">
        <f t="shared" si="7"/>
        <v>5.6313396292409938E-2</v>
      </c>
    </row>
    <row r="74" spans="1:9">
      <c r="A74" s="8" t="s">
        <v>371</v>
      </c>
      <c r="B74" s="16" t="s">
        <v>5</v>
      </c>
      <c r="C74" s="17">
        <v>0.316</v>
      </c>
      <c r="D74" s="17">
        <v>0.67700000000000005</v>
      </c>
      <c r="E74" s="17">
        <v>3.3940000000000001</v>
      </c>
      <c r="F74" s="16">
        <f t="shared" si="4"/>
        <v>2.1424050632911396</v>
      </c>
      <c r="G74" s="16">
        <f t="shared" si="5"/>
        <v>10.740506329113924</v>
      </c>
      <c r="H74" s="16">
        <f t="shared" si="6"/>
        <v>0.46676514032496302</v>
      </c>
      <c r="I74" s="16">
        <f t="shared" si="7"/>
        <v>9.3105480259281087E-2</v>
      </c>
    </row>
    <row r="75" spans="1:9">
      <c r="A75" s="8" t="s">
        <v>372</v>
      </c>
      <c r="B75" s="16" t="s">
        <v>83</v>
      </c>
      <c r="C75" s="17">
        <v>2.2599999999999998</v>
      </c>
      <c r="D75" s="17">
        <v>1.05</v>
      </c>
      <c r="E75" s="17">
        <v>0.90500000000000003</v>
      </c>
      <c r="F75" s="16">
        <f t="shared" si="4"/>
        <v>0.46460176991150448</v>
      </c>
      <c r="G75" s="16">
        <f t="shared" si="5"/>
        <v>0.40044247787610626</v>
      </c>
      <c r="H75" s="16">
        <f t="shared" si="6"/>
        <v>2.1523809523809523</v>
      </c>
      <c r="I75" s="16">
        <f t="shared" si="7"/>
        <v>2.4972375690607733</v>
      </c>
    </row>
    <row r="76" spans="1:9">
      <c r="A76" s="8" t="s">
        <v>373</v>
      </c>
      <c r="B76" s="16" t="s">
        <v>91</v>
      </c>
      <c r="C76" s="17">
        <v>0.72199999999999998</v>
      </c>
      <c r="D76" s="17">
        <v>1.9139999999999999</v>
      </c>
      <c r="E76" s="17">
        <v>1.577</v>
      </c>
      <c r="F76" s="16">
        <f t="shared" si="4"/>
        <v>2.6509695290858724</v>
      </c>
      <c r="G76" s="16">
        <f t="shared" si="5"/>
        <v>2.1842105263157894</v>
      </c>
      <c r="H76" s="16">
        <f t="shared" si="6"/>
        <v>0.37722048066875652</v>
      </c>
      <c r="I76" s="16">
        <f t="shared" si="7"/>
        <v>0.45783132530120479</v>
      </c>
    </row>
    <row r="77" spans="1:9">
      <c r="A77" s="8" t="s">
        <v>374</v>
      </c>
      <c r="B77" s="18" t="s">
        <v>91</v>
      </c>
      <c r="C77" s="17">
        <v>0.52600000000000002</v>
      </c>
      <c r="D77" s="17">
        <v>1.677</v>
      </c>
      <c r="E77" s="17">
        <v>1.0209999999999999</v>
      </c>
      <c r="F77" s="16">
        <f t="shared" si="4"/>
        <v>3.1882129277566538</v>
      </c>
      <c r="G77" s="16">
        <f t="shared" si="5"/>
        <v>1.9410646387832697</v>
      </c>
      <c r="H77" s="16">
        <f t="shared" si="6"/>
        <v>0.31365533691115088</v>
      </c>
      <c r="I77" s="16">
        <f t="shared" si="7"/>
        <v>0.51518119490695402</v>
      </c>
    </row>
    <row r="78" spans="1:9">
      <c r="A78" s="8" t="s">
        <v>375</v>
      </c>
      <c r="B78" s="16" t="s">
        <v>91</v>
      </c>
      <c r="C78" s="17">
        <v>0.56699999999999995</v>
      </c>
      <c r="D78" s="17">
        <v>1.8919999999999999</v>
      </c>
      <c r="E78" s="17">
        <v>0.85299999999999998</v>
      </c>
      <c r="F78" s="16">
        <f t="shared" si="4"/>
        <v>3.3368606701940036</v>
      </c>
      <c r="G78" s="16">
        <f t="shared" si="5"/>
        <v>1.5044091710758378</v>
      </c>
      <c r="H78" s="16">
        <f t="shared" si="6"/>
        <v>0.29968287526427062</v>
      </c>
      <c r="I78" s="16">
        <f t="shared" si="7"/>
        <v>0.66471277842907384</v>
      </c>
    </row>
    <row r="79" spans="1:9">
      <c r="A79" s="8" t="s">
        <v>376</v>
      </c>
      <c r="B79" s="18" t="s">
        <v>91</v>
      </c>
      <c r="C79" s="17">
        <v>0.84599999999999997</v>
      </c>
      <c r="D79" s="17">
        <v>1.6819999999999999</v>
      </c>
      <c r="E79" s="17">
        <v>0.77300000000000002</v>
      </c>
      <c r="F79" s="16">
        <f t="shared" si="4"/>
        <v>1.988179669030733</v>
      </c>
      <c r="G79" s="16">
        <f t="shared" si="5"/>
        <v>0.91371158392434992</v>
      </c>
      <c r="H79" s="16">
        <f t="shared" si="6"/>
        <v>0.50297265160523186</v>
      </c>
      <c r="I79" s="16">
        <f t="shared" si="7"/>
        <v>1.094437257438551</v>
      </c>
    </row>
    <row r="80" spans="1:9">
      <c r="A80" s="8" t="s">
        <v>377</v>
      </c>
      <c r="B80" s="16" t="s">
        <v>99</v>
      </c>
      <c r="C80" s="17">
        <v>0.52300000000000002</v>
      </c>
      <c r="D80" s="17">
        <v>1.1950000000000001</v>
      </c>
      <c r="E80" s="17">
        <v>1.206</v>
      </c>
      <c r="F80" s="16">
        <f t="shared" si="4"/>
        <v>2.2848948374760996</v>
      </c>
      <c r="G80" s="16">
        <f t="shared" si="5"/>
        <v>2.3059273422562141</v>
      </c>
      <c r="H80" s="16">
        <f t="shared" si="6"/>
        <v>0.43765690376569039</v>
      </c>
      <c r="I80" s="16">
        <f t="shared" si="7"/>
        <v>0.43366500829187399</v>
      </c>
    </row>
    <row r="81" spans="1:9">
      <c r="A81" s="8" t="s">
        <v>378</v>
      </c>
      <c r="B81" s="16" t="s">
        <v>111</v>
      </c>
      <c r="C81" s="17">
        <v>0.26900000000000002</v>
      </c>
      <c r="D81" s="17">
        <v>3.7789999999999999</v>
      </c>
      <c r="E81" s="17">
        <v>1.577</v>
      </c>
      <c r="F81" s="16">
        <f t="shared" si="4"/>
        <v>14.048327137546467</v>
      </c>
      <c r="G81" s="16">
        <f t="shared" si="5"/>
        <v>5.8624535315985122</v>
      </c>
      <c r="H81" s="16">
        <f t="shared" si="6"/>
        <v>7.1182852606509667E-2</v>
      </c>
      <c r="I81" s="16">
        <f t="shared" si="7"/>
        <v>0.17057704502219406</v>
      </c>
    </row>
    <row r="82" spans="1:9">
      <c r="A82" s="8" t="s">
        <v>379</v>
      </c>
      <c r="B82" s="16" t="s">
        <v>111</v>
      </c>
      <c r="C82" s="17">
        <v>0.35499999999999998</v>
      </c>
      <c r="D82" s="17">
        <v>4.2380000000000004</v>
      </c>
      <c r="E82" s="17">
        <v>1.345</v>
      </c>
      <c r="F82" s="16">
        <f t="shared" si="4"/>
        <v>11.938028169014085</v>
      </c>
      <c r="G82" s="16">
        <f t="shared" si="5"/>
        <v>3.7887323943661975</v>
      </c>
      <c r="H82" s="16">
        <f t="shared" si="6"/>
        <v>8.3765927324209524E-2</v>
      </c>
      <c r="I82" s="16">
        <f t="shared" si="7"/>
        <v>0.26394052044609667</v>
      </c>
    </row>
    <row r="83" spans="1:9">
      <c r="A83" s="8" t="s">
        <v>380</v>
      </c>
      <c r="B83" s="18" t="s">
        <v>111</v>
      </c>
      <c r="C83" s="17">
        <v>0.314</v>
      </c>
      <c r="D83" s="17">
        <v>3.391</v>
      </c>
      <c r="E83" s="17">
        <v>1.2809999999999999</v>
      </c>
      <c r="F83" s="16">
        <f t="shared" si="4"/>
        <v>10.799363057324841</v>
      </c>
      <c r="G83" s="16">
        <f t="shared" si="5"/>
        <v>4.0796178343949041</v>
      </c>
      <c r="H83" s="16">
        <f t="shared" si="6"/>
        <v>9.2598053671483341E-2</v>
      </c>
      <c r="I83" s="16">
        <f t="shared" si="7"/>
        <v>0.2451209992193599</v>
      </c>
    </row>
    <row r="84" spans="1:9">
      <c r="A84" s="8" t="s">
        <v>381</v>
      </c>
      <c r="B84" s="19" t="s">
        <v>107</v>
      </c>
      <c r="C84" s="17">
        <v>0.57399999999999995</v>
      </c>
      <c r="D84" s="17">
        <v>0.76300000000000001</v>
      </c>
      <c r="E84" s="17">
        <v>1.897</v>
      </c>
      <c r="F84" s="16">
        <f t="shared" si="4"/>
        <v>1.3292682926829269</v>
      </c>
      <c r="G84" s="16">
        <f t="shared" si="5"/>
        <v>3.3048780487804881</v>
      </c>
      <c r="H84" s="16">
        <f t="shared" si="6"/>
        <v>0.75229357798165131</v>
      </c>
      <c r="I84" s="16">
        <f t="shared" si="7"/>
        <v>0.30258302583025826</v>
      </c>
    </row>
    <row r="85" spans="1:9">
      <c r="A85" s="8" t="s">
        <v>382</v>
      </c>
      <c r="B85" s="16" t="s">
        <v>33</v>
      </c>
      <c r="C85" s="17">
        <v>0.58299999999999996</v>
      </c>
      <c r="D85" s="17">
        <v>1.0069999999999999</v>
      </c>
      <c r="E85" s="17">
        <v>1.2330000000000001</v>
      </c>
      <c r="F85" s="16">
        <f t="shared" si="4"/>
        <v>1.7272727272727273</v>
      </c>
      <c r="G85" s="16">
        <f t="shared" si="5"/>
        <v>2.1149228130360207</v>
      </c>
      <c r="H85" s="16">
        <f t="shared" si="6"/>
        <v>0.57894736842105265</v>
      </c>
      <c r="I85" s="16">
        <f t="shared" si="7"/>
        <v>0.47283049472830491</v>
      </c>
    </row>
    <row r="86" spans="1:9">
      <c r="A86" s="8" t="s">
        <v>383</v>
      </c>
      <c r="B86" s="16" t="s">
        <v>33</v>
      </c>
      <c r="C86" s="17">
        <v>0.70899999999999996</v>
      </c>
      <c r="D86" s="17">
        <v>1.609</v>
      </c>
      <c r="E86" s="17">
        <v>0.73299999999999998</v>
      </c>
      <c r="F86" s="16">
        <f t="shared" si="4"/>
        <v>2.2693935119887167</v>
      </c>
      <c r="G86" s="16">
        <f t="shared" si="5"/>
        <v>1.0338504936530324</v>
      </c>
      <c r="H86" s="16">
        <f t="shared" si="6"/>
        <v>0.44064636420136727</v>
      </c>
      <c r="I86" s="16">
        <f t="shared" si="7"/>
        <v>0.96725784447476126</v>
      </c>
    </row>
    <row r="87" spans="1:9">
      <c r="A87" s="8" t="s">
        <v>384</v>
      </c>
      <c r="B87" s="16" t="s">
        <v>33</v>
      </c>
      <c r="C87" s="17">
        <v>0.66600000000000004</v>
      </c>
      <c r="D87" s="17">
        <v>1.1419999999999999</v>
      </c>
      <c r="E87" s="17">
        <v>1.526</v>
      </c>
      <c r="F87" s="16">
        <f t="shared" si="4"/>
        <v>1.7147147147147144</v>
      </c>
      <c r="G87" s="16">
        <f t="shared" si="5"/>
        <v>2.2912912912912913</v>
      </c>
      <c r="H87" s="16">
        <f t="shared" si="6"/>
        <v>0.58318739054290725</v>
      </c>
      <c r="I87" s="16">
        <f t="shared" si="7"/>
        <v>0.43643512450851901</v>
      </c>
    </row>
    <row r="88" spans="1:9">
      <c r="A88" s="8" t="s">
        <v>385</v>
      </c>
      <c r="B88" s="16" t="s">
        <v>33</v>
      </c>
      <c r="C88" s="17">
        <v>0.67200000000000004</v>
      </c>
      <c r="D88" s="17">
        <v>1.1259999999999999</v>
      </c>
      <c r="E88" s="17">
        <v>1.7889999999999999</v>
      </c>
      <c r="F88" s="16">
        <f t="shared" si="4"/>
        <v>1.6755952380952379</v>
      </c>
      <c r="G88" s="16">
        <f t="shared" si="5"/>
        <v>2.6622023809523805</v>
      </c>
      <c r="H88" s="16">
        <f t="shared" si="6"/>
        <v>0.59680284191829491</v>
      </c>
      <c r="I88" s="16">
        <f t="shared" si="7"/>
        <v>0.37562884292901066</v>
      </c>
    </row>
    <row r="89" spans="1:9">
      <c r="A89" s="8" t="s">
        <v>386</v>
      </c>
      <c r="B89" s="16" t="s">
        <v>33</v>
      </c>
      <c r="C89" s="17">
        <v>0.58199999999999996</v>
      </c>
      <c r="D89" s="17">
        <v>1.103</v>
      </c>
      <c r="E89" s="17">
        <v>2.1669999999999998</v>
      </c>
      <c r="F89" s="16">
        <f t="shared" si="4"/>
        <v>1.8951890034364263</v>
      </c>
      <c r="G89" s="16">
        <f t="shared" si="5"/>
        <v>3.7233676975945018</v>
      </c>
      <c r="H89" s="16">
        <f t="shared" si="6"/>
        <v>0.52765185856754304</v>
      </c>
      <c r="I89" s="16">
        <f t="shared" si="7"/>
        <v>0.26857406552838026</v>
      </c>
    </row>
    <row r="90" spans="1:9">
      <c r="A90" s="8" t="s">
        <v>387</v>
      </c>
      <c r="B90" s="16" t="s">
        <v>80</v>
      </c>
      <c r="C90" s="17">
        <v>0.45600000000000002</v>
      </c>
      <c r="D90" s="17">
        <v>3.5019999999999998</v>
      </c>
      <c r="E90" s="17">
        <v>0.73599999999999999</v>
      </c>
      <c r="F90" s="16">
        <f t="shared" si="4"/>
        <v>7.6798245614035077</v>
      </c>
      <c r="G90" s="16">
        <f t="shared" si="5"/>
        <v>1.6140350877192982</v>
      </c>
      <c r="H90" s="16">
        <f t="shared" si="6"/>
        <v>0.13021130782410054</v>
      </c>
      <c r="I90" s="16">
        <f t="shared" si="7"/>
        <v>0.61956521739130443</v>
      </c>
    </row>
    <row r="91" spans="1:9">
      <c r="A91" s="8" t="s">
        <v>388</v>
      </c>
      <c r="B91" s="16" t="s">
        <v>16</v>
      </c>
      <c r="C91" s="17">
        <v>0.26</v>
      </c>
      <c r="D91" s="17">
        <v>1.581</v>
      </c>
      <c r="E91" s="17">
        <v>1.4850000000000001</v>
      </c>
      <c r="F91" s="16">
        <f t="shared" si="4"/>
        <v>6.0807692307692305</v>
      </c>
      <c r="G91" s="16">
        <f t="shared" si="5"/>
        <v>5.7115384615384617</v>
      </c>
      <c r="H91" s="16">
        <f t="shared" si="6"/>
        <v>0.1644528779253637</v>
      </c>
      <c r="I91" s="16">
        <f t="shared" si="7"/>
        <v>0.17508417508417509</v>
      </c>
    </row>
    <row r="92" spans="1:9">
      <c r="A92" s="8" t="s">
        <v>389</v>
      </c>
      <c r="B92" s="16" t="s">
        <v>16</v>
      </c>
      <c r="C92" s="17">
        <v>0.63100000000000001</v>
      </c>
      <c r="D92" s="17">
        <v>1.8340000000000001</v>
      </c>
      <c r="E92" s="17">
        <v>1.212</v>
      </c>
      <c r="F92" s="16">
        <f t="shared" si="4"/>
        <v>2.9064976228209192</v>
      </c>
      <c r="G92" s="16">
        <f t="shared" si="5"/>
        <v>1.9207606973058637</v>
      </c>
      <c r="H92" s="16">
        <f t="shared" si="6"/>
        <v>0.34405670665212651</v>
      </c>
      <c r="I92" s="16">
        <f t="shared" si="7"/>
        <v>0.52062706270627068</v>
      </c>
    </row>
    <row r="93" spans="1:9">
      <c r="A93" s="8" t="s">
        <v>390</v>
      </c>
      <c r="B93" s="16" t="s">
        <v>29</v>
      </c>
      <c r="C93" s="17">
        <v>0.78600000000000003</v>
      </c>
      <c r="D93" s="17">
        <v>0.88</v>
      </c>
      <c r="E93" s="17">
        <v>2.2429999999999999</v>
      </c>
      <c r="F93" s="16">
        <f t="shared" si="4"/>
        <v>1.1195928753180662</v>
      </c>
      <c r="G93" s="16">
        <f t="shared" si="5"/>
        <v>2.8536895674300253</v>
      </c>
      <c r="H93" s="16">
        <f t="shared" si="6"/>
        <v>0.89318181818181819</v>
      </c>
      <c r="I93" s="16">
        <f t="shared" si="7"/>
        <v>0.3504235399019171</v>
      </c>
    </row>
    <row r="94" spans="1:9">
      <c r="A94" s="8" t="s">
        <v>391</v>
      </c>
      <c r="B94" s="18" t="s">
        <v>10</v>
      </c>
      <c r="C94" s="17">
        <v>1.6539999999999999</v>
      </c>
      <c r="D94" s="17">
        <v>0.8</v>
      </c>
      <c r="E94" s="17">
        <v>0.70899999999999996</v>
      </c>
      <c r="F94" s="16">
        <f t="shared" si="4"/>
        <v>0.48367593712212825</v>
      </c>
      <c r="G94" s="16">
        <f t="shared" si="5"/>
        <v>0.42865779927448611</v>
      </c>
      <c r="H94" s="16">
        <f t="shared" si="6"/>
        <v>2.0674999999999999</v>
      </c>
      <c r="I94" s="16">
        <f t="shared" si="7"/>
        <v>2.3328631875881523</v>
      </c>
    </row>
    <row r="95" spans="1:9">
      <c r="A95" s="8" t="s">
        <v>392</v>
      </c>
      <c r="B95" s="16" t="s">
        <v>10</v>
      </c>
      <c r="C95" s="17">
        <v>1.3149999999999999</v>
      </c>
      <c r="D95" s="17">
        <v>0.69699999999999995</v>
      </c>
      <c r="E95" s="17">
        <v>0.72899999999999998</v>
      </c>
      <c r="F95" s="16">
        <f t="shared" si="4"/>
        <v>0.53003802281368817</v>
      </c>
      <c r="G95" s="16">
        <f t="shared" si="5"/>
        <v>0.55437262357414452</v>
      </c>
      <c r="H95" s="16">
        <f t="shared" si="6"/>
        <v>1.8866571018651364</v>
      </c>
      <c r="I95" s="16">
        <f t="shared" si="7"/>
        <v>1.803840877914952</v>
      </c>
    </row>
    <row r="96" spans="1:9">
      <c r="A96" s="8" t="s">
        <v>393</v>
      </c>
      <c r="B96" s="18" t="s">
        <v>10</v>
      </c>
      <c r="C96" s="17">
        <v>1.43</v>
      </c>
      <c r="D96" s="17">
        <v>0.622</v>
      </c>
      <c r="E96" s="17">
        <v>0.67800000000000005</v>
      </c>
      <c r="F96" s="16">
        <f t="shared" si="4"/>
        <v>0.43496503496503497</v>
      </c>
      <c r="G96" s="16">
        <f t="shared" si="5"/>
        <v>0.4741258741258742</v>
      </c>
      <c r="H96" s="16">
        <f t="shared" si="6"/>
        <v>2.2990353697749195</v>
      </c>
      <c r="I96" s="16">
        <f t="shared" si="7"/>
        <v>2.109144542772861</v>
      </c>
    </row>
    <row r="97" spans="1:9">
      <c r="A97" s="8" t="s">
        <v>394</v>
      </c>
      <c r="B97" s="16" t="s">
        <v>114</v>
      </c>
      <c r="C97" s="17">
        <v>2.1509999999999998</v>
      </c>
      <c r="D97" s="17">
        <v>0.72099999999999997</v>
      </c>
      <c r="E97" s="17">
        <v>1.1639999999999999</v>
      </c>
      <c r="F97" s="16">
        <f t="shared" si="4"/>
        <v>0.33519293351929336</v>
      </c>
      <c r="G97" s="16">
        <f t="shared" si="5"/>
        <v>0.54114365411436538</v>
      </c>
      <c r="H97" s="16">
        <f t="shared" si="6"/>
        <v>2.9833564493758669</v>
      </c>
      <c r="I97" s="16">
        <f t="shared" si="7"/>
        <v>1.8479381443298968</v>
      </c>
    </row>
    <row r="98" spans="1:9">
      <c r="A98" s="8" t="s">
        <v>395</v>
      </c>
      <c r="B98" s="16" t="s">
        <v>114</v>
      </c>
      <c r="C98" s="17">
        <v>2.2410000000000001</v>
      </c>
      <c r="D98" s="17">
        <v>0.71799999999999997</v>
      </c>
      <c r="E98" s="17">
        <v>1.294</v>
      </c>
      <c r="F98" s="16">
        <f t="shared" si="4"/>
        <v>0.32039268183846492</v>
      </c>
      <c r="G98" s="16">
        <f t="shared" si="5"/>
        <v>0.57742079428826421</v>
      </c>
      <c r="H98" s="16">
        <f t="shared" si="6"/>
        <v>3.1211699164345408</v>
      </c>
      <c r="I98" s="16">
        <f t="shared" si="7"/>
        <v>1.731839258114374</v>
      </c>
    </row>
    <row r="99" spans="1:9">
      <c r="A99" s="8" t="s">
        <v>396</v>
      </c>
      <c r="B99" s="16" t="s">
        <v>87</v>
      </c>
      <c r="C99" s="17">
        <v>0.60899999999999999</v>
      </c>
      <c r="D99" s="17">
        <v>1.04</v>
      </c>
      <c r="E99" s="17">
        <v>2.3090000000000002</v>
      </c>
      <c r="F99" s="16">
        <f t="shared" si="4"/>
        <v>1.7077175697865354</v>
      </c>
      <c r="G99" s="16">
        <f t="shared" si="5"/>
        <v>3.7914614121510675</v>
      </c>
      <c r="H99" s="16">
        <f t="shared" si="6"/>
        <v>0.58557692307692299</v>
      </c>
      <c r="I99" s="16">
        <f t="shared" si="7"/>
        <v>0.26375054135989601</v>
      </c>
    </row>
    <row r="100" spans="1:9">
      <c r="A100" s="8" t="s">
        <v>397</v>
      </c>
      <c r="B100" s="16" t="s">
        <v>87</v>
      </c>
      <c r="C100" s="17">
        <v>1.7130000000000001</v>
      </c>
      <c r="D100" s="17">
        <v>0.71699999999999997</v>
      </c>
      <c r="E100" s="17">
        <v>1.544</v>
      </c>
      <c r="F100" s="16">
        <f t="shared" si="4"/>
        <v>0.41856392294220662</v>
      </c>
      <c r="G100" s="16">
        <f t="shared" si="5"/>
        <v>0.90134267367192056</v>
      </c>
      <c r="H100" s="16">
        <f t="shared" si="6"/>
        <v>2.3891213389121342</v>
      </c>
      <c r="I100" s="16">
        <f t="shared" si="7"/>
        <v>1.1094559585492227</v>
      </c>
    </row>
    <row r="101" spans="1:9">
      <c r="A101" s="8" t="s">
        <v>398</v>
      </c>
      <c r="B101" s="16" t="s">
        <v>37</v>
      </c>
      <c r="C101" s="17">
        <v>0.83899999999999997</v>
      </c>
      <c r="D101" s="17">
        <v>0.78200000000000003</v>
      </c>
      <c r="E101" s="17">
        <v>1.83</v>
      </c>
      <c r="F101" s="16">
        <f t="shared" si="4"/>
        <v>0.93206197854588801</v>
      </c>
      <c r="G101" s="16">
        <f t="shared" si="5"/>
        <v>2.1811680572109657</v>
      </c>
      <c r="H101" s="16">
        <f t="shared" si="6"/>
        <v>1.0728900255754474</v>
      </c>
      <c r="I101" s="16">
        <f t="shared" si="7"/>
        <v>0.4584699453551912</v>
      </c>
    </row>
    <row r="102" spans="1:9">
      <c r="A102" s="8" t="s">
        <v>399</v>
      </c>
      <c r="B102" s="16" t="s">
        <v>37</v>
      </c>
      <c r="C102" s="17">
        <v>0.83599999999999997</v>
      </c>
      <c r="D102" s="17">
        <v>0.71599999999999997</v>
      </c>
      <c r="E102" s="17">
        <v>2.012</v>
      </c>
      <c r="F102" s="16">
        <f t="shared" si="4"/>
        <v>0.8564593301435407</v>
      </c>
      <c r="G102" s="16">
        <f t="shared" si="5"/>
        <v>2.4066985645933014</v>
      </c>
      <c r="H102" s="16">
        <f t="shared" si="6"/>
        <v>1.1675977653631284</v>
      </c>
      <c r="I102" s="16">
        <f t="shared" si="7"/>
        <v>0.41550695825049699</v>
      </c>
    </row>
    <row r="103" spans="1:9">
      <c r="A103" s="8" t="s">
        <v>400</v>
      </c>
      <c r="B103" s="16" t="s">
        <v>85</v>
      </c>
      <c r="C103" s="17">
        <v>0.91900000000000004</v>
      </c>
      <c r="D103" s="17">
        <v>1.9690000000000001</v>
      </c>
      <c r="E103" s="17">
        <v>0.63500000000000001</v>
      </c>
      <c r="F103" s="16">
        <f t="shared" si="4"/>
        <v>2.1425462459194775</v>
      </c>
      <c r="G103" s="16">
        <f t="shared" si="5"/>
        <v>0.69096844396082702</v>
      </c>
      <c r="H103" s="16">
        <f t="shared" si="6"/>
        <v>0.46673438293550024</v>
      </c>
      <c r="I103" s="16">
        <f t="shared" si="7"/>
        <v>1.447244094488189</v>
      </c>
    </row>
    <row r="104" spans="1:9">
      <c r="A104" s="8" t="s">
        <v>401</v>
      </c>
      <c r="B104" s="16" t="s">
        <v>85</v>
      </c>
      <c r="C104" s="17">
        <v>1.3129999999999999</v>
      </c>
      <c r="D104" s="17">
        <v>0.53300000000000003</v>
      </c>
      <c r="E104" s="17">
        <v>1.194</v>
      </c>
      <c r="F104" s="16">
        <f t="shared" si="4"/>
        <v>0.40594059405940597</v>
      </c>
      <c r="G104" s="16">
        <f t="shared" si="5"/>
        <v>0.90936785986290936</v>
      </c>
      <c r="H104" s="16">
        <f t="shared" si="6"/>
        <v>2.4634146341463414</v>
      </c>
      <c r="I104" s="16">
        <f t="shared" si="7"/>
        <v>1.0996649916247907</v>
      </c>
    </row>
    <row r="105" spans="1:9">
      <c r="A105" s="8" t="s">
        <v>402</v>
      </c>
      <c r="B105" s="16" t="s">
        <v>68</v>
      </c>
      <c r="C105" s="17">
        <v>0.63700000000000001</v>
      </c>
      <c r="D105" s="17">
        <v>1.611</v>
      </c>
      <c r="E105" s="17">
        <v>1.657</v>
      </c>
      <c r="F105" s="16">
        <f t="shared" si="4"/>
        <v>2.5290423861852434</v>
      </c>
      <c r="G105" s="16">
        <f t="shared" si="5"/>
        <v>2.6012558869701725</v>
      </c>
      <c r="H105" s="16">
        <f t="shared" si="6"/>
        <v>0.39540657976412169</v>
      </c>
      <c r="I105" s="16">
        <f t="shared" si="7"/>
        <v>0.38442969221484613</v>
      </c>
    </row>
    <row r="106" spans="1:9">
      <c r="A106" s="8" t="s">
        <v>403</v>
      </c>
      <c r="B106" s="16" t="s">
        <v>68</v>
      </c>
      <c r="C106" s="17">
        <v>0.37</v>
      </c>
      <c r="D106" s="17">
        <v>0.88500000000000001</v>
      </c>
      <c r="E106" s="17">
        <v>2.5369999999999999</v>
      </c>
      <c r="F106" s="16">
        <f t="shared" si="4"/>
        <v>2.3918918918918921</v>
      </c>
      <c r="G106" s="16">
        <f t="shared" si="5"/>
        <v>6.8567567567567567</v>
      </c>
      <c r="H106" s="16">
        <f t="shared" si="6"/>
        <v>0.41807909604519772</v>
      </c>
      <c r="I106" s="16">
        <f t="shared" si="7"/>
        <v>0.14584154513204572</v>
      </c>
    </row>
    <row r="107" spans="1:9">
      <c r="A107" s="8" t="s">
        <v>404</v>
      </c>
      <c r="B107" s="16" t="s">
        <v>259</v>
      </c>
      <c r="C107" s="16">
        <v>1.8069999999999999</v>
      </c>
      <c r="D107" s="16">
        <v>0.56999999999999995</v>
      </c>
      <c r="E107" s="16">
        <v>1.8720000000000001</v>
      </c>
      <c r="F107" s="16">
        <f t="shared" si="4"/>
        <v>0.31543995572772549</v>
      </c>
      <c r="G107" s="16">
        <f t="shared" si="5"/>
        <v>1.0359712230215827</v>
      </c>
      <c r="H107" s="16">
        <f t="shared" si="6"/>
        <v>3.1701754385964915</v>
      </c>
      <c r="I107" s="16">
        <f t="shared" si="7"/>
        <v>0.96527777777777768</v>
      </c>
    </row>
    <row r="108" spans="1:9">
      <c r="A108" s="8" t="s">
        <v>405</v>
      </c>
      <c r="B108" s="16" t="s">
        <v>259</v>
      </c>
      <c r="C108" s="16">
        <v>1.2270000000000001</v>
      </c>
      <c r="D108" s="16">
        <v>0.42299999999999999</v>
      </c>
      <c r="E108" s="16">
        <v>2.0310000000000001</v>
      </c>
      <c r="F108" s="16">
        <f t="shared" si="4"/>
        <v>0.34474327628361856</v>
      </c>
      <c r="G108" s="16">
        <f t="shared" si="5"/>
        <v>1.6552567237163813</v>
      </c>
      <c r="H108" s="16">
        <f t="shared" si="6"/>
        <v>2.9007092198581566</v>
      </c>
      <c r="I108" s="16">
        <f t="shared" si="7"/>
        <v>0.604135893648449</v>
      </c>
    </row>
    <row r="109" spans="1:9">
      <c r="A109" s="8" t="s">
        <v>406</v>
      </c>
      <c r="B109" s="16" t="s">
        <v>70</v>
      </c>
      <c r="C109" s="16">
        <v>2.5630000000000002</v>
      </c>
      <c r="D109" s="16">
        <v>0.78600000000000003</v>
      </c>
      <c r="E109" s="16">
        <v>0.65</v>
      </c>
      <c r="F109" s="16">
        <f t="shared" si="4"/>
        <v>0.30667186890362857</v>
      </c>
      <c r="G109" s="16">
        <f t="shared" si="5"/>
        <v>0.2536090518923137</v>
      </c>
      <c r="H109" s="16">
        <f t="shared" si="6"/>
        <v>3.2608142493638677</v>
      </c>
      <c r="I109" s="16">
        <f t="shared" si="7"/>
        <v>3.9430769230769234</v>
      </c>
    </row>
    <row r="110" spans="1:9">
      <c r="A110" s="8" t="s">
        <v>407</v>
      </c>
      <c r="B110" s="16" t="s">
        <v>70</v>
      </c>
      <c r="C110" s="16">
        <v>4.3449999999999998</v>
      </c>
      <c r="D110" s="16">
        <v>0.47599999999999998</v>
      </c>
      <c r="E110" s="16">
        <v>0.95599999999999996</v>
      </c>
      <c r="F110" s="16">
        <f t="shared" si="4"/>
        <v>0.1095512082853855</v>
      </c>
      <c r="G110" s="16">
        <f t="shared" si="5"/>
        <v>0.22002301495972382</v>
      </c>
      <c r="H110" s="16">
        <f t="shared" si="6"/>
        <v>9.1281512605042021</v>
      </c>
      <c r="I110" s="16">
        <f t="shared" si="7"/>
        <v>4.5449790794979075</v>
      </c>
    </row>
    <row r="111" spans="1:9">
      <c r="A111" s="8" t="s">
        <v>408</v>
      </c>
      <c r="B111" s="16" t="s">
        <v>70</v>
      </c>
      <c r="C111" s="16">
        <v>3.1139999999999999</v>
      </c>
      <c r="D111" s="16">
        <v>0.77800000000000002</v>
      </c>
      <c r="E111" s="16">
        <v>0.78900000000000003</v>
      </c>
      <c r="F111" s="16">
        <f t="shared" si="4"/>
        <v>0.24983943481053308</v>
      </c>
      <c r="G111" s="16">
        <f t="shared" si="5"/>
        <v>0.25337186897880543</v>
      </c>
      <c r="H111" s="16">
        <f t="shared" si="6"/>
        <v>4.0025706940874031</v>
      </c>
      <c r="I111" s="16">
        <f t="shared" si="7"/>
        <v>3.9467680608365017</v>
      </c>
    </row>
    <row r="112" spans="1:9">
      <c r="A112" s="8" t="s">
        <v>409</v>
      </c>
      <c r="B112" s="16" t="s">
        <v>255</v>
      </c>
      <c r="C112" s="16">
        <v>1.54</v>
      </c>
      <c r="D112" s="16">
        <v>0.98899999999999999</v>
      </c>
      <c r="E112" s="16">
        <v>0.86299999999999999</v>
      </c>
      <c r="F112" s="16">
        <f t="shared" si="4"/>
        <v>0.64220779220779223</v>
      </c>
      <c r="G112" s="16">
        <f t="shared" si="5"/>
        <v>0.56038961038961033</v>
      </c>
      <c r="H112" s="16">
        <f t="shared" si="6"/>
        <v>1.5571284125379172</v>
      </c>
      <c r="I112" s="16">
        <f t="shared" si="7"/>
        <v>1.7844727694090383</v>
      </c>
    </row>
    <row r="113" spans="1:9">
      <c r="A113" s="8" t="s">
        <v>410</v>
      </c>
      <c r="B113" s="16" t="s">
        <v>255</v>
      </c>
      <c r="C113" s="16">
        <v>1.772</v>
      </c>
      <c r="D113" s="16">
        <v>0.751</v>
      </c>
      <c r="E113" s="16">
        <v>0.878</v>
      </c>
      <c r="F113" s="16">
        <f t="shared" si="4"/>
        <v>0.42381489841986458</v>
      </c>
      <c r="G113" s="16">
        <f t="shared" si="5"/>
        <v>0.49548532731376976</v>
      </c>
      <c r="H113" s="16">
        <f t="shared" si="6"/>
        <v>2.359520639147803</v>
      </c>
      <c r="I113" s="16">
        <f t="shared" si="7"/>
        <v>2.0182232346241458</v>
      </c>
    </row>
    <row r="114" spans="1:9">
      <c r="A114" s="8" t="s">
        <v>411</v>
      </c>
      <c r="B114" s="16" t="s">
        <v>255</v>
      </c>
      <c r="C114" s="16">
        <v>1.6140000000000001</v>
      </c>
      <c r="D114" s="16">
        <v>0.82799999999999996</v>
      </c>
      <c r="E114" s="16">
        <v>0.89800000000000002</v>
      </c>
      <c r="F114" s="16">
        <f t="shared" si="4"/>
        <v>0.51301115241635686</v>
      </c>
      <c r="G114" s="16">
        <f t="shared" si="5"/>
        <v>0.55638166047087978</v>
      </c>
      <c r="H114" s="16">
        <f t="shared" si="6"/>
        <v>1.9492753623188408</v>
      </c>
      <c r="I114" s="16">
        <f t="shared" si="7"/>
        <v>1.7973273942093542</v>
      </c>
    </row>
    <row r="115" spans="1:9">
      <c r="A115" s="8" t="s">
        <v>412</v>
      </c>
      <c r="B115" s="16" t="s">
        <v>258</v>
      </c>
      <c r="C115" s="16">
        <v>2.617</v>
      </c>
      <c r="D115" s="16">
        <v>1.069</v>
      </c>
      <c r="E115" s="16">
        <v>0.503</v>
      </c>
      <c r="F115" s="16">
        <f t="shared" si="4"/>
        <v>0.40848299579671377</v>
      </c>
      <c r="G115" s="16">
        <f t="shared" si="5"/>
        <v>0.19220481467329004</v>
      </c>
      <c r="H115" s="16">
        <f t="shared" si="6"/>
        <v>2.448082319925164</v>
      </c>
      <c r="I115" s="16">
        <f t="shared" si="7"/>
        <v>5.2027833001988073</v>
      </c>
    </row>
    <row r="116" spans="1:9">
      <c r="A116" s="8" t="s">
        <v>413</v>
      </c>
      <c r="B116" s="16" t="s">
        <v>27</v>
      </c>
      <c r="C116" s="16">
        <v>0.8</v>
      </c>
      <c r="D116" s="16">
        <v>2.306</v>
      </c>
      <c r="E116" s="16">
        <v>1.411</v>
      </c>
      <c r="F116" s="16">
        <f t="shared" si="4"/>
        <v>2.8824999999999998</v>
      </c>
      <c r="G116" s="16">
        <f t="shared" si="5"/>
        <v>1.7637499999999999</v>
      </c>
      <c r="H116" s="16">
        <f t="shared" si="6"/>
        <v>0.3469210754553339</v>
      </c>
      <c r="I116" s="16">
        <f t="shared" si="7"/>
        <v>0.56697377746279232</v>
      </c>
    </row>
    <row r="117" spans="1:9">
      <c r="A117" s="8" t="s">
        <v>414</v>
      </c>
      <c r="B117" s="16" t="s">
        <v>27</v>
      </c>
      <c r="C117" s="16">
        <v>0.86199999999999999</v>
      </c>
      <c r="D117" s="16">
        <v>2.5449999999999999</v>
      </c>
      <c r="E117" s="16">
        <v>1.0780000000000001</v>
      </c>
      <c r="F117" s="16">
        <f t="shared" si="4"/>
        <v>2.9524361948955917</v>
      </c>
      <c r="G117" s="16">
        <f t="shared" si="5"/>
        <v>1.2505800464037125</v>
      </c>
      <c r="H117" s="16">
        <f t="shared" si="6"/>
        <v>0.33870333988212181</v>
      </c>
      <c r="I117" s="16">
        <f t="shared" si="7"/>
        <v>0.79962894248608529</v>
      </c>
    </row>
    <row r="118" spans="1:9">
      <c r="A118" s="8" t="s">
        <v>415</v>
      </c>
      <c r="B118" s="16" t="s">
        <v>27</v>
      </c>
      <c r="C118" s="16">
        <v>0.92400000000000004</v>
      </c>
      <c r="D118" s="16">
        <v>1.6819999999999999</v>
      </c>
      <c r="E118" s="16">
        <v>1.28</v>
      </c>
      <c r="F118" s="16">
        <f t="shared" si="4"/>
        <v>1.8203463203463202</v>
      </c>
      <c r="G118" s="16">
        <f t="shared" si="5"/>
        <v>1.3852813852813852</v>
      </c>
      <c r="H118" s="16">
        <f t="shared" si="6"/>
        <v>0.54934601664684901</v>
      </c>
      <c r="I118" s="16">
        <f t="shared" si="7"/>
        <v>0.72187500000000004</v>
      </c>
    </row>
    <row r="119" spans="1:9">
      <c r="A119" s="8" t="s">
        <v>416</v>
      </c>
      <c r="B119" s="16" t="s">
        <v>231</v>
      </c>
      <c r="C119" s="16">
        <v>1.821</v>
      </c>
      <c r="D119" s="16">
        <v>0.58899999999999997</v>
      </c>
      <c r="E119" s="16">
        <v>0.60899999999999999</v>
      </c>
      <c r="F119" s="16">
        <f t="shared" si="4"/>
        <v>0.32344865458539263</v>
      </c>
      <c r="G119" s="16">
        <f t="shared" si="5"/>
        <v>0.33443163097199341</v>
      </c>
      <c r="H119" s="16">
        <f t="shared" si="6"/>
        <v>3.0916808149405774</v>
      </c>
      <c r="I119" s="16">
        <f t="shared" si="7"/>
        <v>2.9901477832512313</v>
      </c>
    </row>
    <row r="120" spans="1:9">
      <c r="A120" s="8" t="s">
        <v>417</v>
      </c>
      <c r="B120" s="16" t="s">
        <v>243</v>
      </c>
      <c r="C120" s="16">
        <v>6.1710000000000003</v>
      </c>
      <c r="D120" s="16">
        <v>1.0660000000000001</v>
      </c>
      <c r="E120" s="16">
        <v>0.84499999999999997</v>
      </c>
      <c r="F120" s="16">
        <f t="shared" si="4"/>
        <v>0.17274347755631178</v>
      </c>
      <c r="G120" s="16">
        <f t="shared" si="5"/>
        <v>0.13693080538000324</v>
      </c>
      <c r="H120" s="16">
        <f t="shared" si="6"/>
        <v>5.7889305816135082</v>
      </c>
      <c r="I120" s="16">
        <f t="shared" si="7"/>
        <v>7.3029585798816576</v>
      </c>
    </row>
    <row r="121" spans="1:9">
      <c r="A121" s="8" t="s">
        <v>418</v>
      </c>
      <c r="B121" s="16" t="s">
        <v>58</v>
      </c>
      <c r="C121" s="16">
        <v>2.4020000000000001</v>
      </c>
      <c r="D121" s="16">
        <v>1.165</v>
      </c>
      <c r="E121" s="16">
        <v>0.89500000000000002</v>
      </c>
      <c r="F121" s="16">
        <f t="shared" si="4"/>
        <v>0.48501248959200666</v>
      </c>
      <c r="G121" s="16">
        <f t="shared" si="5"/>
        <v>0.37260616153205661</v>
      </c>
      <c r="H121" s="16">
        <f t="shared" si="6"/>
        <v>2.0618025751072961</v>
      </c>
      <c r="I121" s="16">
        <f t="shared" si="7"/>
        <v>2.6837988826815642</v>
      </c>
    </row>
    <row r="122" spans="1:9">
      <c r="A122" s="8" t="s">
        <v>419</v>
      </c>
      <c r="B122" s="16" t="s">
        <v>262</v>
      </c>
      <c r="C122" s="16">
        <v>2.2149999999999999</v>
      </c>
      <c r="D122" s="16">
        <v>0.71199999999999997</v>
      </c>
      <c r="E122" s="16">
        <v>0.75800000000000001</v>
      </c>
      <c r="F122" s="16">
        <f t="shared" si="4"/>
        <v>0.32144469525959368</v>
      </c>
      <c r="G122" s="16">
        <f t="shared" si="5"/>
        <v>0.34221218961625283</v>
      </c>
      <c r="H122" s="16">
        <f t="shared" si="6"/>
        <v>3.1109550561797752</v>
      </c>
      <c r="I122" s="16">
        <f t="shared" si="7"/>
        <v>2.9221635883905011</v>
      </c>
    </row>
    <row r="123" spans="1:9">
      <c r="A123" s="8" t="s">
        <v>420</v>
      </c>
      <c r="B123" s="16" t="s">
        <v>262</v>
      </c>
      <c r="C123" s="16">
        <v>2.3479999999999999</v>
      </c>
      <c r="D123" s="16">
        <v>0.56999999999999995</v>
      </c>
      <c r="E123" s="16">
        <v>0.51300000000000001</v>
      </c>
      <c r="F123" s="16">
        <f t="shared" si="4"/>
        <v>0.24275979557069846</v>
      </c>
      <c r="G123" s="16">
        <f t="shared" si="5"/>
        <v>0.21848381601362865</v>
      </c>
      <c r="H123" s="16">
        <f t="shared" si="6"/>
        <v>4.1192982456140355</v>
      </c>
      <c r="I123" s="16">
        <f t="shared" si="7"/>
        <v>4.5769980506822607</v>
      </c>
    </row>
    <row r="124" spans="1:9">
      <c r="A124" s="8" t="s">
        <v>421</v>
      </c>
      <c r="B124" s="16" t="s">
        <v>5</v>
      </c>
      <c r="C124" s="16">
        <v>0.622</v>
      </c>
      <c r="D124" s="16">
        <v>0.89700000000000002</v>
      </c>
      <c r="E124" s="16">
        <v>1.845</v>
      </c>
      <c r="F124" s="16">
        <f t="shared" si="4"/>
        <v>1.442122186495177</v>
      </c>
      <c r="G124" s="16">
        <f t="shared" si="5"/>
        <v>2.9662379421221865</v>
      </c>
      <c r="H124" s="16">
        <f t="shared" si="6"/>
        <v>0.69342251950947598</v>
      </c>
      <c r="I124" s="16">
        <f t="shared" si="7"/>
        <v>0.33712737127371273</v>
      </c>
    </row>
    <row r="125" spans="1:9">
      <c r="A125" s="8" t="s">
        <v>422</v>
      </c>
      <c r="B125" s="16" t="s">
        <v>5</v>
      </c>
      <c r="C125" s="16">
        <v>0.46200000000000002</v>
      </c>
      <c r="D125" s="16">
        <v>0.71</v>
      </c>
      <c r="E125" s="16">
        <v>2.3530000000000002</v>
      </c>
      <c r="F125" s="16">
        <f t="shared" si="4"/>
        <v>1.5367965367965366</v>
      </c>
      <c r="G125" s="16">
        <f t="shared" si="5"/>
        <v>5.0930735930735933</v>
      </c>
      <c r="H125" s="16">
        <f t="shared" si="6"/>
        <v>0.6507042253521127</v>
      </c>
      <c r="I125" s="16">
        <f t="shared" si="7"/>
        <v>0.19634509137271566</v>
      </c>
    </row>
    <row r="126" spans="1:9">
      <c r="A126" s="8" t="s">
        <v>423</v>
      </c>
      <c r="B126" s="16" t="s">
        <v>5</v>
      </c>
      <c r="C126" s="16">
        <v>0.40699999999999997</v>
      </c>
      <c r="D126" s="16">
        <v>1.833</v>
      </c>
      <c r="E126" s="16">
        <v>1.512</v>
      </c>
      <c r="F126" s="16">
        <f t="shared" si="4"/>
        <v>4.5036855036855039</v>
      </c>
      <c r="G126" s="16">
        <f t="shared" si="5"/>
        <v>3.7149877149877151</v>
      </c>
      <c r="H126" s="16">
        <f t="shared" si="6"/>
        <v>0.22204037097654117</v>
      </c>
      <c r="I126" s="16">
        <f t="shared" si="7"/>
        <v>0.26917989417989419</v>
      </c>
    </row>
    <row r="127" spans="1:9">
      <c r="A127" s="8" t="s">
        <v>424</v>
      </c>
      <c r="B127" s="16" t="s">
        <v>5</v>
      </c>
      <c r="C127" s="16">
        <v>0.53700000000000003</v>
      </c>
      <c r="D127" s="16">
        <v>0.90500000000000003</v>
      </c>
      <c r="E127" s="16">
        <v>2.7610000000000001</v>
      </c>
      <c r="F127" s="16">
        <f t="shared" si="4"/>
        <v>1.6852886405959031</v>
      </c>
      <c r="G127" s="16">
        <f t="shared" si="5"/>
        <v>5.1415270018621975</v>
      </c>
      <c r="H127" s="16">
        <f t="shared" si="6"/>
        <v>0.59337016574585633</v>
      </c>
      <c r="I127" s="16">
        <f t="shared" si="7"/>
        <v>0.19449474827960883</v>
      </c>
    </row>
    <row r="128" spans="1:9">
      <c r="A128" s="8" t="s">
        <v>425</v>
      </c>
      <c r="B128" s="16" t="s">
        <v>5</v>
      </c>
      <c r="C128" s="16">
        <v>0.70399999999999996</v>
      </c>
      <c r="D128" s="16">
        <v>1.4359999999999999</v>
      </c>
      <c r="E128" s="16">
        <v>1.6519999999999999</v>
      </c>
      <c r="F128" s="16">
        <f t="shared" si="4"/>
        <v>2.0397727272727275</v>
      </c>
      <c r="G128" s="16">
        <f t="shared" si="5"/>
        <v>2.3465909090909092</v>
      </c>
      <c r="H128" s="16">
        <f t="shared" si="6"/>
        <v>0.49025069637883006</v>
      </c>
      <c r="I128" s="16">
        <f t="shared" si="7"/>
        <v>0.42615012106537531</v>
      </c>
    </row>
    <row r="129" spans="1:9">
      <c r="A129" s="8" t="s">
        <v>426</v>
      </c>
      <c r="B129" s="16" t="s">
        <v>5</v>
      </c>
      <c r="C129" s="16">
        <v>0.497</v>
      </c>
      <c r="D129" s="16">
        <v>1.5249999999999999</v>
      </c>
      <c r="E129" s="16">
        <v>0.98399999999999999</v>
      </c>
      <c r="F129" s="16">
        <f t="shared" si="4"/>
        <v>3.0684104627766597</v>
      </c>
      <c r="G129" s="16">
        <f t="shared" si="5"/>
        <v>1.9798792756539236</v>
      </c>
      <c r="H129" s="16">
        <f t="shared" si="6"/>
        <v>0.32590163934426231</v>
      </c>
      <c r="I129" s="16">
        <f t="shared" si="7"/>
        <v>0.50508130081300817</v>
      </c>
    </row>
    <row r="130" spans="1:9">
      <c r="A130" s="8" t="s">
        <v>427</v>
      </c>
      <c r="B130" s="16" t="s">
        <v>5</v>
      </c>
      <c r="C130" s="16">
        <v>0.28499999999999998</v>
      </c>
      <c r="D130" s="16">
        <v>1.7170000000000001</v>
      </c>
      <c r="E130" s="16">
        <v>1.1930000000000001</v>
      </c>
      <c r="F130" s="16">
        <f t="shared" si="4"/>
        <v>6.0245614035087725</v>
      </c>
      <c r="G130" s="16">
        <f t="shared" si="5"/>
        <v>4.1859649122807019</v>
      </c>
      <c r="H130" s="16">
        <f t="shared" si="6"/>
        <v>0.16598718695398951</v>
      </c>
      <c r="I130" s="16">
        <f t="shared" si="7"/>
        <v>0.23889354568315169</v>
      </c>
    </row>
    <row r="131" spans="1:9">
      <c r="A131" s="8" t="s">
        <v>428</v>
      </c>
      <c r="B131" s="16" t="s">
        <v>5</v>
      </c>
      <c r="C131" s="16">
        <v>0.31</v>
      </c>
      <c r="D131" s="16">
        <v>1.706</v>
      </c>
      <c r="E131" s="16">
        <v>1.41</v>
      </c>
      <c r="F131" s="16">
        <f t="shared" ref="F131:F194" si="8">D131/C131</f>
        <v>5.5032258064516126</v>
      </c>
      <c r="G131" s="16">
        <f t="shared" ref="G131:G194" si="9">E131/C131</f>
        <v>4.5483870967741931</v>
      </c>
      <c r="H131" s="16">
        <f t="shared" ref="H131:H194" si="10">C131/D131</f>
        <v>0.1817116060961313</v>
      </c>
      <c r="I131" s="16">
        <f t="shared" ref="I131:I194" si="11">C131/E131</f>
        <v>0.21985815602836881</v>
      </c>
    </row>
    <row r="132" spans="1:9">
      <c r="A132" s="8" t="s">
        <v>429</v>
      </c>
      <c r="B132" s="16" t="s">
        <v>5</v>
      </c>
      <c r="C132" s="16">
        <v>0.221</v>
      </c>
      <c r="D132" s="16">
        <v>1.5569999999999999</v>
      </c>
      <c r="E132" s="16">
        <v>0.96599999999999997</v>
      </c>
      <c r="F132" s="16">
        <f t="shared" si="8"/>
        <v>7.0452488687782804</v>
      </c>
      <c r="G132" s="16">
        <f t="shared" si="9"/>
        <v>4.3710407239819</v>
      </c>
      <c r="H132" s="16">
        <f t="shared" si="10"/>
        <v>0.14193962748876043</v>
      </c>
      <c r="I132" s="16">
        <f t="shared" si="11"/>
        <v>0.22877846790890269</v>
      </c>
    </row>
    <row r="133" spans="1:9">
      <c r="A133" s="8" t="s">
        <v>430</v>
      </c>
      <c r="B133" s="16" t="s">
        <v>5</v>
      </c>
      <c r="C133" s="16">
        <v>0.36599999999999999</v>
      </c>
      <c r="D133" s="16">
        <v>1.573</v>
      </c>
      <c r="E133" s="16">
        <v>1.6080000000000001</v>
      </c>
      <c r="F133" s="16">
        <f t="shared" si="8"/>
        <v>4.2978142076502728</v>
      </c>
      <c r="G133" s="16">
        <f t="shared" si="9"/>
        <v>4.3934426229508201</v>
      </c>
      <c r="H133" s="16">
        <f t="shared" si="10"/>
        <v>0.23267641449459631</v>
      </c>
      <c r="I133" s="16">
        <f t="shared" si="11"/>
        <v>0.22761194029850745</v>
      </c>
    </row>
    <row r="134" spans="1:9">
      <c r="A134" s="8" t="s">
        <v>431</v>
      </c>
      <c r="B134" s="16" t="s">
        <v>5</v>
      </c>
      <c r="C134" s="16">
        <v>9.6000000000000002E-2</v>
      </c>
      <c r="D134" s="16">
        <v>2.6389999999999998</v>
      </c>
      <c r="E134" s="16">
        <v>1.113</v>
      </c>
      <c r="F134" s="16">
        <f t="shared" si="8"/>
        <v>27.489583333333332</v>
      </c>
      <c r="G134" s="16">
        <f t="shared" si="9"/>
        <v>11.59375</v>
      </c>
      <c r="H134" s="16">
        <f t="shared" si="10"/>
        <v>3.6377415687760518E-2</v>
      </c>
      <c r="I134" s="16">
        <f t="shared" si="11"/>
        <v>8.6253369272237201E-2</v>
      </c>
    </row>
    <row r="135" spans="1:9">
      <c r="A135" s="8" t="s">
        <v>432</v>
      </c>
      <c r="B135" s="16" t="s">
        <v>5</v>
      </c>
      <c r="C135" s="16">
        <v>0.38600000000000001</v>
      </c>
      <c r="D135" s="16">
        <v>1.827</v>
      </c>
      <c r="E135" s="16">
        <v>1.1259999999999999</v>
      </c>
      <c r="F135" s="16">
        <f t="shared" si="8"/>
        <v>4.733160621761658</v>
      </c>
      <c r="G135" s="16">
        <f t="shared" si="9"/>
        <v>2.9170984455958546</v>
      </c>
      <c r="H135" s="16">
        <f t="shared" si="10"/>
        <v>0.2112753147235906</v>
      </c>
      <c r="I135" s="16">
        <f t="shared" si="11"/>
        <v>0.34280639431616344</v>
      </c>
    </row>
    <row r="136" spans="1:9">
      <c r="A136" s="8" t="s">
        <v>433</v>
      </c>
      <c r="B136" s="16" t="s">
        <v>5</v>
      </c>
      <c r="C136" s="16">
        <v>0.216</v>
      </c>
      <c r="D136" s="16">
        <v>2.0099999999999998</v>
      </c>
      <c r="E136" s="16">
        <v>1.526</v>
      </c>
      <c r="F136" s="16">
        <f t="shared" si="8"/>
        <v>9.3055555555555554</v>
      </c>
      <c r="G136" s="16">
        <f t="shared" si="9"/>
        <v>7.0648148148148149</v>
      </c>
      <c r="H136" s="16">
        <f t="shared" si="10"/>
        <v>0.10746268656716419</v>
      </c>
      <c r="I136" s="16">
        <f t="shared" si="11"/>
        <v>0.14154652686762778</v>
      </c>
    </row>
    <row r="137" spans="1:9">
      <c r="A137" s="8" t="s">
        <v>434</v>
      </c>
      <c r="B137" s="16" t="s">
        <v>5</v>
      </c>
      <c r="C137" s="16">
        <v>0.156</v>
      </c>
      <c r="D137" s="16">
        <v>2.48</v>
      </c>
      <c r="E137" s="16">
        <v>1.2949999999999999</v>
      </c>
      <c r="F137" s="16">
        <f t="shared" si="8"/>
        <v>15.897435897435898</v>
      </c>
      <c r="G137" s="16">
        <f t="shared" si="9"/>
        <v>8.3012820512820511</v>
      </c>
      <c r="H137" s="16">
        <f t="shared" si="10"/>
        <v>6.2903225806451607E-2</v>
      </c>
      <c r="I137" s="16">
        <f t="shared" si="11"/>
        <v>0.12046332046332046</v>
      </c>
    </row>
    <row r="138" spans="1:9">
      <c r="A138" s="8" t="s">
        <v>435</v>
      </c>
      <c r="B138" s="16" t="s">
        <v>5</v>
      </c>
      <c r="C138" s="16">
        <v>0.25600000000000001</v>
      </c>
      <c r="D138" s="16">
        <v>1.6879999999999999</v>
      </c>
      <c r="E138" s="16">
        <v>1.288</v>
      </c>
      <c r="F138" s="16">
        <f t="shared" si="8"/>
        <v>6.59375</v>
      </c>
      <c r="G138" s="16">
        <f t="shared" si="9"/>
        <v>5.03125</v>
      </c>
      <c r="H138" s="16">
        <f t="shared" si="10"/>
        <v>0.15165876777251186</v>
      </c>
      <c r="I138" s="16">
        <f t="shared" si="11"/>
        <v>0.19875776397515527</v>
      </c>
    </row>
    <row r="139" spans="1:9">
      <c r="A139" s="8" t="s">
        <v>436</v>
      </c>
      <c r="B139" s="16" t="s">
        <v>5</v>
      </c>
      <c r="C139" s="16">
        <v>0.16400000000000001</v>
      </c>
      <c r="D139" s="16">
        <v>1.6240000000000001</v>
      </c>
      <c r="E139" s="16">
        <v>1.633</v>
      </c>
      <c r="F139" s="16">
        <f t="shared" si="8"/>
        <v>9.9024390243902438</v>
      </c>
      <c r="G139" s="16">
        <f t="shared" si="9"/>
        <v>9.9573170731707314</v>
      </c>
      <c r="H139" s="16">
        <f t="shared" si="10"/>
        <v>0.10098522167487685</v>
      </c>
      <c r="I139" s="16">
        <f t="shared" si="11"/>
        <v>0.10042865890998164</v>
      </c>
    </row>
    <row r="140" spans="1:9">
      <c r="A140" s="8" t="s">
        <v>437</v>
      </c>
      <c r="B140" s="16" t="s">
        <v>5</v>
      </c>
      <c r="C140" s="16">
        <v>0.17100000000000001</v>
      </c>
      <c r="D140" s="16">
        <v>1.716</v>
      </c>
      <c r="E140" s="16">
        <v>1.972</v>
      </c>
      <c r="F140" s="16">
        <f t="shared" si="8"/>
        <v>10.035087719298245</v>
      </c>
      <c r="G140" s="16">
        <f t="shared" si="9"/>
        <v>11.532163742690058</v>
      </c>
      <c r="H140" s="16">
        <f t="shared" si="10"/>
        <v>9.9650349650349662E-2</v>
      </c>
      <c r="I140" s="16">
        <f t="shared" si="11"/>
        <v>8.6713995943204877E-2</v>
      </c>
    </row>
    <row r="141" spans="1:9">
      <c r="A141" s="8" t="s">
        <v>438</v>
      </c>
      <c r="B141" s="16" t="s">
        <v>5</v>
      </c>
      <c r="C141" s="16">
        <v>0.14299999999999999</v>
      </c>
      <c r="D141" s="16">
        <v>1.885</v>
      </c>
      <c r="E141" s="16">
        <v>2.855</v>
      </c>
      <c r="F141" s="16">
        <f t="shared" si="8"/>
        <v>13.181818181818183</v>
      </c>
      <c r="G141" s="16">
        <f t="shared" si="9"/>
        <v>19.965034965034967</v>
      </c>
      <c r="H141" s="16">
        <f t="shared" si="10"/>
        <v>7.586206896551724E-2</v>
      </c>
      <c r="I141" s="16">
        <f t="shared" si="11"/>
        <v>5.0087565674255687E-2</v>
      </c>
    </row>
    <row r="142" spans="1:9">
      <c r="A142" s="8" t="s">
        <v>439</v>
      </c>
      <c r="B142" s="16" t="s">
        <v>5</v>
      </c>
      <c r="C142" s="16">
        <v>0.111</v>
      </c>
      <c r="D142" s="16">
        <v>2.0169999999999999</v>
      </c>
      <c r="E142" s="16">
        <v>2.629</v>
      </c>
      <c r="F142" s="16">
        <f t="shared" si="8"/>
        <v>18.171171171171171</v>
      </c>
      <c r="G142" s="16">
        <f t="shared" si="9"/>
        <v>23.684684684684683</v>
      </c>
      <c r="H142" s="16">
        <f t="shared" si="10"/>
        <v>5.5032226078334162E-2</v>
      </c>
      <c r="I142" s="16">
        <f t="shared" si="11"/>
        <v>4.2221376949410423E-2</v>
      </c>
    </row>
    <row r="143" spans="1:9">
      <c r="A143" s="8" t="s">
        <v>440</v>
      </c>
      <c r="B143" s="16" t="s">
        <v>5</v>
      </c>
      <c r="C143" s="16">
        <v>0.186</v>
      </c>
      <c r="D143" s="16">
        <v>1.5980000000000001</v>
      </c>
      <c r="E143" s="16">
        <v>2.5979999999999999</v>
      </c>
      <c r="F143" s="16">
        <f t="shared" si="8"/>
        <v>8.591397849462366</v>
      </c>
      <c r="G143" s="16">
        <f t="shared" si="9"/>
        <v>13.96774193548387</v>
      </c>
      <c r="H143" s="16">
        <f t="shared" si="10"/>
        <v>0.11639549436795994</v>
      </c>
      <c r="I143" s="16">
        <f t="shared" si="11"/>
        <v>7.1593533487297925E-2</v>
      </c>
    </row>
    <row r="144" spans="1:9">
      <c r="A144" s="8" t="s">
        <v>441</v>
      </c>
      <c r="B144" s="16" t="s">
        <v>5</v>
      </c>
      <c r="C144" s="16">
        <v>0.104</v>
      </c>
      <c r="D144" s="16">
        <v>2.1589999999999998</v>
      </c>
      <c r="E144" s="16">
        <v>1.3759999999999999</v>
      </c>
      <c r="F144" s="16">
        <f t="shared" si="8"/>
        <v>20.759615384615383</v>
      </c>
      <c r="G144" s="16">
        <f t="shared" si="9"/>
        <v>13.23076923076923</v>
      </c>
      <c r="H144" s="16">
        <f t="shared" si="10"/>
        <v>4.8170449282075034E-2</v>
      </c>
      <c r="I144" s="16">
        <f t="shared" si="11"/>
        <v>7.5581395348837219E-2</v>
      </c>
    </row>
    <row r="145" spans="1:9">
      <c r="A145" s="8" t="s">
        <v>442</v>
      </c>
      <c r="B145" s="16" t="s">
        <v>5</v>
      </c>
      <c r="C145" s="16">
        <v>0.16700000000000001</v>
      </c>
      <c r="D145" s="16">
        <v>2.1669999999999998</v>
      </c>
      <c r="E145" s="16">
        <v>1.5</v>
      </c>
      <c r="F145" s="16">
        <f t="shared" si="8"/>
        <v>12.976047904191615</v>
      </c>
      <c r="G145" s="16">
        <f t="shared" si="9"/>
        <v>8.9820359281437128</v>
      </c>
      <c r="H145" s="16">
        <f t="shared" si="10"/>
        <v>7.7065066912782657E-2</v>
      </c>
      <c r="I145" s="16">
        <f t="shared" si="11"/>
        <v>0.11133333333333334</v>
      </c>
    </row>
    <row r="146" spans="1:9">
      <c r="A146" s="8" t="s">
        <v>443</v>
      </c>
      <c r="B146" s="16" t="s">
        <v>5</v>
      </c>
      <c r="C146" s="16">
        <v>0.185</v>
      </c>
      <c r="D146" s="16">
        <v>1.6060000000000001</v>
      </c>
      <c r="E146" s="16">
        <v>1.72</v>
      </c>
      <c r="F146" s="16">
        <f t="shared" si="8"/>
        <v>8.6810810810810821</v>
      </c>
      <c r="G146" s="16">
        <f t="shared" si="9"/>
        <v>9.2972972972972965</v>
      </c>
      <c r="H146" s="16">
        <f t="shared" si="10"/>
        <v>0.11519302615193025</v>
      </c>
      <c r="I146" s="16">
        <f t="shared" si="11"/>
        <v>0.10755813953488372</v>
      </c>
    </row>
    <row r="147" spans="1:9">
      <c r="A147" s="8" t="s">
        <v>444</v>
      </c>
      <c r="B147" s="16" t="s">
        <v>5</v>
      </c>
      <c r="C147" s="16">
        <v>0.39200000000000002</v>
      </c>
      <c r="D147" s="16">
        <v>1.413</v>
      </c>
      <c r="E147" s="16">
        <v>1.5309999999999999</v>
      </c>
      <c r="F147" s="16">
        <f t="shared" si="8"/>
        <v>3.6045918367346936</v>
      </c>
      <c r="G147" s="16">
        <f t="shared" si="9"/>
        <v>3.9056122448979589</v>
      </c>
      <c r="H147" s="16">
        <f t="shared" si="10"/>
        <v>0.27742392073602268</v>
      </c>
      <c r="I147" s="16">
        <f t="shared" si="11"/>
        <v>0.25604180274330507</v>
      </c>
    </row>
    <row r="148" spans="1:9">
      <c r="A148" s="8" t="s">
        <v>445</v>
      </c>
      <c r="B148" s="16" t="s">
        <v>5</v>
      </c>
      <c r="C148" s="16">
        <v>0.54500000000000004</v>
      </c>
      <c r="D148" s="16">
        <v>1.1719999999999999</v>
      </c>
      <c r="E148" s="16">
        <v>1.736</v>
      </c>
      <c r="F148" s="16">
        <f t="shared" si="8"/>
        <v>2.1504587155963302</v>
      </c>
      <c r="G148" s="16">
        <f t="shared" si="9"/>
        <v>3.1853211009174309</v>
      </c>
      <c r="H148" s="16">
        <f t="shared" si="10"/>
        <v>0.46501706484641642</v>
      </c>
      <c r="I148" s="16">
        <f t="shared" si="11"/>
        <v>0.31394009216589863</v>
      </c>
    </row>
    <row r="149" spans="1:9">
      <c r="A149" s="8" t="s">
        <v>446</v>
      </c>
      <c r="B149" s="16" t="s">
        <v>5</v>
      </c>
      <c r="C149" s="16">
        <v>0.32800000000000001</v>
      </c>
      <c r="D149" s="16">
        <v>1.2829999999999999</v>
      </c>
      <c r="E149" s="16">
        <v>1.5409999999999999</v>
      </c>
      <c r="F149" s="16">
        <f t="shared" si="8"/>
        <v>3.9115853658536581</v>
      </c>
      <c r="G149" s="16">
        <f t="shared" si="9"/>
        <v>4.6981707317073162</v>
      </c>
      <c r="H149" s="16">
        <f t="shared" si="10"/>
        <v>0.25565081839438819</v>
      </c>
      <c r="I149" s="16">
        <f t="shared" si="11"/>
        <v>0.21284879948085661</v>
      </c>
    </row>
    <row r="150" spans="1:9">
      <c r="A150" s="8" t="s">
        <v>447</v>
      </c>
      <c r="B150" s="16" t="s">
        <v>5</v>
      </c>
      <c r="C150" s="16">
        <v>0.41799999999999998</v>
      </c>
      <c r="D150" s="16">
        <v>1.163</v>
      </c>
      <c r="E150" s="16">
        <v>3.746</v>
      </c>
      <c r="F150" s="16">
        <f t="shared" si="8"/>
        <v>2.7822966507177034</v>
      </c>
      <c r="G150" s="16">
        <f t="shared" si="9"/>
        <v>8.9617224880382782</v>
      </c>
      <c r="H150" s="16">
        <f t="shared" si="10"/>
        <v>0.35941530524505588</v>
      </c>
      <c r="I150" s="16">
        <f t="shared" si="11"/>
        <v>0.11158569140416444</v>
      </c>
    </row>
    <row r="151" spans="1:9">
      <c r="A151" s="8" t="s">
        <v>448</v>
      </c>
      <c r="B151" s="16" t="s">
        <v>5</v>
      </c>
      <c r="C151" s="16">
        <v>0.255</v>
      </c>
      <c r="D151" s="16">
        <v>1.41</v>
      </c>
      <c r="E151" s="16">
        <v>4.1920000000000002</v>
      </c>
      <c r="F151" s="16">
        <f t="shared" si="8"/>
        <v>5.5294117647058822</v>
      </c>
      <c r="G151" s="16">
        <f t="shared" si="9"/>
        <v>16.439215686274512</v>
      </c>
      <c r="H151" s="16">
        <f t="shared" si="10"/>
        <v>0.18085106382978725</v>
      </c>
      <c r="I151" s="16">
        <f t="shared" si="11"/>
        <v>6.0830152671755726E-2</v>
      </c>
    </row>
    <row r="152" spans="1:9">
      <c r="A152" s="8" t="s">
        <v>449</v>
      </c>
      <c r="B152" s="16" t="s">
        <v>5</v>
      </c>
      <c r="C152" s="16">
        <v>0.89400000000000002</v>
      </c>
      <c r="D152" s="16">
        <v>0.96499999999999997</v>
      </c>
      <c r="E152" s="16">
        <v>3.99</v>
      </c>
      <c r="F152" s="16">
        <f t="shared" si="8"/>
        <v>1.0794183445190155</v>
      </c>
      <c r="G152" s="16">
        <f t="shared" si="9"/>
        <v>4.4630872483221475</v>
      </c>
      <c r="H152" s="16">
        <f t="shared" si="10"/>
        <v>0.92642487046632127</v>
      </c>
      <c r="I152" s="16">
        <f t="shared" si="11"/>
        <v>0.22406015037593985</v>
      </c>
    </row>
    <row r="153" spans="1:9">
      <c r="A153" s="8" t="s">
        <v>450</v>
      </c>
      <c r="B153" s="16" t="s">
        <v>5</v>
      </c>
      <c r="C153" s="16">
        <v>0.61299999999999999</v>
      </c>
      <c r="D153" s="16">
        <v>0.98699999999999999</v>
      </c>
      <c r="E153" s="16">
        <v>3.3650000000000002</v>
      </c>
      <c r="F153" s="16">
        <f t="shared" si="8"/>
        <v>1.6101141924959217</v>
      </c>
      <c r="G153" s="16">
        <f t="shared" si="9"/>
        <v>5.4893964110929856</v>
      </c>
      <c r="H153" s="16">
        <f t="shared" si="10"/>
        <v>0.62107396149949345</v>
      </c>
      <c r="I153" s="16">
        <f t="shared" si="11"/>
        <v>0.18216939078751856</v>
      </c>
    </row>
    <row r="154" spans="1:9">
      <c r="A154" s="8" t="s">
        <v>451</v>
      </c>
      <c r="B154" s="16" t="s">
        <v>5</v>
      </c>
      <c r="C154" s="16">
        <v>0.22600000000000001</v>
      </c>
      <c r="D154" s="16">
        <v>1.9359999999999999</v>
      </c>
      <c r="E154" s="16">
        <v>2.91</v>
      </c>
      <c r="F154" s="16">
        <f t="shared" si="8"/>
        <v>8.5663716814159283</v>
      </c>
      <c r="G154" s="16">
        <f t="shared" si="9"/>
        <v>12.876106194690266</v>
      </c>
      <c r="H154" s="16">
        <f t="shared" si="10"/>
        <v>0.11673553719008266</v>
      </c>
      <c r="I154" s="16">
        <f t="shared" si="11"/>
        <v>7.766323024054983E-2</v>
      </c>
    </row>
    <row r="155" spans="1:9">
      <c r="A155" s="8" t="s">
        <v>452</v>
      </c>
      <c r="B155" s="16" t="s">
        <v>5</v>
      </c>
      <c r="C155" s="16">
        <v>0.161</v>
      </c>
      <c r="D155" s="16">
        <v>1.6</v>
      </c>
      <c r="E155" s="16">
        <v>2.508</v>
      </c>
      <c r="F155" s="16">
        <f t="shared" si="8"/>
        <v>9.937888198757765</v>
      </c>
      <c r="G155" s="16">
        <f t="shared" si="9"/>
        <v>15.577639751552795</v>
      </c>
      <c r="H155" s="16">
        <f t="shared" si="10"/>
        <v>0.10062499999999999</v>
      </c>
      <c r="I155" s="16">
        <f t="shared" si="11"/>
        <v>6.4194577352472096E-2</v>
      </c>
    </row>
    <row r="156" spans="1:9">
      <c r="A156" s="8" t="s">
        <v>453</v>
      </c>
      <c r="B156" s="16" t="s">
        <v>5</v>
      </c>
      <c r="C156" s="16">
        <v>0.80600000000000005</v>
      </c>
      <c r="D156" s="16">
        <v>0.82599999999999996</v>
      </c>
      <c r="E156" s="16">
        <v>3.8820000000000001</v>
      </c>
      <c r="F156" s="16">
        <f t="shared" si="8"/>
        <v>1.0248138957816375</v>
      </c>
      <c r="G156" s="16">
        <f t="shared" si="9"/>
        <v>4.8163771712158807</v>
      </c>
      <c r="H156" s="16">
        <f t="shared" si="10"/>
        <v>0.97578692493946739</v>
      </c>
      <c r="I156" s="16">
        <f t="shared" si="11"/>
        <v>0.20762493560020609</v>
      </c>
    </row>
    <row r="157" spans="1:9">
      <c r="A157" s="8" t="s">
        <v>454</v>
      </c>
      <c r="B157" s="16" t="s">
        <v>5</v>
      </c>
      <c r="C157" s="16">
        <v>0.60499999999999998</v>
      </c>
      <c r="D157" s="16">
        <v>1.155</v>
      </c>
      <c r="E157" s="16">
        <v>1.8120000000000001</v>
      </c>
      <c r="F157" s="16">
        <f t="shared" si="8"/>
        <v>1.9090909090909092</v>
      </c>
      <c r="G157" s="16">
        <f t="shared" si="9"/>
        <v>2.9950413223140497</v>
      </c>
      <c r="H157" s="16">
        <f t="shared" si="10"/>
        <v>0.52380952380952384</v>
      </c>
      <c r="I157" s="16">
        <f t="shared" si="11"/>
        <v>0.33388520971302427</v>
      </c>
    </row>
    <row r="158" spans="1:9">
      <c r="A158" s="8" t="s">
        <v>455</v>
      </c>
      <c r="B158" s="16" t="s">
        <v>5</v>
      </c>
      <c r="C158" s="16">
        <v>0.81</v>
      </c>
      <c r="D158" s="16">
        <v>1.99</v>
      </c>
      <c r="E158" s="16">
        <v>1.514</v>
      </c>
      <c r="F158" s="16">
        <f t="shared" si="8"/>
        <v>2.4567901234567899</v>
      </c>
      <c r="G158" s="16">
        <f t="shared" si="9"/>
        <v>1.8691358024691358</v>
      </c>
      <c r="H158" s="16">
        <f t="shared" si="10"/>
        <v>0.40703517587939703</v>
      </c>
      <c r="I158" s="16">
        <f t="shared" si="11"/>
        <v>0.53500660501981512</v>
      </c>
    </row>
    <row r="159" spans="1:9">
      <c r="A159" s="8" t="s">
        <v>456</v>
      </c>
      <c r="B159" s="16" t="s">
        <v>5</v>
      </c>
      <c r="C159" s="16">
        <v>0.56200000000000006</v>
      </c>
      <c r="D159" s="16">
        <v>0.94899999999999995</v>
      </c>
      <c r="E159" s="16">
        <v>1.65</v>
      </c>
      <c r="F159" s="16">
        <f t="shared" si="8"/>
        <v>1.6886120996441278</v>
      </c>
      <c r="G159" s="16">
        <f t="shared" si="9"/>
        <v>2.9359430604982202</v>
      </c>
      <c r="H159" s="16">
        <f t="shared" si="10"/>
        <v>0.59220231822971559</v>
      </c>
      <c r="I159" s="16">
        <f t="shared" si="11"/>
        <v>0.34060606060606063</v>
      </c>
    </row>
    <row r="160" spans="1:9">
      <c r="A160" s="8" t="s">
        <v>457</v>
      </c>
      <c r="B160" s="16" t="s">
        <v>5</v>
      </c>
      <c r="C160" s="16">
        <v>0.43099999999999999</v>
      </c>
      <c r="D160" s="16">
        <v>0.999</v>
      </c>
      <c r="E160" s="16">
        <v>2.13</v>
      </c>
      <c r="F160" s="16">
        <f t="shared" si="8"/>
        <v>2.3178654292343386</v>
      </c>
      <c r="G160" s="16">
        <f t="shared" si="9"/>
        <v>4.9419953596287698</v>
      </c>
      <c r="H160" s="16">
        <f t="shared" si="10"/>
        <v>0.43143143143143142</v>
      </c>
      <c r="I160" s="16">
        <f t="shared" si="11"/>
        <v>0.2023474178403756</v>
      </c>
    </row>
    <row r="161" spans="1:9">
      <c r="A161" s="8" t="s">
        <v>458</v>
      </c>
      <c r="B161" s="16" t="s">
        <v>5</v>
      </c>
      <c r="C161" s="16">
        <v>0.37</v>
      </c>
      <c r="D161" s="16">
        <v>1.0549999999999999</v>
      </c>
      <c r="E161" s="16">
        <v>3.0110000000000001</v>
      </c>
      <c r="F161" s="16">
        <f t="shared" si="8"/>
        <v>2.8513513513513513</v>
      </c>
      <c r="G161" s="16">
        <f t="shared" si="9"/>
        <v>8.1378378378378375</v>
      </c>
      <c r="H161" s="16">
        <f t="shared" si="10"/>
        <v>0.35071090047393366</v>
      </c>
      <c r="I161" s="16">
        <f t="shared" si="11"/>
        <v>0.12288276320159415</v>
      </c>
    </row>
    <row r="162" spans="1:9">
      <c r="A162" s="8" t="s">
        <v>459</v>
      </c>
      <c r="B162" s="16" t="s">
        <v>5</v>
      </c>
      <c r="C162" s="16">
        <v>0.30099999999999999</v>
      </c>
      <c r="D162" s="16">
        <v>0.96399999999999997</v>
      </c>
      <c r="E162" s="16">
        <v>4.13</v>
      </c>
      <c r="F162" s="16">
        <f t="shared" si="8"/>
        <v>3.2026578073089702</v>
      </c>
      <c r="G162" s="16">
        <f t="shared" si="9"/>
        <v>13.720930232558139</v>
      </c>
      <c r="H162" s="16">
        <f t="shared" si="10"/>
        <v>0.31224066390041494</v>
      </c>
      <c r="I162" s="16">
        <f t="shared" si="11"/>
        <v>7.2881355932203393E-2</v>
      </c>
    </row>
    <row r="163" spans="1:9">
      <c r="A163" s="8" t="s">
        <v>460</v>
      </c>
      <c r="B163" s="16" t="s">
        <v>5</v>
      </c>
      <c r="C163" s="16">
        <v>0.82499999999999996</v>
      </c>
      <c r="D163" s="16">
        <v>0.93200000000000005</v>
      </c>
      <c r="E163" s="16">
        <v>2.4940000000000002</v>
      </c>
      <c r="F163" s="16">
        <f t="shared" si="8"/>
        <v>1.1296969696969699</v>
      </c>
      <c r="G163" s="16">
        <f t="shared" si="9"/>
        <v>3.0230303030303034</v>
      </c>
      <c r="H163" s="16">
        <f t="shared" si="10"/>
        <v>0.88519313304721026</v>
      </c>
      <c r="I163" s="16">
        <f t="shared" si="11"/>
        <v>0.33079390537289488</v>
      </c>
    </row>
    <row r="164" spans="1:9">
      <c r="A164" s="8" t="s">
        <v>461</v>
      </c>
      <c r="B164" s="16" t="s">
        <v>5</v>
      </c>
      <c r="C164" s="16">
        <v>0.68100000000000005</v>
      </c>
      <c r="D164" s="16">
        <v>1.294</v>
      </c>
      <c r="E164" s="16">
        <v>1.429</v>
      </c>
      <c r="F164" s="16">
        <f t="shared" si="8"/>
        <v>1.9001468428781203</v>
      </c>
      <c r="G164" s="16">
        <f t="shared" si="9"/>
        <v>2.0983847283406756</v>
      </c>
      <c r="H164" s="16">
        <f t="shared" si="10"/>
        <v>0.52627511591962906</v>
      </c>
      <c r="I164" s="16">
        <f t="shared" si="11"/>
        <v>0.47655703289013296</v>
      </c>
    </row>
    <row r="165" spans="1:9">
      <c r="A165" s="8" t="s">
        <v>462</v>
      </c>
      <c r="B165" s="16" t="s">
        <v>5</v>
      </c>
      <c r="C165" s="16">
        <v>0.629</v>
      </c>
      <c r="D165" s="16">
        <v>1.1919999999999999</v>
      </c>
      <c r="E165" s="16">
        <v>1.631</v>
      </c>
      <c r="F165" s="16">
        <f t="shared" si="8"/>
        <v>1.8950715421303657</v>
      </c>
      <c r="G165" s="16">
        <f t="shared" si="9"/>
        <v>2.5930047694753577</v>
      </c>
      <c r="H165" s="16">
        <f t="shared" si="10"/>
        <v>0.52768456375838924</v>
      </c>
      <c r="I165" s="16">
        <f t="shared" si="11"/>
        <v>0.38565297363580625</v>
      </c>
    </row>
    <row r="166" spans="1:9">
      <c r="A166" s="8" t="s">
        <v>463</v>
      </c>
      <c r="B166" s="16" t="s">
        <v>5</v>
      </c>
      <c r="C166" s="16">
        <v>0.25800000000000001</v>
      </c>
      <c r="D166" s="16">
        <v>1.7030000000000001</v>
      </c>
      <c r="E166" s="16">
        <v>1.7709999999999999</v>
      </c>
      <c r="F166" s="16">
        <f t="shared" si="8"/>
        <v>6.6007751937984498</v>
      </c>
      <c r="G166" s="16">
        <f t="shared" si="9"/>
        <v>6.8643410852713176</v>
      </c>
      <c r="H166" s="16">
        <f t="shared" si="10"/>
        <v>0.15149735760422783</v>
      </c>
      <c r="I166" s="16">
        <f t="shared" si="11"/>
        <v>0.14568040654997177</v>
      </c>
    </row>
    <row r="167" spans="1:9">
      <c r="A167" s="8" t="s">
        <v>464</v>
      </c>
      <c r="B167" s="16" t="s">
        <v>5</v>
      </c>
      <c r="C167" s="16">
        <v>0.36899999999999999</v>
      </c>
      <c r="D167" s="16">
        <v>1.0049999999999999</v>
      </c>
      <c r="E167" s="16">
        <v>1.905</v>
      </c>
      <c r="F167" s="16">
        <f t="shared" si="8"/>
        <v>2.7235772357723573</v>
      </c>
      <c r="G167" s="16">
        <f t="shared" si="9"/>
        <v>5.1626016260162606</v>
      </c>
      <c r="H167" s="16">
        <f t="shared" si="10"/>
        <v>0.36716417910447763</v>
      </c>
      <c r="I167" s="16">
        <f t="shared" si="11"/>
        <v>0.19370078740157479</v>
      </c>
    </row>
    <row r="168" spans="1:9">
      <c r="A168" s="8" t="s">
        <v>465</v>
      </c>
      <c r="B168" s="16" t="s">
        <v>5</v>
      </c>
      <c r="C168" s="16">
        <v>0.745</v>
      </c>
      <c r="D168" s="16">
        <v>0.76700000000000002</v>
      </c>
      <c r="E168" s="16">
        <v>2.6909999999999998</v>
      </c>
      <c r="F168" s="16">
        <f t="shared" si="8"/>
        <v>1.029530201342282</v>
      </c>
      <c r="G168" s="16">
        <f t="shared" si="9"/>
        <v>3.6120805369127513</v>
      </c>
      <c r="H168" s="16">
        <f t="shared" si="10"/>
        <v>0.97131681877444587</v>
      </c>
      <c r="I168" s="16">
        <f t="shared" si="11"/>
        <v>0.2768487551096247</v>
      </c>
    </row>
    <row r="169" spans="1:9">
      <c r="A169" s="8" t="s">
        <v>466</v>
      </c>
      <c r="B169" s="16" t="s">
        <v>5</v>
      </c>
      <c r="C169" s="16">
        <v>0.315</v>
      </c>
      <c r="D169" s="16">
        <v>1.0129999999999999</v>
      </c>
      <c r="E169" s="16">
        <v>1.198</v>
      </c>
      <c r="F169" s="16">
        <f t="shared" si="8"/>
        <v>3.2158730158730156</v>
      </c>
      <c r="G169" s="16">
        <f t="shared" si="9"/>
        <v>3.803174603174603</v>
      </c>
      <c r="H169" s="16">
        <f t="shared" si="10"/>
        <v>0.31095755182625867</v>
      </c>
      <c r="I169" s="16">
        <f t="shared" si="11"/>
        <v>0.26293823038397329</v>
      </c>
    </row>
    <row r="170" spans="1:9">
      <c r="A170" s="8" t="s">
        <v>467</v>
      </c>
      <c r="B170" s="16" t="s">
        <v>5</v>
      </c>
      <c r="C170" s="16">
        <v>0.36599999999999999</v>
      </c>
      <c r="D170" s="16">
        <v>1.454</v>
      </c>
      <c r="E170" s="16">
        <v>1.4179999999999999</v>
      </c>
      <c r="F170" s="16">
        <f t="shared" si="8"/>
        <v>3.9726775956284155</v>
      </c>
      <c r="G170" s="16">
        <f t="shared" si="9"/>
        <v>3.8743169398907105</v>
      </c>
      <c r="H170" s="16">
        <f t="shared" si="10"/>
        <v>0.2517193947730399</v>
      </c>
      <c r="I170" s="16">
        <f t="shared" si="11"/>
        <v>0.25811001410437234</v>
      </c>
    </row>
    <row r="171" spans="1:9">
      <c r="A171" s="8" t="s">
        <v>468</v>
      </c>
      <c r="B171" s="16" t="s">
        <v>5</v>
      </c>
      <c r="C171" s="16">
        <v>0.433</v>
      </c>
      <c r="D171" s="16">
        <v>1.478</v>
      </c>
      <c r="E171" s="16">
        <v>1.915</v>
      </c>
      <c r="F171" s="16">
        <f t="shared" si="8"/>
        <v>3.4133949191685913</v>
      </c>
      <c r="G171" s="16">
        <f t="shared" si="9"/>
        <v>4.4226327944572752</v>
      </c>
      <c r="H171" s="16">
        <f t="shared" si="10"/>
        <v>0.29296346414073071</v>
      </c>
      <c r="I171" s="16">
        <f t="shared" si="11"/>
        <v>0.22610966057441254</v>
      </c>
    </row>
    <row r="172" spans="1:9">
      <c r="A172" s="8" t="s">
        <v>469</v>
      </c>
      <c r="B172" s="16" t="s">
        <v>5</v>
      </c>
      <c r="C172" s="16">
        <v>0.47</v>
      </c>
      <c r="D172" s="16">
        <v>0.74199999999999999</v>
      </c>
      <c r="E172" s="16">
        <v>1.994</v>
      </c>
      <c r="F172" s="16">
        <f t="shared" si="8"/>
        <v>1.5787234042553193</v>
      </c>
      <c r="G172" s="16">
        <f t="shared" si="9"/>
        <v>4.2425531914893622</v>
      </c>
      <c r="H172" s="16">
        <f t="shared" si="10"/>
        <v>0.63342318059299185</v>
      </c>
      <c r="I172" s="16">
        <f t="shared" si="11"/>
        <v>0.23570712136409228</v>
      </c>
    </row>
    <row r="173" spans="1:9">
      <c r="A173" s="8" t="s">
        <v>470</v>
      </c>
      <c r="B173" s="16" t="s">
        <v>5</v>
      </c>
      <c r="C173" s="16">
        <v>2.431</v>
      </c>
      <c r="D173" s="16">
        <v>1.0720000000000001</v>
      </c>
      <c r="E173" s="16">
        <v>0.67</v>
      </c>
      <c r="F173" s="16">
        <f t="shared" si="8"/>
        <v>0.44097079391197042</v>
      </c>
      <c r="G173" s="16">
        <f t="shared" si="9"/>
        <v>0.27560674619498149</v>
      </c>
      <c r="H173" s="16">
        <f t="shared" si="10"/>
        <v>2.267723880597015</v>
      </c>
      <c r="I173" s="16">
        <f t="shared" si="11"/>
        <v>3.6283582089552238</v>
      </c>
    </row>
    <row r="174" spans="1:9">
      <c r="A174" s="8" t="s">
        <v>471</v>
      </c>
      <c r="B174" s="16" t="s">
        <v>5</v>
      </c>
      <c r="C174" s="16">
        <v>0.53900000000000003</v>
      </c>
      <c r="D174" s="16">
        <v>1.105</v>
      </c>
      <c r="E174" s="16">
        <v>2.782</v>
      </c>
      <c r="F174" s="16">
        <f t="shared" si="8"/>
        <v>2.0500927643784785</v>
      </c>
      <c r="G174" s="16">
        <f t="shared" si="9"/>
        <v>5.1614100185528757</v>
      </c>
      <c r="H174" s="16">
        <f t="shared" si="10"/>
        <v>0.4877828054298643</v>
      </c>
      <c r="I174" s="16">
        <f t="shared" si="11"/>
        <v>0.193745506829619</v>
      </c>
    </row>
    <row r="175" spans="1:9">
      <c r="A175" s="8" t="s">
        <v>472</v>
      </c>
      <c r="B175" s="16" t="s">
        <v>5</v>
      </c>
      <c r="C175" s="16">
        <v>0.85799999999999998</v>
      </c>
      <c r="D175" s="16">
        <v>1.204</v>
      </c>
      <c r="E175" s="16">
        <v>2.1709999999999998</v>
      </c>
      <c r="F175" s="16">
        <f t="shared" si="8"/>
        <v>1.4032634032634033</v>
      </c>
      <c r="G175" s="16">
        <f t="shared" si="9"/>
        <v>2.5303030303030303</v>
      </c>
      <c r="H175" s="16">
        <f t="shared" si="10"/>
        <v>0.71262458471760803</v>
      </c>
      <c r="I175" s="16">
        <f t="shared" si="11"/>
        <v>0.39520958083832336</v>
      </c>
    </row>
    <row r="176" spans="1:9">
      <c r="A176" s="8" t="s">
        <v>473</v>
      </c>
      <c r="B176" s="16" t="s">
        <v>5</v>
      </c>
      <c r="C176" s="16">
        <v>0.629</v>
      </c>
      <c r="D176" s="16">
        <v>0.90500000000000003</v>
      </c>
      <c r="E176" s="16">
        <v>1.8180000000000001</v>
      </c>
      <c r="F176" s="16">
        <f t="shared" si="8"/>
        <v>1.43879173290938</v>
      </c>
      <c r="G176" s="16">
        <f t="shared" si="9"/>
        <v>2.8903020667726551</v>
      </c>
      <c r="H176" s="16">
        <f t="shared" si="10"/>
        <v>0.69502762430939224</v>
      </c>
      <c r="I176" s="16">
        <f t="shared" si="11"/>
        <v>0.34598459845984597</v>
      </c>
    </row>
    <row r="177" spans="1:9">
      <c r="A177" s="8" t="s">
        <v>474</v>
      </c>
      <c r="B177" s="16" t="s">
        <v>5</v>
      </c>
      <c r="C177" s="16">
        <v>0.32900000000000001</v>
      </c>
      <c r="D177" s="16">
        <v>2.484</v>
      </c>
      <c r="E177" s="16">
        <v>1.141</v>
      </c>
      <c r="F177" s="16">
        <f t="shared" si="8"/>
        <v>7.5501519756838906</v>
      </c>
      <c r="G177" s="16">
        <f t="shared" si="9"/>
        <v>3.4680851063829787</v>
      </c>
      <c r="H177" s="16">
        <f t="shared" si="10"/>
        <v>0.13244766505636071</v>
      </c>
      <c r="I177" s="16">
        <f t="shared" si="11"/>
        <v>0.28834355828220859</v>
      </c>
    </row>
    <row r="178" spans="1:9">
      <c r="A178" s="8" t="s">
        <v>475</v>
      </c>
      <c r="B178" s="16" t="s">
        <v>5</v>
      </c>
      <c r="C178" s="16">
        <v>0.39500000000000002</v>
      </c>
      <c r="D178" s="16">
        <v>1.085</v>
      </c>
      <c r="E178" s="16">
        <v>1.623</v>
      </c>
      <c r="F178" s="16">
        <f t="shared" si="8"/>
        <v>2.7468354430379747</v>
      </c>
      <c r="G178" s="16">
        <f t="shared" si="9"/>
        <v>4.1088607594936706</v>
      </c>
      <c r="H178" s="16">
        <f t="shared" si="10"/>
        <v>0.36405529953917054</v>
      </c>
      <c r="I178" s="16">
        <f t="shared" si="11"/>
        <v>0.24337646333949478</v>
      </c>
    </row>
    <row r="179" spans="1:9">
      <c r="A179" s="8" t="s">
        <v>476</v>
      </c>
      <c r="B179" s="16" t="s">
        <v>5</v>
      </c>
      <c r="C179" s="16">
        <v>5.0999999999999997E-2</v>
      </c>
      <c r="D179" s="16">
        <v>3.468</v>
      </c>
      <c r="E179" s="16">
        <v>1.7230000000000001</v>
      </c>
      <c r="F179" s="16">
        <f t="shared" si="8"/>
        <v>68</v>
      </c>
      <c r="G179" s="16">
        <f t="shared" si="9"/>
        <v>33.7843137254902</v>
      </c>
      <c r="H179" s="16">
        <f t="shared" si="10"/>
        <v>1.4705882352941176E-2</v>
      </c>
      <c r="I179" s="16">
        <f t="shared" si="11"/>
        <v>2.9599535693557746E-2</v>
      </c>
    </row>
    <row r="180" spans="1:9">
      <c r="A180" s="8" t="s">
        <v>477</v>
      </c>
      <c r="B180" s="16" t="s">
        <v>5</v>
      </c>
      <c r="C180" s="16">
        <v>0.44600000000000001</v>
      </c>
      <c r="D180" s="16">
        <v>1.998</v>
      </c>
      <c r="E180" s="16">
        <v>1.768</v>
      </c>
      <c r="F180" s="16">
        <f t="shared" si="8"/>
        <v>4.4798206278026909</v>
      </c>
      <c r="G180" s="16">
        <f t="shared" si="9"/>
        <v>3.9641255605381165</v>
      </c>
      <c r="H180" s="16">
        <f t="shared" si="10"/>
        <v>0.22322322322322322</v>
      </c>
      <c r="I180" s="16">
        <f t="shared" si="11"/>
        <v>0.25226244343891402</v>
      </c>
    </row>
    <row r="181" spans="1:9">
      <c r="A181" s="8" t="s">
        <v>478</v>
      </c>
      <c r="B181" s="16" t="s">
        <v>5</v>
      </c>
      <c r="C181" s="16">
        <v>0.28699999999999998</v>
      </c>
      <c r="D181" s="16">
        <v>1.5489999999999999</v>
      </c>
      <c r="E181" s="16">
        <v>1.0780000000000001</v>
      </c>
      <c r="F181" s="16">
        <f t="shared" si="8"/>
        <v>5.3972125435540068</v>
      </c>
      <c r="G181" s="16">
        <f t="shared" si="9"/>
        <v>3.7560975609756104</v>
      </c>
      <c r="H181" s="16">
        <f t="shared" si="10"/>
        <v>0.18528082633957391</v>
      </c>
      <c r="I181" s="16">
        <f t="shared" si="11"/>
        <v>0.26623376623376621</v>
      </c>
    </row>
    <row r="182" spans="1:9">
      <c r="A182" s="8" t="s">
        <v>479</v>
      </c>
      <c r="B182" s="16" t="s">
        <v>5</v>
      </c>
      <c r="C182" s="16">
        <v>0.05</v>
      </c>
      <c r="D182" s="16">
        <v>2.7109999999999999</v>
      </c>
      <c r="E182" s="16">
        <v>1.5</v>
      </c>
      <c r="F182" s="16">
        <f t="shared" si="8"/>
        <v>54.219999999999992</v>
      </c>
      <c r="G182" s="16">
        <f t="shared" si="9"/>
        <v>30</v>
      </c>
      <c r="H182" s="16">
        <f t="shared" si="10"/>
        <v>1.844337882700111E-2</v>
      </c>
      <c r="I182" s="16">
        <f t="shared" si="11"/>
        <v>3.3333333333333333E-2</v>
      </c>
    </row>
    <row r="183" spans="1:9">
      <c r="A183" s="8" t="s">
        <v>480</v>
      </c>
      <c r="B183" s="16" t="s">
        <v>5</v>
      </c>
      <c r="C183" s="16">
        <v>0.09</v>
      </c>
      <c r="D183" s="16">
        <v>2.5049999999999999</v>
      </c>
      <c r="E183" s="16">
        <v>2.5539999999999998</v>
      </c>
      <c r="F183" s="16">
        <f t="shared" si="8"/>
        <v>27.833333333333332</v>
      </c>
      <c r="G183" s="16">
        <f t="shared" si="9"/>
        <v>28.377777777777776</v>
      </c>
      <c r="H183" s="16">
        <f t="shared" si="10"/>
        <v>3.5928143712574849E-2</v>
      </c>
      <c r="I183" s="16">
        <f t="shared" si="11"/>
        <v>3.5238841033672669E-2</v>
      </c>
    </row>
    <row r="184" spans="1:9">
      <c r="A184" s="8" t="s">
        <v>481</v>
      </c>
      <c r="B184" s="16" t="s">
        <v>5</v>
      </c>
      <c r="C184" s="16">
        <v>0.17699999999999999</v>
      </c>
      <c r="D184" s="16">
        <v>2.254</v>
      </c>
      <c r="E184" s="16">
        <v>2.6579999999999999</v>
      </c>
      <c r="F184" s="16">
        <f t="shared" si="8"/>
        <v>12.734463276836159</v>
      </c>
      <c r="G184" s="16">
        <f t="shared" si="9"/>
        <v>15.016949152542374</v>
      </c>
      <c r="H184" s="16">
        <f t="shared" si="10"/>
        <v>7.852706299911269E-2</v>
      </c>
      <c r="I184" s="16">
        <f t="shared" si="11"/>
        <v>6.6591422121896157E-2</v>
      </c>
    </row>
    <row r="185" spans="1:9">
      <c r="A185" s="8" t="s">
        <v>482</v>
      </c>
      <c r="B185" s="16" t="s">
        <v>5</v>
      </c>
      <c r="C185" s="16">
        <v>0.254</v>
      </c>
      <c r="D185" s="16">
        <v>1.304</v>
      </c>
      <c r="E185" s="16">
        <v>2.4430000000000001</v>
      </c>
      <c r="F185" s="16">
        <f t="shared" si="8"/>
        <v>5.1338582677165352</v>
      </c>
      <c r="G185" s="16">
        <f t="shared" si="9"/>
        <v>9.6181102362204722</v>
      </c>
      <c r="H185" s="16">
        <f t="shared" si="10"/>
        <v>0.19478527607361962</v>
      </c>
      <c r="I185" s="16">
        <f t="shared" si="11"/>
        <v>0.10397052803929595</v>
      </c>
    </row>
    <row r="186" spans="1:9">
      <c r="A186" s="8" t="s">
        <v>483</v>
      </c>
      <c r="B186" s="16" t="s">
        <v>5</v>
      </c>
      <c r="C186" s="16">
        <v>0.33600000000000002</v>
      </c>
      <c r="D186" s="16">
        <v>1.2310000000000001</v>
      </c>
      <c r="E186" s="16">
        <v>1.712</v>
      </c>
      <c r="F186" s="16">
        <f t="shared" si="8"/>
        <v>3.6636904761904763</v>
      </c>
      <c r="G186" s="16">
        <f t="shared" si="9"/>
        <v>5.0952380952380949</v>
      </c>
      <c r="H186" s="16">
        <f t="shared" si="10"/>
        <v>0.27294882209585702</v>
      </c>
      <c r="I186" s="16">
        <f t="shared" si="11"/>
        <v>0.19626168224299068</v>
      </c>
    </row>
    <row r="187" spans="1:9">
      <c r="A187" s="8" t="s">
        <v>484</v>
      </c>
      <c r="B187" s="16" t="s">
        <v>5</v>
      </c>
      <c r="C187" s="16">
        <v>0.434</v>
      </c>
      <c r="D187" s="16">
        <v>1.0900000000000001</v>
      </c>
      <c r="E187" s="16">
        <v>1.522</v>
      </c>
      <c r="F187" s="16">
        <f t="shared" si="8"/>
        <v>2.5115207373271891</v>
      </c>
      <c r="G187" s="16">
        <f t="shared" si="9"/>
        <v>3.5069124423963136</v>
      </c>
      <c r="H187" s="16">
        <f t="shared" si="10"/>
        <v>0.39816513761467887</v>
      </c>
      <c r="I187" s="16">
        <f t="shared" si="11"/>
        <v>0.28515111695137974</v>
      </c>
    </row>
    <row r="188" spans="1:9">
      <c r="A188" s="8" t="s">
        <v>485</v>
      </c>
      <c r="B188" s="16" t="s">
        <v>5</v>
      </c>
      <c r="C188" s="16">
        <v>0.69399999999999995</v>
      </c>
      <c r="D188" s="16">
        <v>1.1120000000000001</v>
      </c>
      <c r="E188" s="16">
        <v>3.7629999999999999</v>
      </c>
      <c r="F188" s="16">
        <f t="shared" si="8"/>
        <v>1.6023054755043231</v>
      </c>
      <c r="G188" s="16">
        <f t="shared" si="9"/>
        <v>5.4221902017291068</v>
      </c>
      <c r="H188" s="16">
        <f t="shared" si="10"/>
        <v>0.62410071942446033</v>
      </c>
      <c r="I188" s="16">
        <f t="shared" si="11"/>
        <v>0.18442731862875364</v>
      </c>
    </row>
    <row r="189" spans="1:9">
      <c r="A189" s="8" t="s">
        <v>486</v>
      </c>
      <c r="B189" s="16" t="s">
        <v>5</v>
      </c>
      <c r="C189" s="16">
        <v>0.65700000000000003</v>
      </c>
      <c r="D189" s="16">
        <v>0.83599999999999997</v>
      </c>
      <c r="E189" s="16">
        <v>3</v>
      </c>
      <c r="F189" s="16">
        <f t="shared" si="8"/>
        <v>1.2724505327245053</v>
      </c>
      <c r="G189" s="16">
        <f t="shared" si="9"/>
        <v>4.5662100456621006</v>
      </c>
      <c r="H189" s="16">
        <f t="shared" si="10"/>
        <v>0.78588516746411485</v>
      </c>
      <c r="I189" s="16">
        <f t="shared" si="11"/>
        <v>0.219</v>
      </c>
    </row>
    <row r="190" spans="1:9">
      <c r="A190" s="8" t="s">
        <v>487</v>
      </c>
      <c r="B190" s="16" t="s">
        <v>5</v>
      </c>
      <c r="C190" s="16">
        <v>0.247</v>
      </c>
      <c r="D190" s="16">
        <v>1.302</v>
      </c>
      <c r="E190" s="16">
        <v>2.4809999999999999</v>
      </c>
      <c r="F190" s="16">
        <f t="shared" si="8"/>
        <v>5.2712550607287456</v>
      </c>
      <c r="G190" s="16">
        <f t="shared" si="9"/>
        <v>10.044534412955466</v>
      </c>
      <c r="H190" s="16">
        <f t="shared" si="10"/>
        <v>0.18970814132104455</v>
      </c>
      <c r="I190" s="16">
        <f t="shared" si="11"/>
        <v>9.9556630390971387E-2</v>
      </c>
    </row>
    <row r="191" spans="1:9">
      <c r="A191" s="8" t="s">
        <v>488</v>
      </c>
      <c r="B191" s="16" t="s">
        <v>5</v>
      </c>
      <c r="C191" s="16">
        <v>0.46899999999999997</v>
      </c>
      <c r="D191" s="16">
        <v>0.83099999999999996</v>
      </c>
      <c r="E191" s="16">
        <v>2.363</v>
      </c>
      <c r="F191" s="16">
        <f t="shared" si="8"/>
        <v>1.7718550106609807</v>
      </c>
      <c r="G191" s="16">
        <f t="shared" si="9"/>
        <v>5.0383795309168447</v>
      </c>
      <c r="H191" s="16">
        <f t="shared" si="10"/>
        <v>0.56438026474127556</v>
      </c>
      <c r="I191" s="16">
        <f t="shared" si="11"/>
        <v>0.19847651290732118</v>
      </c>
    </row>
    <row r="192" spans="1:9">
      <c r="A192" s="8" t="s">
        <v>489</v>
      </c>
      <c r="B192" s="16" t="s">
        <v>5</v>
      </c>
      <c r="C192" s="16">
        <v>0.20899999999999999</v>
      </c>
      <c r="D192" s="16">
        <v>1.214</v>
      </c>
      <c r="E192" s="16">
        <v>1.9710000000000001</v>
      </c>
      <c r="F192" s="16">
        <f t="shared" si="8"/>
        <v>5.8086124401913874</v>
      </c>
      <c r="G192" s="16">
        <f t="shared" si="9"/>
        <v>9.4306220095693796</v>
      </c>
      <c r="H192" s="16">
        <f t="shared" si="10"/>
        <v>0.17215815485996705</v>
      </c>
      <c r="I192" s="16">
        <f t="shared" si="11"/>
        <v>0.10603754439370877</v>
      </c>
    </row>
    <row r="193" spans="1:9">
      <c r="A193" s="8" t="s">
        <v>490</v>
      </c>
      <c r="B193" s="16" t="s">
        <v>5</v>
      </c>
      <c r="C193" s="16">
        <v>0.16700000000000001</v>
      </c>
      <c r="D193" s="16">
        <v>1.21</v>
      </c>
      <c r="E193" s="16">
        <v>1.7170000000000001</v>
      </c>
      <c r="F193" s="16">
        <f t="shared" si="8"/>
        <v>7.2455089820359273</v>
      </c>
      <c r="G193" s="16">
        <f t="shared" si="9"/>
        <v>10.281437125748504</v>
      </c>
      <c r="H193" s="16">
        <f t="shared" si="10"/>
        <v>0.13801652892561986</v>
      </c>
      <c r="I193" s="16">
        <f t="shared" si="11"/>
        <v>9.7262667443214906E-2</v>
      </c>
    </row>
    <row r="194" spans="1:9">
      <c r="A194" s="8" t="s">
        <v>491</v>
      </c>
      <c r="B194" s="16" t="s">
        <v>5</v>
      </c>
      <c r="C194" s="16">
        <v>0.55500000000000005</v>
      </c>
      <c r="D194" s="16">
        <v>1.0840000000000001</v>
      </c>
      <c r="E194" s="16">
        <v>1.6970000000000001</v>
      </c>
      <c r="F194" s="16">
        <f t="shared" si="8"/>
        <v>1.9531531531531532</v>
      </c>
      <c r="G194" s="16">
        <f t="shared" si="9"/>
        <v>3.0576576576576575</v>
      </c>
      <c r="H194" s="16">
        <f t="shared" si="10"/>
        <v>0.51199261992619927</v>
      </c>
      <c r="I194" s="16">
        <f t="shared" si="11"/>
        <v>0.32704773129051268</v>
      </c>
    </row>
    <row r="195" spans="1:9">
      <c r="A195" s="8" t="s">
        <v>492</v>
      </c>
      <c r="B195" s="16" t="s">
        <v>5</v>
      </c>
      <c r="C195" s="16">
        <v>0.48099999999999998</v>
      </c>
      <c r="D195" s="16">
        <v>0.97299999999999998</v>
      </c>
      <c r="E195" s="16">
        <v>2.1520000000000001</v>
      </c>
      <c r="F195" s="16">
        <f t="shared" ref="F195:F258" si="12">D195/C195</f>
        <v>2.0228690228690227</v>
      </c>
      <c r="G195" s="16">
        <f t="shared" ref="G195:G258" si="13">E195/C195</f>
        <v>4.4740124740124747</v>
      </c>
      <c r="H195" s="16">
        <f t="shared" ref="H195:H258" si="14">C195/D195</f>
        <v>0.49434737923946559</v>
      </c>
      <c r="I195" s="16">
        <f t="shared" ref="I195:I258" si="15">C195/E195</f>
        <v>0.22351301115241634</v>
      </c>
    </row>
    <row r="196" spans="1:9">
      <c r="A196" s="8" t="s">
        <v>493</v>
      </c>
      <c r="B196" s="16" t="s">
        <v>5</v>
      </c>
      <c r="C196" s="16">
        <v>0.56399999999999995</v>
      </c>
      <c r="D196" s="16">
        <v>1.1559999999999999</v>
      </c>
      <c r="E196" s="16">
        <v>2.528</v>
      </c>
      <c r="F196" s="16">
        <f t="shared" si="12"/>
        <v>2.0496453900709222</v>
      </c>
      <c r="G196" s="16">
        <f t="shared" si="13"/>
        <v>4.4822695035460995</v>
      </c>
      <c r="H196" s="16">
        <f t="shared" si="14"/>
        <v>0.48788927335640137</v>
      </c>
      <c r="I196" s="16">
        <f t="shared" si="15"/>
        <v>0.22310126582278478</v>
      </c>
    </row>
    <row r="197" spans="1:9">
      <c r="A197" s="8" t="s">
        <v>494</v>
      </c>
      <c r="B197" s="16" t="s">
        <v>83</v>
      </c>
      <c r="C197" s="16">
        <v>0.66800000000000004</v>
      </c>
      <c r="D197" s="16">
        <v>1.554</v>
      </c>
      <c r="E197" s="16">
        <v>1.1220000000000001</v>
      </c>
      <c r="F197" s="16">
        <f t="shared" si="12"/>
        <v>2.3263473053892216</v>
      </c>
      <c r="G197" s="16">
        <f t="shared" si="13"/>
        <v>1.6796407185628743</v>
      </c>
      <c r="H197" s="16">
        <f t="shared" si="14"/>
        <v>0.42985842985842987</v>
      </c>
      <c r="I197" s="16">
        <f t="shared" si="15"/>
        <v>0.59536541889483063</v>
      </c>
    </row>
    <row r="198" spans="1:9">
      <c r="A198" s="8" t="s">
        <v>495</v>
      </c>
      <c r="B198" s="16" t="s">
        <v>83</v>
      </c>
      <c r="C198" s="16">
        <v>4.0250000000000004</v>
      </c>
      <c r="D198" s="16">
        <v>0.98</v>
      </c>
      <c r="E198" s="16">
        <v>0.70299999999999996</v>
      </c>
      <c r="F198" s="16">
        <f t="shared" si="12"/>
        <v>0.2434782608695652</v>
      </c>
      <c r="G198" s="16">
        <f t="shared" si="13"/>
        <v>0.17465838509316767</v>
      </c>
      <c r="H198" s="16">
        <f t="shared" si="14"/>
        <v>4.1071428571428577</v>
      </c>
      <c r="I198" s="16">
        <f t="shared" si="15"/>
        <v>5.7254623044096737</v>
      </c>
    </row>
    <row r="199" spans="1:9">
      <c r="A199" s="8" t="s">
        <v>496</v>
      </c>
      <c r="B199" s="16" t="s">
        <v>99</v>
      </c>
      <c r="C199" s="16">
        <v>0.58199999999999996</v>
      </c>
      <c r="D199" s="16">
        <v>1.613</v>
      </c>
      <c r="E199" s="16">
        <v>1.2010000000000001</v>
      </c>
      <c r="F199" s="16">
        <f t="shared" si="12"/>
        <v>2.7714776632302409</v>
      </c>
      <c r="G199" s="16">
        <f t="shared" si="13"/>
        <v>2.0635738831615122</v>
      </c>
      <c r="H199" s="16">
        <f t="shared" si="14"/>
        <v>0.36081835089894604</v>
      </c>
      <c r="I199" s="16">
        <f t="shared" si="15"/>
        <v>0.48459616985845122</v>
      </c>
    </row>
    <row r="200" spans="1:9">
      <c r="A200" s="8" t="s">
        <v>497</v>
      </c>
      <c r="B200" s="16" t="s">
        <v>99</v>
      </c>
      <c r="C200" s="16">
        <v>0.54600000000000004</v>
      </c>
      <c r="D200" s="16">
        <v>1.411</v>
      </c>
      <c r="E200" s="16">
        <v>1.3380000000000001</v>
      </c>
      <c r="F200" s="16">
        <f t="shared" si="12"/>
        <v>2.5842490842490839</v>
      </c>
      <c r="G200" s="16">
        <f t="shared" si="13"/>
        <v>2.4505494505494507</v>
      </c>
      <c r="H200" s="16">
        <f t="shared" si="14"/>
        <v>0.38695960311835581</v>
      </c>
      <c r="I200" s="16">
        <f t="shared" si="15"/>
        <v>0.40807174887892378</v>
      </c>
    </row>
    <row r="201" spans="1:9">
      <c r="A201" s="8" t="s">
        <v>498</v>
      </c>
      <c r="B201" s="16" t="s">
        <v>268</v>
      </c>
      <c r="C201" s="16">
        <v>1.387</v>
      </c>
      <c r="D201" s="16">
        <v>1.0289999999999999</v>
      </c>
      <c r="E201" s="16">
        <v>0.38200000000000001</v>
      </c>
      <c r="F201" s="16">
        <f t="shared" si="12"/>
        <v>0.74188896899783696</v>
      </c>
      <c r="G201" s="16">
        <f t="shared" si="13"/>
        <v>0.2754145638067772</v>
      </c>
      <c r="H201" s="16">
        <f t="shared" si="14"/>
        <v>1.3479105928085522</v>
      </c>
      <c r="I201" s="16">
        <f t="shared" si="15"/>
        <v>3.6308900523560208</v>
      </c>
    </row>
    <row r="202" spans="1:9">
      <c r="A202" s="8" t="s">
        <v>499</v>
      </c>
      <c r="B202" s="16" t="s">
        <v>111</v>
      </c>
      <c r="C202" s="16">
        <v>0.154</v>
      </c>
      <c r="D202" s="16">
        <v>2.0289999999999999</v>
      </c>
      <c r="E202" s="16">
        <v>1.8120000000000001</v>
      </c>
      <c r="F202" s="16">
        <f t="shared" si="12"/>
        <v>13.175324675324674</v>
      </c>
      <c r="G202" s="16">
        <f t="shared" si="13"/>
        <v>11.766233766233766</v>
      </c>
      <c r="H202" s="16">
        <f t="shared" si="14"/>
        <v>7.5899457861015276E-2</v>
      </c>
      <c r="I202" s="16">
        <f t="shared" si="15"/>
        <v>8.4988962472406171E-2</v>
      </c>
    </row>
    <row r="203" spans="1:9">
      <c r="A203" s="8" t="s">
        <v>500</v>
      </c>
      <c r="B203" s="16" t="s">
        <v>111</v>
      </c>
      <c r="C203" s="16">
        <v>0.27500000000000002</v>
      </c>
      <c r="D203" s="16">
        <v>3.0659999999999998</v>
      </c>
      <c r="E203" s="16">
        <v>1.3779999999999999</v>
      </c>
      <c r="F203" s="16">
        <f t="shared" si="12"/>
        <v>11.149090909090907</v>
      </c>
      <c r="G203" s="16">
        <f t="shared" si="13"/>
        <v>5.0109090909090899</v>
      </c>
      <c r="H203" s="16">
        <f t="shared" si="14"/>
        <v>8.9693411611219839E-2</v>
      </c>
      <c r="I203" s="16">
        <f t="shared" si="15"/>
        <v>0.19956458635703922</v>
      </c>
    </row>
    <row r="204" spans="1:9">
      <c r="A204" s="8" t="s">
        <v>501</v>
      </c>
      <c r="B204" s="16" t="s">
        <v>111</v>
      </c>
      <c r="C204" s="16">
        <v>0.27800000000000002</v>
      </c>
      <c r="D204" s="16">
        <v>1.444</v>
      </c>
      <c r="E204" s="16">
        <v>1.484</v>
      </c>
      <c r="F204" s="16">
        <f t="shared" si="12"/>
        <v>5.1942446043165464</v>
      </c>
      <c r="G204" s="16">
        <f t="shared" si="13"/>
        <v>5.3381294964028774</v>
      </c>
      <c r="H204" s="16">
        <f t="shared" si="14"/>
        <v>0.19252077562326872</v>
      </c>
      <c r="I204" s="16">
        <f t="shared" si="15"/>
        <v>0.18733153638814018</v>
      </c>
    </row>
    <row r="205" spans="1:9">
      <c r="A205" s="8" t="s">
        <v>502</v>
      </c>
      <c r="B205" s="16" t="s">
        <v>111</v>
      </c>
      <c r="C205" s="16">
        <v>0.49299999999999999</v>
      </c>
      <c r="D205" s="16">
        <v>2.782</v>
      </c>
      <c r="E205" s="16">
        <v>1.4870000000000001</v>
      </c>
      <c r="F205" s="16">
        <f t="shared" si="12"/>
        <v>5.6430020283975661</v>
      </c>
      <c r="G205" s="16">
        <f t="shared" si="13"/>
        <v>3.0162271805273835</v>
      </c>
      <c r="H205" s="16">
        <f t="shared" si="14"/>
        <v>0.17721063982746224</v>
      </c>
      <c r="I205" s="16">
        <f t="shared" si="15"/>
        <v>0.33154001344989908</v>
      </c>
    </row>
    <row r="206" spans="1:9">
      <c r="A206" s="8" t="s">
        <v>503</v>
      </c>
      <c r="B206" s="16" t="s">
        <v>111</v>
      </c>
      <c r="C206" s="16">
        <v>0.41199999999999998</v>
      </c>
      <c r="D206" s="16">
        <v>2.3530000000000002</v>
      </c>
      <c r="E206" s="16">
        <v>1.627</v>
      </c>
      <c r="F206" s="16">
        <f t="shared" si="12"/>
        <v>5.7111650485436902</v>
      </c>
      <c r="G206" s="16">
        <f t="shared" si="13"/>
        <v>3.9490291262135924</v>
      </c>
      <c r="H206" s="16">
        <f t="shared" si="14"/>
        <v>0.17509562260943473</v>
      </c>
      <c r="I206" s="16">
        <f t="shared" si="15"/>
        <v>0.25322679778733864</v>
      </c>
    </row>
    <row r="207" spans="1:9">
      <c r="A207" s="8" t="s">
        <v>504</v>
      </c>
      <c r="B207" s="16" t="s">
        <v>111</v>
      </c>
      <c r="C207" s="16">
        <v>0.28599999999999998</v>
      </c>
      <c r="D207" s="16">
        <v>2.6360000000000001</v>
      </c>
      <c r="E207" s="16">
        <v>1.383</v>
      </c>
      <c r="F207" s="16">
        <f t="shared" si="12"/>
        <v>9.2167832167832184</v>
      </c>
      <c r="G207" s="16">
        <f t="shared" si="13"/>
        <v>4.8356643356643358</v>
      </c>
      <c r="H207" s="16">
        <f t="shared" si="14"/>
        <v>0.10849772382397571</v>
      </c>
      <c r="I207" s="16">
        <f t="shared" si="15"/>
        <v>0.20679681851048443</v>
      </c>
    </row>
    <row r="208" spans="1:9">
      <c r="A208" s="8" t="s">
        <v>505</v>
      </c>
      <c r="B208" s="16" t="s">
        <v>260</v>
      </c>
      <c r="C208" s="16">
        <v>1.4139999999999999</v>
      </c>
      <c r="D208" s="16">
        <v>2.4079999999999999</v>
      </c>
      <c r="E208" s="16">
        <v>0.71399999999999997</v>
      </c>
      <c r="F208" s="16">
        <f t="shared" si="12"/>
        <v>1.7029702970297029</v>
      </c>
      <c r="G208" s="16">
        <f t="shared" si="13"/>
        <v>0.50495049504950495</v>
      </c>
      <c r="H208" s="16">
        <f t="shared" si="14"/>
        <v>0.58720930232558133</v>
      </c>
      <c r="I208" s="16">
        <f t="shared" si="15"/>
        <v>1.9803921568627452</v>
      </c>
    </row>
    <row r="209" spans="1:9">
      <c r="A209" s="8" t="s">
        <v>506</v>
      </c>
      <c r="B209" s="16" t="s">
        <v>260</v>
      </c>
      <c r="C209" s="16">
        <v>0.85399999999999998</v>
      </c>
      <c r="D209" s="16">
        <v>1.4830000000000001</v>
      </c>
      <c r="E209" s="16">
        <v>1.369</v>
      </c>
      <c r="F209" s="16">
        <f t="shared" si="12"/>
        <v>1.7365339578454333</v>
      </c>
      <c r="G209" s="16">
        <f t="shared" si="13"/>
        <v>1.6030444964871196</v>
      </c>
      <c r="H209" s="16">
        <f t="shared" si="14"/>
        <v>0.57585974376264326</v>
      </c>
      <c r="I209" s="16">
        <f t="shared" si="15"/>
        <v>0.62381300219138058</v>
      </c>
    </row>
    <row r="210" spans="1:9">
      <c r="A210" s="8" t="s">
        <v>507</v>
      </c>
      <c r="B210" s="16" t="s">
        <v>33</v>
      </c>
      <c r="C210" s="16">
        <v>0.81299999999999994</v>
      </c>
      <c r="D210" s="16">
        <v>1.542</v>
      </c>
      <c r="E210" s="16">
        <v>1.081</v>
      </c>
      <c r="F210" s="16">
        <f t="shared" si="12"/>
        <v>1.896678966789668</v>
      </c>
      <c r="G210" s="16">
        <f t="shared" si="13"/>
        <v>1.3296432964329643</v>
      </c>
      <c r="H210" s="16">
        <f t="shared" si="14"/>
        <v>0.52723735408560302</v>
      </c>
      <c r="I210" s="16">
        <f t="shared" si="15"/>
        <v>0.75208140610545793</v>
      </c>
    </row>
    <row r="211" spans="1:9">
      <c r="A211" s="8" t="s">
        <v>508</v>
      </c>
      <c r="B211" s="16" t="s">
        <v>33</v>
      </c>
      <c r="C211" s="16">
        <v>0.94699999999999995</v>
      </c>
      <c r="D211" s="16">
        <v>0.94899999999999995</v>
      </c>
      <c r="E211" s="16">
        <v>1.57</v>
      </c>
      <c r="F211" s="16">
        <f t="shared" si="12"/>
        <v>1.0021119324181627</v>
      </c>
      <c r="G211" s="16">
        <f t="shared" si="13"/>
        <v>1.6578669482576558</v>
      </c>
      <c r="H211" s="16">
        <f t="shared" si="14"/>
        <v>0.99789251844046367</v>
      </c>
      <c r="I211" s="16">
        <f t="shared" si="15"/>
        <v>0.60318471337579616</v>
      </c>
    </row>
    <row r="212" spans="1:9">
      <c r="A212" s="8" t="s">
        <v>509</v>
      </c>
      <c r="B212" s="16" t="s">
        <v>265</v>
      </c>
      <c r="C212" s="16">
        <v>2.323</v>
      </c>
      <c r="D212" s="16">
        <v>0.66600000000000004</v>
      </c>
      <c r="E212" s="16">
        <v>0.86399999999999999</v>
      </c>
      <c r="F212" s="16">
        <f t="shared" si="12"/>
        <v>0.28669823504089542</v>
      </c>
      <c r="G212" s="16">
        <f t="shared" si="13"/>
        <v>0.37193284545845889</v>
      </c>
      <c r="H212" s="16">
        <f t="shared" si="14"/>
        <v>3.4879879879879878</v>
      </c>
      <c r="I212" s="16">
        <f t="shared" si="15"/>
        <v>2.6886574074074074</v>
      </c>
    </row>
    <row r="213" spans="1:9">
      <c r="A213" s="8" t="s">
        <v>510</v>
      </c>
      <c r="B213" s="16" t="s">
        <v>265</v>
      </c>
      <c r="C213" s="16">
        <v>3.33</v>
      </c>
      <c r="D213" s="16">
        <v>0.38500000000000001</v>
      </c>
      <c r="E213" s="16">
        <v>0.64900000000000002</v>
      </c>
      <c r="F213" s="16">
        <f t="shared" si="12"/>
        <v>0.11561561561561562</v>
      </c>
      <c r="G213" s="16">
        <f t="shared" si="13"/>
        <v>0.19489489489489489</v>
      </c>
      <c r="H213" s="16">
        <f t="shared" si="14"/>
        <v>8.6493506493506498</v>
      </c>
      <c r="I213" s="16">
        <f t="shared" si="15"/>
        <v>5.1309707241910631</v>
      </c>
    </row>
    <row r="214" spans="1:9">
      <c r="A214" s="8" t="s">
        <v>511</v>
      </c>
      <c r="B214" s="16" t="s">
        <v>264</v>
      </c>
      <c r="C214" s="16">
        <v>0.51900000000000002</v>
      </c>
      <c r="D214" s="16">
        <v>2.1520000000000001</v>
      </c>
      <c r="E214" s="16">
        <v>1.4279999999999999</v>
      </c>
      <c r="F214" s="16">
        <f t="shared" si="12"/>
        <v>4.1464354527938347</v>
      </c>
      <c r="G214" s="16">
        <f t="shared" si="13"/>
        <v>2.751445086705202</v>
      </c>
      <c r="H214" s="16">
        <f t="shared" si="14"/>
        <v>0.2411710037174721</v>
      </c>
      <c r="I214" s="16">
        <f t="shared" si="15"/>
        <v>0.36344537815126055</v>
      </c>
    </row>
    <row r="215" spans="1:9">
      <c r="A215" s="8" t="s">
        <v>512</v>
      </c>
      <c r="B215" s="16" t="s">
        <v>16</v>
      </c>
      <c r="C215" s="16">
        <v>0.54700000000000004</v>
      </c>
      <c r="D215" s="16">
        <v>1.147</v>
      </c>
      <c r="E215" s="16">
        <v>1.7609999999999999</v>
      </c>
      <c r="F215" s="16">
        <f t="shared" si="12"/>
        <v>2.0968921389396709</v>
      </c>
      <c r="G215" s="16">
        <f t="shared" si="13"/>
        <v>3.2193784277879338</v>
      </c>
      <c r="H215" s="16">
        <f t="shared" si="14"/>
        <v>0.47689625108979949</v>
      </c>
      <c r="I215" s="16">
        <f t="shared" si="15"/>
        <v>0.31061896649630893</v>
      </c>
    </row>
    <row r="216" spans="1:9">
      <c r="A216" s="8" t="s">
        <v>513</v>
      </c>
      <c r="B216" s="16" t="s">
        <v>16</v>
      </c>
      <c r="C216" s="16">
        <v>0.60799999999999998</v>
      </c>
      <c r="D216" s="16">
        <v>1.2070000000000001</v>
      </c>
      <c r="E216" s="16">
        <v>1.4</v>
      </c>
      <c r="F216" s="16">
        <f t="shared" si="12"/>
        <v>1.9851973684210529</v>
      </c>
      <c r="G216" s="16">
        <f t="shared" si="13"/>
        <v>2.3026315789473681</v>
      </c>
      <c r="H216" s="16">
        <f t="shared" si="14"/>
        <v>0.50372825186412584</v>
      </c>
      <c r="I216" s="16">
        <f t="shared" si="15"/>
        <v>0.43428571428571427</v>
      </c>
    </row>
    <row r="217" spans="1:9">
      <c r="A217" s="8" t="s">
        <v>514</v>
      </c>
      <c r="B217" s="16" t="s">
        <v>29</v>
      </c>
      <c r="C217" s="16">
        <v>0.48399999999999999</v>
      </c>
      <c r="D217" s="16">
        <v>1.2749999999999999</v>
      </c>
      <c r="E217" s="16">
        <v>2.4260000000000002</v>
      </c>
      <c r="F217" s="16">
        <f t="shared" si="12"/>
        <v>2.634297520661157</v>
      </c>
      <c r="G217" s="16">
        <f t="shared" si="13"/>
        <v>5.0123966942148765</v>
      </c>
      <c r="H217" s="16">
        <f t="shared" si="14"/>
        <v>0.37960784313725493</v>
      </c>
      <c r="I217" s="16">
        <f t="shared" si="15"/>
        <v>0.1995053586150041</v>
      </c>
    </row>
    <row r="218" spans="1:9">
      <c r="A218" s="8" t="s">
        <v>515</v>
      </c>
      <c r="B218" s="16" t="s">
        <v>87</v>
      </c>
      <c r="C218" s="16">
        <v>2.9239999999999999</v>
      </c>
      <c r="D218" s="16">
        <v>0.59899999999999998</v>
      </c>
      <c r="E218" s="16">
        <v>0.86299999999999999</v>
      </c>
      <c r="F218" s="16">
        <f t="shared" si="12"/>
        <v>0.20485636114911079</v>
      </c>
      <c r="G218" s="16">
        <f t="shared" si="13"/>
        <v>0.29514363885088918</v>
      </c>
      <c r="H218" s="16">
        <f t="shared" si="14"/>
        <v>4.8814691151919867</v>
      </c>
      <c r="I218" s="16">
        <f t="shared" si="15"/>
        <v>3.3881807647740438</v>
      </c>
    </row>
    <row r="219" spans="1:9">
      <c r="A219" s="8" t="s">
        <v>516</v>
      </c>
      <c r="B219" s="16" t="s">
        <v>257</v>
      </c>
      <c r="C219" s="16">
        <v>1.4330000000000001</v>
      </c>
      <c r="D219" s="16">
        <v>1.2170000000000001</v>
      </c>
      <c r="E219" s="16">
        <v>0.68500000000000005</v>
      </c>
      <c r="F219" s="16">
        <f t="shared" si="12"/>
        <v>0.84926727145847869</v>
      </c>
      <c r="G219" s="16">
        <f t="shared" si="13"/>
        <v>0.47801814375436152</v>
      </c>
      <c r="H219" s="16">
        <f t="shared" si="14"/>
        <v>1.1774856203779787</v>
      </c>
      <c r="I219" s="16">
        <f t="shared" si="15"/>
        <v>2.0919708029197079</v>
      </c>
    </row>
    <row r="220" spans="1:9">
      <c r="A220" s="8" t="s">
        <v>517</v>
      </c>
      <c r="B220" s="16" t="s">
        <v>257</v>
      </c>
      <c r="C220" s="16">
        <v>1.2729999999999999</v>
      </c>
      <c r="D220" s="16">
        <v>1.6220000000000001</v>
      </c>
      <c r="E220" s="16">
        <v>0.63600000000000001</v>
      </c>
      <c r="F220" s="16">
        <f t="shared" si="12"/>
        <v>1.2741555380989789</v>
      </c>
      <c r="G220" s="16">
        <f t="shared" si="13"/>
        <v>0.49960722702278088</v>
      </c>
      <c r="H220" s="16">
        <f t="shared" si="14"/>
        <v>0.78483353884093698</v>
      </c>
      <c r="I220" s="16">
        <f t="shared" si="15"/>
        <v>2.0015723270440251</v>
      </c>
    </row>
    <row r="221" spans="1:9">
      <c r="A221" s="8" t="s">
        <v>518</v>
      </c>
      <c r="B221" s="16" t="s">
        <v>257</v>
      </c>
      <c r="C221" s="16">
        <v>1.405</v>
      </c>
      <c r="D221" s="16">
        <v>1.319</v>
      </c>
      <c r="E221" s="16">
        <v>0.66700000000000004</v>
      </c>
      <c r="F221" s="16">
        <f t="shared" si="12"/>
        <v>0.93879003558718854</v>
      </c>
      <c r="G221" s="16">
        <f t="shared" si="13"/>
        <v>0.47473309608540926</v>
      </c>
      <c r="H221" s="16">
        <f t="shared" si="14"/>
        <v>1.0652009097801365</v>
      </c>
      <c r="I221" s="16">
        <f t="shared" si="15"/>
        <v>2.1064467766116941</v>
      </c>
    </row>
    <row r="222" spans="1:9">
      <c r="A222" s="8" t="s">
        <v>519</v>
      </c>
      <c r="B222" s="16" t="s">
        <v>257</v>
      </c>
      <c r="C222" s="16">
        <v>1.151</v>
      </c>
      <c r="D222" s="16">
        <v>2.351</v>
      </c>
      <c r="E222" s="16">
        <v>0.56899999999999995</v>
      </c>
      <c r="F222" s="16">
        <f t="shared" si="12"/>
        <v>2.0425716768027802</v>
      </c>
      <c r="G222" s="16">
        <f t="shared" si="13"/>
        <v>0.49435273675065156</v>
      </c>
      <c r="H222" s="16">
        <f t="shared" si="14"/>
        <v>0.4895789025946406</v>
      </c>
      <c r="I222" s="16">
        <f t="shared" si="15"/>
        <v>2.0228471001757473</v>
      </c>
    </row>
    <row r="223" spans="1:9">
      <c r="A223" s="8" t="s">
        <v>520</v>
      </c>
      <c r="B223" s="16" t="s">
        <v>257</v>
      </c>
      <c r="C223" s="16">
        <v>1.7509999999999999</v>
      </c>
      <c r="D223" s="16">
        <v>0.71799999999999997</v>
      </c>
      <c r="E223" s="16">
        <v>0.80600000000000005</v>
      </c>
      <c r="F223" s="16">
        <f t="shared" si="12"/>
        <v>0.41005139920045691</v>
      </c>
      <c r="G223" s="16">
        <f t="shared" si="13"/>
        <v>0.46030839520274136</v>
      </c>
      <c r="H223" s="16">
        <f t="shared" si="14"/>
        <v>2.4387186629526463</v>
      </c>
      <c r="I223" s="16">
        <f t="shared" si="15"/>
        <v>2.1724565756823817</v>
      </c>
    </row>
    <row r="224" spans="1:9">
      <c r="A224" s="8" t="s">
        <v>521</v>
      </c>
      <c r="B224" s="16" t="s">
        <v>257</v>
      </c>
      <c r="C224" s="16">
        <v>1.296</v>
      </c>
      <c r="D224" s="16">
        <v>1.3859999999999999</v>
      </c>
      <c r="E224" s="16">
        <v>0.622</v>
      </c>
      <c r="F224" s="16">
        <f t="shared" si="12"/>
        <v>1.0694444444444444</v>
      </c>
      <c r="G224" s="16">
        <f t="shared" si="13"/>
        <v>0.47993827160493824</v>
      </c>
      <c r="H224" s="16">
        <f t="shared" si="14"/>
        <v>0.93506493506493515</v>
      </c>
      <c r="I224" s="16">
        <f t="shared" si="15"/>
        <v>2.0836012861736335</v>
      </c>
    </row>
    <row r="225" spans="1:9">
      <c r="A225" s="8" t="s">
        <v>522</v>
      </c>
      <c r="B225" s="16" t="s">
        <v>219</v>
      </c>
      <c r="C225" s="16">
        <v>2.7959999999999998</v>
      </c>
      <c r="D225" s="16">
        <v>0.54500000000000004</v>
      </c>
      <c r="E225" s="16">
        <v>0.53500000000000003</v>
      </c>
      <c r="F225" s="16">
        <f t="shared" si="12"/>
        <v>0.19492131616595137</v>
      </c>
      <c r="G225" s="16">
        <f t="shared" si="13"/>
        <v>0.19134477825464952</v>
      </c>
      <c r="H225" s="16">
        <f t="shared" si="14"/>
        <v>5.1302752293577978</v>
      </c>
      <c r="I225" s="16">
        <f t="shared" si="15"/>
        <v>5.226168224299065</v>
      </c>
    </row>
    <row r="226" spans="1:9">
      <c r="A226" s="8" t="s">
        <v>523</v>
      </c>
      <c r="B226" s="16" t="s">
        <v>219</v>
      </c>
      <c r="C226" s="16">
        <v>3.29</v>
      </c>
      <c r="D226" s="16">
        <v>0.377</v>
      </c>
      <c r="E226" s="16">
        <v>0.32900000000000001</v>
      </c>
      <c r="F226" s="16">
        <f t="shared" si="12"/>
        <v>0.11458966565349545</v>
      </c>
      <c r="G226" s="16">
        <f t="shared" si="13"/>
        <v>0.1</v>
      </c>
      <c r="H226" s="16">
        <f t="shared" si="14"/>
        <v>8.726790450928382</v>
      </c>
      <c r="I226" s="16">
        <f t="shared" si="15"/>
        <v>10</v>
      </c>
    </row>
    <row r="227" spans="1:9">
      <c r="A227" s="8" t="s">
        <v>524</v>
      </c>
      <c r="B227" s="16" t="s">
        <v>219</v>
      </c>
      <c r="C227" s="16">
        <v>1.3759999999999999</v>
      </c>
      <c r="D227" s="16">
        <v>1.0589999999999999</v>
      </c>
      <c r="E227" s="16">
        <v>0.56399999999999995</v>
      </c>
      <c r="F227" s="16">
        <f t="shared" si="12"/>
        <v>0.76962209302325579</v>
      </c>
      <c r="G227" s="16">
        <f t="shared" si="13"/>
        <v>0.40988372093023256</v>
      </c>
      <c r="H227" s="16">
        <f t="shared" si="14"/>
        <v>1.2993389990557129</v>
      </c>
      <c r="I227" s="16">
        <f t="shared" si="15"/>
        <v>2.4397163120567376</v>
      </c>
    </row>
    <row r="228" spans="1:9">
      <c r="A228" s="8" t="s">
        <v>525</v>
      </c>
      <c r="B228" s="16" t="s">
        <v>219</v>
      </c>
      <c r="C228" s="16">
        <v>0.70199999999999996</v>
      </c>
      <c r="D228" s="16">
        <v>1.653</v>
      </c>
      <c r="E228" s="16">
        <v>1.1819999999999999</v>
      </c>
      <c r="F228" s="16">
        <f t="shared" si="12"/>
        <v>2.3547008547008548</v>
      </c>
      <c r="G228" s="16">
        <f t="shared" si="13"/>
        <v>1.6837606837606838</v>
      </c>
      <c r="H228" s="16">
        <f t="shared" si="14"/>
        <v>0.42468239564428312</v>
      </c>
      <c r="I228" s="16">
        <f t="shared" si="15"/>
        <v>0.59390862944162437</v>
      </c>
    </row>
    <row r="229" spans="1:9">
      <c r="A229" s="8" t="s">
        <v>526</v>
      </c>
      <c r="B229" s="16" t="s">
        <v>219</v>
      </c>
      <c r="C229" s="16">
        <v>0.82899999999999996</v>
      </c>
      <c r="D229" s="16">
        <v>1.859</v>
      </c>
      <c r="E229" s="16">
        <v>1.2769999999999999</v>
      </c>
      <c r="F229" s="16">
        <f t="shared" si="12"/>
        <v>2.2424607961399277</v>
      </c>
      <c r="G229" s="16">
        <f t="shared" si="13"/>
        <v>1.5404101326899879</v>
      </c>
      <c r="H229" s="16">
        <f t="shared" si="14"/>
        <v>0.44593867670790743</v>
      </c>
      <c r="I229" s="16">
        <f t="shared" si="15"/>
        <v>0.64917776037588093</v>
      </c>
    </row>
    <row r="230" spans="1:9">
      <c r="A230" s="8" t="s">
        <v>527</v>
      </c>
      <c r="B230" s="16" t="s">
        <v>219</v>
      </c>
      <c r="C230" s="16">
        <v>0.749</v>
      </c>
      <c r="D230" s="16">
        <v>1.905</v>
      </c>
      <c r="E230" s="16">
        <v>1.167</v>
      </c>
      <c r="F230" s="16">
        <f t="shared" si="12"/>
        <v>2.5433911882510012</v>
      </c>
      <c r="G230" s="16">
        <f t="shared" si="13"/>
        <v>1.5580774365821095</v>
      </c>
      <c r="H230" s="16">
        <f t="shared" si="14"/>
        <v>0.39317585301837271</v>
      </c>
      <c r="I230" s="16">
        <f t="shared" si="15"/>
        <v>0.64181662382176519</v>
      </c>
    </row>
    <row r="231" spans="1:9">
      <c r="A231" s="8" t="s">
        <v>528</v>
      </c>
      <c r="B231" s="16" t="s">
        <v>219</v>
      </c>
      <c r="C231" s="16">
        <v>1.0349999999999999</v>
      </c>
      <c r="D231" s="16">
        <v>2.069</v>
      </c>
      <c r="E231" s="16">
        <v>0.69699999999999995</v>
      </c>
      <c r="F231" s="16">
        <f t="shared" si="12"/>
        <v>1.9990338164251209</v>
      </c>
      <c r="G231" s="16">
        <f t="shared" si="13"/>
        <v>0.67342995169082132</v>
      </c>
      <c r="H231" s="16">
        <f t="shared" si="14"/>
        <v>0.50024166263895598</v>
      </c>
      <c r="I231" s="16">
        <f t="shared" si="15"/>
        <v>1.4849354375896699</v>
      </c>
    </row>
    <row r="232" spans="1:9">
      <c r="A232" s="8" t="s">
        <v>529</v>
      </c>
      <c r="B232" s="16" t="s">
        <v>110</v>
      </c>
      <c r="C232" s="16">
        <v>0.59599999999999997</v>
      </c>
      <c r="D232" s="16">
        <v>1.3420000000000001</v>
      </c>
      <c r="E232" s="16">
        <v>1.4610000000000001</v>
      </c>
      <c r="F232" s="16">
        <f t="shared" si="12"/>
        <v>2.2516778523489935</v>
      </c>
      <c r="G232" s="16">
        <f t="shared" si="13"/>
        <v>2.451342281879195</v>
      </c>
      <c r="H232" s="16">
        <f t="shared" si="14"/>
        <v>0.4441132637853949</v>
      </c>
      <c r="I232" s="16">
        <f t="shared" si="15"/>
        <v>0.40793976728268305</v>
      </c>
    </row>
    <row r="233" spans="1:9">
      <c r="A233" s="8" t="s">
        <v>530</v>
      </c>
      <c r="B233" s="16" t="s">
        <v>110</v>
      </c>
      <c r="C233" s="16">
        <v>0.46100000000000002</v>
      </c>
      <c r="D233" s="16">
        <v>1.5449999999999999</v>
      </c>
      <c r="E233" s="16">
        <v>1.1339999999999999</v>
      </c>
      <c r="F233" s="16">
        <f t="shared" si="12"/>
        <v>3.3514099783080256</v>
      </c>
      <c r="G233" s="16">
        <f t="shared" si="13"/>
        <v>2.459869848156182</v>
      </c>
      <c r="H233" s="16">
        <f t="shared" si="14"/>
        <v>0.29838187702265373</v>
      </c>
      <c r="I233" s="16">
        <f t="shared" si="15"/>
        <v>0.40652557319223992</v>
      </c>
    </row>
    <row r="234" spans="1:9">
      <c r="A234" s="8" t="s">
        <v>531</v>
      </c>
      <c r="B234" s="16" t="s">
        <v>259</v>
      </c>
      <c r="C234" s="16">
        <v>1.161</v>
      </c>
      <c r="D234" s="16">
        <v>0.24399999999999999</v>
      </c>
      <c r="E234" s="16">
        <v>1.766</v>
      </c>
      <c r="F234" s="16">
        <f t="shared" si="12"/>
        <v>0.21016365202411713</v>
      </c>
      <c r="G234" s="16">
        <f t="shared" si="13"/>
        <v>1.5211024978466838</v>
      </c>
      <c r="H234" s="16">
        <f t="shared" si="14"/>
        <v>4.7581967213114753</v>
      </c>
      <c r="I234" s="16">
        <f t="shared" si="15"/>
        <v>0.6574178935447339</v>
      </c>
    </row>
    <row r="235" spans="1:9">
      <c r="A235" s="8" t="s">
        <v>532</v>
      </c>
      <c r="B235" s="16" t="s">
        <v>259</v>
      </c>
      <c r="C235" s="16">
        <v>0.95799999999999996</v>
      </c>
      <c r="D235" s="16">
        <v>0.39200000000000002</v>
      </c>
      <c r="E235" s="16">
        <v>1.581</v>
      </c>
      <c r="F235" s="16">
        <f t="shared" si="12"/>
        <v>0.40918580375782881</v>
      </c>
      <c r="G235" s="16">
        <f t="shared" si="13"/>
        <v>1.6503131524008352</v>
      </c>
      <c r="H235" s="16">
        <f t="shared" si="14"/>
        <v>2.443877551020408</v>
      </c>
      <c r="I235" s="16">
        <f t="shared" si="15"/>
        <v>0.60594560404807085</v>
      </c>
    </row>
    <row r="236" spans="1:9">
      <c r="A236" s="8" t="s">
        <v>533</v>
      </c>
      <c r="B236" s="16" t="s">
        <v>70</v>
      </c>
      <c r="C236" s="16">
        <v>0.54500000000000004</v>
      </c>
      <c r="D236" s="16">
        <v>1.4490000000000001</v>
      </c>
      <c r="E236" s="16">
        <v>1.3720000000000001</v>
      </c>
      <c r="F236" s="16">
        <f t="shared" si="12"/>
        <v>2.6587155963302753</v>
      </c>
      <c r="G236" s="16">
        <f t="shared" si="13"/>
        <v>2.5174311926605504</v>
      </c>
      <c r="H236" s="16">
        <f t="shared" si="14"/>
        <v>0.37612146307798483</v>
      </c>
      <c r="I236" s="16">
        <f t="shared" si="15"/>
        <v>0.39723032069970843</v>
      </c>
    </row>
    <row r="237" spans="1:9">
      <c r="A237" s="8" t="s">
        <v>534</v>
      </c>
      <c r="B237" s="16" t="s">
        <v>70</v>
      </c>
      <c r="C237" s="16">
        <v>0.71099999999999997</v>
      </c>
      <c r="D237" s="16">
        <v>1.3640000000000001</v>
      </c>
      <c r="E237" s="16">
        <v>1.407</v>
      </c>
      <c r="F237" s="16">
        <f t="shared" si="12"/>
        <v>1.9184247538677921</v>
      </c>
      <c r="G237" s="16">
        <f t="shared" si="13"/>
        <v>1.9789029535864979</v>
      </c>
      <c r="H237" s="16">
        <f t="shared" si="14"/>
        <v>0.52126099706744866</v>
      </c>
      <c r="I237" s="16">
        <f t="shared" si="15"/>
        <v>0.50533049040511724</v>
      </c>
    </row>
    <row r="238" spans="1:9">
      <c r="A238" s="8" t="s">
        <v>535</v>
      </c>
      <c r="B238" s="16" t="s">
        <v>70</v>
      </c>
      <c r="C238" s="16">
        <v>0.57399999999999995</v>
      </c>
      <c r="D238" s="16">
        <v>1.47</v>
      </c>
      <c r="E238" s="16">
        <v>1.0029999999999999</v>
      </c>
      <c r="F238" s="16">
        <f t="shared" si="12"/>
        <v>2.5609756097560976</v>
      </c>
      <c r="G238" s="16">
        <f t="shared" si="13"/>
        <v>1.7473867595818815</v>
      </c>
      <c r="H238" s="16">
        <f t="shared" si="14"/>
        <v>0.39047619047619048</v>
      </c>
      <c r="I238" s="16">
        <f t="shared" si="15"/>
        <v>0.57228315054835499</v>
      </c>
    </row>
    <row r="239" spans="1:9">
      <c r="A239" s="8" t="s">
        <v>536</v>
      </c>
      <c r="B239" s="16" t="s">
        <v>269</v>
      </c>
      <c r="C239" s="16">
        <v>0.65500000000000003</v>
      </c>
      <c r="D239" s="16">
        <v>1.32</v>
      </c>
      <c r="E239" s="16">
        <v>2.0430000000000001</v>
      </c>
      <c r="F239" s="16">
        <f t="shared" si="12"/>
        <v>2.0152671755725189</v>
      </c>
      <c r="G239" s="16">
        <f t="shared" si="13"/>
        <v>3.1190839694656489</v>
      </c>
      <c r="H239" s="16">
        <f t="shared" si="14"/>
        <v>0.49621212121212122</v>
      </c>
      <c r="I239" s="16">
        <f t="shared" si="15"/>
        <v>0.32060695056289767</v>
      </c>
    </row>
    <row r="240" spans="1:9">
      <c r="A240" s="8" t="s">
        <v>537</v>
      </c>
      <c r="B240" s="16" t="s">
        <v>88</v>
      </c>
      <c r="C240" s="16">
        <v>0.54600000000000004</v>
      </c>
      <c r="D240" s="16">
        <v>1.998</v>
      </c>
      <c r="E240" s="16">
        <v>0.73799999999999999</v>
      </c>
      <c r="F240" s="16">
        <f t="shared" si="12"/>
        <v>3.6593406593406592</v>
      </c>
      <c r="G240" s="16">
        <f t="shared" si="13"/>
        <v>1.3516483516483515</v>
      </c>
      <c r="H240" s="16">
        <f t="shared" si="14"/>
        <v>0.27327327327327328</v>
      </c>
      <c r="I240" s="16">
        <f t="shared" si="15"/>
        <v>0.73983739837398377</v>
      </c>
    </row>
    <row r="241" spans="1:9">
      <c r="A241" s="8" t="s">
        <v>538</v>
      </c>
      <c r="B241" s="16" t="s">
        <v>5</v>
      </c>
      <c r="C241" s="16">
        <v>0.16400000000000001</v>
      </c>
      <c r="D241" s="16">
        <v>1.3640000000000001</v>
      </c>
      <c r="E241" s="16">
        <v>1.343</v>
      </c>
      <c r="F241" s="16">
        <f t="shared" si="12"/>
        <v>8.3170731707317067</v>
      </c>
      <c r="G241" s="16">
        <f t="shared" si="13"/>
        <v>8.1890243902439011</v>
      </c>
      <c r="H241" s="16">
        <f t="shared" si="14"/>
        <v>0.12023460410557184</v>
      </c>
      <c r="I241" s="16">
        <f t="shared" si="15"/>
        <v>0.12211466865227104</v>
      </c>
    </row>
    <row r="242" spans="1:9">
      <c r="A242" s="8" t="s">
        <v>539</v>
      </c>
      <c r="B242" s="16" t="s">
        <v>5</v>
      </c>
      <c r="C242" s="16">
        <v>0.216</v>
      </c>
      <c r="D242" s="16">
        <v>1.4990000000000001</v>
      </c>
      <c r="E242" s="16">
        <v>0.96199999999999997</v>
      </c>
      <c r="F242" s="16">
        <f t="shared" si="12"/>
        <v>6.9398148148148158</v>
      </c>
      <c r="G242" s="16">
        <f t="shared" si="13"/>
        <v>4.4537037037037033</v>
      </c>
      <c r="H242" s="16">
        <f t="shared" si="14"/>
        <v>0.14409606404269512</v>
      </c>
      <c r="I242" s="16">
        <f t="shared" si="15"/>
        <v>0.22453222453222454</v>
      </c>
    </row>
    <row r="243" spans="1:9">
      <c r="A243" s="8" t="s">
        <v>540</v>
      </c>
      <c r="B243" s="16" t="s">
        <v>5</v>
      </c>
      <c r="C243" s="16">
        <v>0.23100000000000001</v>
      </c>
      <c r="D243" s="16">
        <v>1.5029999999999999</v>
      </c>
      <c r="E243" s="16">
        <v>0.71199999999999997</v>
      </c>
      <c r="F243" s="16">
        <f t="shared" si="12"/>
        <v>6.5064935064935057</v>
      </c>
      <c r="G243" s="16">
        <f t="shared" si="13"/>
        <v>3.0822510822510818</v>
      </c>
      <c r="H243" s="16">
        <f t="shared" si="14"/>
        <v>0.15369261477045909</v>
      </c>
      <c r="I243" s="16">
        <f t="shared" si="15"/>
        <v>0.32443820224719105</v>
      </c>
    </row>
    <row r="244" spans="1:9">
      <c r="A244" s="8" t="s">
        <v>541</v>
      </c>
      <c r="B244" s="16" t="s">
        <v>5</v>
      </c>
      <c r="C244" s="16">
        <v>8.7999999999999995E-2</v>
      </c>
      <c r="D244" s="16">
        <v>1.74</v>
      </c>
      <c r="E244" s="16">
        <v>1.06</v>
      </c>
      <c r="F244" s="16">
        <f t="shared" si="12"/>
        <v>19.772727272727273</v>
      </c>
      <c r="G244" s="16">
        <f t="shared" si="13"/>
        <v>12.045454545454547</v>
      </c>
      <c r="H244" s="16">
        <f t="shared" si="14"/>
        <v>5.057471264367816E-2</v>
      </c>
      <c r="I244" s="16">
        <f t="shared" si="15"/>
        <v>8.3018867924528297E-2</v>
      </c>
    </row>
    <row r="245" spans="1:9">
      <c r="A245" s="8" t="s">
        <v>542</v>
      </c>
      <c r="B245" s="16" t="s">
        <v>5</v>
      </c>
      <c r="C245" s="16">
        <v>0.26400000000000001</v>
      </c>
      <c r="D245" s="16">
        <v>1.796</v>
      </c>
      <c r="E245" s="16">
        <v>1.115</v>
      </c>
      <c r="F245" s="16">
        <f t="shared" si="12"/>
        <v>6.8030303030303028</v>
      </c>
      <c r="G245" s="16">
        <f t="shared" si="13"/>
        <v>4.2234848484848486</v>
      </c>
      <c r="H245" s="16">
        <f t="shared" si="14"/>
        <v>0.14699331848552338</v>
      </c>
      <c r="I245" s="16">
        <f t="shared" si="15"/>
        <v>0.23677130044843051</v>
      </c>
    </row>
    <row r="246" spans="1:9">
      <c r="A246" s="8" t="s">
        <v>543</v>
      </c>
      <c r="B246" s="16" t="s">
        <v>5</v>
      </c>
      <c r="C246" s="16">
        <v>4.8000000000000001E-2</v>
      </c>
      <c r="D246" s="16">
        <v>2.1819999999999999</v>
      </c>
      <c r="E246" s="16">
        <v>0.77300000000000002</v>
      </c>
      <c r="F246" s="16">
        <f t="shared" si="12"/>
        <v>45.458333333333329</v>
      </c>
      <c r="G246" s="16">
        <f t="shared" si="13"/>
        <v>16.104166666666668</v>
      </c>
      <c r="H246" s="16">
        <f t="shared" si="14"/>
        <v>2.1998166819431716E-2</v>
      </c>
      <c r="I246" s="16">
        <f t="shared" si="15"/>
        <v>6.2095730918499355E-2</v>
      </c>
    </row>
    <row r="247" spans="1:9">
      <c r="A247" s="8" t="s">
        <v>544</v>
      </c>
      <c r="B247" s="16" t="s">
        <v>5</v>
      </c>
      <c r="C247" s="16">
        <v>0.123</v>
      </c>
      <c r="D247" s="16">
        <v>1.9830000000000001</v>
      </c>
      <c r="E247" s="16">
        <v>0.73299999999999998</v>
      </c>
      <c r="F247" s="16">
        <f t="shared" si="12"/>
        <v>16.121951219512198</v>
      </c>
      <c r="G247" s="16">
        <f t="shared" si="13"/>
        <v>5.9593495934959346</v>
      </c>
      <c r="H247" s="16">
        <f t="shared" si="14"/>
        <v>6.202723146747352E-2</v>
      </c>
      <c r="I247" s="16">
        <f t="shared" si="15"/>
        <v>0.16780354706684858</v>
      </c>
    </row>
    <row r="248" spans="1:9">
      <c r="A248" s="8" t="s">
        <v>545</v>
      </c>
      <c r="B248" s="16" t="s">
        <v>5</v>
      </c>
      <c r="C248" s="16">
        <v>5.8999999999999997E-2</v>
      </c>
      <c r="D248" s="16">
        <v>1.548</v>
      </c>
      <c r="E248" s="16">
        <v>1.222</v>
      </c>
      <c r="F248" s="16">
        <f t="shared" si="12"/>
        <v>26.237288135593221</v>
      </c>
      <c r="G248" s="16">
        <f t="shared" si="13"/>
        <v>20.711864406779661</v>
      </c>
      <c r="H248" s="16">
        <f t="shared" si="14"/>
        <v>3.811369509043927E-2</v>
      </c>
      <c r="I248" s="16">
        <f t="shared" si="15"/>
        <v>4.8281505728314238E-2</v>
      </c>
    </row>
    <row r="249" spans="1:9">
      <c r="A249" s="8" t="s">
        <v>546</v>
      </c>
      <c r="B249" s="16" t="s">
        <v>5</v>
      </c>
      <c r="C249" s="16">
        <v>0.14299999999999999</v>
      </c>
      <c r="D249" s="16">
        <v>0.90700000000000003</v>
      </c>
      <c r="E249" s="16">
        <v>1.9359999999999999</v>
      </c>
      <c r="F249" s="16">
        <f t="shared" si="12"/>
        <v>6.3426573426573434</v>
      </c>
      <c r="G249" s="16">
        <f t="shared" si="13"/>
        <v>13.538461538461538</v>
      </c>
      <c r="H249" s="16">
        <f t="shared" si="14"/>
        <v>0.15766262403528114</v>
      </c>
      <c r="I249" s="16">
        <f t="shared" si="15"/>
        <v>7.3863636363636354E-2</v>
      </c>
    </row>
    <row r="250" spans="1:9">
      <c r="A250" s="8" t="s">
        <v>547</v>
      </c>
      <c r="B250" s="16" t="s">
        <v>5</v>
      </c>
      <c r="C250" s="16">
        <v>9.6000000000000002E-2</v>
      </c>
      <c r="D250" s="16">
        <v>1.2470000000000001</v>
      </c>
      <c r="E250" s="16">
        <v>1.6910000000000001</v>
      </c>
      <c r="F250" s="16">
        <f t="shared" si="12"/>
        <v>12.989583333333334</v>
      </c>
      <c r="G250" s="16">
        <f t="shared" si="13"/>
        <v>17.614583333333332</v>
      </c>
      <c r="H250" s="16">
        <f t="shared" si="14"/>
        <v>7.6984763432237369E-2</v>
      </c>
      <c r="I250" s="16">
        <f t="shared" si="15"/>
        <v>5.6771141336487287E-2</v>
      </c>
    </row>
    <row r="251" spans="1:9">
      <c r="A251" s="8" t="s">
        <v>548</v>
      </c>
      <c r="B251" s="16" t="s">
        <v>5</v>
      </c>
      <c r="C251" s="16">
        <v>0.26100000000000001</v>
      </c>
      <c r="D251" s="16">
        <v>1.42</v>
      </c>
      <c r="E251" s="16">
        <v>1.004</v>
      </c>
      <c r="F251" s="16">
        <f t="shared" si="12"/>
        <v>5.4406130268199231</v>
      </c>
      <c r="G251" s="16">
        <f t="shared" si="13"/>
        <v>3.8467432950191571</v>
      </c>
      <c r="H251" s="16">
        <f t="shared" si="14"/>
        <v>0.18380281690140846</v>
      </c>
      <c r="I251" s="16">
        <f t="shared" si="15"/>
        <v>0.25996015936254979</v>
      </c>
    </row>
    <row r="252" spans="1:9">
      <c r="A252" s="8" t="s">
        <v>549</v>
      </c>
      <c r="B252" s="16" t="s">
        <v>5</v>
      </c>
      <c r="C252" s="16">
        <v>0.23400000000000001</v>
      </c>
      <c r="D252" s="16">
        <v>1.22</v>
      </c>
      <c r="E252" s="16">
        <v>1.7849999999999999</v>
      </c>
      <c r="F252" s="16">
        <f t="shared" si="12"/>
        <v>5.2136752136752129</v>
      </c>
      <c r="G252" s="16">
        <f t="shared" si="13"/>
        <v>7.6282051282051277</v>
      </c>
      <c r="H252" s="16">
        <f t="shared" si="14"/>
        <v>0.19180327868852459</v>
      </c>
      <c r="I252" s="16">
        <f t="shared" si="15"/>
        <v>0.13109243697478992</v>
      </c>
    </row>
    <row r="253" spans="1:9">
      <c r="A253" s="8" t="s">
        <v>550</v>
      </c>
      <c r="B253" s="16" t="s">
        <v>5</v>
      </c>
      <c r="C253" s="16">
        <v>0.16300000000000001</v>
      </c>
      <c r="D253" s="16">
        <v>1.5029999999999999</v>
      </c>
      <c r="E253" s="16">
        <v>1.4079999999999999</v>
      </c>
      <c r="F253" s="16">
        <f t="shared" si="12"/>
        <v>9.2208588957055202</v>
      </c>
      <c r="G253" s="16">
        <f t="shared" si="13"/>
        <v>8.6380368098159508</v>
      </c>
      <c r="H253" s="16">
        <f t="shared" si="14"/>
        <v>0.10844976713240187</v>
      </c>
      <c r="I253" s="16">
        <f t="shared" si="15"/>
        <v>0.11576704545454547</v>
      </c>
    </row>
    <row r="254" spans="1:9">
      <c r="A254" s="8" t="s">
        <v>551</v>
      </c>
      <c r="B254" s="16" t="s">
        <v>5</v>
      </c>
      <c r="C254" s="16">
        <v>0.49299999999999999</v>
      </c>
      <c r="D254" s="16">
        <v>0.79700000000000004</v>
      </c>
      <c r="E254" s="16">
        <v>1.988</v>
      </c>
      <c r="F254" s="16">
        <f t="shared" si="12"/>
        <v>1.6166328600405682</v>
      </c>
      <c r="G254" s="16">
        <f t="shared" si="13"/>
        <v>4.032454361054767</v>
      </c>
      <c r="H254" s="16">
        <f t="shared" si="14"/>
        <v>0.61856963613550808</v>
      </c>
      <c r="I254" s="16">
        <f t="shared" si="15"/>
        <v>0.24798792756539234</v>
      </c>
    </row>
    <row r="255" spans="1:9">
      <c r="A255" s="8" t="s">
        <v>552</v>
      </c>
      <c r="B255" s="16" t="s">
        <v>5</v>
      </c>
      <c r="C255" s="16">
        <v>5.5E-2</v>
      </c>
      <c r="D255" s="16">
        <v>1.931</v>
      </c>
      <c r="E255" s="16">
        <v>1.244</v>
      </c>
      <c r="F255" s="16">
        <f t="shared" si="12"/>
        <v>35.109090909090909</v>
      </c>
      <c r="G255" s="16">
        <f t="shared" si="13"/>
        <v>22.618181818181817</v>
      </c>
      <c r="H255" s="16">
        <f t="shared" si="14"/>
        <v>2.8482651475919211E-2</v>
      </c>
      <c r="I255" s="16">
        <f t="shared" si="15"/>
        <v>4.4212218649517687E-2</v>
      </c>
    </row>
    <row r="256" spans="1:9">
      <c r="A256" s="8" t="s">
        <v>553</v>
      </c>
      <c r="B256" s="16" t="s">
        <v>5</v>
      </c>
      <c r="C256" s="16">
        <v>4.4999999999999998E-2</v>
      </c>
      <c r="D256" s="16">
        <v>1.552</v>
      </c>
      <c r="E256" s="16">
        <v>1.5880000000000001</v>
      </c>
      <c r="F256" s="16">
        <f t="shared" si="12"/>
        <v>34.488888888888894</v>
      </c>
      <c r="G256" s="16">
        <f t="shared" si="13"/>
        <v>35.288888888888891</v>
      </c>
      <c r="H256" s="16">
        <f t="shared" si="14"/>
        <v>2.899484536082474E-2</v>
      </c>
      <c r="I256" s="16">
        <f t="shared" si="15"/>
        <v>2.8337531486146095E-2</v>
      </c>
    </row>
    <row r="257" spans="1:9">
      <c r="A257" s="8" t="s">
        <v>554</v>
      </c>
      <c r="B257" s="16" t="s">
        <v>5</v>
      </c>
      <c r="C257" s="16">
        <v>0.187</v>
      </c>
      <c r="D257" s="16">
        <v>0.90400000000000003</v>
      </c>
      <c r="E257" s="16">
        <v>2.0760000000000001</v>
      </c>
      <c r="F257" s="16">
        <f t="shared" si="12"/>
        <v>4.8342245989304811</v>
      </c>
      <c r="G257" s="16">
        <f t="shared" si="13"/>
        <v>11.101604278074866</v>
      </c>
      <c r="H257" s="16">
        <f t="shared" si="14"/>
        <v>0.20685840707964601</v>
      </c>
      <c r="I257" s="16">
        <f t="shared" si="15"/>
        <v>9.0077071290944125E-2</v>
      </c>
    </row>
    <row r="258" spans="1:9">
      <c r="A258" s="8" t="s">
        <v>555</v>
      </c>
      <c r="B258" s="16" t="s">
        <v>5</v>
      </c>
      <c r="C258" s="16">
        <v>0.14099999999999999</v>
      </c>
      <c r="D258" s="16">
        <v>1.954</v>
      </c>
      <c r="E258" s="16">
        <v>0.54100000000000004</v>
      </c>
      <c r="F258" s="16">
        <f t="shared" si="12"/>
        <v>13.858156028368795</v>
      </c>
      <c r="G258" s="16">
        <f t="shared" si="13"/>
        <v>3.836879432624114</v>
      </c>
      <c r="H258" s="16">
        <f t="shared" si="14"/>
        <v>7.2159672466734895E-2</v>
      </c>
      <c r="I258" s="16">
        <f t="shared" si="15"/>
        <v>0.26062846580406651</v>
      </c>
    </row>
    <row r="259" spans="1:9">
      <c r="A259" s="8" t="s">
        <v>556</v>
      </c>
      <c r="B259" s="16" t="s">
        <v>5</v>
      </c>
      <c r="C259" s="16">
        <v>1.9350000000000001</v>
      </c>
      <c r="D259" s="16">
        <v>0.82499999999999996</v>
      </c>
      <c r="E259" s="16">
        <v>1.1990000000000001</v>
      </c>
      <c r="F259" s="16">
        <f t="shared" ref="F259:F279" si="16">D259/C259</f>
        <v>0.4263565891472868</v>
      </c>
      <c r="G259" s="16">
        <f t="shared" ref="G259:G279" si="17">E259/C259</f>
        <v>0.61963824289405689</v>
      </c>
      <c r="H259" s="16">
        <f t="shared" ref="H259:H279" si="18">C259/D259</f>
        <v>2.3454545454545457</v>
      </c>
      <c r="I259" s="16">
        <f t="shared" ref="I259:I279" si="19">C259/E259</f>
        <v>1.6138448707256046</v>
      </c>
    </row>
    <row r="260" spans="1:9">
      <c r="A260" s="8" t="s">
        <v>557</v>
      </c>
      <c r="B260" s="16" t="s">
        <v>83</v>
      </c>
      <c r="C260" s="16">
        <v>2.1480000000000001</v>
      </c>
      <c r="D260" s="16">
        <v>0.88</v>
      </c>
      <c r="E260" s="16">
        <v>1.0109999999999999</v>
      </c>
      <c r="F260" s="16">
        <f t="shared" si="16"/>
        <v>0.40968342644320294</v>
      </c>
      <c r="G260" s="16">
        <f t="shared" si="17"/>
        <v>0.47067039106145242</v>
      </c>
      <c r="H260" s="16">
        <f t="shared" si="18"/>
        <v>2.4409090909090909</v>
      </c>
      <c r="I260" s="16">
        <f t="shared" si="19"/>
        <v>2.1246290801186949</v>
      </c>
    </row>
    <row r="261" spans="1:9">
      <c r="A261" s="8" t="s">
        <v>558</v>
      </c>
      <c r="B261" s="16" t="s">
        <v>83</v>
      </c>
      <c r="C261" s="16">
        <v>0.378</v>
      </c>
      <c r="D261" s="16">
        <v>2.5009999999999999</v>
      </c>
      <c r="E261" s="16">
        <v>1.01</v>
      </c>
      <c r="F261" s="16">
        <f t="shared" si="16"/>
        <v>6.6164021164021163</v>
      </c>
      <c r="G261" s="16">
        <f t="shared" si="17"/>
        <v>2.6719576719576721</v>
      </c>
      <c r="H261" s="16">
        <f t="shared" si="18"/>
        <v>0.15113954418232708</v>
      </c>
      <c r="I261" s="16">
        <f t="shared" si="19"/>
        <v>0.37425742574257426</v>
      </c>
    </row>
    <row r="262" spans="1:9">
      <c r="A262" s="8" t="s">
        <v>559</v>
      </c>
      <c r="B262" s="16" t="s">
        <v>83</v>
      </c>
      <c r="C262" s="16">
        <v>0.44500000000000001</v>
      </c>
      <c r="D262" s="16">
        <v>2.4769999999999999</v>
      </c>
      <c r="E262" s="16">
        <v>0.72899999999999998</v>
      </c>
      <c r="F262" s="16">
        <f t="shared" si="16"/>
        <v>5.5662921348314605</v>
      </c>
      <c r="G262" s="16">
        <f t="shared" si="17"/>
        <v>1.6382022471910112</v>
      </c>
      <c r="H262" s="16">
        <f t="shared" si="18"/>
        <v>0.17965280581348406</v>
      </c>
      <c r="I262" s="16">
        <f t="shared" si="19"/>
        <v>0.61042524005486976</v>
      </c>
    </row>
    <row r="263" spans="1:9">
      <c r="A263" s="8" t="s">
        <v>560</v>
      </c>
      <c r="B263" s="16" t="s">
        <v>83</v>
      </c>
      <c r="C263" s="16">
        <v>2.3039999999999998</v>
      </c>
      <c r="D263" s="16">
        <v>1.085</v>
      </c>
      <c r="E263" s="16">
        <v>0.97699999999999998</v>
      </c>
      <c r="F263" s="16">
        <f t="shared" si="16"/>
        <v>0.4709201388888889</v>
      </c>
      <c r="G263" s="16">
        <f t="shared" si="17"/>
        <v>0.4240451388888889</v>
      </c>
      <c r="H263" s="16">
        <f t="shared" si="18"/>
        <v>2.1235023041474652</v>
      </c>
      <c r="I263" s="16">
        <f t="shared" si="19"/>
        <v>2.3582395087001022</v>
      </c>
    </row>
    <row r="264" spans="1:9">
      <c r="A264" s="8" t="s">
        <v>561</v>
      </c>
      <c r="B264" s="16" t="s">
        <v>83</v>
      </c>
      <c r="C264" s="16">
        <v>0.90400000000000003</v>
      </c>
      <c r="D264" s="16">
        <v>2.3860000000000001</v>
      </c>
      <c r="E264" s="16">
        <v>0.84299999999999997</v>
      </c>
      <c r="F264" s="16">
        <f t="shared" si="16"/>
        <v>2.6393805309734515</v>
      </c>
      <c r="G264" s="16">
        <f t="shared" si="17"/>
        <v>0.93252212389380529</v>
      </c>
      <c r="H264" s="16">
        <f t="shared" si="18"/>
        <v>0.37887678122380553</v>
      </c>
      <c r="I264" s="16">
        <f t="shared" si="19"/>
        <v>1.0723606168446027</v>
      </c>
    </row>
    <row r="265" spans="1:9">
      <c r="A265" s="8" t="s">
        <v>562</v>
      </c>
      <c r="B265" s="16" t="s">
        <v>91</v>
      </c>
      <c r="C265" s="16">
        <v>0.53200000000000003</v>
      </c>
      <c r="D265" s="16">
        <v>1.6659999999999999</v>
      </c>
      <c r="E265" s="16">
        <v>1.03</v>
      </c>
      <c r="F265" s="16">
        <f t="shared" si="16"/>
        <v>3.1315789473684208</v>
      </c>
      <c r="G265" s="16">
        <f t="shared" si="17"/>
        <v>1.9360902255639096</v>
      </c>
      <c r="H265" s="16">
        <f t="shared" si="18"/>
        <v>0.31932773109243701</v>
      </c>
      <c r="I265" s="16">
        <f t="shared" si="19"/>
        <v>0.51650485436893201</v>
      </c>
    </row>
    <row r="266" spans="1:9">
      <c r="A266" s="8" t="s">
        <v>563</v>
      </c>
      <c r="B266" s="16" t="s">
        <v>91</v>
      </c>
      <c r="C266" s="16">
        <v>0.59799999999999998</v>
      </c>
      <c r="D266" s="16">
        <v>0.91100000000000003</v>
      </c>
      <c r="E266" s="16">
        <v>1.42</v>
      </c>
      <c r="F266" s="16">
        <f t="shared" si="16"/>
        <v>1.5234113712374584</v>
      </c>
      <c r="G266" s="16">
        <f t="shared" si="17"/>
        <v>2.3745819397993313</v>
      </c>
      <c r="H266" s="16">
        <f t="shared" si="18"/>
        <v>0.65642151481888034</v>
      </c>
      <c r="I266" s="16">
        <f t="shared" si="19"/>
        <v>0.42112676056338028</v>
      </c>
    </row>
    <row r="267" spans="1:9">
      <c r="A267" s="8" t="s">
        <v>564</v>
      </c>
      <c r="B267" s="16" t="s">
        <v>91</v>
      </c>
      <c r="C267" s="16">
        <v>0.38700000000000001</v>
      </c>
      <c r="D267" s="16">
        <v>2.1349999999999998</v>
      </c>
      <c r="E267" s="16">
        <v>0.78300000000000003</v>
      </c>
      <c r="F267" s="16">
        <f t="shared" si="16"/>
        <v>5.5167958656330747</v>
      </c>
      <c r="G267" s="16">
        <f t="shared" si="17"/>
        <v>2.0232558139534884</v>
      </c>
      <c r="H267" s="16">
        <f t="shared" si="18"/>
        <v>0.18126463700234194</v>
      </c>
      <c r="I267" s="16">
        <f t="shared" si="19"/>
        <v>0.4942528735632184</v>
      </c>
    </row>
    <row r="268" spans="1:9">
      <c r="A268" s="8" t="s">
        <v>565</v>
      </c>
      <c r="B268" s="16" t="s">
        <v>91</v>
      </c>
      <c r="C268" s="16">
        <v>0.36499999999999999</v>
      </c>
      <c r="D268" s="16">
        <v>0.91900000000000004</v>
      </c>
      <c r="E268" s="16">
        <v>1.5229999999999999</v>
      </c>
      <c r="F268" s="16">
        <f t="shared" si="16"/>
        <v>2.5178082191780824</v>
      </c>
      <c r="G268" s="16">
        <f t="shared" si="17"/>
        <v>4.1726027397260275</v>
      </c>
      <c r="H268" s="16">
        <f t="shared" si="18"/>
        <v>0.397170837867247</v>
      </c>
      <c r="I268" s="16">
        <f t="shared" si="19"/>
        <v>0.23965856861457649</v>
      </c>
    </row>
    <row r="269" spans="1:9">
      <c r="A269" s="8" t="s">
        <v>566</v>
      </c>
      <c r="B269" s="16" t="s">
        <v>91</v>
      </c>
      <c r="C269" s="16">
        <v>0.46500000000000002</v>
      </c>
      <c r="D269" s="16">
        <v>1.651</v>
      </c>
      <c r="E269" s="16">
        <v>1.0429999999999999</v>
      </c>
      <c r="F269" s="16">
        <f t="shared" si="16"/>
        <v>3.5505376344086019</v>
      </c>
      <c r="G269" s="16">
        <f t="shared" si="17"/>
        <v>2.2430107526881717</v>
      </c>
      <c r="H269" s="16">
        <f t="shared" si="18"/>
        <v>0.28164748637189585</v>
      </c>
      <c r="I269" s="16">
        <f t="shared" si="19"/>
        <v>0.44582933844678818</v>
      </c>
    </row>
    <row r="270" spans="1:9">
      <c r="A270" s="8" t="s">
        <v>567</v>
      </c>
      <c r="B270" s="16" t="s">
        <v>91</v>
      </c>
      <c r="C270" s="16">
        <v>0.39700000000000002</v>
      </c>
      <c r="D270" s="16">
        <v>1.952</v>
      </c>
      <c r="E270" s="16">
        <v>0.77100000000000002</v>
      </c>
      <c r="F270" s="16">
        <f t="shared" si="16"/>
        <v>4.9168765743073042</v>
      </c>
      <c r="G270" s="16">
        <f t="shared" si="17"/>
        <v>1.9420654911838791</v>
      </c>
      <c r="H270" s="16">
        <f t="shared" si="18"/>
        <v>0.20338114754098363</v>
      </c>
      <c r="I270" s="16">
        <f t="shared" si="19"/>
        <v>0.51491569390402081</v>
      </c>
    </row>
    <row r="271" spans="1:9">
      <c r="A271" s="8" t="s">
        <v>568</v>
      </c>
      <c r="B271" s="16" t="s">
        <v>91</v>
      </c>
      <c r="C271" s="16">
        <v>0.44700000000000001</v>
      </c>
      <c r="D271" s="16">
        <v>1.6950000000000001</v>
      </c>
      <c r="E271" s="16">
        <v>0.69499999999999995</v>
      </c>
      <c r="F271" s="16">
        <f t="shared" si="16"/>
        <v>3.7919463087248322</v>
      </c>
      <c r="G271" s="16">
        <f t="shared" si="17"/>
        <v>1.5548098434004474</v>
      </c>
      <c r="H271" s="16">
        <f t="shared" si="18"/>
        <v>0.26371681415929205</v>
      </c>
      <c r="I271" s="16">
        <f t="shared" si="19"/>
        <v>0.64316546762589932</v>
      </c>
    </row>
    <row r="272" spans="1:9">
      <c r="A272" s="8" t="s">
        <v>569</v>
      </c>
      <c r="B272" s="16" t="s">
        <v>111</v>
      </c>
      <c r="C272" s="16">
        <v>0.20899999999999999</v>
      </c>
      <c r="D272" s="16">
        <v>2.4569999999999999</v>
      </c>
      <c r="E272" s="16">
        <v>0.752</v>
      </c>
      <c r="F272" s="16">
        <f t="shared" si="16"/>
        <v>11.755980861244019</v>
      </c>
      <c r="G272" s="16">
        <f t="shared" si="17"/>
        <v>3.598086124401914</v>
      </c>
      <c r="H272" s="16">
        <f t="shared" si="18"/>
        <v>8.5063085063085062E-2</v>
      </c>
      <c r="I272" s="16">
        <f t="shared" si="19"/>
        <v>0.27792553191489361</v>
      </c>
    </row>
    <row r="273" spans="1:9">
      <c r="A273" s="8" t="s">
        <v>570</v>
      </c>
      <c r="B273" s="16" t="s">
        <v>111</v>
      </c>
      <c r="C273" s="16">
        <v>0.217</v>
      </c>
      <c r="D273" s="16">
        <v>2.2570000000000001</v>
      </c>
      <c r="E273" s="16">
        <v>0.83499999999999996</v>
      </c>
      <c r="F273" s="16">
        <f t="shared" si="16"/>
        <v>10.400921658986176</v>
      </c>
      <c r="G273" s="16">
        <f t="shared" si="17"/>
        <v>3.8479262672811059</v>
      </c>
      <c r="H273" s="16">
        <f t="shared" si="18"/>
        <v>9.6145325653522365E-2</v>
      </c>
      <c r="I273" s="16">
        <f t="shared" si="19"/>
        <v>0.25988023952095807</v>
      </c>
    </row>
    <row r="274" spans="1:9">
      <c r="A274" s="8" t="s">
        <v>571</v>
      </c>
      <c r="B274" s="16" t="s">
        <v>111</v>
      </c>
      <c r="C274" s="16">
        <v>0.23799999999999999</v>
      </c>
      <c r="D274" s="16">
        <v>2.4900000000000002</v>
      </c>
      <c r="E274" s="16">
        <v>0.78400000000000003</v>
      </c>
      <c r="F274" s="16">
        <f t="shared" si="16"/>
        <v>10.462184873949582</v>
      </c>
      <c r="G274" s="16">
        <f t="shared" si="17"/>
        <v>3.2941176470588238</v>
      </c>
      <c r="H274" s="16">
        <f t="shared" si="18"/>
        <v>9.5582329317269066E-2</v>
      </c>
      <c r="I274" s="16">
        <f t="shared" si="19"/>
        <v>0.30357142857142855</v>
      </c>
    </row>
    <row r="275" spans="1:9">
      <c r="A275" s="8" t="s">
        <v>572</v>
      </c>
      <c r="B275" s="16" t="s">
        <v>29</v>
      </c>
      <c r="C275" s="16">
        <v>0.41299999999999998</v>
      </c>
      <c r="D275" s="16">
        <v>1.1990000000000001</v>
      </c>
      <c r="E275" s="16">
        <v>1.905</v>
      </c>
      <c r="F275" s="16">
        <f t="shared" si="16"/>
        <v>2.9031476997578696</v>
      </c>
      <c r="G275" s="16">
        <f t="shared" si="17"/>
        <v>4.6125907990314774</v>
      </c>
      <c r="H275" s="16">
        <f t="shared" si="18"/>
        <v>0.34445371142618847</v>
      </c>
      <c r="I275" s="16">
        <f t="shared" si="19"/>
        <v>0.21679790026246717</v>
      </c>
    </row>
    <row r="276" spans="1:9">
      <c r="A276" s="8" t="s">
        <v>573</v>
      </c>
      <c r="B276" s="16" t="s">
        <v>251</v>
      </c>
      <c r="C276" s="16">
        <v>0.54500000000000004</v>
      </c>
      <c r="D276" s="16">
        <v>0.97399999999999998</v>
      </c>
      <c r="E276" s="16">
        <v>1.1259999999999999</v>
      </c>
      <c r="F276" s="16">
        <f t="shared" si="16"/>
        <v>1.7871559633027521</v>
      </c>
      <c r="G276" s="16">
        <f t="shared" si="17"/>
        <v>2.0660550458715594</v>
      </c>
      <c r="H276" s="16">
        <f t="shared" si="18"/>
        <v>0.55954825462012325</v>
      </c>
      <c r="I276" s="16">
        <f t="shared" si="19"/>
        <v>0.48401420959147434</v>
      </c>
    </row>
    <row r="277" spans="1:9">
      <c r="A277" s="8" t="s">
        <v>574</v>
      </c>
      <c r="B277" s="16" t="s">
        <v>270</v>
      </c>
      <c r="C277" s="16">
        <v>0.52700000000000002</v>
      </c>
      <c r="D277" s="16">
        <v>2.0390000000000001</v>
      </c>
      <c r="E277" s="16">
        <v>0.99299999999999999</v>
      </c>
      <c r="F277" s="16">
        <f t="shared" si="16"/>
        <v>3.8690702087286528</v>
      </c>
      <c r="G277" s="16">
        <f t="shared" si="17"/>
        <v>1.8842504743833015</v>
      </c>
      <c r="H277" s="16">
        <f t="shared" si="18"/>
        <v>0.25846002942618929</v>
      </c>
      <c r="I277" s="16">
        <f t="shared" si="19"/>
        <v>0.53071500503524671</v>
      </c>
    </row>
    <row r="278" spans="1:9">
      <c r="A278" s="8" t="s">
        <v>575</v>
      </c>
      <c r="B278" s="16" t="s">
        <v>270</v>
      </c>
      <c r="C278" s="16">
        <v>0.58599999999999997</v>
      </c>
      <c r="D278" s="16">
        <v>2.5249999999999999</v>
      </c>
      <c r="E278" s="16">
        <v>0.79200000000000004</v>
      </c>
      <c r="F278" s="16">
        <f t="shared" si="16"/>
        <v>4.3088737201365186</v>
      </c>
      <c r="G278" s="16">
        <f t="shared" si="17"/>
        <v>1.3515358361774745</v>
      </c>
      <c r="H278" s="16">
        <f t="shared" si="18"/>
        <v>0.23207920792079206</v>
      </c>
      <c r="I278" s="16">
        <f t="shared" si="19"/>
        <v>0.73989898989898983</v>
      </c>
    </row>
    <row r="279" spans="1:9">
      <c r="A279" s="8" t="s">
        <v>576</v>
      </c>
      <c r="B279" s="16" t="s">
        <v>270</v>
      </c>
      <c r="C279" s="16">
        <v>0.78100000000000003</v>
      </c>
      <c r="D279" s="16">
        <v>2.0539999999999998</v>
      </c>
      <c r="E279" s="16">
        <v>1.04</v>
      </c>
      <c r="F279" s="16">
        <f t="shared" si="16"/>
        <v>2.6299615877080664</v>
      </c>
      <c r="G279" s="16">
        <f t="shared" si="17"/>
        <v>1.3316261203585147</v>
      </c>
      <c r="H279" s="16">
        <f t="shared" si="18"/>
        <v>0.38023369036027266</v>
      </c>
      <c r="I279" s="16">
        <f t="shared" si="19"/>
        <v>0.75096153846153846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81737-555E-4EDE-B009-63CD00D4F07D}">
  <dimension ref="A1:I256"/>
  <sheetViews>
    <sheetView workbookViewId="0">
      <selection activeCell="F1" sqref="F1:F1048576"/>
    </sheetView>
  </sheetViews>
  <sheetFormatPr defaultRowHeight="15"/>
  <cols>
    <col min="1" max="1" width="10.5703125" bestFit="1" customWidth="1"/>
    <col min="2" max="2" width="41.42578125" style="16" customWidth="1"/>
    <col min="4" max="5" width="9.140625" customWidth="1"/>
    <col min="6" max="6" width="10.5703125" bestFit="1" customWidth="1"/>
    <col min="7" max="7" width="38.28515625" customWidth="1"/>
  </cols>
  <sheetData>
    <row r="1" spans="1:9">
      <c r="A1" s="4" t="s">
        <v>298</v>
      </c>
      <c r="B1" s="14" t="s">
        <v>0</v>
      </c>
      <c r="C1" s="20" t="s">
        <v>285</v>
      </c>
      <c r="D1" s="20" t="s">
        <v>286</v>
      </c>
      <c r="E1" s="20"/>
      <c r="F1" s="4" t="s">
        <v>298</v>
      </c>
      <c r="G1" s="14" t="s">
        <v>0</v>
      </c>
      <c r="H1" s="20" t="s">
        <v>287</v>
      </c>
      <c r="I1" s="20" t="s">
        <v>288</v>
      </c>
    </row>
    <row r="2" spans="1:9">
      <c r="A2" t="s">
        <v>476</v>
      </c>
      <c r="B2" s="16" t="s">
        <v>5</v>
      </c>
      <c r="C2" s="21">
        <v>68</v>
      </c>
      <c r="D2" s="21">
        <f t="shared" ref="D2:D33" si="0">LOG(C2,2)</f>
        <v>6.08746284125034</v>
      </c>
      <c r="E2" s="21"/>
      <c r="F2" t="s">
        <v>553</v>
      </c>
      <c r="G2" s="16" t="s">
        <v>5</v>
      </c>
      <c r="H2" s="21">
        <v>35.288888888888891</v>
      </c>
      <c r="I2" s="21">
        <f t="shared" ref="I2:I33" si="1">LOG(H2,2)</f>
        <v>5.1411421008132834</v>
      </c>
    </row>
    <row r="3" spans="1:9">
      <c r="A3" t="s">
        <v>479</v>
      </c>
      <c r="B3" s="16" t="s">
        <v>5</v>
      </c>
      <c r="C3" s="21">
        <v>54.219999999999992</v>
      </c>
      <c r="D3" s="21">
        <f t="shared" si="0"/>
        <v>5.7607532080629866</v>
      </c>
      <c r="E3" s="21"/>
      <c r="F3" t="s">
        <v>476</v>
      </c>
      <c r="G3" s="16" t="s">
        <v>5</v>
      </c>
      <c r="H3" s="21">
        <v>33.7843137254902</v>
      </c>
      <c r="I3" s="21">
        <f t="shared" si="1"/>
        <v>5.0782816442534529</v>
      </c>
    </row>
    <row r="4" spans="1:9">
      <c r="A4" t="s">
        <v>543</v>
      </c>
      <c r="B4" s="16" t="s">
        <v>5</v>
      </c>
      <c r="C4" s="21">
        <v>45.458333333333329</v>
      </c>
      <c r="D4" s="21">
        <f t="shared" si="0"/>
        <v>5.5064728856024514</v>
      </c>
      <c r="E4" s="21"/>
      <c r="F4" t="s">
        <v>479</v>
      </c>
      <c r="G4" s="16" t="s">
        <v>5</v>
      </c>
      <c r="H4" s="21">
        <v>30</v>
      </c>
      <c r="I4" s="21">
        <f t="shared" si="1"/>
        <v>4.9068905956085187</v>
      </c>
    </row>
    <row r="5" spans="1:9">
      <c r="A5" t="s">
        <v>333</v>
      </c>
      <c r="B5" s="16" t="s">
        <v>5</v>
      </c>
      <c r="C5" s="21">
        <v>37.081081081081088</v>
      </c>
      <c r="D5" s="21">
        <f t="shared" si="0"/>
        <v>5.2126114005438628</v>
      </c>
      <c r="E5" s="21"/>
      <c r="F5" t="s">
        <v>480</v>
      </c>
      <c r="G5" s="16" t="s">
        <v>5</v>
      </c>
      <c r="H5" s="21">
        <v>28.377777777777776</v>
      </c>
      <c r="I5" s="21">
        <f t="shared" si="1"/>
        <v>4.8266897133730486</v>
      </c>
    </row>
    <row r="6" spans="1:9">
      <c r="A6" t="s">
        <v>552</v>
      </c>
      <c r="B6" s="16" t="s">
        <v>5</v>
      </c>
      <c r="C6" s="21">
        <v>35.109090909090909</v>
      </c>
      <c r="D6" s="21">
        <f t="shared" si="0"/>
        <v>5.1337727354259908</v>
      </c>
      <c r="E6" s="21"/>
      <c r="F6" t="s">
        <v>439</v>
      </c>
      <c r="G6" s="16" t="s">
        <v>5</v>
      </c>
      <c r="H6" s="21">
        <v>23.684684684684683</v>
      </c>
      <c r="I6" s="21">
        <f t="shared" si="1"/>
        <v>4.5658825602679398</v>
      </c>
    </row>
    <row r="7" spans="1:9">
      <c r="A7" t="s">
        <v>553</v>
      </c>
      <c r="B7" s="16" t="s">
        <v>5</v>
      </c>
      <c r="C7" s="21">
        <v>34.488888888888894</v>
      </c>
      <c r="D7" s="21">
        <f t="shared" si="0"/>
        <v>5.108059745857453</v>
      </c>
      <c r="E7" s="21"/>
      <c r="F7" t="s">
        <v>552</v>
      </c>
      <c r="G7" s="16" t="s">
        <v>5</v>
      </c>
      <c r="H7" s="21">
        <v>22.618181818181817</v>
      </c>
      <c r="I7" s="21">
        <f t="shared" si="1"/>
        <v>4.4994110566059433</v>
      </c>
    </row>
    <row r="8" spans="1:9">
      <c r="A8" t="s">
        <v>360</v>
      </c>
      <c r="B8" s="16" t="s">
        <v>5</v>
      </c>
      <c r="C8" s="21">
        <v>32.195402298850581</v>
      </c>
      <c r="D8" s="21">
        <f t="shared" si="0"/>
        <v>5.0087827722257785</v>
      </c>
      <c r="E8" s="21"/>
      <c r="F8" t="s">
        <v>335</v>
      </c>
      <c r="G8" s="16" t="s">
        <v>5</v>
      </c>
      <c r="H8" s="21">
        <v>22.193877551020407</v>
      </c>
      <c r="I8" s="21">
        <f t="shared" si="1"/>
        <v>4.4720898415082448</v>
      </c>
    </row>
    <row r="9" spans="1:9">
      <c r="A9" t="s">
        <v>480</v>
      </c>
      <c r="B9" s="16" t="s">
        <v>5</v>
      </c>
      <c r="C9" s="21">
        <v>27.833333333333332</v>
      </c>
      <c r="D9" s="21">
        <f t="shared" si="0"/>
        <v>4.7987417917528958</v>
      </c>
      <c r="E9" s="21"/>
      <c r="F9" t="s">
        <v>333</v>
      </c>
      <c r="G9" s="16" t="s">
        <v>5</v>
      </c>
      <c r="H9" s="21">
        <v>21.527027027027028</v>
      </c>
      <c r="I9" s="21">
        <f t="shared" si="1"/>
        <v>4.4280771858963597</v>
      </c>
    </row>
    <row r="10" spans="1:9">
      <c r="A10" t="s">
        <v>431</v>
      </c>
      <c r="B10" s="16" t="s">
        <v>5</v>
      </c>
      <c r="C10" s="21">
        <v>27.489583333333332</v>
      </c>
      <c r="D10" s="21">
        <f t="shared" si="0"/>
        <v>4.7808131346051121</v>
      </c>
      <c r="E10" s="21"/>
      <c r="F10" t="s">
        <v>545</v>
      </c>
      <c r="G10" s="16" t="s">
        <v>5</v>
      </c>
      <c r="H10" s="21">
        <v>20.711864406779661</v>
      </c>
      <c r="I10" s="21">
        <f t="shared" si="1"/>
        <v>4.3723855204568887</v>
      </c>
    </row>
    <row r="11" spans="1:9">
      <c r="A11" t="s">
        <v>545</v>
      </c>
      <c r="B11" s="16" t="s">
        <v>5</v>
      </c>
      <c r="C11" s="21">
        <v>26.237288135593221</v>
      </c>
      <c r="D11" s="21">
        <f t="shared" si="0"/>
        <v>4.7135467067825694</v>
      </c>
      <c r="E11" s="21"/>
      <c r="F11" t="s">
        <v>438</v>
      </c>
      <c r="G11" s="16" t="s">
        <v>5</v>
      </c>
      <c r="H11" s="21">
        <v>19.965034965034967</v>
      </c>
      <c r="I11" s="21">
        <f t="shared" si="1"/>
        <v>4.3194036934718163</v>
      </c>
    </row>
    <row r="12" spans="1:9">
      <c r="A12" t="s">
        <v>441</v>
      </c>
      <c r="B12" s="16" t="s">
        <v>5</v>
      </c>
      <c r="C12" s="21">
        <v>20.759615384615383</v>
      </c>
      <c r="D12" s="21">
        <f t="shared" si="0"/>
        <v>4.3757078098814128</v>
      </c>
      <c r="E12" s="21"/>
      <c r="F12" t="s">
        <v>334</v>
      </c>
      <c r="G12" s="16" t="s">
        <v>5</v>
      </c>
      <c r="H12" s="21">
        <v>19.174193548387098</v>
      </c>
      <c r="I12" s="21">
        <f t="shared" si="1"/>
        <v>4.2610939952643587</v>
      </c>
    </row>
    <row r="13" spans="1:9">
      <c r="A13" t="s">
        <v>541</v>
      </c>
      <c r="B13" s="16" t="s">
        <v>5</v>
      </c>
      <c r="C13" s="21">
        <v>19.772727272727273</v>
      </c>
      <c r="D13" s="21">
        <f t="shared" si="0"/>
        <v>4.3054399720987933</v>
      </c>
      <c r="E13" s="21"/>
      <c r="F13" t="s">
        <v>370</v>
      </c>
      <c r="G13" s="16" t="s">
        <v>5</v>
      </c>
      <c r="H13" s="21">
        <v>17.757763975155278</v>
      </c>
      <c r="I13" s="21">
        <f t="shared" si="1"/>
        <v>4.1503780265164814</v>
      </c>
    </row>
    <row r="14" spans="1:9">
      <c r="A14" t="s">
        <v>439</v>
      </c>
      <c r="B14" s="16" t="s">
        <v>5</v>
      </c>
      <c r="C14" s="21">
        <v>18.171171171171171</v>
      </c>
      <c r="D14" s="21">
        <f t="shared" si="0"/>
        <v>4.1835795022628552</v>
      </c>
      <c r="E14" s="21"/>
      <c r="F14" t="s">
        <v>547</v>
      </c>
      <c r="G14" s="16" t="s">
        <v>5</v>
      </c>
      <c r="H14" s="21">
        <v>17.614583333333332</v>
      </c>
      <c r="I14" s="21">
        <f t="shared" si="1"/>
        <v>4.1386984436888268</v>
      </c>
    </row>
    <row r="15" spans="1:9">
      <c r="A15" t="s">
        <v>335</v>
      </c>
      <c r="B15" s="16" t="s">
        <v>5</v>
      </c>
      <c r="C15" s="21">
        <v>16.826530612244898</v>
      </c>
      <c r="D15" s="21">
        <f t="shared" si="0"/>
        <v>4.0726658393222595</v>
      </c>
      <c r="E15" s="21"/>
      <c r="F15" t="s">
        <v>448</v>
      </c>
      <c r="G15" s="16" t="s">
        <v>5</v>
      </c>
      <c r="H15" s="21">
        <v>16.439215686274512</v>
      </c>
      <c r="I15" s="21">
        <f t="shared" si="1"/>
        <v>4.0390695646785924</v>
      </c>
    </row>
    <row r="16" spans="1:9">
      <c r="A16" t="s">
        <v>544</v>
      </c>
      <c r="B16" s="16" t="s">
        <v>5</v>
      </c>
      <c r="C16" s="21">
        <v>16.121951219512198</v>
      </c>
      <c r="D16" s="21">
        <f t="shared" si="0"/>
        <v>4.0109544568896087</v>
      </c>
      <c r="E16" s="21"/>
      <c r="F16" t="s">
        <v>543</v>
      </c>
      <c r="G16" s="16" t="s">
        <v>5</v>
      </c>
      <c r="H16" s="21">
        <v>16.104166666666668</v>
      </c>
      <c r="I16" s="21">
        <f t="shared" si="1"/>
        <v>4.0093621032036912</v>
      </c>
    </row>
    <row r="17" spans="1:9">
      <c r="A17" t="s">
        <v>434</v>
      </c>
      <c r="B17" s="16" t="s">
        <v>5</v>
      </c>
      <c r="C17" s="21">
        <v>15.897435897435898</v>
      </c>
      <c r="D17" s="21">
        <f t="shared" si="0"/>
        <v>3.9907221864119893</v>
      </c>
      <c r="E17" s="21"/>
      <c r="F17" t="s">
        <v>339</v>
      </c>
      <c r="G17" s="16" t="s">
        <v>5</v>
      </c>
      <c r="H17" s="21">
        <v>16.067484662576689</v>
      </c>
      <c r="I17" s="21">
        <f t="shared" si="1"/>
        <v>4.0060721901195189</v>
      </c>
    </row>
    <row r="18" spans="1:9">
      <c r="A18" t="s">
        <v>378</v>
      </c>
      <c r="B18" s="16" t="s">
        <v>111</v>
      </c>
      <c r="C18" s="21">
        <v>14.048327137546467</v>
      </c>
      <c r="D18" s="21">
        <f t="shared" si="0"/>
        <v>3.812326440703337</v>
      </c>
      <c r="E18" s="21"/>
      <c r="F18" t="s">
        <v>452</v>
      </c>
      <c r="G18" s="16" t="s">
        <v>5</v>
      </c>
      <c r="H18" s="21">
        <v>15.577639751552795</v>
      </c>
      <c r="I18" s="21">
        <f t="shared" si="1"/>
        <v>3.9614047546874218</v>
      </c>
    </row>
    <row r="19" spans="1:9">
      <c r="A19" t="s">
        <v>555</v>
      </c>
      <c r="B19" s="16" t="s">
        <v>5</v>
      </c>
      <c r="C19" s="21">
        <v>13.858156028368795</v>
      </c>
      <c r="D19" s="21">
        <f t="shared" si="0"/>
        <v>3.7926633995695918</v>
      </c>
      <c r="E19" s="21"/>
      <c r="F19" t="s">
        <v>481</v>
      </c>
      <c r="G19" s="16" t="s">
        <v>5</v>
      </c>
      <c r="H19" s="21">
        <v>15.016949152542374</v>
      </c>
      <c r="I19" s="21">
        <f t="shared" si="1"/>
        <v>3.9085198391931768</v>
      </c>
    </row>
    <row r="20" spans="1:9">
      <c r="A20" t="s">
        <v>438</v>
      </c>
      <c r="B20" s="16" t="s">
        <v>5</v>
      </c>
      <c r="C20" s="21">
        <v>13.181818181818183</v>
      </c>
      <c r="D20" s="21">
        <f t="shared" si="0"/>
        <v>3.7204774713776376</v>
      </c>
      <c r="E20" s="21"/>
      <c r="F20" t="s">
        <v>440</v>
      </c>
      <c r="G20" s="16" t="s">
        <v>5</v>
      </c>
      <c r="H20" s="21">
        <v>13.96774193548387</v>
      </c>
      <c r="I20" s="21">
        <f t="shared" si="1"/>
        <v>3.8040269043398496</v>
      </c>
    </row>
    <row r="21" spans="1:9">
      <c r="A21" t="s">
        <v>499</v>
      </c>
      <c r="B21" s="16" t="s">
        <v>111</v>
      </c>
      <c r="C21" s="21">
        <v>13.175324675324674</v>
      </c>
      <c r="D21" s="21">
        <f t="shared" si="0"/>
        <v>3.7197666090617578</v>
      </c>
      <c r="E21" s="21"/>
      <c r="F21" t="s">
        <v>459</v>
      </c>
      <c r="G21" s="16" t="s">
        <v>5</v>
      </c>
      <c r="H21" s="21">
        <v>13.720930232558139</v>
      </c>
      <c r="I21" s="21">
        <f t="shared" si="1"/>
        <v>3.7783063895471058</v>
      </c>
    </row>
    <row r="22" spans="1:9">
      <c r="A22" t="s">
        <v>547</v>
      </c>
      <c r="B22" s="16" t="s">
        <v>5</v>
      </c>
      <c r="C22" s="21">
        <v>12.989583333333334</v>
      </c>
      <c r="D22" s="21">
        <f t="shared" si="0"/>
        <v>3.6992832491085141</v>
      </c>
      <c r="E22" s="21"/>
      <c r="F22" t="s">
        <v>546</v>
      </c>
      <c r="G22" s="16" t="s">
        <v>5</v>
      </c>
      <c r="H22" s="21">
        <v>13.538461538461538</v>
      </c>
      <c r="I22" s="21">
        <f t="shared" si="1"/>
        <v>3.7589919004962051</v>
      </c>
    </row>
    <row r="23" spans="1:9">
      <c r="A23" t="s">
        <v>442</v>
      </c>
      <c r="B23" s="16" t="s">
        <v>5</v>
      </c>
      <c r="C23" s="21">
        <v>12.976047904191615</v>
      </c>
      <c r="D23" s="21">
        <f t="shared" si="0"/>
        <v>3.697779145619621</v>
      </c>
      <c r="E23" s="21"/>
      <c r="F23" t="s">
        <v>441</v>
      </c>
      <c r="G23" s="16" t="s">
        <v>5</v>
      </c>
      <c r="H23" s="21">
        <v>13.23076923076923</v>
      </c>
      <c r="I23" s="21">
        <f t="shared" si="1"/>
        <v>3.7258250365610062</v>
      </c>
    </row>
    <row r="24" spans="1:9">
      <c r="A24" t="s">
        <v>481</v>
      </c>
      <c r="B24" s="16" t="s">
        <v>5</v>
      </c>
      <c r="C24" s="21">
        <v>12.734463276836159</v>
      </c>
      <c r="D24" s="21">
        <f t="shared" si="0"/>
        <v>3.6706662500892242</v>
      </c>
      <c r="E24" s="21"/>
      <c r="F24" t="s">
        <v>451</v>
      </c>
      <c r="G24" s="16" t="s">
        <v>5</v>
      </c>
      <c r="H24" s="21">
        <v>12.876106194690266</v>
      </c>
      <c r="I24" s="21">
        <f t="shared" si="1"/>
        <v>3.6866244753804591</v>
      </c>
    </row>
    <row r="25" spans="1:9">
      <c r="A25" t="s">
        <v>379</v>
      </c>
      <c r="B25" s="16" t="s">
        <v>111</v>
      </c>
      <c r="C25" s="21">
        <v>11.938028169014085</v>
      </c>
      <c r="D25" s="21">
        <f t="shared" si="0"/>
        <v>3.5774926579801254</v>
      </c>
      <c r="E25" s="21"/>
      <c r="F25" t="s">
        <v>541</v>
      </c>
      <c r="G25" s="16" t="s">
        <v>5</v>
      </c>
      <c r="H25" s="21">
        <v>12.045454545454547</v>
      </c>
      <c r="I25" s="21">
        <f t="shared" si="1"/>
        <v>3.5904169308132645</v>
      </c>
    </row>
    <row r="26" spans="1:9">
      <c r="A26" t="s">
        <v>569</v>
      </c>
      <c r="B26" s="16" t="s">
        <v>111</v>
      </c>
      <c r="C26" s="21">
        <v>11.755980861244019</v>
      </c>
      <c r="D26" s="21">
        <f t="shared" si="0"/>
        <v>3.5553230102812821</v>
      </c>
      <c r="E26" s="21"/>
      <c r="F26" t="s">
        <v>499</v>
      </c>
      <c r="G26" s="16" t="s">
        <v>111</v>
      </c>
      <c r="H26" s="21">
        <v>11.766233766233766</v>
      </c>
      <c r="I26" s="21">
        <f t="shared" si="1"/>
        <v>3.556580699351334</v>
      </c>
    </row>
    <row r="27" spans="1:9">
      <c r="A27" t="s">
        <v>500</v>
      </c>
      <c r="B27" s="16" t="s">
        <v>111</v>
      </c>
      <c r="C27" s="21">
        <v>11.149090909090907</v>
      </c>
      <c r="D27" s="21">
        <f t="shared" si="0"/>
        <v>3.4788541732467557</v>
      </c>
      <c r="E27" s="21"/>
      <c r="F27" t="s">
        <v>431</v>
      </c>
      <c r="G27" s="16" t="s">
        <v>5</v>
      </c>
      <c r="H27" s="21">
        <v>11.59375</v>
      </c>
      <c r="I27" s="21">
        <f t="shared" si="1"/>
        <v>3.5352753766208034</v>
      </c>
    </row>
    <row r="28" spans="1:9">
      <c r="A28" t="s">
        <v>380</v>
      </c>
      <c r="B28" s="18" t="s">
        <v>111</v>
      </c>
      <c r="C28" s="21">
        <v>10.799363057324841</v>
      </c>
      <c r="D28" s="21">
        <f t="shared" si="0"/>
        <v>3.4328743201338043</v>
      </c>
      <c r="E28" s="21"/>
      <c r="F28" t="s">
        <v>437</v>
      </c>
      <c r="G28" s="16" t="s">
        <v>5</v>
      </c>
      <c r="H28" s="21">
        <v>11.532163742690058</v>
      </c>
      <c r="I28" s="21">
        <f t="shared" si="1"/>
        <v>3.5275913214920136</v>
      </c>
    </row>
    <row r="29" spans="1:9">
      <c r="A29" t="s">
        <v>338</v>
      </c>
      <c r="B29" s="16" t="s">
        <v>5</v>
      </c>
      <c r="C29" s="21">
        <v>10.771144278606965</v>
      </c>
      <c r="D29" s="21">
        <f t="shared" si="0"/>
        <v>3.4290996184351585</v>
      </c>
      <c r="E29" s="21"/>
      <c r="F29" t="s">
        <v>554</v>
      </c>
      <c r="G29" s="16" t="s">
        <v>5</v>
      </c>
      <c r="H29" s="21">
        <v>11.101604278074866</v>
      </c>
      <c r="I29" s="21">
        <f t="shared" si="1"/>
        <v>3.4726962684702447</v>
      </c>
    </row>
    <row r="30" spans="1:9">
      <c r="A30" t="s">
        <v>571</v>
      </c>
      <c r="B30" s="16" t="s">
        <v>111</v>
      </c>
      <c r="C30" s="21">
        <v>10.462184873949582</v>
      </c>
      <c r="D30" s="21">
        <f t="shared" si="0"/>
        <v>3.3871122636475</v>
      </c>
      <c r="E30" s="21"/>
      <c r="F30" t="s">
        <v>353</v>
      </c>
      <c r="G30" s="16" t="s">
        <v>5</v>
      </c>
      <c r="H30" s="21">
        <v>10.763285024154591</v>
      </c>
      <c r="I30" s="21">
        <f t="shared" si="1"/>
        <v>3.4280465598407068</v>
      </c>
    </row>
    <row r="31" spans="1:9">
      <c r="A31" t="s">
        <v>570</v>
      </c>
      <c r="B31" s="16" t="s">
        <v>111</v>
      </c>
      <c r="C31" s="21">
        <v>10.400921658986176</v>
      </c>
      <c r="D31" s="21">
        <f t="shared" si="0"/>
        <v>3.3786394707473573</v>
      </c>
      <c r="E31" s="21"/>
      <c r="F31" t="s">
        <v>371</v>
      </c>
      <c r="G31" s="16" t="s">
        <v>5</v>
      </c>
      <c r="H31" s="21">
        <v>10.740506329113924</v>
      </c>
      <c r="I31" s="21">
        <f t="shared" si="1"/>
        <v>3.4249901013655601</v>
      </c>
    </row>
    <row r="32" spans="1:9">
      <c r="A32" t="s">
        <v>370</v>
      </c>
      <c r="B32" s="16" t="s">
        <v>5</v>
      </c>
      <c r="C32" s="21">
        <v>10.329192546583851</v>
      </c>
      <c r="D32" s="21">
        <f t="shared" si="0"/>
        <v>3.3686555751726521</v>
      </c>
      <c r="E32" s="21"/>
      <c r="F32" t="s">
        <v>490</v>
      </c>
      <c r="G32" s="16" t="s">
        <v>5</v>
      </c>
      <c r="H32" s="21">
        <v>10.281437125748504</v>
      </c>
      <c r="I32" s="21">
        <f t="shared" si="1"/>
        <v>3.3619700315280818</v>
      </c>
    </row>
    <row r="33" spans="1:9">
      <c r="A33" t="s">
        <v>437</v>
      </c>
      <c r="B33" s="16" t="s">
        <v>5</v>
      </c>
      <c r="C33" s="21">
        <v>10.035087719298245</v>
      </c>
      <c r="D33" s="21">
        <f t="shared" si="0"/>
        <v>3.3269813226136473</v>
      </c>
      <c r="E33" s="21"/>
      <c r="F33" t="s">
        <v>487</v>
      </c>
      <c r="G33" s="16" t="s">
        <v>5</v>
      </c>
      <c r="H33" s="21">
        <v>10.044534412955466</v>
      </c>
      <c r="I33" s="21">
        <f t="shared" si="1"/>
        <v>3.3283387883077533</v>
      </c>
    </row>
    <row r="34" spans="1:9">
      <c r="A34" t="s">
        <v>332</v>
      </c>
      <c r="B34" s="16" t="s">
        <v>5</v>
      </c>
      <c r="C34" s="21">
        <v>9.9742489270386248</v>
      </c>
      <c r="D34" s="21">
        <f t="shared" ref="D34:D65" si="2">LOG(C34,2)</f>
        <v>3.3182082087502485</v>
      </c>
      <c r="E34" s="21"/>
      <c r="F34" t="s">
        <v>360</v>
      </c>
      <c r="G34" s="16" t="s">
        <v>5</v>
      </c>
      <c r="H34" s="21">
        <v>10</v>
      </c>
      <c r="I34" s="21">
        <f t="shared" ref="I34:I65" si="3">LOG(H34,2)</f>
        <v>3.3219280948873626</v>
      </c>
    </row>
    <row r="35" spans="1:9">
      <c r="A35" t="s">
        <v>452</v>
      </c>
      <c r="B35" s="16" t="s">
        <v>5</v>
      </c>
      <c r="C35" s="21">
        <v>9.937888198757765</v>
      </c>
      <c r="D35" s="21">
        <f t="shared" si="2"/>
        <v>3.312939311660108</v>
      </c>
      <c r="E35" s="21"/>
      <c r="F35" t="s">
        <v>436</v>
      </c>
      <c r="G35" s="16" t="s">
        <v>5</v>
      </c>
      <c r="H35" s="21">
        <v>9.9573170731707314</v>
      </c>
      <c r="I35" s="21">
        <f t="shared" si="3"/>
        <v>3.3157570709436115</v>
      </c>
    </row>
    <row r="36" spans="1:9">
      <c r="A36" t="s">
        <v>436</v>
      </c>
      <c r="B36" s="16" t="s">
        <v>5</v>
      </c>
      <c r="C36" s="21">
        <v>9.9024390243902438</v>
      </c>
      <c r="D36" s="21">
        <f t="shared" si="2"/>
        <v>3.3077839125670931</v>
      </c>
      <c r="E36" s="21"/>
      <c r="F36" t="s">
        <v>346</v>
      </c>
      <c r="G36" s="16" t="s">
        <v>5</v>
      </c>
      <c r="H36" s="21">
        <v>9.8208092485549141</v>
      </c>
      <c r="I36" s="21">
        <f t="shared" si="3"/>
        <v>3.2958419095474962</v>
      </c>
    </row>
    <row r="37" spans="1:9">
      <c r="A37" t="s">
        <v>433</v>
      </c>
      <c r="B37" s="16" t="s">
        <v>5</v>
      </c>
      <c r="C37" s="21">
        <v>9.3055555555555554</v>
      </c>
      <c r="D37" s="21">
        <f t="shared" si="2"/>
        <v>3.2180922839028225</v>
      </c>
      <c r="E37" s="21"/>
      <c r="F37" t="s">
        <v>482</v>
      </c>
      <c r="G37" s="16" t="s">
        <v>5</v>
      </c>
      <c r="H37" s="21">
        <v>9.6181102362204722</v>
      </c>
      <c r="I37" s="21">
        <f t="shared" si="3"/>
        <v>3.2657534614950907</v>
      </c>
    </row>
    <row r="38" spans="1:9">
      <c r="A38" t="s">
        <v>550</v>
      </c>
      <c r="B38" s="16" t="s">
        <v>5</v>
      </c>
      <c r="C38" s="21">
        <v>9.2208588957055202</v>
      </c>
      <c r="D38" s="21">
        <f t="shared" si="2"/>
        <v>3.2049011396852873</v>
      </c>
      <c r="E38" s="21"/>
      <c r="F38" t="s">
        <v>489</v>
      </c>
      <c r="G38" s="16" t="s">
        <v>5</v>
      </c>
      <c r="H38" s="21">
        <v>9.4306220095693796</v>
      </c>
      <c r="I38" s="21">
        <f t="shared" si="3"/>
        <v>3.2373529289626037</v>
      </c>
    </row>
    <row r="39" spans="1:9">
      <c r="A39" t="s">
        <v>504</v>
      </c>
      <c r="B39" s="16" t="s">
        <v>111</v>
      </c>
      <c r="C39" s="21">
        <v>9.2167832167832184</v>
      </c>
      <c r="D39" s="21">
        <f t="shared" si="2"/>
        <v>3.2042633182296631</v>
      </c>
      <c r="E39" s="21"/>
      <c r="F39" t="s">
        <v>443</v>
      </c>
      <c r="G39" s="16" t="s">
        <v>5</v>
      </c>
      <c r="H39" s="21">
        <v>9.2972972972972965</v>
      </c>
      <c r="I39" s="21">
        <f t="shared" si="3"/>
        <v>3.2168113890731482</v>
      </c>
    </row>
    <row r="40" spans="1:9">
      <c r="A40" t="s">
        <v>334</v>
      </c>
      <c r="B40" s="16" t="s">
        <v>5</v>
      </c>
      <c r="C40" s="21">
        <v>8.8193548387096783</v>
      </c>
      <c r="D40" s="21">
        <f t="shared" si="2"/>
        <v>3.1406731223318225</v>
      </c>
      <c r="E40" s="21"/>
      <c r="F40" t="s">
        <v>442</v>
      </c>
      <c r="G40" s="16" t="s">
        <v>5</v>
      </c>
      <c r="H40" s="21">
        <v>8.9820359281437128</v>
      </c>
      <c r="I40" s="21">
        <f t="shared" si="3"/>
        <v>3.1670424929091912</v>
      </c>
    </row>
    <row r="41" spans="1:9">
      <c r="A41" t="s">
        <v>443</v>
      </c>
      <c r="B41" s="16" t="s">
        <v>5</v>
      </c>
      <c r="C41" s="21">
        <v>8.6810810810810821</v>
      </c>
      <c r="D41" s="21">
        <f t="shared" si="2"/>
        <v>3.1178747170010026</v>
      </c>
      <c r="E41" s="21"/>
      <c r="F41" t="s">
        <v>447</v>
      </c>
      <c r="G41" s="16" t="s">
        <v>5</v>
      </c>
      <c r="H41" s="21">
        <v>8.9617224880382782</v>
      </c>
      <c r="I41" s="21">
        <f t="shared" si="3"/>
        <v>3.163776052162163</v>
      </c>
    </row>
    <row r="42" spans="1:9">
      <c r="A42" t="s">
        <v>346</v>
      </c>
      <c r="B42" s="16" t="s">
        <v>5</v>
      </c>
      <c r="C42" s="21">
        <v>8.601156069364162</v>
      </c>
      <c r="D42" s="21">
        <f t="shared" si="2"/>
        <v>3.1045305834713068</v>
      </c>
      <c r="E42" s="21"/>
      <c r="F42" t="s">
        <v>550</v>
      </c>
      <c r="G42" s="16" t="s">
        <v>5</v>
      </c>
      <c r="H42" s="21">
        <v>8.6380368098159508</v>
      </c>
      <c r="I42" s="21">
        <f t="shared" si="3"/>
        <v>3.1107034644062197</v>
      </c>
    </row>
    <row r="43" spans="1:9">
      <c r="A43" t="s">
        <v>440</v>
      </c>
      <c r="B43" s="16" t="s">
        <v>5</v>
      </c>
      <c r="C43" s="21">
        <v>8.591397849462366</v>
      </c>
      <c r="D43" s="21">
        <f t="shared" si="2"/>
        <v>3.1028928818199457</v>
      </c>
      <c r="E43" s="21"/>
      <c r="F43" t="s">
        <v>434</v>
      </c>
      <c r="G43" s="16" t="s">
        <v>5</v>
      </c>
      <c r="H43" s="21">
        <v>8.3012820512820511</v>
      </c>
      <c r="I43" s="21">
        <f t="shared" si="3"/>
        <v>3.0533341637116682</v>
      </c>
    </row>
    <row r="44" spans="1:9">
      <c r="A44" t="s">
        <v>451</v>
      </c>
      <c r="B44" s="16" t="s">
        <v>5</v>
      </c>
      <c r="C44" s="21">
        <v>8.5663716814159283</v>
      </c>
      <c r="D44" s="21">
        <f t="shared" si="2"/>
        <v>3.0986842748594068</v>
      </c>
      <c r="E44" s="21"/>
      <c r="F44" t="s">
        <v>352</v>
      </c>
      <c r="G44" s="16" t="s">
        <v>5</v>
      </c>
      <c r="H44" s="21">
        <v>8.2666666666666675</v>
      </c>
      <c r="I44" s="21">
        <f t="shared" si="3"/>
        <v>3.0473057147783571</v>
      </c>
    </row>
    <row r="45" spans="1:9">
      <c r="A45" t="s">
        <v>538</v>
      </c>
      <c r="B45" s="16" t="s">
        <v>5</v>
      </c>
      <c r="C45" s="21">
        <v>8.3170731707317067</v>
      </c>
      <c r="D45" s="21">
        <f t="shared" si="2"/>
        <v>3.0560759244060889</v>
      </c>
      <c r="E45" s="21"/>
      <c r="F45" t="s">
        <v>538</v>
      </c>
      <c r="G45" s="16" t="s">
        <v>5</v>
      </c>
      <c r="H45" s="21">
        <v>8.1890243902439011</v>
      </c>
      <c r="I45" s="21">
        <f t="shared" si="3"/>
        <v>3.0336915848093584</v>
      </c>
    </row>
    <row r="46" spans="1:9">
      <c r="A46" t="s">
        <v>336</v>
      </c>
      <c r="B46" s="16" t="s">
        <v>5</v>
      </c>
      <c r="C46" s="21">
        <v>8.2470588235294127</v>
      </c>
      <c r="D46" s="21">
        <f t="shared" si="2"/>
        <v>3.0438796978729217</v>
      </c>
      <c r="E46" s="21"/>
      <c r="F46" t="s">
        <v>458</v>
      </c>
      <c r="G46" s="16" t="s">
        <v>5</v>
      </c>
      <c r="H46" s="21">
        <v>8.1378378378378375</v>
      </c>
      <c r="I46" s="21">
        <f t="shared" si="3"/>
        <v>3.0246455322083654</v>
      </c>
    </row>
    <row r="47" spans="1:9">
      <c r="A47" t="s">
        <v>339</v>
      </c>
      <c r="B47" s="16" t="s">
        <v>5</v>
      </c>
      <c r="C47" s="21">
        <v>7.9141104294478524</v>
      </c>
      <c r="D47" s="21">
        <f t="shared" si="2"/>
        <v>2.984427196079539</v>
      </c>
      <c r="E47" s="21"/>
      <c r="F47" t="s">
        <v>351</v>
      </c>
      <c r="G47" s="16" t="s">
        <v>5</v>
      </c>
      <c r="H47" s="21">
        <v>7.6359649122807021</v>
      </c>
      <c r="I47" s="21">
        <f t="shared" si="3"/>
        <v>2.9328104734863598</v>
      </c>
    </row>
    <row r="48" spans="1:9">
      <c r="A48" t="s">
        <v>328</v>
      </c>
      <c r="B48" s="16" t="s">
        <v>5</v>
      </c>
      <c r="C48" s="21">
        <v>7.7294117647058824</v>
      </c>
      <c r="D48" s="21">
        <f t="shared" si="2"/>
        <v>2.9503586241846276</v>
      </c>
      <c r="E48" s="21"/>
      <c r="F48" t="s">
        <v>549</v>
      </c>
      <c r="G48" s="16" t="s">
        <v>5</v>
      </c>
      <c r="H48" s="21">
        <v>7.6282051282051277</v>
      </c>
      <c r="I48" s="21">
        <f t="shared" si="3"/>
        <v>2.9313436393330576</v>
      </c>
    </row>
    <row r="49" spans="1:9">
      <c r="A49" t="s">
        <v>387</v>
      </c>
      <c r="B49" s="16" t="s">
        <v>80</v>
      </c>
      <c r="C49" s="21">
        <v>7.6798245614035077</v>
      </c>
      <c r="D49" s="21">
        <f t="shared" si="2"/>
        <v>2.9410733542688159</v>
      </c>
      <c r="E49" s="21"/>
      <c r="F49" t="s">
        <v>433</v>
      </c>
      <c r="G49" s="16" t="s">
        <v>5</v>
      </c>
      <c r="H49" s="21">
        <v>7.0648148148148149</v>
      </c>
      <c r="I49" s="21">
        <f t="shared" si="3"/>
        <v>2.8206517446710624</v>
      </c>
    </row>
    <row r="50" spans="1:9">
      <c r="A50" t="s">
        <v>474</v>
      </c>
      <c r="B50" s="16" t="s">
        <v>5</v>
      </c>
      <c r="C50" s="21">
        <v>7.5501519756838906</v>
      </c>
      <c r="D50" s="21">
        <f t="shared" si="2"/>
        <v>2.9165056844852404</v>
      </c>
      <c r="E50" s="21"/>
      <c r="F50" t="s">
        <v>463</v>
      </c>
      <c r="G50" s="16" t="s">
        <v>5</v>
      </c>
      <c r="H50" s="21">
        <v>6.8643410852713176</v>
      </c>
      <c r="I50" s="21">
        <f t="shared" si="3"/>
        <v>2.7791212413286601</v>
      </c>
    </row>
    <row r="51" spans="1:9">
      <c r="A51" t="s">
        <v>490</v>
      </c>
      <c r="B51" s="16" t="s">
        <v>5</v>
      </c>
      <c r="C51" s="21">
        <v>7.2455089820359273</v>
      </c>
      <c r="D51" s="21">
        <f t="shared" si="2"/>
        <v>2.8570870396879045</v>
      </c>
      <c r="E51" s="21"/>
      <c r="F51" t="s">
        <v>403</v>
      </c>
      <c r="G51" s="16" t="s">
        <v>68</v>
      </c>
      <c r="H51" s="21">
        <v>6.8567567567567567</v>
      </c>
      <c r="I51" s="21">
        <f t="shared" si="3"/>
        <v>2.7775263435476272</v>
      </c>
    </row>
    <row r="52" spans="1:9">
      <c r="A52" t="s">
        <v>429</v>
      </c>
      <c r="B52" s="16" t="s">
        <v>5</v>
      </c>
      <c r="C52" s="21">
        <v>7.0452488687782804</v>
      </c>
      <c r="D52" s="21">
        <f t="shared" si="2"/>
        <v>2.8166506696876055</v>
      </c>
      <c r="E52" s="21"/>
      <c r="F52" t="s">
        <v>328</v>
      </c>
      <c r="G52" s="16" t="s">
        <v>5</v>
      </c>
      <c r="H52" s="21">
        <v>6.4823529411764707</v>
      </c>
      <c r="I52" s="21">
        <f t="shared" si="3"/>
        <v>2.6965175724334558</v>
      </c>
    </row>
    <row r="53" spans="1:9">
      <c r="A53" t="s">
        <v>539</v>
      </c>
      <c r="B53" s="16" t="s">
        <v>5</v>
      </c>
      <c r="C53" s="21">
        <v>6.9398148148148158</v>
      </c>
      <c r="D53" s="21">
        <f t="shared" si="2"/>
        <v>2.7948971657843913</v>
      </c>
      <c r="E53" s="21"/>
      <c r="F53" t="s">
        <v>354</v>
      </c>
      <c r="G53" s="16" t="s">
        <v>5</v>
      </c>
      <c r="H53" s="21">
        <v>6.3035714285714288</v>
      </c>
      <c r="I53" s="21">
        <f t="shared" si="3"/>
        <v>2.6561694512135765</v>
      </c>
    </row>
    <row r="54" spans="1:9">
      <c r="A54" t="s">
        <v>542</v>
      </c>
      <c r="B54" s="16" t="s">
        <v>5</v>
      </c>
      <c r="C54" s="21">
        <v>6.8030303030303028</v>
      </c>
      <c r="D54" s="21">
        <f t="shared" si="2"/>
        <v>2.7661775153826937</v>
      </c>
      <c r="E54" s="21"/>
      <c r="F54" t="s">
        <v>338</v>
      </c>
      <c r="G54" s="16" t="s">
        <v>5</v>
      </c>
      <c r="H54" s="21">
        <v>5.9800995024875618</v>
      </c>
      <c r="I54" s="21">
        <f t="shared" si="3"/>
        <v>2.5801694895322567</v>
      </c>
    </row>
    <row r="55" spans="1:9">
      <c r="A55" t="s">
        <v>558</v>
      </c>
      <c r="B55" s="16" t="s">
        <v>83</v>
      </c>
      <c r="C55" s="21">
        <v>6.6164021164021163</v>
      </c>
      <c r="D55" s="21">
        <f t="shared" si="2"/>
        <v>2.7260469179598972</v>
      </c>
      <c r="E55" s="21"/>
      <c r="F55" t="s">
        <v>544</v>
      </c>
      <c r="G55" s="16" t="s">
        <v>5</v>
      </c>
      <c r="H55" s="21">
        <v>5.9593495934959346</v>
      </c>
      <c r="I55" s="21">
        <f t="shared" si="3"/>
        <v>2.5751548827945721</v>
      </c>
    </row>
    <row r="56" spans="1:9">
      <c r="A56" t="s">
        <v>463</v>
      </c>
      <c r="B56" s="16" t="s">
        <v>5</v>
      </c>
      <c r="C56" s="21">
        <v>6.6007751937984498</v>
      </c>
      <c r="D56" s="21">
        <f t="shared" si="2"/>
        <v>2.7226354642552884</v>
      </c>
      <c r="E56" s="21"/>
      <c r="F56" t="s">
        <v>378</v>
      </c>
      <c r="G56" s="16" t="s">
        <v>111</v>
      </c>
      <c r="H56" s="21">
        <v>5.8624535315985122</v>
      </c>
      <c r="I56" s="21">
        <f t="shared" si="3"/>
        <v>2.551504582233886</v>
      </c>
    </row>
    <row r="57" spans="1:9">
      <c r="A57" t="s">
        <v>435</v>
      </c>
      <c r="B57" s="16" t="s">
        <v>5</v>
      </c>
      <c r="C57" s="21">
        <v>6.59375</v>
      </c>
      <c r="D57" s="21">
        <f t="shared" si="2"/>
        <v>2.7210991887071851</v>
      </c>
      <c r="E57" s="21"/>
      <c r="F57" t="s">
        <v>340</v>
      </c>
      <c r="G57" s="16" t="s">
        <v>5</v>
      </c>
      <c r="H57" s="21">
        <v>5.817610062893082</v>
      </c>
      <c r="I57" s="21">
        <f t="shared" si="3"/>
        <v>2.5404266001193192</v>
      </c>
    </row>
    <row r="58" spans="1:9">
      <c r="A58" t="s">
        <v>540</v>
      </c>
      <c r="B58" s="16" t="s">
        <v>5</v>
      </c>
      <c r="C58" s="21">
        <v>6.5064935064935057</v>
      </c>
      <c r="D58" s="21">
        <f t="shared" si="2"/>
        <v>2.7018802525003069</v>
      </c>
      <c r="E58" s="21"/>
      <c r="F58" t="s">
        <v>388</v>
      </c>
      <c r="G58" s="16" t="s">
        <v>16</v>
      </c>
      <c r="H58" s="21">
        <v>5.7115384615384617</v>
      </c>
      <c r="I58" s="21">
        <f t="shared" si="3"/>
        <v>2.5138794026596738</v>
      </c>
    </row>
    <row r="59" spans="1:9">
      <c r="A59" t="s">
        <v>353</v>
      </c>
      <c r="B59" s="16" t="s">
        <v>5</v>
      </c>
      <c r="C59" s="21">
        <v>6.4396135265700485</v>
      </c>
      <c r="D59" s="21">
        <f t="shared" si="2"/>
        <v>2.6869741075896481</v>
      </c>
      <c r="E59" s="21"/>
      <c r="F59" t="s">
        <v>450</v>
      </c>
      <c r="G59" s="16" t="s">
        <v>5</v>
      </c>
      <c r="H59" s="21">
        <v>5.4893964110929856</v>
      </c>
      <c r="I59" s="21">
        <f t="shared" si="3"/>
        <v>2.4566475258068978</v>
      </c>
    </row>
    <row r="60" spans="1:9">
      <c r="A60" t="s">
        <v>546</v>
      </c>
      <c r="B60" s="16" t="s">
        <v>5</v>
      </c>
      <c r="C60" s="21">
        <v>6.3426573426573434</v>
      </c>
      <c r="D60" s="21">
        <f t="shared" si="2"/>
        <v>2.6650874037501331</v>
      </c>
      <c r="E60" s="21"/>
      <c r="F60" t="s">
        <v>485</v>
      </c>
      <c r="G60" s="16" t="s">
        <v>5</v>
      </c>
      <c r="H60" s="21">
        <v>5.4221902017291068</v>
      </c>
      <c r="I60" s="21">
        <f t="shared" si="3"/>
        <v>2.4388757214896204</v>
      </c>
    </row>
    <row r="61" spans="1:9">
      <c r="A61" t="s">
        <v>310</v>
      </c>
      <c r="B61" s="16" t="s">
        <v>103</v>
      </c>
      <c r="C61" s="21">
        <v>6.1024999999999991</v>
      </c>
      <c r="D61" s="21">
        <f t="shared" si="2"/>
        <v>2.6094003900064289</v>
      </c>
      <c r="E61" s="21"/>
      <c r="F61" t="s">
        <v>501</v>
      </c>
      <c r="G61" s="16" t="s">
        <v>111</v>
      </c>
      <c r="H61" s="21">
        <v>5.3381294964028774</v>
      </c>
      <c r="I61" s="21">
        <f t="shared" si="3"/>
        <v>2.4163343038972958</v>
      </c>
    </row>
    <row r="62" spans="1:9">
      <c r="A62" t="s">
        <v>388</v>
      </c>
      <c r="B62" s="16" t="s">
        <v>16</v>
      </c>
      <c r="C62" s="21">
        <v>6.0807692307692305</v>
      </c>
      <c r="D62" s="21">
        <f t="shared" si="2"/>
        <v>2.6042538393299162</v>
      </c>
      <c r="E62" s="21"/>
      <c r="F62" t="s">
        <v>464</v>
      </c>
      <c r="G62" s="16" t="s">
        <v>5</v>
      </c>
      <c r="H62" s="21">
        <v>5.1626016260162606</v>
      </c>
      <c r="I62" s="21">
        <f t="shared" si="3"/>
        <v>2.3680982763202882</v>
      </c>
    </row>
    <row r="63" spans="1:9">
      <c r="A63" t="s">
        <v>427</v>
      </c>
      <c r="B63" s="16" t="s">
        <v>5</v>
      </c>
      <c r="C63" s="21">
        <v>6.0245614035087725</v>
      </c>
      <c r="D63" s="21">
        <f t="shared" si="2"/>
        <v>2.5908562149500303</v>
      </c>
      <c r="E63" s="21"/>
      <c r="F63" t="s">
        <v>471</v>
      </c>
      <c r="G63" s="16" t="s">
        <v>5</v>
      </c>
      <c r="H63" s="21">
        <v>5.1614100185528757</v>
      </c>
      <c r="I63" s="21">
        <f t="shared" si="3"/>
        <v>2.3677652417897335</v>
      </c>
    </row>
    <row r="64" spans="1:9">
      <c r="A64" t="s">
        <v>489</v>
      </c>
      <c r="B64" s="16" t="s">
        <v>5</v>
      </c>
      <c r="C64" s="21">
        <v>5.8086124401913874</v>
      </c>
      <c r="D64" s="21">
        <f t="shared" si="2"/>
        <v>2.5381935741747994</v>
      </c>
      <c r="E64" s="21"/>
      <c r="F64" t="s">
        <v>424</v>
      </c>
      <c r="G64" s="16" t="s">
        <v>5</v>
      </c>
      <c r="H64" s="21">
        <v>5.1415270018621975</v>
      </c>
      <c r="I64" s="21">
        <f t="shared" si="3"/>
        <v>2.3621968946026568</v>
      </c>
    </row>
    <row r="65" spans="1:9">
      <c r="A65" t="s">
        <v>331</v>
      </c>
      <c r="B65" s="16" t="s">
        <v>5</v>
      </c>
      <c r="C65" s="21">
        <v>5.7707182320441994</v>
      </c>
      <c r="D65" s="21">
        <f t="shared" si="2"/>
        <v>2.5287508899839031</v>
      </c>
      <c r="E65" s="21"/>
      <c r="F65" t="s">
        <v>483</v>
      </c>
      <c r="G65" s="16" t="s">
        <v>5</v>
      </c>
      <c r="H65" s="21">
        <v>5.0952380952380949</v>
      </c>
      <c r="I65" s="21">
        <f t="shared" si="3"/>
        <v>2.3491495636223867</v>
      </c>
    </row>
    <row r="66" spans="1:9">
      <c r="A66" t="s">
        <v>503</v>
      </c>
      <c r="B66" s="16" t="s">
        <v>111</v>
      </c>
      <c r="C66" s="21">
        <v>5.7111650485436902</v>
      </c>
      <c r="D66" s="21">
        <f t="shared" ref="D66:D90" si="4">LOG(C66,2)</f>
        <v>2.5137850780410793</v>
      </c>
      <c r="E66" s="21"/>
      <c r="F66" t="s">
        <v>422</v>
      </c>
      <c r="G66" s="16" t="s">
        <v>5</v>
      </c>
      <c r="H66" s="21">
        <v>5.0930735930735933</v>
      </c>
      <c r="I66" s="21">
        <f t="shared" ref="I66:I95" si="5">LOG(H66,2)</f>
        <v>2.3485365638082403</v>
      </c>
    </row>
    <row r="67" spans="1:9">
      <c r="A67" t="s">
        <v>502</v>
      </c>
      <c r="B67" s="16" t="s">
        <v>111</v>
      </c>
      <c r="C67" s="21">
        <v>5.6430020283975661</v>
      </c>
      <c r="D67" s="21">
        <f t="shared" si="4"/>
        <v>2.4964628681643277</v>
      </c>
      <c r="E67" s="21"/>
      <c r="F67" t="s">
        <v>488</v>
      </c>
      <c r="G67" s="16" t="s">
        <v>5</v>
      </c>
      <c r="H67" s="21">
        <v>5.0383795309168447</v>
      </c>
      <c r="I67" s="21">
        <f t="shared" si="5"/>
        <v>2.3329598014584705</v>
      </c>
    </row>
    <row r="68" spans="1:9">
      <c r="A68" t="s">
        <v>559</v>
      </c>
      <c r="B68" s="16" t="s">
        <v>83</v>
      </c>
      <c r="C68" s="21">
        <v>5.5662921348314605</v>
      </c>
      <c r="D68" s="21">
        <f t="shared" si="4"/>
        <v>2.4767166273926029</v>
      </c>
      <c r="E68" s="21"/>
      <c r="F68" t="s">
        <v>435</v>
      </c>
      <c r="G68" s="16" t="s">
        <v>5</v>
      </c>
      <c r="H68" s="21">
        <v>5.03125</v>
      </c>
      <c r="I68" s="21">
        <f t="shared" si="5"/>
        <v>2.3309168781146168</v>
      </c>
    </row>
    <row r="69" spans="1:9">
      <c r="A69" t="s">
        <v>448</v>
      </c>
      <c r="B69" s="16" t="s">
        <v>5</v>
      </c>
      <c r="C69" s="21">
        <v>5.5294117647058822</v>
      </c>
      <c r="D69" s="21">
        <f t="shared" si="4"/>
        <v>2.4671260104272981</v>
      </c>
      <c r="E69" s="21"/>
      <c r="F69" t="s">
        <v>514</v>
      </c>
      <c r="G69" s="16" t="s">
        <v>29</v>
      </c>
      <c r="H69" s="21">
        <v>5.0123966942148765</v>
      </c>
      <c r="I69" s="21">
        <f t="shared" si="5"/>
        <v>2.3255005978459158</v>
      </c>
    </row>
    <row r="70" spans="1:9">
      <c r="A70" t="s">
        <v>564</v>
      </c>
      <c r="B70" s="16" t="s">
        <v>91</v>
      </c>
      <c r="C70" s="21">
        <v>5.5167958656330747</v>
      </c>
      <c r="D70" s="21">
        <f t="shared" si="4"/>
        <v>2.4638305983634425</v>
      </c>
      <c r="E70" s="21"/>
      <c r="F70" t="s">
        <v>500</v>
      </c>
      <c r="G70" s="16" t="s">
        <v>111</v>
      </c>
      <c r="H70" s="21">
        <v>5.0109090909090899</v>
      </c>
      <c r="I70" s="21">
        <f t="shared" si="5"/>
        <v>2.3250723642922693</v>
      </c>
    </row>
    <row r="71" spans="1:9">
      <c r="A71" t="s">
        <v>428</v>
      </c>
      <c r="B71" s="16" t="s">
        <v>5</v>
      </c>
      <c r="C71" s="21">
        <v>5.5032258064516126</v>
      </c>
      <c r="D71" s="21">
        <f t="shared" si="4"/>
        <v>2.4602775260440528</v>
      </c>
      <c r="E71" s="21"/>
      <c r="F71" t="s">
        <v>457</v>
      </c>
      <c r="G71" s="16" t="s">
        <v>5</v>
      </c>
      <c r="H71" s="21">
        <v>4.9419953596287698</v>
      </c>
      <c r="I71" s="21">
        <f t="shared" si="5"/>
        <v>2.3050936560241024</v>
      </c>
    </row>
    <row r="72" spans="1:9">
      <c r="A72" t="s">
        <v>548</v>
      </c>
      <c r="B72" s="16" t="s">
        <v>5</v>
      </c>
      <c r="C72" s="21">
        <v>5.4406130268199231</v>
      </c>
      <c r="D72" s="21">
        <f t="shared" si="4"/>
        <v>2.4437692178221599</v>
      </c>
      <c r="E72" s="21"/>
      <c r="F72" t="s">
        <v>347</v>
      </c>
      <c r="G72" s="16" t="s">
        <v>5</v>
      </c>
      <c r="H72" s="21">
        <v>4.8421052631578947</v>
      </c>
      <c r="I72" s="21">
        <f t="shared" si="5"/>
        <v>2.2756344426134274</v>
      </c>
    </row>
    <row r="73" spans="1:9">
      <c r="A73" t="s">
        <v>478</v>
      </c>
      <c r="B73" s="16" t="s">
        <v>5</v>
      </c>
      <c r="C73" s="21">
        <v>5.3972125435540068</v>
      </c>
      <c r="D73" s="21">
        <f t="shared" si="4"/>
        <v>2.4322145021138808</v>
      </c>
      <c r="E73" s="21"/>
      <c r="F73" t="s">
        <v>504</v>
      </c>
      <c r="G73" s="16" t="s">
        <v>111</v>
      </c>
      <c r="H73" s="21">
        <v>4.8356643356643358</v>
      </c>
      <c r="I73" s="21">
        <f t="shared" si="5"/>
        <v>2.2737141043721047</v>
      </c>
    </row>
    <row r="74" spans="1:9">
      <c r="A74" t="s">
        <v>345</v>
      </c>
      <c r="B74" s="16" t="s">
        <v>5</v>
      </c>
      <c r="C74" s="21">
        <v>5.3302325581395342</v>
      </c>
      <c r="D74" s="21">
        <f t="shared" si="4"/>
        <v>2.4141984791674447</v>
      </c>
      <c r="E74" s="21"/>
      <c r="F74" t="s">
        <v>453</v>
      </c>
      <c r="G74" s="16" t="s">
        <v>5</v>
      </c>
      <c r="H74" s="21">
        <v>4.8163771712158807</v>
      </c>
      <c r="I74" s="21">
        <f t="shared" si="5"/>
        <v>2.2679483741856963</v>
      </c>
    </row>
    <row r="75" spans="1:9">
      <c r="A75" t="s">
        <v>487</v>
      </c>
      <c r="B75" s="16" t="s">
        <v>5</v>
      </c>
      <c r="C75" s="21">
        <v>5.2712550607287456</v>
      </c>
      <c r="D75" s="21">
        <f t="shared" si="4"/>
        <v>2.3981465015809582</v>
      </c>
      <c r="E75" s="21"/>
      <c r="F75" t="s">
        <v>446</v>
      </c>
      <c r="G75" s="16" t="s">
        <v>5</v>
      </c>
      <c r="H75" s="21">
        <v>4.6981707317073162</v>
      </c>
      <c r="I75" s="21">
        <f t="shared" si="5"/>
        <v>2.2320991418967013</v>
      </c>
    </row>
    <row r="76" spans="1:9">
      <c r="A76" t="s">
        <v>549</v>
      </c>
      <c r="B76" s="16" t="s">
        <v>5</v>
      </c>
      <c r="C76" s="21">
        <v>5.2136752136752129</v>
      </c>
      <c r="D76" s="21">
        <f t="shared" si="4"/>
        <v>2.3823007128668441</v>
      </c>
      <c r="E76" s="21"/>
      <c r="F76" t="s">
        <v>332</v>
      </c>
      <c r="G76" s="16" t="s">
        <v>5</v>
      </c>
      <c r="H76" s="21">
        <v>4.6824034334763942</v>
      </c>
      <c r="I76" s="21">
        <f t="shared" si="5"/>
        <v>2.2272492416693268</v>
      </c>
    </row>
    <row r="77" spans="1:9">
      <c r="A77" t="s">
        <v>501</v>
      </c>
      <c r="B77" s="16" t="s">
        <v>111</v>
      </c>
      <c r="C77" s="21">
        <v>5.1942446043165464</v>
      </c>
      <c r="D77" s="21">
        <f t="shared" si="4"/>
        <v>2.3769139541636637</v>
      </c>
      <c r="E77" s="21"/>
      <c r="F77" t="s">
        <v>572</v>
      </c>
      <c r="G77" s="16" t="s">
        <v>29</v>
      </c>
      <c r="H77" s="21">
        <v>4.6125907990314774</v>
      </c>
      <c r="I77" s="21">
        <f t="shared" si="5"/>
        <v>2.2055773109612393</v>
      </c>
    </row>
    <row r="78" spans="1:9">
      <c r="A78" t="s">
        <v>482</v>
      </c>
      <c r="B78" s="16" t="s">
        <v>5</v>
      </c>
      <c r="C78" s="21">
        <v>5.1338582677165352</v>
      </c>
      <c r="D78" s="21">
        <f t="shared" si="4"/>
        <v>2.3600434674589117</v>
      </c>
      <c r="E78" s="21"/>
      <c r="F78" t="s">
        <v>336</v>
      </c>
      <c r="G78" s="16" t="s">
        <v>5</v>
      </c>
      <c r="H78" s="21">
        <v>4.5960784313725487</v>
      </c>
      <c r="I78" s="21">
        <f t="shared" si="5"/>
        <v>2.2004034175633902</v>
      </c>
    </row>
    <row r="79" spans="1:9">
      <c r="A79" t="s">
        <v>342</v>
      </c>
      <c r="B79" s="16" t="s">
        <v>5</v>
      </c>
      <c r="C79" s="21">
        <v>4.9260273972602739</v>
      </c>
      <c r="D79" s="21">
        <f t="shared" si="4"/>
        <v>2.3004246517470679</v>
      </c>
      <c r="E79" s="21"/>
      <c r="F79" t="s">
        <v>486</v>
      </c>
      <c r="G79" s="16" t="s">
        <v>5</v>
      </c>
      <c r="H79" s="21">
        <v>4.5662100456621006</v>
      </c>
      <c r="I79" s="21">
        <f t="shared" si="5"/>
        <v>2.1909972250609138</v>
      </c>
    </row>
    <row r="80" spans="1:9">
      <c r="A80" t="s">
        <v>567</v>
      </c>
      <c r="B80" s="16" t="s">
        <v>91</v>
      </c>
      <c r="C80" s="21">
        <v>4.9168765743073042</v>
      </c>
      <c r="D80" s="21">
        <f t="shared" si="4"/>
        <v>2.2977421404199281</v>
      </c>
      <c r="E80" s="21"/>
      <c r="F80" t="s">
        <v>428</v>
      </c>
      <c r="G80" s="16" t="s">
        <v>5</v>
      </c>
      <c r="H80" s="21">
        <v>4.5483870967741931</v>
      </c>
      <c r="I80" s="21">
        <f t="shared" si="5"/>
        <v>2.1853550420119183</v>
      </c>
    </row>
    <row r="81" spans="1:9">
      <c r="A81" t="s">
        <v>554</v>
      </c>
      <c r="B81" s="16" t="s">
        <v>5</v>
      </c>
      <c r="C81" s="21">
        <v>4.8342245989304811</v>
      </c>
      <c r="D81" s="21">
        <f t="shared" si="4"/>
        <v>2.273284502527551</v>
      </c>
      <c r="E81" s="21"/>
      <c r="F81" t="s">
        <v>493</v>
      </c>
      <c r="G81" s="16" t="s">
        <v>5</v>
      </c>
      <c r="H81" s="21">
        <v>4.4822695035460995</v>
      </c>
      <c r="I81" s="21">
        <f t="shared" si="5"/>
        <v>2.1642293957783094</v>
      </c>
    </row>
    <row r="82" spans="1:9">
      <c r="A82" t="s">
        <v>432</v>
      </c>
      <c r="B82" s="16" t="s">
        <v>5</v>
      </c>
      <c r="C82" s="21">
        <v>4.733160621761658</v>
      </c>
      <c r="D82" s="21">
        <f t="shared" si="4"/>
        <v>2.2428038813594084</v>
      </c>
      <c r="E82" s="21"/>
      <c r="F82" t="s">
        <v>492</v>
      </c>
      <c r="G82" s="16" t="s">
        <v>5</v>
      </c>
      <c r="H82" s="21">
        <v>4.4740124740124747</v>
      </c>
      <c r="I82" s="21">
        <f t="shared" si="5"/>
        <v>2.1615692787865823</v>
      </c>
    </row>
    <row r="83" spans="1:9">
      <c r="A83" t="s">
        <v>303</v>
      </c>
      <c r="B83" s="16" t="s">
        <v>74</v>
      </c>
      <c r="C83" s="21">
        <v>4.6109936575052854</v>
      </c>
      <c r="D83" s="21">
        <f t="shared" si="4"/>
        <v>2.2050776813013555</v>
      </c>
      <c r="E83" s="21"/>
      <c r="F83" t="s">
        <v>449</v>
      </c>
      <c r="G83" s="16" t="s">
        <v>5</v>
      </c>
      <c r="H83" s="21">
        <v>4.4630872483221475</v>
      </c>
      <c r="I83" s="21">
        <f t="shared" si="5"/>
        <v>2.1580420099263904</v>
      </c>
    </row>
    <row r="84" spans="1:9">
      <c r="A84" t="s">
        <v>423</v>
      </c>
      <c r="B84" s="16" t="s">
        <v>5</v>
      </c>
      <c r="C84" s="21">
        <v>4.5036855036855039</v>
      </c>
      <c r="D84" s="21">
        <f t="shared" si="4"/>
        <v>2.1711060862736389</v>
      </c>
      <c r="E84" s="21"/>
      <c r="F84" t="s">
        <v>539</v>
      </c>
      <c r="G84" s="16" t="s">
        <v>5</v>
      </c>
      <c r="H84" s="21">
        <v>4.4537037037037033</v>
      </c>
      <c r="I84" s="21">
        <f t="shared" si="5"/>
        <v>2.1550055816065732</v>
      </c>
    </row>
    <row r="85" spans="1:9">
      <c r="A85" t="s">
        <v>477</v>
      </c>
      <c r="B85" s="16" t="s">
        <v>5</v>
      </c>
      <c r="C85" s="21">
        <v>4.4798206278026909</v>
      </c>
      <c r="D85" s="21">
        <f t="shared" si="4"/>
        <v>2.1634409678721136</v>
      </c>
      <c r="E85" s="21"/>
      <c r="F85" t="s">
        <v>468</v>
      </c>
      <c r="G85" s="16" t="s">
        <v>5</v>
      </c>
      <c r="H85" s="21">
        <v>4.4226327944572752</v>
      </c>
      <c r="I85" s="21">
        <f t="shared" si="5"/>
        <v>2.1449054620855947</v>
      </c>
    </row>
    <row r="86" spans="1:9">
      <c r="A86" t="s">
        <v>324</v>
      </c>
      <c r="B86" s="16" t="s">
        <v>5</v>
      </c>
      <c r="C86" s="21">
        <v>4.462555066079295</v>
      </c>
      <c r="D86" s="21">
        <f t="shared" si="4"/>
        <v>2.1578699715102232</v>
      </c>
      <c r="E86" s="21"/>
      <c r="F86" t="s">
        <v>430</v>
      </c>
      <c r="G86" s="16" t="s">
        <v>5</v>
      </c>
      <c r="H86" s="21">
        <v>4.3934426229508201</v>
      </c>
      <c r="I86" s="21">
        <f t="shared" si="5"/>
        <v>2.1353518528948863</v>
      </c>
    </row>
    <row r="87" spans="1:9">
      <c r="A87" t="s">
        <v>301</v>
      </c>
      <c r="B87" s="16" t="s">
        <v>74</v>
      </c>
      <c r="C87" s="21">
        <v>4.4210526315789469</v>
      </c>
      <c r="D87" s="21">
        <f t="shared" si="4"/>
        <v>2.1443899093351746</v>
      </c>
      <c r="E87" s="21"/>
      <c r="F87" t="s">
        <v>429</v>
      </c>
      <c r="G87" s="16" t="s">
        <v>5</v>
      </c>
      <c r="H87" s="21">
        <v>4.3710407239819</v>
      </c>
      <c r="I87" s="21">
        <f t="shared" si="5"/>
        <v>2.1279768194443416</v>
      </c>
    </row>
    <row r="88" spans="1:9">
      <c r="A88" t="s">
        <v>575</v>
      </c>
      <c r="B88" s="16" t="s">
        <v>270</v>
      </c>
      <c r="C88" s="21">
        <v>4.3088737201365186</v>
      </c>
      <c r="D88" s="21">
        <f t="shared" si="4"/>
        <v>2.1073108181042719</v>
      </c>
      <c r="E88" s="21"/>
      <c r="F88" t="s">
        <v>469</v>
      </c>
      <c r="G88" s="16" t="s">
        <v>5</v>
      </c>
      <c r="H88" s="21">
        <v>4.2425531914893622</v>
      </c>
      <c r="I88" s="21">
        <f t="shared" si="5"/>
        <v>2.0849327478331965</v>
      </c>
    </row>
    <row r="89" spans="1:9">
      <c r="A89" t="s">
        <v>430</v>
      </c>
      <c r="B89" s="16" t="s">
        <v>5</v>
      </c>
      <c r="C89" s="21">
        <v>4.2978142076502728</v>
      </c>
      <c r="D89" s="21">
        <f t="shared" si="4"/>
        <v>2.1036031171316441</v>
      </c>
      <c r="E89" s="21"/>
      <c r="F89" t="s">
        <v>542</v>
      </c>
      <c r="G89" s="16" t="s">
        <v>5</v>
      </c>
      <c r="H89" s="21">
        <v>4.2234848484848486</v>
      </c>
      <c r="I89" s="21">
        <f t="shared" si="5"/>
        <v>2.0784338754492135</v>
      </c>
    </row>
    <row r="90" spans="1:9">
      <c r="A90" t="s">
        <v>511</v>
      </c>
      <c r="B90" s="16" t="s">
        <v>264</v>
      </c>
      <c r="C90" s="21">
        <v>4.1464354527938347</v>
      </c>
      <c r="D90" s="21">
        <f t="shared" si="4"/>
        <v>2.0518716341987435</v>
      </c>
      <c r="E90" s="21"/>
      <c r="F90" t="s">
        <v>427</v>
      </c>
      <c r="G90" s="16" t="s">
        <v>5</v>
      </c>
      <c r="H90" s="21">
        <v>4.1859649122807019</v>
      </c>
      <c r="I90" s="21">
        <f t="shared" si="5"/>
        <v>2.0655602186431241</v>
      </c>
    </row>
    <row r="91" spans="1:9">
      <c r="F91" t="s">
        <v>565</v>
      </c>
      <c r="G91" s="16" t="s">
        <v>91</v>
      </c>
      <c r="H91" s="21">
        <v>4.1726027397260275</v>
      </c>
      <c r="I91" s="21">
        <f t="shared" si="5"/>
        <v>2.0609475727199129</v>
      </c>
    </row>
    <row r="92" spans="1:9">
      <c r="F92" t="s">
        <v>475</v>
      </c>
      <c r="G92" s="16" t="s">
        <v>5</v>
      </c>
      <c r="H92" s="21">
        <v>4.1088607594936706</v>
      </c>
      <c r="I92" s="21">
        <f t="shared" si="5"/>
        <v>2.0387384414835061</v>
      </c>
    </row>
    <row r="93" spans="1:9">
      <c r="F93" t="s">
        <v>366</v>
      </c>
      <c r="G93" s="16" t="s">
        <v>5</v>
      </c>
      <c r="H93" s="21">
        <v>4.086854460093897</v>
      </c>
      <c r="I93" s="21">
        <f t="shared" si="5"/>
        <v>2.0309908674252632</v>
      </c>
    </row>
    <row r="94" spans="1:9">
      <c r="F94" t="s">
        <v>380</v>
      </c>
      <c r="G94" s="18" t="s">
        <v>111</v>
      </c>
      <c r="H94" s="21">
        <v>4.0796178343949041</v>
      </c>
      <c r="I94" s="21">
        <f t="shared" si="5"/>
        <v>2.0284340114500194</v>
      </c>
    </row>
    <row r="95" spans="1:9">
      <c r="F95" t="s">
        <v>551</v>
      </c>
      <c r="G95" s="16" t="s">
        <v>5</v>
      </c>
      <c r="H95" s="21">
        <v>4.032454361054767</v>
      </c>
      <c r="I95" s="21">
        <f t="shared" si="5"/>
        <v>2.011658205184375</v>
      </c>
    </row>
    <row r="113" spans="2:2">
      <c r="B113" s="18"/>
    </row>
    <row r="170" spans="2:2">
      <c r="B170" s="18"/>
    </row>
    <row r="178" spans="2:2">
      <c r="B178" s="18"/>
    </row>
    <row r="200" spans="2:2">
      <c r="B200" s="18"/>
    </row>
    <row r="215" spans="2:2">
      <c r="B215" s="19"/>
    </row>
    <row r="217" spans="2:2">
      <c r="B217" s="18"/>
    </row>
    <row r="228" spans="2:2">
      <c r="B228" s="18"/>
    </row>
    <row r="237" spans="2:2">
      <c r="B237" s="18"/>
    </row>
    <row r="239" spans="2:2">
      <c r="B239" s="18"/>
    </row>
    <row r="242" spans="2:2">
      <c r="B242" s="18"/>
    </row>
    <row r="247" spans="2:2">
      <c r="B247" s="18"/>
    </row>
    <row r="256" spans="2:2">
      <c r="B256" s="18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9BFCE-FAA3-4893-BEAA-5A244025D274}">
  <dimension ref="A1:I12"/>
  <sheetViews>
    <sheetView tabSelected="1" workbookViewId="0">
      <selection activeCell="G20" sqref="G20"/>
    </sheetView>
  </sheetViews>
  <sheetFormatPr defaultRowHeight="15"/>
  <cols>
    <col min="1" max="1" width="10.28515625" bestFit="1" customWidth="1"/>
    <col min="2" max="2" width="31.140625" customWidth="1"/>
    <col min="6" max="6" width="10.28515625" bestFit="1" customWidth="1"/>
    <col min="7" max="7" width="38.140625" customWidth="1"/>
  </cols>
  <sheetData>
    <row r="1" spans="1:9">
      <c r="A1" s="4" t="s">
        <v>298</v>
      </c>
      <c r="B1" s="14" t="s">
        <v>0</v>
      </c>
      <c r="C1" s="20" t="s">
        <v>289</v>
      </c>
      <c r="D1" s="20" t="s">
        <v>290</v>
      </c>
      <c r="E1" s="20"/>
      <c r="F1" s="4" t="s">
        <v>298</v>
      </c>
      <c r="G1" s="14" t="s">
        <v>0</v>
      </c>
      <c r="H1" s="20" t="s">
        <v>291</v>
      </c>
      <c r="I1" s="20" t="s">
        <v>292</v>
      </c>
    </row>
    <row r="2" spans="1:9">
      <c r="A2" t="s">
        <v>407</v>
      </c>
      <c r="B2" s="16" t="s">
        <v>70</v>
      </c>
      <c r="C2" s="21">
        <v>9.1281512605042021</v>
      </c>
      <c r="D2" s="21">
        <f>LOG(C2,2)</f>
        <v>3.1903226983938189</v>
      </c>
      <c r="E2" s="21"/>
      <c r="F2" t="s">
        <v>523</v>
      </c>
      <c r="G2" s="16" t="s">
        <v>219</v>
      </c>
      <c r="H2" s="21">
        <v>10</v>
      </c>
      <c r="I2" s="21">
        <f>LOG(H2,2)</f>
        <v>3.3219280948873626</v>
      </c>
    </row>
    <row r="3" spans="1:9">
      <c r="A3" t="s">
        <v>523</v>
      </c>
      <c r="B3" s="16" t="s">
        <v>219</v>
      </c>
      <c r="C3" s="21">
        <v>8.726790450928382</v>
      </c>
      <c r="D3" s="21">
        <f t="shared" ref="D3:D12" si="0">LOG(C3,2)</f>
        <v>3.1254511553539399</v>
      </c>
      <c r="E3" s="21"/>
      <c r="F3" t="s">
        <v>417</v>
      </c>
      <c r="G3" s="16" t="s">
        <v>243</v>
      </c>
      <c r="H3" s="21">
        <v>7.3029585798816576</v>
      </c>
      <c r="I3" s="21">
        <f t="shared" ref="I3:I10" si="1">LOG(H3,2)</f>
        <v>2.8684810480765437</v>
      </c>
    </row>
    <row r="4" spans="1:9">
      <c r="A4" t="s">
        <v>510</v>
      </c>
      <c r="B4" s="16" t="s">
        <v>265</v>
      </c>
      <c r="C4" s="21">
        <v>8.6493506493506498</v>
      </c>
      <c r="D4" s="21">
        <f t="shared" si="0"/>
        <v>3.1125918263763608</v>
      </c>
      <c r="E4" s="21"/>
      <c r="F4" t="s">
        <v>305</v>
      </c>
      <c r="G4" s="16" t="s">
        <v>70</v>
      </c>
      <c r="H4" s="21">
        <v>6.6312625250501007</v>
      </c>
      <c r="I4" s="21">
        <f t="shared" si="1"/>
        <v>2.7292835709752783</v>
      </c>
    </row>
    <row r="5" spans="1:9">
      <c r="A5" t="s">
        <v>417</v>
      </c>
      <c r="B5" s="16" t="s">
        <v>243</v>
      </c>
      <c r="C5" s="21">
        <v>5.7889305816135082</v>
      </c>
      <c r="D5" s="21">
        <f t="shared" si="0"/>
        <v>2.5332968564869143</v>
      </c>
      <c r="E5" s="21"/>
      <c r="F5" t="s">
        <v>495</v>
      </c>
      <c r="G5" s="16" t="s">
        <v>83</v>
      </c>
      <c r="H5" s="21">
        <v>5.7254623044096737</v>
      </c>
      <c r="I5" s="21">
        <f t="shared" si="1"/>
        <v>2.5173921888168067</v>
      </c>
    </row>
    <row r="6" spans="1:9">
      <c r="A6" t="s">
        <v>522</v>
      </c>
      <c r="B6" s="16" t="s">
        <v>219</v>
      </c>
      <c r="C6" s="21">
        <v>5.1302752293577978</v>
      </c>
      <c r="D6" s="21">
        <f t="shared" si="0"/>
        <v>2.3590362257111477</v>
      </c>
      <c r="E6" s="21"/>
      <c r="F6" t="s">
        <v>522</v>
      </c>
      <c r="G6" s="16" t="s">
        <v>219</v>
      </c>
      <c r="H6" s="21">
        <v>5.226168224299065</v>
      </c>
      <c r="I6" s="21">
        <f t="shared" si="1"/>
        <v>2.3857535640869272</v>
      </c>
    </row>
    <row r="7" spans="1:9">
      <c r="A7" t="s">
        <v>515</v>
      </c>
      <c r="B7" s="16" t="s">
        <v>87</v>
      </c>
      <c r="C7" s="21">
        <v>4.8814691151919867</v>
      </c>
      <c r="D7" s="21">
        <f t="shared" si="0"/>
        <v>2.2873154031636518</v>
      </c>
      <c r="E7" s="21"/>
      <c r="F7" t="s">
        <v>412</v>
      </c>
      <c r="G7" s="16" t="s">
        <v>258</v>
      </c>
      <c r="H7" s="21">
        <v>5.2027833001988073</v>
      </c>
      <c r="I7" s="21">
        <f t="shared" si="1"/>
        <v>2.379283619242508</v>
      </c>
    </row>
    <row r="8" spans="1:9">
      <c r="A8" t="s">
        <v>531</v>
      </c>
      <c r="B8" s="16" t="s">
        <v>259</v>
      </c>
      <c r="C8" s="21">
        <v>4.7581967213114753</v>
      </c>
      <c r="D8" s="21">
        <f t="shared" si="0"/>
        <v>2.2504149193026803</v>
      </c>
      <c r="E8" s="21"/>
      <c r="F8" t="s">
        <v>510</v>
      </c>
      <c r="G8" s="16" t="s">
        <v>265</v>
      </c>
      <c r="H8" s="21">
        <v>5.1309707241910631</v>
      </c>
      <c r="I8" s="21">
        <f t="shared" si="1"/>
        <v>2.359231793959486</v>
      </c>
    </row>
    <row r="9" spans="1:9">
      <c r="A9" t="s">
        <v>305</v>
      </c>
      <c r="B9" s="16" t="s">
        <v>70</v>
      </c>
      <c r="C9" s="21">
        <v>4.162264150943396</v>
      </c>
      <c r="D9" s="21">
        <f t="shared" si="0"/>
        <v>2.057368526140821</v>
      </c>
      <c r="E9" s="21"/>
      <c r="F9" t="s">
        <v>420</v>
      </c>
      <c r="G9" s="16" t="s">
        <v>262</v>
      </c>
      <c r="H9" s="21">
        <v>4.5769980506822607</v>
      </c>
      <c r="I9" s="21">
        <f t="shared" si="1"/>
        <v>2.1944016775029982</v>
      </c>
    </row>
    <row r="10" spans="1:9">
      <c r="A10" t="s">
        <v>420</v>
      </c>
      <c r="B10" s="16" t="s">
        <v>262</v>
      </c>
      <c r="C10" s="21">
        <v>4.1192982456140355</v>
      </c>
      <c r="D10" s="21">
        <f t="shared" si="0"/>
        <v>2.0423985840579486</v>
      </c>
      <c r="E10" s="21"/>
      <c r="F10" t="s">
        <v>407</v>
      </c>
      <c r="G10" s="16" t="s">
        <v>70</v>
      </c>
      <c r="H10" s="21">
        <v>4.5449790794979075</v>
      </c>
      <c r="I10" s="21">
        <f t="shared" si="1"/>
        <v>2.1842736537210139</v>
      </c>
    </row>
    <row r="11" spans="1:9">
      <c r="A11" t="s">
        <v>495</v>
      </c>
      <c r="B11" s="16" t="s">
        <v>83</v>
      </c>
      <c r="C11" s="21">
        <v>4.1071428571428577</v>
      </c>
      <c r="D11" s="21">
        <f t="shared" si="0"/>
        <v>2.0381351288867715</v>
      </c>
      <c r="E11" s="21"/>
    </row>
    <row r="12" spans="1:9">
      <c r="A12" t="s">
        <v>408</v>
      </c>
      <c r="B12" s="16" t="s">
        <v>70</v>
      </c>
      <c r="C12" s="21">
        <v>4.0025706940874031</v>
      </c>
      <c r="D12" s="21">
        <f t="shared" si="0"/>
        <v>2.0009268840928449</v>
      </c>
      <c r="E12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09BCB-6B6F-4135-843E-C063977196E1}">
  <dimension ref="A1:H60"/>
  <sheetViews>
    <sheetView workbookViewId="0">
      <selection sqref="A1:A1048576"/>
    </sheetView>
  </sheetViews>
  <sheetFormatPr defaultColWidth="8.85546875" defaultRowHeight="15"/>
  <cols>
    <col min="1" max="1" width="8.85546875" style="8"/>
    <col min="2" max="2" width="102.7109375" style="8" bestFit="1" customWidth="1"/>
    <col min="3" max="3" width="8.85546875" style="8"/>
    <col min="4" max="4" width="11" style="8" customWidth="1"/>
    <col min="5" max="6" width="8.85546875" style="8"/>
    <col min="7" max="7" width="20.42578125" style="8" customWidth="1"/>
    <col min="8" max="8" width="15.7109375" style="8" customWidth="1"/>
    <col min="9" max="16384" width="8.85546875" style="8"/>
  </cols>
  <sheetData>
    <row r="1" spans="1:8" ht="27" customHeight="1">
      <c r="A1" s="4" t="s">
        <v>298</v>
      </c>
      <c r="B1" s="4" t="s">
        <v>0</v>
      </c>
      <c r="C1" s="4" t="s">
        <v>119</v>
      </c>
      <c r="D1" s="4" t="s">
        <v>120</v>
      </c>
      <c r="E1" s="4" t="s">
        <v>121</v>
      </c>
      <c r="F1" s="4" t="s">
        <v>122</v>
      </c>
      <c r="G1" s="4" t="s">
        <v>123</v>
      </c>
      <c r="H1" s="4" t="s">
        <v>124</v>
      </c>
    </row>
    <row r="2" spans="1:8">
      <c r="A2" s="8">
        <v>175</v>
      </c>
      <c r="B2" s="8" t="s">
        <v>67</v>
      </c>
      <c r="C2" s="9">
        <v>2.4260000000000002</v>
      </c>
      <c r="D2" s="9">
        <v>0.70499999999999996</v>
      </c>
      <c r="E2" s="9">
        <v>0.56299999999999994</v>
      </c>
      <c r="F2" s="10">
        <v>5.3870000000000003E-4</v>
      </c>
      <c r="G2" s="8" t="s">
        <v>125</v>
      </c>
      <c r="H2" s="8">
        <v>0.7903</v>
      </c>
    </row>
    <row r="3" spans="1:8">
      <c r="A3" s="8">
        <v>176</v>
      </c>
      <c r="B3" s="8" t="s">
        <v>67</v>
      </c>
      <c r="C3" s="9">
        <v>2.2240000000000002</v>
      </c>
      <c r="D3" s="9">
        <v>0.74</v>
      </c>
      <c r="E3" s="9">
        <v>0.67200000000000004</v>
      </c>
      <c r="F3" s="10">
        <v>3.703E-4</v>
      </c>
      <c r="G3" s="8" t="s">
        <v>125</v>
      </c>
      <c r="H3" s="8">
        <v>0.7903</v>
      </c>
    </row>
    <row r="4" spans="1:8">
      <c r="A4" s="8">
        <v>182</v>
      </c>
      <c r="B4" s="8" t="s">
        <v>67</v>
      </c>
      <c r="C4" s="9">
        <v>2.121</v>
      </c>
      <c r="D4" s="9">
        <v>0.76900000000000002</v>
      </c>
      <c r="E4" s="9">
        <v>0.67600000000000005</v>
      </c>
      <c r="F4" s="10">
        <v>4.7110000000000001E-4</v>
      </c>
      <c r="G4" s="8" t="s">
        <v>125</v>
      </c>
      <c r="H4" s="8">
        <v>0.7903</v>
      </c>
    </row>
    <row r="5" spans="1:8">
      <c r="A5" s="8">
        <v>296</v>
      </c>
      <c r="B5" s="8" t="s">
        <v>67</v>
      </c>
      <c r="C5" s="9">
        <v>2.0670000000000002</v>
      </c>
      <c r="D5" s="9">
        <v>0.66</v>
      </c>
      <c r="E5" s="9">
        <v>0.875</v>
      </c>
      <c r="F5" s="10">
        <v>5.6450000000000001E-4</v>
      </c>
      <c r="G5" s="8" t="s">
        <v>125</v>
      </c>
      <c r="H5" s="8">
        <v>0.7903</v>
      </c>
    </row>
    <row r="6" spans="1:8">
      <c r="A6" s="8">
        <v>3087</v>
      </c>
      <c r="B6" s="8" t="s">
        <v>67</v>
      </c>
      <c r="C6" s="9">
        <v>2.5390000000000001</v>
      </c>
      <c r="D6" s="9">
        <v>0.72199999999999998</v>
      </c>
      <c r="E6" s="9">
        <v>0.63600000000000001</v>
      </c>
      <c r="F6" s="10">
        <v>5.9599999999999996E-4</v>
      </c>
      <c r="G6" s="8" t="s">
        <v>125</v>
      </c>
      <c r="H6" s="8">
        <v>0.7903</v>
      </c>
    </row>
    <row r="7" spans="1:8">
      <c r="A7" s="8">
        <v>3448</v>
      </c>
      <c r="B7" s="8" t="s">
        <v>67</v>
      </c>
      <c r="C7" s="9">
        <v>3.2869999999999999</v>
      </c>
      <c r="D7" s="9">
        <v>0.63500000000000001</v>
      </c>
      <c r="E7" s="9">
        <v>0.60399999999999998</v>
      </c>
      <c r="F7" s="10">
        <v>2E-3</v>
      </c>
      <c r="G7" s="8" t="s">
        <v>125</v>
      </c>
      <c r="H7" s="8">
        <v>0.7903</v>
      </c>
    </row>
    <row r="8" spans="1:8">
      <c r="A8" s="8">
        <v>3452</v>
      </c>
      <c r="B8" s="8" t="s">
        <v>67</v>
      </c>
      <c r="C8" s="9">
        <v>3.2109999999999999</v>
      </c>
      <c r="D8" s="9">
        <v>0.61799999999999999</v>
      </c>
      <c r="E8" s="9">
        <v>0.55800000000000005</v>
      </c>
      <c r="F8" s="10">
        <v>2E-3</v>
      </c>
      <c r="G8" s="8" t="s">
        <v>125</v>
      </c>
      <c r="H8" s="8">
        <v>0.7903</v>
      </c>
    </row>
    <row r="9" spans="1:8">
      <c r="A9" s="8">
        <v>3456</v>
      </c>
      <c r="B9" s="8" t="s">
        <v>67</v>
      </c>
      <c r="C9" s="9">
        <v>3.27</v>
      </c>
      <c r="D9" s="9">
        <v>0.66800000000000004</v>
      </c>
      <c r="E9" s="9">
        <v>0.59199999999999997</v>
      </c>
      <c r="F9" s="10">
        <v>3.0000000000000001E-3</v>
      </c>
      <c r="G9" s="8" t="s">
        <v>125</v>
      </c>
      <c r="H9" s="8">
        <v>0.7903</v>
      </c>
    </row>
    <row r="10" spans="1:8">
      <c r="A10" s="8">
        <v>3465</v>
      </c>
      <c r="B10" s="8" t="s">
        <v>67</v>
      </c>
      <c r="C10" s="9">
        <v>3.2549999999999999</v>
      </c>
      <c r="D10" s="9">
        <v>0.58799999999999997</v>
      </c>
      <c r="E10" s="9">
        <v>0.57299999999999995</v>
      </c>
      <c r="F10" s="10">
        <v>2E-3</v>
      </c>
      <c r="G10" s="8" t="s">
        <v>125</v>
      </c>
      <c r="H10" s="8">
        <v>0.7903</v>
      </c>
    </row>
    <row r="11" spans="1:8">
      <c r="A11" s="8">
        <v>3469</v>
      </c>
      <c r="B11" s="8" t="s">
        <v>67</v>
      </c>
      <c r="C11" s="9">
        <v>2.899</v>
      </c>
      <c r="D11" s="9">
        <v>0.70899999999999996</v>
      </c>
      <c r="E11" s="9">
        <v>0.70799999999999996</v>
      </c>
      <c r="F11" s="10">
        <v>2E-3</v>
      </c>
      <c r="G11" s="8" t="s">
        <v>125</v>
      </c>
      <c r="H11" s="8">
        <v>0.7903</v>
      </c>
    </row>
    <row r="12" spans="1:8">
      <c r="A12" s="8">
        <v>3471</v>
      </c>
      <c r="B12" s="8" t="s">
        <v>67</v>
      </c>
      <c r="C12" s="9">
        <v>3.33</v>
      </c>
      <c r="D12" s="9">
        <v>0.65500000000000003</v>
      </c>
      <c r="E12" s="9">
        <v>0.57999999999999996</v>
      </c>
      <c r="F12" s="10">
        <v>5.0000000000000001E-3</v>
      </c>
      <c r="G12" s="8" t="s">
        <v>125</v>
      </c>
      <c r="H12" s="8">
        <v>0.7903</v>
      </c>
    </row>
    <row r="13" spans="1:8">
      <c r="A13" s="8">
        <v>3472</v>
      </c>
      <c r="B13" s="8" t="s">
        <v>67</v>
      </c>
      <c r="C13" s="9">
        <v>3.1190000000000002</v>
      </c>
      <c r="D13" s="9">
        <v>0.66</v>
      </c>
      <c r="E13" s="9">
        <v>0.57499999999999996</v>
      </c>
      <c r="F13" s="10">
        <v>3.0000000000000001E-3</v>
      </c>
      <c r="G13" s="8" t="s">
        <v>125</v>
      </c>
      <c r="H13" s="8">
        <v>0.7903</v>
      </c>
    </row>
    <row r="14" spans="1:8">
      <c r="A14" s="8">
        <v>3478</v>
      </c>
      <c r="B14" s="8" t="s">
        <v>67</v>
      </c>
      <c r="C14" s="9">
        <v>3.302</v>
      </c>
      <c r="D14" s="9">
        <v>0.58099999999999996</v>
      </c>
      <c r="E14" s="9">
        <v>0.57999999999999996</v>
      </c>
      <c r="F14" s="10">
        <v>4.0000000000000001E-3</v>
      </c>
      <c r="G14" s="8" t="s">
        <v>125</v>
      </c>
      <c r="H14" s="8">
        <v>0.7903</v>
      </c>
    </row>
    <row r="15" spans="1:8">
      <c r="A15" s="8">
        <v>3481</v>
      </c>
      <c r="B15" s="8" t="s">
        <v>67</v>
      </c>
      <c r="C15" s="9">
        <v>2.6659999999999999</v>
      </c>
      <c r="D15" s="9">
        <v>0.59899999999999998</v>
      </c>
      <c r="E15" s="9">
        <v>0.66</v>
      </c>
      <c r="F15" s="10">
        <v>7.0049999999999995E-4</v>
      </c>
      <c r="G15" s="8" t="s">
        <v>125</v>
      </c>
      <c r="H15" s="8">
        <v>0.7903</v>
      </c>
    </row>
    <row r="16" spans="1:8">
      <c r="A16" s="8">
        <v>3486</v>
      </c>
      <c r="B16" s="8" t="s">
        <v>67</v>
      </c>
      <c r="C16" s="9">
        <v>2.5190000000000001</v>
      </c>
      <c r="D16" s="9">
        <v>0.6</v>
      </c>
      <c r="E16" s="9">
        <v>0.74</v>
      </c>
      <c r="F16" s="10">
        <v>5.3249999999999999E-4</v>
      </c>
      <c r="G16" s="8" t="s">
        <v>125</v>
      </c>
      <c r="H16" s="8">
        <v>0.7903</v>
      </c>
    </row>
    <row r="17" spans="1:8">
      <c r="A17" s="8">
        <v>3490</v>
      </c>
      <c r="B17" s="8" t="s">
        <v>67</v>
      </c>
      <c r="C17" s="9">
        <v>2.6949999999999998</v>
      </c>
      <c r="D17" s="9">
        <v>0.52600000000000002</v>
      </c>
      <c r="E17" s="9">
        <v>0.68899999999999995</v>
      </c>
      <c r="F17" s="10">
        <v>4.3619999999999998E-4</v>
      </c>
      <c r="G17" s="8" t="s">
        <v>125</v>
      </c>
      <c r="H17" s="8">
        <v>0.7903</v>
      </c>
    </row>
    <row r="18" spans="1:8">
      <c r="A18" s="8">
        <v>3495</v>
      </c>
      <c r="B18" s="8" t="s">
        <v>67</v>
      </c>
      <c r="C18" s="9">
        <v>3.3109999999999999</v>
      </c>
      <c r="D18" s="9">
        <v>0.52700000000000002</v>
      </c>
      <c r="E18" s="9">
        <v>0.61099999999999999</v>
      </c>
      <c r="F18" s="10">
        <v>2E-3</v>
      </c>
      <c r="G18" s="8" t="s">
        <v>125</v>
      </c>
      <c r="H18" s="8">
        <v>0.7903</v>
      </c>
    </row>
    <row r="19" spans="1:8">
      <c r="A19" s="8">
        <v>3496</v>
      </c>
      <c r="B19" s="8" t="s">
        <v>67</v>
      </c>
      <c r="C19" s="9">
        <v>3.16</v>
      </c>
      <c r="D19" s="9">
        <v>0.499</v>
      </c>
      <c r="E19" s="9">
        <v>0.59599999999999997</v>
      </c>
      <c r="F19" s="10">
        <v>9.5710000000000001E-4</v>
      </c>
      <c r="G19" s="8" t="s">
        <v>125</v>
      </c>
      <c r="H19" s="8">
        <v>0.7903</v>
      </c>
    </row>
    <row r="20" spans="1:8">
      <c r="A20" s="8">
        <v>3499</v>
      </c>
      <c r="B20" s="8" t="s">
        <v>67</v>
      </c>
      <c r="C20" s="9">
        <v>2.9550000000000001</v>
      </c>
      <c r="D20" s="9">
        <v>0.56299999999999994</v>
      </c>
      <c r="E20" s="9">
        <v>0.65900000000000003</v>
      </c>
      <c r="F20" s="10">
        <v>1E-3</v>
      </c>
      <c r="G20" s="8" t="s">
        <v>125</v>
      </c>
      <c r="H20" s="8">
        <v>0.7903</v>
      </c>
    </row>
    <row r="21" spans="1:8">
      <c r="A21" s="8">
        <v>3507</v>
      </c>
      <c r="B21" s="8" t="s">
        <v>67</v>
      </c>
      <c r="C21" s="9">
        <v>3.0680000000000001</v>
      </c>
      <c r="D21" s="9">
        <v>0.57499999999999996</v>
      </c>
      <c r="E21" s="9">
        <v>0.64600000000000002</v>
      </c>
      <c r="F21" s="10">
        <v>2E-3</v>
      </c>
      <c r="G21" s="8" t="s">
        <v>125</v>
      </c>
      <c r="H21" s="8">
        <v>0.7903</v>
      </c>
    </row>
    <row r="22" spans="1:8">
      <c r="A22" s="8">
        <v>3512</v>
      </c>
      <c r="B22" s="8" t="s">
        <v>67</v>
      </c>
      <c r="C22" s="9">
        <v>2.4430000000000001</v>
      </c>
      <c r="D22" s="9">
        <v>0.52500000000000002</v>
      </c>
      <c r="E22" s="9">
        <v>0.69099999999999995</v>
      </c>
      <c r="F22" s="10">
        <v>6.355E-4</v>
      </c>
      <c r="G22" s="8" t="s">
        <v>125</v>
      </c>
      <c r="H22" s="8">
        <v>0.7903</v>
      </c>
    </row>
    <row r="23" spans="1:8">
      <c r="A23" s="8">
        <v>3519</v>
      </c>
      <c r="B23" s="8" t="s">
        <v>67</v>
      </c>
      <c r="C23" s="9">
        <v>3.3079999999999998</v>
      </c>
      <c r="D23" s="9">
        <v>0.52600000000000002</v>
      </c>
      <c r="E23" s="9">
        <v>0.57999999999999996</v>
      </c>
      <c r="F23" s="10">
        <v>2E-3</v>
      </c>
      <c r="G23" s="8" t="s">
        <v>125</v>
      </c>
      <c r="H23" s="8">
        <v>0.7903</v>
      </c>
    </row>
    <row r="24" spans="1:8">
      <c r="A24" s="8">
        <v>3524</v>
      </c>
      <c r="B24" s="8" t="s">
        <v>67</v>
      </c>
      <c r="C24" s="9">
        <v>2.956</v>
      </c>
      <c r="D24" s="9">
        <v>0.66200000000000003</v>
      </c>
      <c r="E24" s="9">
        <v>0.56799999999999995</v>
      </c>
      <c r="F24" s="10">
        <v>2E-3</v>
      </c>
      <c r="G24" s="8" t="s">
        <v>125</v>
      </c>
      <c r="H24" s="8">
        <v>0.7903</v>
      </c>
    </row>
    <row r="25" spans="1:8">
      <c r="A25" s="8">
        <v>3531</v>
      </c>
      <c r="B25" s="8" t="s">
        <v>67</v>
      </c>
      <c r="C25" s="9">
        <v>2.9750000000000001</v>
      </c>
      <c r="D25" s="9">
        <v>0.67900000000000005</v>
      </c>
      <c r="E25" s="9">
        <v>0.55500000000000005</v>
      </c>
      <c r="F25" s="10">
        <v>3.0000000000000001E-3</v>
      </c>
      <c r="G25" s="8" t="s">
        <v>125</v>
      </c>
      <c r="H25" s="8">
        <v>0.7903</v>
      </c>
    </row>
    <row r="26" spans="1:8">
      <c r="A26" s="8">
        <v>3536</v>
      </c>
      <c r="B26" s="8" t="s">
        <v>67</v>
      </c>
      <c r="C26" s="9">
        <v>3.2029999999999998</v>
      </c>
      <c r="D26" s="9">
        <v>0.66100000000000003</v>
      </c>
      <c r="E26" s="9">
        <v>0.54</v>
      </c>
      <c r="F26" s="10">
        <v>3.0000000000000001E-3</v>
      </c>
      <c r="G26" s="8" t="s">
        <v>125</v>
      </c>
      <c r="H26" s="8">
        <v>0.7903</v>
      </c>
    </row>
    <row r="27" spans="1:8">
      <c r="A27" s="8">
        <v>3543</v>
      </c>
      <c r="B27" s="8" t="s">
        <v>67</v>
      </c>
      <c r="C27" s="9">
        <v>2.3490000000000002</v>
      </c>
      <c r="D27" s="9">
        <v>0.67200000000000004</v>
      </c>
      <c r="E27" s="9">
        <v>0.71099999999999997</v>
      </c>
      <c r="F27" s="10">
        <v>8.0000000000000002E-3</v>
      </c>
      <c r="G27" s="8" t="s">
        <v>125</v>
      </c>
      <c r="H27" s="8">
        <v>0.7903</v>
      </c>
    </row>
    <row r="28" spans="1:8">
      <c r="A28" s="8">
        <v>3549</v>
      </c>
      <c r="B28" s="8" t="s">
        <v>67</v>
      </c>
      <c r="C28" s="9">
        <v>2.4580000000000002</v>
      </c>
      <c r="D28" s="9">
        <v>0.60699999999999998</v>
      </c>
      <c r="E28" s="9">
        <v>0.58399999999999996</v>
      </c>
      <c r="F28" s="10">
        <v>2E-3</v>
      </c>
      <c r="G28" s="8" t="s">
        <v>125</v>
      </c>
      <c r="H28" s="8">
        <v>0.7903</v>
      </c>
    </row>
    <row r="29" spans="1:8">
      <c r="A29" s="8">
        <v>3550</v>
      </c>
      <c r="B29" s="8" t="s">
        <v>67</v>
      </c>
      <c r="C29" s="9">
        <v>2.5499999999999998</v>
      </c>
      <c r="D29" s="9">
        <v>0.52300000000000002</v>
      </c>
      <c r="E29" s="9">
        <v>0.504</v>
      </c>
      <c r="F29" s="10">
        <v>3.0000000000000001E-3</v>
      </c>
      <c r="G29" s="8" t="s">
        <v>125</v>
      </c>
      <c r="H29" s="8">
        <v>0.7903</v>
      </c>
    </row>
    <row r="30" spans="1:8">
      <c r="A30" s="8">
        <v>3561</v>
      </c>
      <c r="B30" s="11" t="s">
        <v>67</v>
      </c>
      <c r="C30" s="9">
        <v>2.0489999999999999</v>
      </c>
      <c r="D30" s="9">
        <v>0.59299999999999997</v>
      </c>
      <c r="E30" s="9">
        <v>0.61499999999999999</v>
      </c>
      <c r="F30" s="10">
        <v>3.0000000000000001E-3</v>
      </c>
      <c r="G30" s="8" t="s">
        <v>125</v>
      </c>
      <c r="H30" s="8">
        <v>0.7903</v>
      </c>
    </row>
    <row r="31" spans="1:8">
      <c r="A31" s="8">
        <v>3571</v>
      </c>
      <c r="B31" s="8" t="s">
        <v>67</v>
      </c>
      <c r="C31" s="9">
        <v>1.968</v>
      </c>
      <c r="D31" s="9">
        <v>0.74099999999999999</v>
      </c>
      <c r="E31" s="9">
        <v>0.68200000000000005</v>
      </c>
      <c r="F31" s="10">
        <v>6.8420000000000004E-4</v>
      </c>
      <c r="G31" s="8" t="s">
        <v>125</v>
      </c>
      <c r="H31" s="8">
        <v>0.7903</v>
      </c>
    </row>
    <row r="32" spans="1:8">
      <c r="A32" s="8">
        <v>3582</v>
      </c>
      <c r="B32" s="8" t="s">
        <v>67</v>
      </c>
      <c r="C32" s="9">
        <v>2.0489999999999999</v>
      </c>
      <c r="D32" s="9">
        <v>0.52900000000000003</v>
      </c>
      <c r="E32" s="9">
        <v>0.61</v>
      </c>
      <c r="F32" s="10">
        <v>2E-3</v>
      </c>
      <c r="G32" s="8" t="s">
        <v>125</v>
      </c>
      <c r="H32" s="8">
        <v>0.7903</v>
      </c>
    </row>
    <row r="33" spans="1:8">
      <c r="A33" s="8">
        <v>3584</v>
      </c>
      <c r="B33" s="8" t="s">
        <v>67</v>
      </c>
      <c r="C33" s="9">
        <v>1.4710000000000001</v>
      </c>
      <c r="D33" s="9">
        <v>0.92700000000000005</v>
      </c>
      <c r="E33" s="9">
        <v>0.89100000000000001</v>
      </c>
      <c r="F33" s="10">
        <v>7.0000000000000001E-3</v>
      </c>
      <c r="G33" s="8" t="s">
        <v>125</v>
      </c>
      <c r="H33" s="8">
        <v>0.7903</v>
      </c>
    </row>
    <row r="34" spans="1:8">
      <c r="A34" s="8">
        <v>3605</v>
      </c>
      <c r="B34" s="8" t="s">
        <v>67</v>
      </c>
      <c r="C34" s="9">
        <v>1.724</v>
      </c>
      <c r="D34" s="9">
        <v>0.71</v>
      </c>
      <c r="E34" s="9">
        <v>0.99099999999999999</v>
      </c>
      <c r="F34" s="10">
        <v>1E-3</v>
      </c>
      <c r="G34" s="8" t="s">
        <v>125</v>
      </c>
      <c r="H34" s="8">
        <v>0.7903</v>
      </c>
    </row>
    <row r="35" spans="1:8">
      <c r="A35" s="8">
        <v>3613</v>
      </c>
      <c r="B35" s="8" t="s">
        <v>67</v>
      </c>
      <c r="C35" s="9">
        <v>1.407</v>
      </c>
      <c r="D35" s="9">
        <v>0.80600000000000005</v>
      </c>
      <c r="E35" s="9">
        <v>0.82</v>
      </c>
      <c r="F35" s="10">
        <v>4.0000000000000001E-3</v>
      </c>
      <c r="G35" s="8" t="s">
        <v>125</v>
      </c>
      <c r="H35" s="8">
        <v>0.7903</v>
      </c>
    </row>
    <row r="36" spans="1:8">
      <c r="A36" s="8">
        <v>3614</v>
      </c>
      <c r="B36" s="11" t="s">
        <v>67</v>
      </c>
      <c r="C36" s="9">
        <v>1.5109999999999999</v>
      </c>
      <c r="D36" s="9">
        <v>0.64</v>
      </c>
      <c r="E36" s="9">
        <v>0.96899999999999997</v>
      </c>
      <c r="F36" s="10">
        <v>7.0000000000000001E-3</v>
      </c>
      <c r="G36" s="8" t="s">
        <v>125</v>
      </c>
      <c r="H36" s="8">
        <v>0.7903</v>
      </c>
    </row>
    <row r="37" spans="1:8">
      <c r="A37" s="8">
        <v>3662</v>
      </c>
      <c r="B37" s="8" t="s">
        <v>67</v>
      </c>
      <c r="C37" s="9">
        <v>2.0830000000000002</v>
      </c>
      <c r="D37" s="9">
        <v>0.76300000000000001</v>
      </c>
      <c r="E37" s="9">
        <v>0.70099999999999996</v>
      </c>
      <c r="F37" s="10">
        <v>4.816E-4</v>
      </c>
      <c r="G37" s="8" t="s">
        <v>125</v>
      </c>
      <c r="H37" s="8">
        <v>0.7903</v>
      </c>
    </row>
    <row r="38" spans="1:8">
      <c r="A38" s="8">
        <v>3663</v>
      </c>
      <c r="B38" s="8" t="s">
        <v>67</v>
      </c>
      <c r="C38" s="9">
        <v>2.5249999999999999</v>
      </c>
      <c r="D38" s="9">
        <v>0.76900000000000002</v>
      </c>
      <c r="E38" s="9">
        <v>0.626</v>
      </c>
      <c r="F38" s="10">
        <v>3.6269999999999998E-4</v>
      </c>
      <c r="G38" s="8" t="s">
        <v>125</v>
      </c>
      <c r="H38" s="8">
        <v>0.7903</v>
      </c>
    </row>
    <row r="39" spans="1:8">
      <c r="A39" s="8">
        <v>3664</v>
      </c>
      <c r="B39" s="8" t="s">
        <v>67</v>
      </c>
      <c r="C39" s="9">
        <v>3.161</v>
      </c>
      <c r="D39" s="9">
        <v>0.623</v>
      </c>
      <c r="E39" s="9">
        <v>0.61799999999999999</v>
      </c>
      <c r="F39" s="10">
        <v>3.0000000000000001E-3</v>
      </c>
      <c r="G39" s="8" t="s">
        <v>125</v>
      </c>
      <c r="H39" s="8">
        <v>0.7903</v>
      </c>
    </row>
    <row r="40" spans="1:8">
      <c r="A40" s="8">
        <v>3665</v>
      </c>
      <c r="B40" s="8" t="s">
        <v>67</v>
      </c>
      <c r="C40" s="9">
        <v>3.3620000000000001</v>
      </c>
      <c r="D40" s="9">
        <v>0.58899999999999997</v>
      </c>
      <c r="E40" s="9">
        <v>0.55600000000000005</v>
      </c>
      <c r="F40" s="10">
        <v>3.0000000000000001E-3</v>
      </c>
      <c r="G40" s="8" t="s">
        <v>125</v>
      </c>
      <c r="H40" s="8">
        <v>0.7903</v>
      </c>
    </row>
    <row r="41" spans="1:8">
      <c r="A41" s="8">
        <v>3729</v>
      </c>
      <c r="B41" s="8" t="s">
        <v>67</v>
      </c>
      <c r="C41" s="9">
        <v>0.94799999999999995</v>
      </c>
      <c r="D41" s="9">
        <v>1.4359999999999999</v>
      </c>
      <c r="E41" s="9">
        <v>1.022</v>
      </c>
      <c r="F41" s="10">
        <v>3.0000000000000001E-3</v>
      </c>
      <c r="G41" s="8" t="s">
        <v>125</v>
      </c>
      <c r="H41" s="8">
        <v>0.7903</v>
      </c>
    </row>
    <row r="42" spans="1:8">
      <c r="A42" s="8">
        <v>3741</v>
      </c>
      <c r="B42" s="11" t="s">
        <v>67</v>
      </c>
      <c r="C42" s="9">
        <v>1.5349999999999999</v>
      </c>
      <c r="D42" s="9">
        <v>0.82899999999999996</v>
      </c>
      <c r="E42" s="9">
        <v>0.69</v>
      </c>
      <c r="F42" s="10">
        <v>1E-3</v>
      </c>
      <c r="G42" s="8" t="s">
        <v>125</v>
      </c>
      <c r="H42" s="8">
        <v>0.755</v>
      </c>
    </row>
    <row r="43" spans="1:8">
      <c r="A43" s="8">
        <v>3764</v>
      </c>
      <c r="B43" s="8" t="s">
        <v>67</v>
      </c>
      <c r="C43" s="9">
        <v>2.1800000000000002</v>
      </c>
      <c r="D43" s="9">
        <v>0.71499999999999997</v>
      </c>
      <c r="E43" s="9">
        <v>0.58299999999999996</v>
      </c>
      <c r="F43" s="10">
        <v>1E-3</v>
      </c>
      <c r="G43" s="8" t="s">
        <v>125</v>
      </c>
      <c r="H43" s="8">
        <v>0.7903</v>
      </c>
    </row>
    <row r="44" spans="1:8">
      <c r="A44" s="8">
        <v>3766</v>
      </c>
      <c r="B44" s="8" t="s">
        <v>67</v>
      </c>
      <c r="C44" s="9">
        <v>2.9239999999999999</v>
      </c>
      <c r="D44" s="9">
        <v>0.78700000000000003</v>
      </c>
      <c r="E44" s="9">
        <v>0.75900000000000001</v>
      </c>
      <c r="F44" s="10">
        <v>8.0000000000000002E-3</v>
      </c>
      <c r="G44" s="8" t="s">
        <v>125</v>
      </c>
      <c r="H44" s="8">
        <v>0.7903</v>
      </c>
    </row>
    <row r="45" spans="1:8">
      <c r="A45" s="8">
        <v>3781</v>
      </c>
      <c r="B45" s="8" t="s">
        <v>67</v>
      </c>
      <c r="C45" s="9">
        <v>2.327</v>
      </c>
      <c r="D45" s="9">
        <v>0.76800000000000002</v>
      </c>
      <c r="E45" s="9">
        <v>0.65900000000000003</v>
      </c>
      <c r="F45" s="10">
        <v>2.2269999999999999E-4</v>
      </c>
      <c r="G45" s="8" t="s">
        <v>125</v>
      </c>
      <c r="H45" s="8">
        <v>0.7903</v>
      </c>
    </row>
    <row r="46" spans="1:8">
      <c r="A46" s="8">
        <v>3822</v>
      </c>
      <c r="B46" s="8" t="s">
        <v>67</v>
      </c>
      <c r="C46" s="9">
        <v>1.7410000000000001</v>
      </c>
      <c r="D46" s="9">
        <v>0.76300000000000001</v>
      </c>
      <c r="E46" s="9">
        <v>0.94199999999999995</v>
      </c>
      <c r="F46" s="10">
        <v>2E-3</v>
      </c>
      <c r="G46" s="8" t="s">
        <v>125</v>
      </c>
      <c r="H46" s="8">
        <v>0.7903</v>
      </c>
    </row>
    <row r="47" spans="1:8">
      <c r="A47" s="8">
        <v>2804</v>
      </c>
      <c r="B47" s="8" t="s">
        <v>109</v>
      </c>
      <c r="C47" s="9">
        <v>0.496</v>
      </c>
      <c r="D47" s="9">
        <v>1.171</v>
      </c>
      <c r="E47" s="9">
        <v>1.865</v>
      </c>
      <c r="F47" s="10">
        <v>4.0000000000000001E-3</v>
      </c>
      <c r="G47" s="8" t="s">
        <v>125</v>
      </c>
      <c r="H47" s="8">
        <v>0.51170000000000004</v>
      </c>
    </row>
    <row r="48" spans="1:8">
      <c r="A48" s="8">
        <v>2868</v>
      </c>
      <c r="B48" s="8" t="s">
        <v>109</v>
      </c>
      <c r="C48" s="9">
        <v>1.1339999999999999</v>
      </c>
      <c r="D48" s="9">
        <v>0.61</v>
      </c>
      <c r="E48" s="9">
        <v>1.0960000000000001</v>
      </c>
      <c r="F48" s="10">
        <v>7.0089999999999996E-4</v>
      </c>
      <c r="G48" s="8" t="s">
        <v>125</v>
      </c>
      <c r="H48" s="8">
        <v>0.51170000000000004</v>
      </c>
    </row>
    <row r="49" spans="1:8">
      <c r="A49" s="8">
        <v>1288</v>
      </c>
      <c r="B49" s="8" t="s">
        <v>86</v>
      </c>
      <c r="C49" s="9">
        <v>1.9470000000000001</v>
      </c>
      <c r="D49" s="9">
        <v>1.05</v>
      </c>
      <c r="E49" s="9">
        <v>0.498</v>
      </c>
      <c r="F49" s="10">
        <v>1.5320000000000001E-4</v>
      </c>
      <c r="G49" s="8" t="s">
        <v>125</v>
      </c>
      <c r="H49" s="8">
        <v>0.50949999999999995</v>
      </c>
    </row>
    <row r="50" spans="1:8">
      <c r="A50" s="8">
        <v>1825</v>
      </c>
      <c r="B50" s="8" t="s">
        <v>95</v>
      </c>
      <c r="C50" s="9">
        <v>1.593</v>
      </c>
      <c r="D50" s="9">
        <v>1.091</v>
      </c>
      <c r="E50" s="9">
        <v>0.65200000000000002</v>
      </c>
      <c r="F50" s="10">
        <v>7.2550000000000002E-4</v>
      </c>
      <c r="G50" s="8" t="s">
        <v>125</v>
      </c>
      <c r="H50" s="8">
        <v>0.87</v>
      </c>
    </row>
    <row r="51" spans="1:8">
      <c r="A51" s="8">
        <v>945</v>
      </c>
      <c r="B51" s="8" t="s">
        <v>77</v>
      </c>
      <c r="C51" s="9">
        <v>1.244</v>
      </c>
      <c r="D51" s="9">
        <v>0.86499999999999999</v>
      </c>
      <c r="E51" s="9">
        <v>1.871</v>
      </c>
      <c r="F51" s="10">
        <v>3.0000000000000001E-3</v>
      </c>
      <c r="G51" s="8" t="s">
        <v>125</v>
      </c>
      <c r="H51" s="8">
        <v>0.51380000000000003</v>
      </c>
    </row>
    <row r="52" spans="1:8">
      <c r="A52" s="8">
        <v>2029</v>
      </c>
      <c r="B52" s="8" t="s">
        <v>101</v>
      </c>
      <c r="C52" s="9">
        <v>1.93</v>
      </c>
      <c r="D52" s="9">
        <v>0.97899999999999998</v>
      </c>
      <c r="E52" s="9">
        <v>0.70799999999999996</v>
      </c>
      <c r="F52" s="10">
        <v>3.0000000000000001E-3</v>
      </c>
      <c r="G52" s="8" t="s">
        <v>125</v>
      </c>
      <c r="H52" s="8">
        <v>0.55330000000000001</v>
      </c>
    </row>
    <row r="53" spans="1:8">
      <c r="A53" s="8">
        <v>2594</v>
      </c>
      <c r="B53" s="8" t="s">
        <v>105</v>
      </c>
      <c r="C53" s="9">
        <v>1.4890000000000001</v>
      </c>
      <c r="D53" s="9">
        <v>0.64900000000000002</v>
      </c>
      <c r="E53" s="9">
        <v>0.90800000000000003</v>
      </c>
      <c r="F53" s="10">
        <v>3.1740000000000002E-4</v>
      </c>
      <c r="G53" s="8" t="s">
        <v>125</v>
      </c>
      <c r="H53" s="8">
        <v>0.70730000000000004</v>
      </c>
    </row>
    <row r="54" spans="1:8">
      <c r="A54" s="8">
        <v>3841</v>
      </c>
      <c r="B54" s="11" t="s">
        <v>66</v>
      </c>
      <c r="C54" s="9">
        <v>1.69</v>
      </c>
      <c r="D54" s="9">
        <v>0.73899999999999999</v>
      </c>
      <c r="E54" s="9">
        <v>0.94099999999999995</v>
      </c>
      <c r="F54" s="10">
        <v>1E-3</v>
      </c>
      <c r="G54" s="8" t="s">
        <v>125</v>
      </c>
      <c r="H54" s="8">
        <v>0.78129999999999999</v>
      </c>
    </row>
    <row r="55" spans="1:8">
      <c r="A55" s="8">
        <v>1402</v>
      </c>
      <c r="B55" s="8" t="s">
        <v>89</v>
      </c>
      <c r="C55" s="9">
        <v>2.1019999999999999</v>
      </c>
      <c r="D55" s="9">
        <v>1.0149999999999999</v>
      </c>
      <c r="E55" s="9">
        <v>0.81299999999999994</v>
      </c>
      <c r="F55" s="10">
        <v>0.01</v>
      </c>
      <c r="G55" s="8" t="s">
        <v>125</v>
      </c>
      <c r="H55" s="8">
        <v>0.59419999999999995</v>
      </c>
    </row>
    <row r="56" spans="1:8">
      <c r="A56" s="8">
        <v>1461</v>
      </c>
      <c r="B56" s="8" t="s">
        <v>90</v>
      </c>
      <c r="C56" s="9">
        <v>1.75</v>
      </c>
      <c r="D56" s="9">
        <v>1.375</v>
      </c>
      <c r="E56" s="9">
        <v>0.68200000000000005</v>
      </c>
      <c r="F56" s="10">
        <v>1E-3</v>
      </c>
      <c r="G56" s="8" t="s">
        <v>125</v>
      </c>
      <c r="H56" s="8">
        <v>0.75739999999999996</v>
      </c>
    </row>
    <row r="57" spans="1:8">
      <c r="A57" s="8">
        <v>1473</v>
      </c>
      <c r="B57" s="8" t="s">
        <v>90</v>
      </c>
      <c r="C57" s="9">
        <v>1.538</v>
      </c>
      <c r="D57" s="9">
        <v>1.3759999999999999</v>
      </c>
      <c r="E57" s="9">
        <v>0.66900000000000004</v>
      </c>
      <c r="F57" s="10">
        <v>1.6349999999999999E-4</v>
      </c>
      <c r="G57" s="8" t="s">
        <v>125</v>
      </c>
      <c r="H57" s="8">
        <v>0.75739999999999996</v>
      </c>
    </row>
    <row r="60" spans="1:8">
      <c r="B60" s="8" t="s">
        <v>275</v>
      </c>
      <c r="C60" s="12">
        <f>(56/220)*100</f>
        <v>25.454545454545453</v>
      </c>
    </row>
  </sheetData>
  <sortState xmlns:xlrd2="http://schemas.microsoft.com/office/spreadsheetml/2017/richdata2" ref="B2:H57">
    <sortCondition ref="B2:B5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A4F20-A030-4384-A012-E82DB0E09503}">
  <dimension ref="A1:H26"/>
  <sheetViews>
    <sheetView workbookViewId="0">
      <selection sqref="A1:A1048576"/>
    </sheetView>
  </sheetViews>
  <sheetFormatPr defaultRowHeight="15"/>
  <cols>
    <col min="2" max="2" width="62.28515625" customWidth="1"/>
    <col min="4" max="4" width="18" customWidth="1"/>
    <col min="7" max="7" width="21.7109375" customWidth="1"/>
    <col min="8" max="8" width="12.28515625" customWidth="1"/>
  </cols>
  <sheetData>
    <row r="1" spans="1:8" s="3" customFormat="1" ht="22.15" customHeight="1">
      <c r="A1" s="4" t="s">
        <v>298</v>
      </c>
      <c r="B1" s="4" t="s">
        <v>0</v>
      </c>
      <c r="C1" s="4" t="s">
        <v>119</v>
      </c>
      <c r="D1" s="4" t="s">
        <v>120</v>
      </c>
      <c r="E1" s="4" t="s">
        <v>121</v>
      </c>
      <c r="F1" s="4" t="s">
        <v>122</v>
      </c>
      <c r="G1" s="4" t="s">
        <v>123</v>
      </c>
      <c r="H1" s="4" t="s">
        <v>124</v>
      </c>
    </row>
    <row r="2" spans="1:8" s="3" customFormat="1">
      <c r="A2" s="8">
        <v>707</v>
      </c>
      <c r="B2" s="3" t="s">
        <v>72</v>
      </c>
      <c r="C2" s="1">
        <v>2.6520000000000001</v>
      </c>
      <c r="D2" s="1">
        <v>0.66300000000000003</v>
      </c>
      <c r="E2" s="1">
        <v>0.26800000000000002</v>
      </c>
      <c r="F2" s="2">
        <v>6.4880000000000005E-4</v>
      </c>
      <c r="G2" s="3" t="s">
        <v>129</v>
      </c>
      <c r="H2" s="3">
        <v>0.39660000000000001</v>
      </c>
    </row>
    <row r="3" spans="1:8" s="3" customFormat="1">
      <c r="A3" s="8">
        <v>720</v>
      </c>
      <c r="B3" s="3" t="s">
        <v>72</v>
      </c>
      <c r="C3" s="1">
        <v>4.0590000000000002</v>
      </c>
      <c r="D3" s="1">
        <v>0.70199999999999996</v>
      </c>
      <c r="E3" s="1">
        <v>0.27</v>
      </c>
      <c r="F3" s="2">
        <v>8.7819999999999996E-5</v>
      </c>
      <c r="G3" s="3" t="s">
        <v>129</v>
      </c>
      <c r="H3" s="3">
        <v>0.39660000000000001</v>
      </c>
    </row>
    <row r="4" spans="1:8" s="3" customFormat="1">
      <c r="A4" s="8">
        <v>1831</v>
      </c>
      <c r="B4" s="3" t="s">
        <v>96</v>
      </c>
      <c r="C4" s="1">
        <v>0.55300000000000005</v>
      </c>
      <c r="D4" s="1">
        <v>2.613</v>
      </c>
      <c r="E4" s="1">
        <v>1.468</v>
      </c>
      <c r="F4" s="2">
        <v>3.8600000000000003E-5</v>
      </c>
      <c r="G4" s="3" t="s">
        <v>130</v>
      </c>
      <c r="H4" s="3">
        <v>0.98160000000000003</v>
      </c>
    </row>
    <row r="5" spans="1:8" s="3" customFormat="1">
      <c r="A5" s="8">
        <v>715</v>
      </c>
      <c r="B5" s="3" t="s">
        <v>73</v>
      </c>
      <c r="C5" s="1">
        <v>0.626</v>
      </c>
      <c r="D5" s="1">
        <v>1.29</v>
      </c>
      <c r="E5" s="1">
        <v>1.1659999999999999</v>
      </c>
      <c r="F5" s="2">
        <v>3.0590000000000001E-4</v>
      </c>
      <c r="G5" s="3" t="s">
        <v>130</v>
      </c>
      <c r="H5" s="3">
        <v>0.46039999999999998</v>
      </c>
    </row>
    <row r="6" spans="1:8" s="3" customFormat="1">
      <c r="A6" s="8">
        <v>717</v>
      </c>
      <c r="B6" s="3" t="s">
        <v>73</v>
      </c>
      <c r="C6" s="1">
        <v>0.624</v>
      </c>
      <c r="D6" s="1">
        <v>1.218</v>
      </c>
      <c r="E6" s="1">
        <v>1.327</v>
      </c>
      <c r="F6" s="2">
        <v>0.01</v>
      </c>
      <c r="G6" s="3" t="s">
        <v>130</v>
      </c>
      <c r="H6" s="3">
        <v>0.46039999999999998</v>
      </c>
    </row>
    <row r="7" spans="1:8" s="3" customFormat="1">
      <c r="A7" s="8">
        <v>722</v>
      </c>
      <c r="B7" s="3" t="s">
        <v>73</v>
      </c>
      <c r="C7" s="1">
        <v>0.70099999999999996</v>
      </c>
      <c r="D7" s="1">
        <v>1.4339999999999999</v>
      </c>
      <c r="E7" s="1">
        <v>0.93500000000000005</v>
      </c>
      <c r="F7" s="2">
        <v>2.6640000000000002E-4</v>
      </c>
      <c r="G7" s="3" t="s">
        <v>130</v>
      </c>
      <c r="H7" s="3">
        <v>0.46039999999999998</v>
      </c>
    </row>
    <row r="8" spans="1:8" s="3" customFormat="1">
      <c r="A8" s="8">
        <v>3254</v>
      </c>
      <c r="B8" s="3" t="s">
        <v>113</v>
      </c>
      <c r="C8" s="1">
        <v>1.855</v>
      </c>
      <c r="D8" s="1">
        <v>0.84399999999999997</v>
      </c>
      <c r="E8" s="1">
        <v>0.96399999999999997</v>
      </c>
      <c r="F8" s="2">
        <v>3.0000000000000001E-3</v>
      </c>
      <c r="G8" s="3" t="s">
        <v>128</v>
      </c>
      <c r="H8" s="3">
        <v>0.79579999999999995</v>
      </c>
    </row>
    <row r="9" spans="1:8" s="3" customFormat="1">
      <c r="A9" s="8">
        <v>3273</v>
      </c>
      <c r="B9" s="3" t="s">
        <v>113</v>
      </c>
      <c r="C9" s="1">
        <v>2.1539999999999999</v>
      </c>
      <c r="D9" s="1">
        <v>0.77800000000000002</v>
      </c>
      <c r="E9" s="1">
        <v>0.90100000000000002</v>
      </c>
      <c r="F9" s="2">
        <v>2E-3</v>
      </c>
      <c r="G9" s="3" t="s">
        <v>128</v>
      </c>
      <c r="H9" s="3">
        <v>0.79579999999999995</v>
      </c>
    </row>
    <row r="10" spans="1:8" s="3" customFormat="1">
      <c r="A10" s="8">
        <v>3356</v>
      </c>
      <c r="B10" s="3" t="s">
        <v>113</v>
      </c>
      <c r="C10" s="1">
        <v>1.66</v>
      </c>
      <c r="D10" s="1">
        <v>0.80100000000000005</v>
      </c>
      <c r="E10" s="1">
        <v>1.4510000000000001</v>
      </c>
      <c r="F10" s="2">
        <v>8.9999999999999993E-3</v>
      </c>
      <c r="G10" s="3" t="s">
        <v>128</v>
      </c>
      <c r="H10" s="3">
        <v>0.79579999999999995</v>
      </c>
    </row>
    <row r="11" spans="1:8" s="3" customFormat="1">
      <c r="A11" s="8">
        <v>3358</v>
      </c>
      <c r="B11" s="3" t="s">
        <v>113</v>
      </c>
      <c r="C11" s="1">
        <v>3.0009999999999999</v>
      </c>
      <c r="D11" s="1">
        <v>0.65300000000000002</v>
      </c>
      <c r="E11" s="1">
        <v>0.79200000000000004</v>
      </c>
      <c r="F11" s="2">
        <v>2E-3</v>
      </c>
      <c r="G11" s="3" t="s">
        <v>128</v>
      </c>
      <c r="H11" s="3">
        <v>0.79579999999999995</v>
      </c>
    </row>
    <row r="12" spans="1:8" s="3" customFormat="1">
      <c r="A12" s="8">
        <v>3360</v>
      </c>
      <c r="B12" s="3" t="s">
        <v>113</v>
      </c>
      <c r="C12" s="1">
        <v>2.5939999999999999</v>
      </c>
      <c r="D12" s="1">
        <v>0.65400000000000003</v>
      </c>
      <c r="E12" s="1">
        <v>0.79400000000000004</v>
      </c>
      <c r="F12" s="2">
        <v>6.7639999999999996E-4</v>
      </c>
      <c r="G12" s="3" t="s">
        <v>128</v>
      </c>
      <c r="H12" s="3">
        <v>0.79579999999999995</v>
      </c>
    </row>
    <row r="13" spans="1:8" s="3" customFormat="1">
      <c r="A13" s="8">
        <v>3362</v>
      </c>
      <c r="B13" s="3" t="s">
        <v>113</v>
      </c>
      <c r="C13" s="1">
        <v>2.3460000000000001</v>
      </c>
      <c r="D13" s="1">
        <v>0.83299999999999996</v>
      </c>
      <c r="E13" s="1">
        <v>0.99199999999999999</v>
      </c>
      <c r="F13" s="2">
        <v>7.2559999999999996E-4</v>
      </c>
      <c r="G13" s="3" t="s">
        <v>128</v>
      </c>
      <c r="H13" s="3">
        <v>0.79579999999999995</v>
      </c>
    </row>
    <row r="14" spans="1:8" s="3" customFormat="1">
      <c r="A14" s="8">
        <v>3696</v>
      </c>
      <c r="B14" s="5" t="s">
        <v>65</v>
      </c>
      <c r="C14" s="1">
        <v>0.73</v>
      </c>
      <c r="D14" s="1">
        <v>1.054</v>
      </c>
      <c r="E14" s="1">
        <v>1.5640000000000001</v>
      </c>
      <c r="F14" s="2">
        <v>2E-3</v>
      </c>
      <c r="G14" s="3" t="s">
        <v>130</v>
      </c>
      <c r="H14" s="3">
        <v>0.5776</v>
      </c>
    </row>
    <row r="15" spans="1:8" s="3" customFormat="1">
      <c r="A15" s="8">
        <v>1083</v>
      </c>
      <c r="B15" s="3" t="s">
        <v>81</v>
      </c>
      <c r="C15" s="1">
        <v>0.53600000000000003</v>
      </c>
      <c r="D15" s="1">
        <v>0.94699999999999995</v>
      </c>
      <c r="E15" s="1">
        <v>1.831</v>
      </c>
      <c r="F15" s="2">
        <v>6.3650000000000002E-4</v>
      </c>
      <c r="G15" s="3" t="s">
        <v>130</v>
      </c>
      <c r="H15" s="3">
        <v>0.36080000000000001</v>
      </c>
    </row>
    <row r="16" spans="1:8" s="3" customFormat="1">
      <c r="A16" s="8">
        <v>853</v>
      </c>
      <c r="B16" s="3" t="s">
        <v>76</v>
      </c>
      <c r="C16" s="1">
        <v>2.4449999999999998</v>
      </c>
      <c r="D16" s="1">
        <v>0.71099999999999997</v>
      </c>
      <c r="E16" s="1">
        <v>0.49199999999999999</v>
      </c>
      <c r="F16" s="2">
        <v>2.5999999999999998E-5</v>
      </c>
      <c r="G16" s="3" t="s">
        <v>129</v>
      </c>
      <c r="H16" s="3">
        <v>0.49940000000000001</v>
      </c>
    </row>
    <row r="17" spans="1:8" s="3" customFormat="1">
      <c r="A17" s="8">
        <v>2815</v>
      </c>
      <c r="B17" s="3" t="s">
        <v>76</v>
      </c>
      <c r="C17" s="1">
        <v>3.0230000000000001</v>
      </c>
      <c r="D17" s="1">
        <v>0.66100000000000003</v>
      </c>
      <c r="E17" s="1">
        <v>0.6</v>
      </c>
      <c r="F17" s="2">
        <v>1.3540000000000001E-4</v>
      </c>
      <c r="G17" s="3" t="s">
        <v>129</v>
      </c>
      <c r="H17" s="3">
        <v>0.49940000000000001</v>
      </c>
    </row>
    <row r="18" spans="1:8" s="3" customFormat="1">
      <c r="A18" s="8">
        <v>2821</v>
      </c>
      <c r="B18" s="3" t="s">
        <v>76</v>
      </c>
      <c r="C18" s="1">
        <v>2.6339999999999999</v>
      </c>
      <c r="D18" s="1">
        <v>1.0129999999999999</v>
      </c>
      <c r="E18" s="1">
        <v>0.77</v>
      </c>
      <c r="F18" s="2">
        <v>2.0129999999999999E-4</v>
      </c>
      <c r="G18" s="3" t="s">
        <v>129</v>
      </c>
      <c r="H18" s="3">
        <v>0.49940000000000001</v>
      </c>
    </row>
    <row r="19" spans="1:8" s="3" customFormat="1">
      <c r="A19" s="8">
        <v>2825</v>
      </c>
      <c r="B19" s="3" t="s">
        <v>76</v>
      </c>
      <c r="C19" s="1">
        <v>3.3540000000000001</v>
      </c>
      <c r="D19" s="1">
        <v>0.65100000000000002</v>
      </c>
      <c r="E19" s="1">
        <v>0.54900000000000004</v>
      </c>
      <c r="F19" s="2">
        <v>1.495E-4</v>
      </c>
      <c r="G19" s="3" t="s">
        <v>129</v>
      </c>
      <c r="H19" s="3">
        <v>0.49940000000000001</v>
      </c>
    </row>
    <row r="20" spans="1:8" s="3" customFormat="1">
      <c r="A20" s="8">
        <v>2830</v>
      </c>
      <c r="B20" s="3" t="s">
        <v>76</v>
      </c>
      <c r="C20" s="1">
        <v>2.3119999999999998</v>
      </c>
      <c r="D20" s="1">
        <v>0.55000000000000004</v>
      </c>
      <c r="E20" s="1">
        <v>0.498</v>
      </c>
      <c r="F20" s="2">
        <v>3.166E-4</v>
      </c>
      <c r="G20" s="3" t="s">
        <v>129</v>
      </c>
      <c r="H20" s="3">
        <v>0.49940000000000001</v>
      </c>
    </row>
    <row r="21" spans="1:8" s="3" customFormat="1">
      <c r="A21" s="8">
        <v>1854</v>
      </c>
      <c r="B21" s="3" t="s">
        <v>98</v>
      </c>
      <c r="C21" s="1">
        <v>0.71</v>
      </c>
      <c r="D21" s="1">
        <v>1.2170000000000001</v>
      </c>
      <c r="E21" s="1">
        <v>0.88300000000000001</v>
      </c>
      <c r="F21" s="2">
        <v>8.9999999999999993E-3</v>
      </c>
      <c r="G21" s="3" t="s">
        <v>128</v>
      </c>
      <c r="H21" s="3">
        <v>0.75849999999999995</v>
      </c>
    </row>
    <row r="22" spans="1:8" s="3" customFormat="1">
      <c r="A22" s="8">
        <v>433</v>
      </c>
      <c r="B22" s="3" t="s">
        <v>4</v>
      </c>
      <c r="C22" s="1">
        <v>1.8720000000000001</v>
      </c>
      <c r="D22" s="1">
        <v>1.544</v>
      </c>
      <c r="E22" s="1">
        <v>0.76900000000000002</v>
      </c>
      <c r="F22" s="2">
        <v>6.0000000000000001E-3</v>
      </c>
      <c r="G22" s="3" t="s">
        <v>128</v>
      </c>
      <c r="H22" s="3">
        <v>0.38129999999999997</v>
      </c>
    </row>
    <row r="23" spans="1:8" s="3" customFormat="1">
      <c r="A23" s="8">
        <v>3295</v>
      </c>
      <c r="B23" s="3" t="s">
        <v>4</v>
      </c>
      <c r="C23" s="1">
        <v>1.907</v>
      </c>
      <c r="D23" s="1">
        <v>1.022</v>
      </c>
      <c r="E23" s="1">
        <v>0.80200000000000005</v>
      </c>
      <c r="F23" s="2">
        <v>7.0000000000000001E-3</v>
      </c>
      <c r="G23" s="3" t="s">
        <v>128</v>
      </c>
      <c r="H23" s="3">
        <v>0.38129999999999997</v>
      </c>
    </row>
    <row r="26" spans="1:8">
      <c r="B26" s="3" t="s">
        <v>276</v>
      </c>
      <c r="C26" s="13">
        <f>(25/220)*100</f>
        <v>11.363636363636363</v>
      </c>
    </row>
  </sheetData>
  <sortState xmlns:xlrd2="http://schemas.microsoft.com/office/spreadsheetml/2017/richdata2" ref="B2:H23">
    <sortCondition ref="B2:B2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94ACB-7E0D-4696-B0FE-2C972A4EF0FB}">
  <dimension ref="A1:H15"/>
  <sheetViews>
    <sheetView workbookViewId="0">
      <selection sqref="A1:A1048576"/>
    </sheetView>
  </sheetViews>
  <sheetFormatPr defaultRowHeight="15"/>
  <cols>
    <col min="2" max="2" width="28.140625" customWidth="1"/>
    <col min="4" max="4" width="13.140625" customWidth="1"/>
    <col min="7" max="7" width="12.7109375" customWidth="1"/>
    <col min="8" max="8" width="16.28515625" customWidth="1"/>
  </cols>
  <sheetData>
    <row r="1" spans="1:8" ht="27.6" customHeight="1">
      <c r="A1" s="4" t="s">
        <v>298</v>
      </c>
      <c r="B1" s="4" t="s">
        <v>0</v>
      </c>
      <c r="C1" s="4" t="s">
        <v>119</v>
      </c>
      <c r="D1" s="4" t="s">
        <v>120</v>
      </c>
      <c r="E1" s="4" t="s">
        <v>121</v>
      </c>
      <c r="F1" s="4" t="s">
        <v>122</v>
      </c>
      <c r="G1" s="4" t="s">
        <v>123</v>
      </c>
      <c r="H1" s="4" t="s">
        <v>124</v>
      </c>
    </row>
    <row r="2" spans="1:8">
      <c r="A2" s="8">
        <v>432</v>
      </c>
      <c r="B2" s="3" t="s">
        <v>69</v>
      </c>
      <c r="C2" s="1">
        <v>0.96399999999999997</v>
      </c>
      <c r="D2" s="1">
        <v>2.5979999999999999</v>
      </c>
      <c r="E2" s="1">
        <v>0.54900000000000004</v>
      </c>
      <c r="F2" s="2">
        <v>5.5900000000000004E-4</v>
      </c>
      <c r="G2" s="3" t="s">
        <v>127</v>
      </c>
      <c r="H2" s="3">
        <v>0.66600000000000004</v>
      </c>
    </row>
    <row r="3" spans="1:8">
      <c r="A3" s="8">
        <v>3275</v>
      </c>
      <c r="B3" s="3" t="s">
        <v>69</v>
      </c>
      <c r="C3" s="1">
        <v>1.1970000000000001</v>
      </c>
      <c r="D3" s="1">
        <v>1.982</v>
      </c>
      <c r="E3" s="1">
        <v>0.40500000000000003</v>
      </c>
      <c r="F3" s="2">
        <v>7.1630000000000001E-4</v>
      </c>
      <c r="G3" s="3" t="s">
        <v>127</v>
      </c>
      <c r="H3" s="3">
        <v>0.66600000000000004</v>
      </c>
    </row>
    <row r="4" spans="1:8">
      <c r="A4" s="8">
        <v>1747</v>
      </c>
      <c r="B4" s="3" t="s">
        <v>93</v>
      </c>
      <c r="C4" s="1">
        <v>1.2789999999999999</v>
      </c>
      <c r="D4" s="1">
        <v>1.677</v>
      </c>
      <c r="E4" s="1">
        <v>0.54100000000000004</v>
      </c>
      <c r="F4" s="2">
        <v>2.0019999999999999E-4</v>
      </c>
      <c r="G4" s="3" t="s">
        <v>127</v>
      </c>
      <c r="H4" s="3">
        <v>0.47670000000000001</v>
      </c>
    </row>
    <row r="5" spans="1:8">
      <c r="A5" s="8">
        <v>1174</v>
      </c>
      <c r="B5" s="3" t="s">
        <v>84</v>
      </c>
      <c r="C5" s="1">
        <v>1.014</v>
      </c>
      <c r="D5" s="1">
        <v>1.802</v>
      </c>
      <c r="E5" s="1">
        <v>0.58399999999999996</v>
      </c>
      <c r="F5" s="2">
        <v>1E-3</v>
      </c>
      <c r="G5" s="3" t="s">
        <v>127</v>
      </c>
      <c r="H5" s="3">
        <v>0.58650000000000002</v>
      </c>
    </row>
    <row r="6" spans="1:8">
      <c r="A6" s="8">
        <v>1180</v>
      </c>
      <c r="B6" s="3" t="s">
        <v>84</v>
      </c>
      <c r="C6" s="1">
        <v>1.0780000000000001</v>
      </c>
      <c r="D6" s="1">
        <v>2.25</v>
      </c>
      <c r="E6" s="1">
        <v>0.70299999999999996</v>
      </c>
      <c r="F6" s="2">
        <v>1.4660000000000001E-4</v>
      </c>
      <c r="G6" s="3" t="s">
        <v>127</v>
      </c>
      <c r="H6" s="3">
        <v>0.58650000000000002</v>
      </c>
    </row>
    <row r="7" spans="1:8">
      <c r="A7" s="8">
        <v>1203</v>
      </c>
      <c r="B7" s="3" t="s">
        <v>84</v>
      </c>
      <c r="C7" s="1">
        <v>0.89200000000000002</v>
      </c>
      <c r="D7" s="1">
        <v>1.4490000000000001</v>
      </c>
      <c r="E7" s="1">
        <v>0.63600000000000001</v>
      </c>
      <c r="F7" s="2">
        <v>7.9259999999999997E-5</v>
      </c>
      <c r="G7" s="3" t="s">
        <v>127</v>
      </c>
      <c r="H7" s="3">
        <v>0.58650000000000002</v>
      </c>
    </row>
    <row r="8" spans="1:8">
      <c r="A8" s="8">
        <v>1208</v>
      </c>
      <c r="B8" s="3" t="s">
        <v>84</v>
      </c>
      <c r="C8" s="1">
        <v>0.745</v>
      </c>
      <c r="D8" s="1">
        <v>2.2240000000000002</v>
      </c>
      <c r="E8" s="1">
        <v>0.623</v>
      </c>
      <c r="F8" s="2">
        <v>8.0150000000000003E-6</v>
      </c>
      <c r="G8" s="3" t="s">
        <v>127</v>
      </c>
      <c r="H8" s="3">
        <v>0.58650000000000002</v>
      </c>
    </row>
    <row r="9" spans="1:8">
      <c r="A9" s="8">
        <v>1233</v>
      </c>
      <c r="B9" s="3" t="s">
        <v>84</v>
      </c>
      <c r="C9" s="1">
        <v>1.7390000000000001</v>
      </c>
      <c r="D9" s="1">
        <v>0.98399999999999999</v>
      </c>
      <c r="E9" s="1">
        <v>0.75</v>
      </c>
      <c r="F9" s="2">
        <v>2.8699999999999998E-4</v>
      </c>
      <c r="G9" s="3" t="s">
        <v>127</v>
      </c>
      <c r="H9" s="3">
        <v>0.58650000000000002</v>
      </c>
    </row>
    <row r="10" spans="1:8">
      <c r="A10" s="8">
        <v>2008</v>
      </c>
      <c r="B10" s="3" t="s">
        <v>84</v>
      </c>
      <c r="C10" s="1">
        <v>0.52100000000000002</v>
      </c>
      <c r="D10" s="1">
        <v>3.25</v>
      </c>
      <c r="E10" s="1">
        <v>0.76700000000000002</v>
      </c>
      <c r="F10" s="2">
        <v>3.4719999999999998E-4</v>
      </c>
      <c r="G10" s="3" t="s">
        <v>127</v>
      </c>
      <c r="H10" s="3">
        <v>0.58650000000000002</v>
      </c>
    </row>
    <row r="11" spans="1:8">
      <c r="A11" s="8">
        <v>2009</v>
      </c>
      <c r="B11" s="3" t="s">
        <v>84</v>
      </c>
      <c r="C11" s="1">
        <v>0.85899999999999999</v>
      </c>
      <c r="D11" s="1">
        <v>2.5510000000000002</v>
      </c>
      <c r="E11" s="1">
        <v>0.60699999999999998</v>
      </c>
      <c r="F11" s="2">
        <v>2E-3</v>
      </c>
      <c r="G11" s="3" t="s">
        <v>127</v>
      </c>
      <c r="H11" s="3">
        <v>0.58650000000000002</v>
      </c>
    </row>
    <row r="12" spans="1:8">
      <c r="A12" s="8">
        <v>2690</v>
      </c>
      <c r="B12" s="3" t="s">
        <v>84</v>
      </c>
      <c r="C12" s="1">
        <v>0.86899999999999999</v>
      </c>
      <c r="D12" s="1">
        <v>2.4580000000000002</v>
      </c>
      <c r="E12" s="1">
        <v>0.72</v>
      </c>
      <c r="F12" s="2">
        <v>1E-3</v>
      </c>
      <c r="G12" s="3" t="s">
        <v>127</v>
      </c>
      <c r="H12" s="3">
        <v>0.58650000000000002</v>
      </c>
    </row>
    <row r="15" spans="1:8">
      <c r="B15" s="3" t="s">
        <v>277</v>
      </c>
      <c r="C15" s="3">
        <f>(11/220)*100</f>
        <v>5</v>
      </c>
    </row>
  </sheetData>
  <sortState xmlns:xlrd2="http://schemas.microsoft.com/office/spreadsheetml/2017/richdata2" ref="B2:H12">
    <sortCondition ref="B2:B1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1A560-0E03-40BE-A3A0-B266AC2880FA}">
  <dimension ref="A1:H13"/>
  <sheetViews>
    <sheetView workbookViewId="0">
      <selection sqref="A1:A1048576"/>
    </sheetView>
  </sheetViews>
  <sheetFormatPr defaultRowHeight="15"/>
  <cols>
    <col min="2" max="2" width="61.28515625" customWidth="1"/>
    <col min="4" max="4" width="10.28515625" customWidth="1"/>
    <col min="7" max="7" width="16" customWidth="1"/>
    <col min="8" max="8" width="18.140625" customWidth="1"/>
  </cols>
  <sheetData>
    <row r="1" spans="1:8" ht="29.45" customHeight="1">
      <c r="A1" s="4" t="s">
        <v>298</v>
      </c>
      <c r="B1" s="4" t="s">
        <v>0</v>
      </c>
      <c r="C1" s="4" t="s">
        <v>119</v>
      </c>
      <c r="D1" s="4" t="s">
        <v>120</v>
      </c>
      <c r="E1" s="4" t="s">
        <v>121</v>
      </c>
      <c r="F1" s="4" t="s">
        <v>122</v>
      </c>
      <c r="G1" s="4" t="s">
        <v>123</v>
      </c>
      <c r="H1" s="4" t="s">
        <v>124</v>
      </c>
    </row>
    <row r="2" spans="1:8">
      <c r="A2" s="8">
        <v>818</v>
      </c>
      <c r="B2" s="3" t="s">
        <v>67</v>
      </c>
      <c r="C2" s="1">
        <v>2.2040000000000002</v>
      </c>
      <c r="D2" s="1">
        <v>0.77300000000000002</v>
      </c>
      <c r="E2" s="1">
        <v>0.58899999999999997</v>
      </c>
      <c r="F2" s="2">
        <v>1.73E-5</v>
      </c>
      <c r="G2" s="3" t="s">
        <v>131</v>
      </c>
      <c r="H2" s="3">
        <v>0.50380000000000003</v>
      </c>
    </row>
    <row r="3" spans="1:8">
      <c r="A3" s="8">
        <v>3253</v>
      </c>
      <c r="B3" s="3" t="s">
        <v>112</v>
      </c>
      <c r="C3" s="1">
        <v>1.41</v>
      </c>
      <c r="D3" s="1">
        <v>0.65300000000000002</v>
      </c>
      <c r="E3" s="1">
        <v>1.98</v>
      </c>
      <c r="F3" s="2">
        <v>7.0000000000000001E-3</v>
      </c>
      <c r="G3" s="3" t="s">
        <v>131</v>
      </c>
      <c r="H3" s="3">
        <v>0.99419999999999997</v>
      </c>
    </row>
    <row r="4" spans="1:8">
      <c r="A4" s="8">
        <v>968</v>
      </c>
      <c r="B4" s="3" t="s">
        <v>78</v>
      </c>
      <c r="C4" s="1">
        <v>1.343</v>
      </c>
      <c r="D4" s="1">
        <v>0.82499999999999996</v>
      </c>
      <c r="E4" s="1">
        <v>0.83</v>
      </c>
      <c r="F4" s="2">
        <v>8.9999999999999993E-3</v>
      </c>
      <c r="G4" s="3" t="s">
        <v>131</v>
      </c>
      <c r="H4" s="3">
        <v>0.96840000000000004</v>
      </c>
    </row>
    <row r="5" spans="1:8">
      <c r="A5" s="8">
        <v>2668</v>
      </c>
      <c r="B5" s="3" t="s">
        <v>106</v>
      </c>
      <c r="C5" s="1">
        <v>1.4890000000000001</v>
      </c>
      <c r="D5" s="1">
        <v>0.88200000000000001</v>
      </c>
      <c r="E5" s="1">
        <v>0.93100000000000005</v>
      </c>
      <c r="F5" s="2">
        <v>6.8849999999999998E-4</v>
      </c>
      <c r="G5" s="3" t="s">
        <v>131</v>
      </c>
      <c r="H5" s="3">
        <v>0.95989999999999998</v>
      </c>
    </row>
    <row r="6" spans="1:8">
      <c r="A6" s="8">
        <v>2750</v>
      </c>
      <c r="B6" s="3" t="s">
        <v>108</v>
      </c>
      <c r="C6" s="1">
        <v>2.0169999999999999</v>
      </c>
      <c r="D6" s="1">
        <v>0.502</v>
      </c>
      <c r="E6" s="1">
        <v>0.93400000000000005</v>
      </c>
      <c r="F6" s="2">
        <v>9.2520000000000002E-5</v>
      </c>
      <c r="G6" s="3" t="s">
        <v>131</v>
      </c>
      <c r="H6" s="3">
        <v>0.62280000000000002</v>
      </c>
    </row>
    <row r="7" spans="1:8">
      <c r="A7" s="8">
        <v>1486</v>
      </c>
      <c r="B7" s="3" t="s">
        <v>92</v>
      </c>
      <c r="C7" s="1">
        <v>1.849</v>
      </c>
      <c r="D7" s="1">
        <v>0.77500000000000002</v>
      </c>
      <c r="E7" s="1">
        <v>0.97699999999999998</v>
      </c>
      <c r="F7" s="2">
        <v>5.8579999999999998E-5</v>
      </c>
      <c r="G7" s="3" t="s">
        <v>131</v>
      </c>
      <c r="H7" s="3">
        <v>0.94040000000000001</v>
      </c>
    </row>
    <row r="8" spans="1:8">
      <c r="A8" s="8">
        <v>1493</v>
      </c>
      <c r="B8" s="3" t="s">
        <v>92</v>
      </c>
      <c r="C8" s="1">
        <v>1.38</v>
      </c>
      <c r="D8" s="1">
        <v>0.76400000000000001</v>
      </c>
      <c r="E8" s="1">
        <v>1.5289999999999999</v>
      </c>
      <c r="F8" s="2">
        <v>8.9999999999999993E-3</v>
      </c>
      <c r="G8" s="3" t="s">
        <v>131</v>
      </c>
      <c r="H8" s="3">
        <v>0.94040000000000001</v>
      </c>
    </row>
    <row r="9" spans="1:8">
      <c r="A9" s="8">
        <v>1500</v>
      </c>
      <c r="B9" s="3" t="s">
        <v>92</v>
      </c>
      <c r="C9" s="1">
        <v>1.6839999999999999</v>
      </c>
      <c r="D9" s="1">
        <v>0.72499999999999998</v>
      </c>
      <c r="E9" s="1">
        <v>1.2909999999999999</v>
      </c>
      <c r="F9" s="2">
        <v>2E-3</v>
      </c>
      <c r="G9" s="3" t="s">
        <v>131</v>
      </c>
      <c r="H9" s="3">
        <v>0.94040000000000001</v>
      </c>
    </row>
    <row r="10" spans="1:8">
      <c r="A10" s="8">
        <v>1100</v>
      </c>
      <c r="B10" s="5" t="s">
        <v>22</v>
      </c>
      <c r="C10" s="1">
        <v>0.96099999999999997</v>
      </c>
      <c r="D10" s="1">
        <v>2.3839999999999999</v>
      </c>
      <c r="E10" s="1">
        <v>0.747</v>
      </c>
      <c r="F10" s="2">
        <v>4.1669999999999999E-5</v>
      </c>
      <c r="G10" s="3" t="s">
        <v>131</v>
      </c>
      <c r="H10" s="3">
        <v>0.4803</v>
      </c>
    </row>
    <row r="13" spans="1:8">
      <c r="B13" s="3" t="s">
        <v>280</v>
      </c>
      <c r="C13" s="13">
        <f>(9/220)*100</f>
        <v>4.0909090909090908</v>
      </c>
    </row>
  </sheetData>
  <sortState xmlns:xlrd2="http://schemas.microsoft.com/office/spreadsheetml/2017/richdata2" ref="B2:H10">
    <sortCondition ref="B2:B10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49D3B-AA74-41E5-A8D3-5BDEAD4B300B}">
  <dimension ref="A1:H7"/>
  <sheetViews>
    <sheetView workbookViewId="0">
      <selection sqref="A1:A1048576"/>
    </sheetView>
  </sheetViews>
  <sheetFormatPr defaultRowHeight="15"/>
  <cols>
    <col min="2" max="2" width="56.140625" customWidth="1"/>
    <col min="7" max="7" width="10.7109375" customWidth="1"/>
    <col min="8" max="8" width="11.5703125" customWidth="1"/>
  </cols>
  <sheetData>
    <row r="1" spans="1:8" ht="29.45" customHeight="1">
      <c r="A1" s="4" t="s">
        <v>298</v>
      </c>
      <c r="B1" s="4" t="s">
        <v>0</v>
      </c>
      <c r="C1" s="4" t="s">
        <v>119</v>
      </c>
      <c r="D1" s="4" t="s">
        <v>120</v>
      </c>
      <c r="E1" s="4" t="s">
        <v>121</v>
      </c>
      <c r="F1" s="4" t="s">
        <v>122</v>
      </c>
      <c r="G1" s="4" t="s">
        <v>123</v>
      </c>
      <c r="H1" s="4" t="s">
        <v>124</v>
      </c>
    </row>
    <row r="2" spans="1:8">
      <c r="A2" s="8">
        <v>2599</v>
      </c>
      <c r="B2" s="5" t="s">
        <v>51</v>
      </c>
      <c r="C2" s="1">
        <v>0.39300000000000002</v>
      </c>
      <c r="D2" s="1">
        <v>1.6479999999999999</v>
      </c>
      <c r="E2" s="1">
        <v>1.7789999999999999</v>
      </c>
      <c r="F2" s="2">
        <v>4.806E-7</v>
      </c>
      <c r="G2" s="3" t="s">
        <v>133</v>
      </c>
      <c r="H2" s="3">
        <v>0.61180000000000001</v>
      </c>
    </row>
    <row r="3" spans="1:8">
      <c r="A3" s="8">
        <v>1822</v>
      </c>
      <c r="B3" s="3" t="s">
        <v>94</v>
      </c>
      <c r="C3" s="1">
        <v>1.571</v>
      </c>
      <c r="D3" s="1">
        <v>1.0680000000000001</v>
      </c>
      <c r="E3" s="1">
        <v>0.60899999999999999</v>
      </c>
      <c r="F3" s="2">
        <v>2.398E-4</v>
      </c>
      <c r="G3" s="3" t="s">
        <v>133</v>
      </c>
      <c r="H3" s="3">
        <v>0.89659999999999995</v>
      </c>
    </row>
    <row r="4" spans="1:8">
      <c r="A4" s="8">
        <v>2541</v>
      </c>
      <c r="B4" s="3" t="s">
        <v>94</v>
      </c>
      <c r="C4" s="1">
        <v>1.306</v>
      </c>
      <c r="D4" s="1">
        <v>1.581</v>
      </c>
      <c r="E4" s="1">
        <v>0.69599999999999995</v>
      </c>
      <c r="F4" s="2">
        <v>5.2820000000000005E-4</v>
      </c>
      <c r="G4" s="3" t="s">
        <v>133</v>
      </c>
      <c r="H4" s="3">
        <v>0.89659999999999995</v>
      </c>
    </row>
    <row r="7" spans="1:8">
      <c r="B7" s="3" t="s">
        <v>279</v>
      </c>
      <c r="C7" s="13">
        <f>(3/220)*100</f>
        <v>1.3636363636363635</v>
      </c>
    </row>
  </sheetData>
  <sortState xmlns:xlrd2="http://schemas.microsoft.com/office/spreadsheetml/2017/richdata2" ref="B2:H4">
    <sortCondition ref="B2:B4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70D8B-C624-4788-9B42-556C6DCB462F}">
  <dimension ref="A1:H18"/>
  <sheetViews>
    <sheetView workbookViewId="0">
      <selection sqref="A1:A1048576"/>
    </sheetView>
  </sheetViews>
  <sheetFormatPr defaultRowHeight="15"/>
  <cols>
    <col min="2" max="2" width="52.5703125" customWidth="1"/>
    <col min="4" max="4" width="12" customWidth="1"/>
    <col min="7" max="8" width="10.85546875" customWidth="1"/>
  </cols>
  <sheetData>
    <row r="1" spans="1:8" ht="29.45" customHeight="1">
      <c r="A1" s="4" t="s">
        <v>298</v>
      </c>
      <c r="B1" s="4" t="s">
        <v>0</v>
      </c>
      <c r="C1" s="4" t="s">
        <v>119</v>
      </c>
      <c r="D1" s="4" t="s">
        <v>120</v>
      </c>
      <c r="E1" s="4" t="s">
        <v>121</v>
      </c>
      <c r="F1" s="4" t="s">
        <v>122</v>
      </c>
      <c r="G1" s="4" t="s">
        <v>123</v>
      </c>
      <c r="H1" s="4" t="s">
        <v>124</v>
      </c>
    </row>
    <row r="2" spans="1:8">
      <c r="A2" s="8">
        <v>1019</v>
      </c>
      <c r="B2" s="3" t="s">
        <v>79</v>
      </c>
      <c r="C2" s="1">
        <v>1.7190000000000001</v>
      </c>
      <c r="D2" s="1">
        <v>1.3440000000000001</v>
      </c>
      <c r="E2" s="1">
        <v>0.73099999999999998</v>
      </c>
      <c r="F2" s="2">
        <v>8.0000000000000002E-3</v>
      </c>
      <c r="G2" s="3" t="s">
        <v>132</v>
      </c>
      <c r="H2" s="3">
        <v>0.99829999999999997</v>
      </c>
    </row>
    <row r="3" spans="1:8">
      <c r="A3" s="8">
        <v>1105</v>
      </c>
      <c r="B3" s="3" t="s">
        <v>82</v>
      </c>
      <c r="C3" s="1">
        <v>2.109</v>
      </c>
      <c r="D3" s="1">
        <v>0.86499999999999999</v>
      </c>
      <c r="E3" s="1">
        <v>0.65100000000000002</v>
      </c>
      <c r="F3" s="2">
        <v>7.6850000000000001E-6</v>
      </c>
      <c r="G3" s="3" t="s">
        <v>132</v>
      </c>
      <c r="H3" s="3">
        <v>0.99870000000000003</v>
      </c>
    </row>
    <row r="4" spans="1:8">
      <c r="A4" s="8">
        <v>1133</v>
      </c>
      <c r="B4" s="3" t="s">
        <v>82</v>
      </c>
      <c r="C4" s="1">
        <v>2.1259999999999999</v>
      </c>
      <c r="D4" s="1">
        <v>0.78500000000000003</v>
      </c>
      <c r="E4" s="1">
        <v>0.67700000000000005</v>
      </c>
      <c r="F4" s="2">
        <v>5.8429999999999998E-6</v>
      </c>
      <c r="G4" s="3" t="s">
        <v>132</v>
      </c>
      <c r="H4" s="3">
        <v>0.99870000000000003</v>
      </c>
    </row>
    <row r="5" spans="1:8">
      <c r="A5" s="8">
        <v>833</v>
      </c>
      <c r="B5" s="3" t="s">
        <v>75</v>
      </c>
      <c r="C5" s="1">
        <v>0.42599999999999999</v>
      </c>
      <c r="D5" s="1">
        <v>1.7609999999999999</v>
      </c>
      <c r="E5" s="1">
        <v>1.994</v>
      </c>
      <c r="F5" s="2">
        <v>1.154E-4</v>
      </c>
      <c r="G5" s="3" t="s">
        <v>132</v>
      </c>
      <c r="H5" s="3">
        <v>0.28599999999999998</v>
      </c>
    </row>
    <row r="6" spans="1:8">
      <c r="A6" s="8">
        <v>1003</v>
      </c>
      <c r="B6" s="3" t="s">
        <v>75</v>
      </c>
      <c r="C6" s="1">
        <v>2.8879999999999999</v>
      </c>
      <c r="D6" s="1">
        <v>0.74</v>
      </c>
      <c r="E6" s="1">
        <v>1.6839999999999999</v>
      </c>
      <c r="F6" s="2">
        <v>1.985E-4</v>
      </c>
      <c r="G6" s="3" t="s">
        <v>132</v>
      </c>
      <c r="H6" s="3">
        <v>0.28599999999999998</v>
      </c>
    </row>
    <row r="7" spans="1:8">
      <c r="A7" s="8">
        <v>1008</v>
      </c>
      <c r="B7" s="3" t="s">
        <v>75</v>
      </c>
      <c r="C7" s="1">
        <v>3.726</v>
      </c>
      <c r="D7" s="1">
        <v>0.72099999999999997</v>
      </c>
      <c r="E7" s="1">
        <v>1.921</v>
      </c>
      <c r="F7" s="2">
        <v>1E-3</v>
      </c>
      <c r="G7" s="3" t="s">
        <v>132</v>
      </c>
      <c r="H7" s="3">
        <v>0.28599999999999998</v>
      </c>
    </row>
    <row r="8" spans="1:8">
      <c r="A8" s="8">
        <v>2732</v>
      </c>
      <c r="B8" s="3" t="s">
        <v>75</v>
      </c>
      <c r="C8" s="1">
        <v>4.2720000000000002</v>
      </c>
      <c r="D8" s="1">
        <v>0.56799999999999995</v>
      </c>
      <c r="E8" s="1">
        <v>0.995</v>
      </c>
      <c r="F8" s="2">
        <v>6.6740000000000001E-5</v>
      </c>
      <c r="G8" s="3" t="s">
        <v>132</v>
      </c>
      <c r="H8" s="3">
        <v>0.28599999999999998</v>
      </c>
    </row>
    <row r="9" spans="1:8">
      <c r="A9" s="8">
        <v>2743</v>
      </c>
      <c r="B9" s="3" t="s">
        <v>75</v>
      </c>
      <c r="C9" s="1">
        <v>3.1040000000000001</v>
      </c>
      <c r="D9" s="1">
        <v>0.59399999999999997</v>
      </c>
      <c r="E9" s="1">
        <v>1.645</v>
      </c>
      <c r="F9" s="2">
        <v>1.666E-5</v>
      </c>
      <c r="G9" s="3" t="s">
        <v>132</v>
      </c>
      <c r="H9" s="3">
        <v>0.28599999999999998</v>
      </c>
    </row>
    <row r="10" spans="1:8">
      <c r="A10" s="8">
        <v>2746</v>
      </c>
      <c r="B10" s="3" t="s">
        <v>75</v>
      </c>
      <c r="C10" s="1">
        <v>2.883</v>
      </c>
      <c r="D10" s="1">
        <v>0.70299999999999996</v>
      </c>
      <c r="E10" s="1">
        <v>1.377</v>
      </c>
      <c r="F10" s="2">
        <v>1.4779999999999999E-4</v>
      </c>
      <c r="G10" s="3" t="s">
        <v>132</v>
      </c>
      <c r="H10" s="3">
        <v>0.28599999999999998</v>
      </c>
    </row>
    <row r="11" spans="1:8">
      <c r="A11" s="8">
        <v>1876</v>
      </c>
      <c r="B11" s="3" t="s">
        <v>100</v>
      </c>
      <c r="C11" s="1">
        <v>2.8969999999999998</v>
      </c>
      <c r="D11" s="1">
        <v>0.68700000000000006</v>
      </c>
      <c r="E11" s="1">
        <v>0.379</v>
      </c>
      <c r="F11" s="2">
        <v>6.3339999999999998E-6</v>
      </c>
      <c r="G11" s="3" t="s">
        <v>132</v>
      </c>
      <c r="H11" s="3">
        <v>0.99950000000000006</v>
      </c>
    </row>
    <row r="12" spans="1:8">
      <c r="A12" s="8">
        <v>1882</v>
      </c>
      <c r="B12" s="3" t="s">
        <v>100</v>
      </c>
      <c r="C12" s="1">
        <v>2.8809999999999998</v>
      </c>
      <c r="D12" s="1">
        <v>1.105</v>
      </c>
      <c r="E12" s="1">
        <v>0.39800000000000002</v>
      </c>
      <c r="F12" s="2">
        <v>4.1160000000000001E-7</v>
      </c>
      <c r="G12" s="3" t="s">
        <v>132</v>
      </c>
      <c r="H12" s="3">
        <v>0.99950000000000006</v>
      </c>
    </row>
    <row r="13" spans="1:8">
      <c r="A13" s="8">
        <v>2567</v>
      </c>
      <c r="B13" s="3" t="s">
        <v>100</v>
      </c>
      <c r="C13" s="1">
        <v>1.4510000000000001</v>
      </c>
      <c r="D13" s="1">
        <v>0.70099999999999996</v>
      </c>
      <c r="E13" s="1">
        <v>1.335</v>
      </c>
      <c r="F13" s="2">
        <v>3.2679999999999997E-4</v>
      </c>
      <c r="G13" s="3" t="s">
        <v>132</v>
      </c>
      <c r="H13" s="3">
        <v>0.99950000000000006</v>
      </c>
    </row>
    <row r="14" spans="1:8">
      <c r="A14" s="8">
        <v>3034</v>
      </c>
      <c r="B14" s="3" t="s">
        <v>100</v>
      </c>
      <c r="C14" s="1">
        <v>1.139</v>
      </c>
      <c r="D14" s="1">
        <v>0.57099999999999995</v>
      </c>
      <c r="E14" s="1">
        <v>0.51400000000000001</v>
      </c>
      <c r="F14" s="2">
        <v>8.0000000000000002E-3</v>
      </c>
      <c r="G14" s="3" t="s">
        <v>132</v>
      </c>
      <c r="H14" s="3">
        <v>0.99950000000000006</v>
      </c>
    </row>
    <row r="15" spans="1:8">
      <c r="A15" s="8">
        <v>2043</v>
      </c>
      <c r="B15" s="3" t="s">
        <v>102</v>
      </c>
      <c r="C15" s="1">
        <v>1.2849999999999999</v>
      </c>
      <c r="D15" s="1">
        <v>0.84799999999999998</v>
      </c>
      <c r="E15" s="1">
        <v>0.748</v>
      </c>
      <c r="F15" s="2">
        <v>3.0000000000000001E-3</v>
      </c>
      <c r="G15" s="3" t="s">
        <v>132</v>
      </c>
      <c r="H15" s="3">
        <v>0.27479999999999999</v>
      </c>
    </row>
    <row r="18" spans="2:3">
      <c r="B18" s="3" t="s">
        <v>278</v>
      </c>
      <c r="C18" s="13">
        <f>(14/220)*100</f>
        <v>6.3636363636363633</v>
      </c>
    </row>
  </sheetData>
  <sortState xmlns:xlrd2="http://schemas.microsoft.com/office/spreadsheetml/2017/richdata2" ref="B2:H15">
    <sortCondition ref="B2:B15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DDA8C-DF42-41BE-9DC9-D706D4D2832C}">
  <dimension ref="A1:J129"/>
  <sheetViews>
    <sheetView workbookViewId="0">
      <selection sqref="A1:A1048576"/>
    </sheetView>
  </sheetViews>
  <sheetFormatPr defaultColWidth="8.85546875" defaultRowHeight="15"/>
  <cols>
    <col min="1" max="1" width="8.85546875" style="3"/>
    <col min="2" max="2" width="44.7109375" style="3" customWidth="1"/>
    <col min="3" max="3" width="9.7109375" style="3" customWidth="1"/>
    <col min="4" max="4" width="12.28515625" style="3" customWidth="1"/>
    <col min="5" max="5" width="11.28515625" style="3" customWidth="1"/>
    <col min="6" max="6" width="12" style="3" bestFit="1" customWidth="1"/>
    <col min="7" max="7" width="19.5703125" style="3" bestFit="1" customWidth="1"/>
    <col min="8" max="8" width="19" style="3" bestFit="1" customWidth="1"/>
    <col min="9" max="10" width="18.28515625" style="3" customWidth="1"/>
    <col min="11" max="16384" width="8.85546875" style="3"/>
  </cols>
  <sheetData>
    <row r="1" spans="1:10" ht="30">
      <c r="A1" s="4" t="s">
        <v>298</v>
      </c>
      <c r="B1" s="4" t="s">
        <v>0</v>
      </c>
      <c r="C1" s="4" t="s">
        <v>119</v>
      </c>
      <c r="D1" s="4" t="s">
        <v>120</v>
      </c>
      <c r="E1" s="4" t="s">
        <v>121</v>
      </c>
      <c r="F1" s="4" t="s">
        <v>122</v>
      </c>
      <c r="G1" s="4" t="s">
        <v>123</v>
      </c>
      <c r="H1" s="4" t="s">
        <v>124</v>
      </c>
      <c r="I1" s="7" t="s">
        <v>272</v>
      </c>
      <c r="J1" s="7" t="s">
        <v>273</v>
      </c>
    </row>
    <row r="2" spans="1:10">
      <c r="A2" s="8">
        <v>786</v>
      </c>
      <c r="B2" s="3" t="s">
        <v>259</v>
      </c>
      <c r="C2" s="3">
        <v>1.8069999999999999</v>
      </c>
      <c r="D2" s="3">
        <v>0.56999999999999995</v>
      </c>
      <c r="E2" s="3">
        <v>1.8720000000000001</v>
      </c>
      <c r="F2" s="3">
        <v>1.9689999999999999E-4</v>
      </c>
      <c r="G2" s="3" t="s">
        <v>126</v>
      </c>
      <c r="H2" s="3">
        <v>0.80969999999999998</v>
      </c>
      <c r="I2" s="3">
        <f t="shared" ref="I2:I33" si="0">D2/C2</f>
        <v>0.31543995572772549</v>
      </c>
      <c r="J2" s="3">
        <f t="shared" ref="J2:J33" si="1">E2/C2</f>
        <v>1.0359712230215827</v>
      </c>
    </row>
    <row r="3" spans="1:10">
      <c r="A3" s="8">
        <v>787</v>
      </c>
      <c r="B3" s="3" t="s">
        <v>259</v>
      </c>
      <c r="C3" s="3">
        <v>1.2270000000000001</v>
      </c>
      <c r="D3" s="3">
        <v>0.42299999999999999</v>
      </c>
      <c r="E3" s="3">
        <v>2.0310000000000001</v>
      </c>
      <c r="F3" s="3">
        <v>3.146E-5</v>
      </c>
      <c r="G3" s="3" t="s">
        <v>126</v>
      </c>
      <c r="H3" s="3">
        <v>0.80969999999999998</v>
      </c>
      <c r="I3" s="3">
        <f t="shared" si="0"/>
        <v>0.34474327628361856</v>
      </c>
      <c r="J3" s="3">
        <f t="shared" si="1"/>
        <v>1.6552567237163813</v>
      </c>
    </row>
    <row r="4" spans="1:10">
      <c r="A4" s="8">
        <v>796</v>
      </c>
      <c r="B4" s="3" t="s">
        <v>70</v>
      </c>
      <c r="C4" s="3">
        <v>2.5630000000000002</v>
      </c>
      <c r="D4" s="3">
        <v>0.78600000000000003</v>
      </c>
      <c r="E4" s="3">
        <v>0.65</v>
      </c>
      <c r="F4" s="3">
        <v>1.306E-5</v>
      </c>
      <c r="G4" s="3" t="s">
        <v>126</v>
      </c>
      <c r="H4" s="3">
        <v>0.60770000000000002</v>
      </c>
      <c r="I4" s="3">
        <f t="shared" si="0"/>
        <v>0.30667186890362857</v>
      </c>
      <c r="J4" s="3">
        <f t="shared" si="1"/>
        <v>0.2536090518923137</v>
      </c>
    </row>
    <row r="5" spans="1:10">
      <c r="A5" s="8">
        <v>3302</v>
      </c>
      <c r="B5" s="3" t="s">
        <v>70</v>
      </c>
      <c r="C5" s="3">
        <v>4.3449999999999998</v>
      </c>
      <c r="D5" s="3">
        <v>0.47599999999999998</v>
      </c>
      <c r="E5" s="3">
        <v>0.95599999999999996</v>
      </c>
      <c r="F5" s="3">
        <v>2.2420000000000001E-7</v>
      </c>
      <c r="G5" s="3" t="s">
        <v>126</v>
      </c>
      <c r="H5" s="3">
        <v>0.60770000000000002</v>
      </c>
      <c r="I5" s="3">
        <f t="shared" si="0"/>
        <v>0.1095512082853855</v>
      </c>
      <c r="J5" s="3">
        <f t="shared" si="1"/>
        <v>0.22002301495972382</v>
      </c>
    </row>
    <row r="6" spans="1:10">
      <c r="A6" s="8">
        <v>3304</v>
      </c>
      <c r="B6" s="3" t="s">
        <v>70</v>
      </c>
      <c r="C6" s="3">
        <v>3.1139999999999999</v>
      </c>
      <c r="D6" s="3">
        <v>0.77800000000000002</v>
      </c>
      <c r="E6" s="3">
        <v>0.78900000000000003</v>
      </c>
      <c r="F6" s="3">
        <v>1.519E-6</v>
      </c>
      <c r="G6" s="3" t="s">
        <v>126</v>
      </c>
      <c r="H6" s="3">
        <v>0.60770000000000002</v>
      </c>
      <c r="I6" s="3">
        <f t="shared" si="0"/>
        <v>0.24983943481053308</v>
      </c>
      <c r="J6" s="3">
        <f t="shared" si="1"/>
        <v>0.25337186897880543</v>
      </c>
    </row>
    <row r="7" spans="1:10">
      <c r="A7" s="8">
        <v>409</v>
      </c>
      <c r="B7" s="3" t="s">
        <v>255</v>
      </c>
      <c r="C7" s="3">
        <v>1.54</v>
      </c>
      <c r="D7" s="3">
        <v>0.98899999999999999</v>
      </c>
      <c r="E7" s="3">
        <v>0.86299999999999999</v>
      </c>
      <c r="F7" s="3">
        <v>4.7330000000000001E-4</v>
      </c>
      <c r="G7" s="3" t="s">
        <v>126</v>
      </c>
      <c r="H7" s="3">
        <v>0.99729999999999996</v>
      </c>
      <c r="I7" s="3">
        <f t="shared" si="0"/>
        <v>0.64220779220779223</v>
      </c>
      <c r="J7" s="3">
        <f t="shared" si="1"/>
        <v>0.56038961038961033</v>
      </c>
    </row>
    <row r="8" spans="1:10">
      <c r="A8" s="8">
        <v>410</v>
      </c>
      <c r="B8" s="3" t="s">
        <v>255</v>
      </c>
      <c r="C8" s="3">
        <v>1.772</v>
      </c>
      <c r="D8" s="3">
        <v>0.751</v>
      </c>
      <c r="E8" s="3">
        <v>0.878</v>
      </c>
      <c r="F8" s="3">
        <v>2.051E-4</v>
      </c>
      <c r="G8" s="3" t="s">
        <v>126</v>
      </c>
      <c r="H8" s="3">
        <v>0.99729999999999996</v>
      </c>
      <c r="I8" s="3">
        <f t="shared" si="0"/>
        <v>0.42381489841986458</v>
      </c>
      <c r="J8" s="3">
        <f t="shared" si="1"/>
        <v>0.49548532731376976</v>
      </c>
    </row>
    <row r="9" spans="1:10">
      <c r="A9" s="8">
        <v>411</v>
      </c>
      <c r="B9" s="3" t="s">
        <v>255</v>
      </c>
      <c r="C9" s="3">
        <v>1.6140000000000001</v>
      </c>
      <c r="D9" s="3">
        <v>0.82799999999999996</v>
      </c>
      <c r="E9" s="3">
        <v>0.89800000000000002</v>
      </c>
      <c r="F9" s="3">
        <v>6.6339999999999997E-4</v>
      </c>
      <c r="G9" s="3" t="s">
        <v>126</v>
      </c>
      <c r="H9" s="3">
        <v>0.99729999999999996</v>
      </c>
      <c r="I9" s="3">
        <f t="shared" si="0"/>
        <v>0.51301115241635686</v>
      </c>
      <c r="J9" s="3">
        <f t="shared" si="1"/>
        <v>0.55638166047087978</v>
      </c>
    </row>
    <row r="10" spans="1:10">
      <c r="A10" s="8">
        <v>560</v>
      </c>
      <c r="B10" s="3" t="s">
        <v>258</v>
      </c>
      <c r="C10" s="3">
        <v>2.617</v>
      </c>
      <c r="D10" s="3">
        <v>1.069</v>
      </c>
      <c r="E10" s="3">
        <v>0.503</v>
      </c>
      <c r="F10" s="3">
        <v>7.6080000000000003E-5</v>
      </c>
      <c r="G10" s="3" t="s">
        <v>126</v>
      </c>
      <c r="H10" s="3">
        <v>0.82150000000000001</v>
      </c>
      <c r="I10" s="3">
        <f t="shared" si="0"/>
        <v>0.40848299579671377</v>
      </c>
      <c r="J10" s="3">
        <f t="shared" si="1"/>
        <v>0.19220481467329004</v>
      </c>
    </row>
    <row r="11" spans="1:10">
      <c r="A11" s="8">
        <v>1372</v>
      </c>
      <c r="B11" s="3" t="s">
        <v>27</v>
      </c>
      <c r="C11" s="3">
        <v>0.8</v>
      </c>
      <c r="D11" s="3">
        <v>2.306</v>
      </c>
      <c r="E11" s="3">
        <v>1.411</v>
      </c>
      <c r="F11" s="3">
        <v>7.8319999999999996E-4</v>
      </c>
      <c r="G11" s="3" t="s">
        <v>126</v>
      </c>
      <c r="H11" s="3">
        <v>0.87160000000000004</v>
      </c>
      <c r="I11" s="3">
        <f t="shared" si="0"/>
        <v>2.8824999999999998</v>
      </c>
      <c r="J11" s="3">
        <f t="shared" si="1"/>
        <v>1.7637499999999999</v>
      </c>
    </row>
    <row r="12" spans="1:10">
      <c r="A12" s="8">
        <v>1378</v>
      </c>
      <c r="B12" s="3" t="s">
        <v>27</v>
      </c>
      <c r="C12" s="3">
        <v>0.86199999999999999</v>
      </c>
      <c r="D12" s="3">
        <v>2.5449999999999999</v>
      </c>
      <c r="E12" s="3">
        <v>1.0780000000000001</v>
      </c>
      <c r="F12" s="3">
        <v>3.7290000000000001E-4</v>
      </c>
      <c r="G12" s="3" t="s">
        <v>126</v>
      </c>
      <c r="H12" s="3">
        <v>0.87160000000000004</v>
      </c>
      <c r="I12" s="3">
        <f t="shared" si="0"/>
        <v>2.9524361948955917</v>
      </c>
      <c r="J12" s="3">
        <f t="shared" si="1"/>
        <v>1.2505800464037125</v>
      </c>
    </row>
    <row r="13" spans="1:10">
      <c r="A13" s="8">
        <v>1393</v>
      </c>
      <c r="B13" s="3" t="s">
        <v>27</v>
      </c>
      <c r="C13" s="3">
        <v>0.92400000000000004</v>
      </c>
      <c r="D13" s="3">
        <v>1.6819999999999999</v>
      </c>
      <c r="E13" s="3">
        <v>1.28</v>
      </c>
      <c r="F13" s="3">
        <v>7.0000000000000001E-3</v>
      </c>
      <c r="G13" s="3" t="s">
        <v>126</v>
      </c>
      <c r="H13" s="3">
        <v>0.87160000000000004</v>
      </c>
      <c r="I13" s="3">
        <f t="shared" si="0"/>
        <v>1.8203463203463202</v>
      </c>
      <c r="J13" s="3">
        <f t="shared" si="1"/>
        <v>1.3852813852813852</v>
      </c>
    </row>
    <row r="14" spans="1:10">
      <c r="A14" s="8">
        <v>2114</v>
      </c>
      <c r="B14" s="3" t="s">
        <v>231</v>
      </c>
      <c r="C14" s="3">
        <v>1.821</v>
      </c>
      <c r="D14" s="3">
        <v>0.58899999999999997</v>
      </c>
      <c r="E14" s="3">
        <v>0.60899999999999999</v>
      </c>
      <c r="F14" s="3">
        <v>2.3379999999999999E-6</v>
      </c>
      <c r="G14" s="3" t="s">
        <v>126</v>
      </c>
      <c r="H14" s="3">
        <v>0.57989999999999997</v>
      </c>
      <c r="I14" s="3">
        <f t="shared" si="0"/>
        <v>0.32344865458539263</v>
      </c>
      <c r="J14" s="3">
        <f t="shared" si="1"/>
        <v>0.33443163097199341</v>
      </c>
    </row>
    <row r="15" spans="1:10">
      <c r="A15" s="8">
        <v>3298</v>
      </c>
      <c r="B15" s="3" t="s">
        <v>243</v>
      </c>
      <c r="C15" s="3">
        <v>6.1710000000000003</v>
      </c>
      <c r="D15" s="3">
        <v>1.0660000000000001</v>
      </c>
      <c r="E15" s="3">
        <v>0.84499999999999997</v>
      </c>
      <c r="F15" s="3">
        <v>3.0000000000000001E-3</v>
      </c>
      <c r="G15" s="3" t="s">
        <v>126</v>
      </c>
      <c r="H15" s="3">
        <v>0.57989999999999997</v>
      </c>
      <c r="I15" s="3">
        <f t="shared" si="0"/>
        <v>0.17274347755631178</v>
      </c>
      <c r="J15" s="3">
        <f t="shared" si="1"/>
        <v>0.13693080538000324</v>
      </c>
    </row>
    <row r="16" spans="1:10">
      <c r="A16" s="8">
        <v>855</v>
      </c>
      <c r="B16" s="3" t="s">
        <v>58</v>
      </c>
      <c r="C16" s="3">
        <v>2.4020000000000001</v>
      </c>
      <c r="D16" s="3">
        <v>1.165</v>
      </c>
      <c r="E16" s="3">
        <v>0.89500000000000002</v>
      </c>
      <c r="F16" s="3">
        <v>2E-3</v>
      </c>
      <c r="G16" s="3" t="s">
        <v>126</v>
      </c>
      <c r="H16" s="3">
        <v>0.88200000000000001</v>
      </c>
      <c r="I16" s="3">
        <f t="shared" si="0"/>
        <v>0.48501248959200666</v>
      </c>
      <c r="J16" s="3">
        <f t="shared" si="1"/>
        <v>0.37260616153205661</v>
      </c>
    </row>
    <row r="17" spans="1:10">
      <c r="A17" s="8">
        <v>1433</v>
      </c>
      <c r="B17" s="3" t="s">
        <v>262</v>
      </c>
      <c r="C17" s="3">
        <v>2.2149999999999999</v>
      </c>
      <c r="D17" s="3">
        <v>0.71199999999999997</v>
      </c>
      <c r="E17" s="3">
        <v>0.75800000000000001</v>
      </c>
      <c r="F17" s="3">
        <v>3.3319999999999999E-5</v>
      </c>
      <c r="G17" s="3" t="s">
        <v>126</v>
      </c>
      <c r="H17" s="3">
        <v>0.77149999999999996</v>
      </c>
      <c r="I17" s="3">
        <f t="shared" si="0"/>
        <v>0.32144469525959368</v>
      </c>
      <c r="J17" s="3">
        <f t="shared" si="1"/>
        <v>0.34221218961625283</v>
      </c>
    </row>
    <row r="18" spans="1:10">
      <c r="A18" s="8">
        <v>2768</v>
      </c>
      <c r="B18" s="3" t="s">
        <v>262</v>
      </c>
      <c r="C18" s="3">
        <v>2.3479999999999999</v>
      </c>
      <c r="D18" s="3">
        <v>0.56999999999999995</v>
      </c>
      <c r="E18" s="3">
        <v>0.51300000000000001</v>
      </c>
      <c r="F18" s="3">
        <v>3.0000000000000001E-3</v>
      </c>
      <c r="G18" s="3" t="s">
        <v>126</v>
      </c>
      <c r="H18" s="3">
        <v>0.77149999999999996</v>
      </c>
      <c r="I18" s="3">
        <f t="shared" si="0"/>
        <v>0.24275979557069846</v>
      </c>
      <c r="J18" s="3">
        <f t="shared" si="1"/>
        <v>0.21848381601362865</v>
      </c>
    </row>
    <row r="19" spans="1:10">
      <c r="A19" s="8">
        <v>239</v>
      </c>
      <c r="B19" s="3" t="s">
        <v>5</v>
      </c>
      <c r="C19" s="3">
        <v>0.622</v>
      </c>
      <c r="D19" s="3">
        <v>0.89700000000000002</v>
      </c>
      <c r="E19" s="3">
        <v>1.845</v>
      </c>
      <c r="F19" s="3">
        <v>2E-3</v>
      </c>
      <c r="G19" s="3" t="s">
        <v>126</v>
      </c>
      <c r="H19" s="3">
        <v>0.8196</v>
      </c>
      <c r="I19" s="3">
        <f t="shared" si="0"/>
        <v>1.442122186495177</v>
      </c>
      <c r="J19" s="3">
        <f t="shared" si="1"/>
        <v>2.9662379421221865</v>
      </c>
    </row>
    <row r="20" spans="1:10">
      <c r="A20" s="8">
        <v>240</v>
      </c>
      <c r="B20" s="3" t="s">
        <v>5</v>
      </c>
      <c r="C20" s="3">
        <v>0.46200000000000002</v>
      </c>
      <c r="D20" s="3">
        <v>0.71</v>
      </c>
      <c r="E20" s="3">
        <v>2.3530000000000002</v>
      </c>
      <c r="F20" s="3">
        <v>2.329E-4</v>
      </c>
      <c r="G20" s="3" t="s">
        <v>126</v>
      </c>
      <c r="H20" s="3">
        <v>0.8196</v>
      </c>
      <c r="I20" s="3">
        <f t="shared" si="0"/>
        <v>1.5367965367965366</v>
      </c>
      <c r="J20" s="3">
        <f t="shared" si="1"/>
        <v>5.0930735930735933</v>
      </c>
    </row>
    <row r="21" spans="1:10">
      <c r="A21" s="8">
        <v>242</v>
      </c>
      <c r="B21" s="3" t="s">
        <v>5</v>
      </c>
      <c r="C21" s="3">
        <v>0.40699999999999997</v>
      </c>
      <c r="D21" s="3">
        <v>1.833</v>
      </c>
      <c r="E21" s="3">
        <v>1.512</v>
      </c>
      <c r="F21" s="3">
        <v>8.61E-4</v>
      </c>
      <c r="G21" s="3" t="s">
        <v>126</v>
      </c>
      <c r="H21" s="3">
        <v>0.8196</v>
      </c>
      <c r="I21" s="3">
        <f t="shared" si="0"/>
        <v>4.5036855036855039</v>
      </c>
      <c r="J21" s="3">
        <f t="shared" si="1"/>
        <v>3.7149877149877151</v>
      </c>
    </row>
    <row r="22" spans="1:10">
      <c r="A22" s="8">
        <v>256</v>
      </c>
      <c r="B22" s="3" t="s">
        <v>5</v>
      </c>
      <c r="C22" s="3">
        <v>0.53700000000000003</v>
      </c>
      <c r="D22" s="3">
        <v>0.90500000000000003</v>
      </c>
      <c r="E22" s="3">
        <v>2.7610000000000001</v>
      </c>
      <c r="F22" s="3">
        <v>1.9000000000000001E-4</v>
      </c>
      <c r="G22" s="3" t="s">
        <v>126</v>
      </c>
      <c r="H22" s="3">
        <v>0.8196</v>
      </c>
      <c r="I22" s="3">
        <f t="shared" si="0"/>
        <v>1.6852886405959031</v>
      </c>
      <c r="J22" s="3">
        <f t="shared" si="1"/>
        <v>5.1415270018621975</v>
      </c>
    </row>
    <row r="23" spans="1:10">
      <c r="A23" s="8">
        <v>607</v>
      </c>
      <c r="B23" s="3" t="s">
        <v>5</v>
      </c>
      <c r="C23" s="3">
        <v>0.70399999999999996</v>
      </c>
      <c r="D23" s="3">
        <v>1.4359999999999999</v>
      </c>
      <c r="E23" s="3">
        <v>1.6519999999999999</v>
      </c>
      <c r="F23" s="3">
        <v>3.745E-4</v>
      </c>
      <c r="G23" s="3" t="s">
        <v>126</v>
      </c>
      <c r="H23" s="3">
        <v>0.8196</v>
      </c>
      <c r="I23" s="3">
        <f t="shared" si="0"/>
        <v>2.0397727272727275</v>
      </c>
      <c r="J23" s="3">
        <f t="shared" si="1"/>
        <v>2.3465909090909092</v>
      </c>
    </row>
    <row r="24" spans="1:10">
      <c r="A24" s="8">
        <v>726</v>
      </c>
      <c r="B24" s="3" t="s">
        <v>5</v>
      </c>
      <c r="C24" s="3">
        <v>0.497</v>
      </c>
      <c r="D24" s="3">
        <v>1.5249999999999999</v>
      </c>
      <c r="E24" s="3">
        <v>0.98399999999999999</v>
      </c>
      <c r="F24" s="3">
        <v>8.5079999999999997E-4</v>
      </c>
      <c r="G24" s="3" t="s">
        <v>126</v>
      </c>
      <c r="H24" s="3">
        <v>0.8196</v>
      </c>
      <c r="I24" s="3">
        <f t="shared" si="0"/>
        <v>3.0684104627766597</v>
      </c>
      <c r="J24" s="3">
        <f t="shared" si="1"/>
        <v>1.9798792756539236</v>
      </c>
    </row>
    <row r="25" spans="1:10">
      <c r="A25" s="8">
        <v>734</v>
      </c>
      <c r="B25" s="3" t="s">
        <v>5</v>
      </c>
      <c r="C25" s="3">
        <v>0.28499999999999998</v>
      </c>
      <c r="D25" s="3">
        <v>1.7170000000000001</v>
      </c>
      <c r="E25" s="3">
        <v>1.1930000000000001</v>
      </c>
      <c r="F25" s="3">
        <v>6.0669999999999997E-6</v>
      </c>
      <c r="G25" s="3" t="s">
        <v>126</v>
      </c>
      <c r="H25" s="3">
        <v>0.8196</v>
      </c>
      <c r="I25" s="3">
        <f t="shared" si="0"/>
        <v>6.0245614035087725</v>
      </c>
      <c r="J25" s="3">
        <f t="shared" si="1"/>
        <v>4.1859649122807019</v>
      </c>
    </row>
    <row r="26" spans="1:10">
      <c r="A26" s="8">
        <v>743</v>
      </c>
      <c r="B26" s="3" t="s">
        <v>5</v>
      </c>
      <c r="C26" s="3">
        <v>0.31</v>
      </c>
      <c r="D26" s="3">
        <v>1.706</v>
      </c>
      <c r="E26" s="3">
        <v>1.41</v>
      </c>
      <c r="F26" s="3">
        <v>2.029E-6</v>
      </c>
      <c r="G26" s="3" t="s">
        <v>126</v>
      </c>
      <c r="H26" s="3">
        <v>0.8196</v>
      </c>
      <c r="I26" s="3">
        <f t="shared" si="0"/>
        <v>5.5032258064516126</v>
      </c>
      <c r="J26" s="3">
        <f t="shared" si="1"/>
        <v>4.5483870967741931</v>
      </c>
    </row>
    <row r="27" spans="1:10">
      <c r="A27" s="8">
        <v>756</v>
      </c>
      <c r="B27" s="3" t="s">
        <v>5</v>
      </c>
      <c r="C27" s="3">
        <v>0.221</v>
      </c>
      <c r="D27" s="3">
        <v>1.5569999999999999</v>
      </c>
      <c r="E27" s="3">
        <v>0.96599999999999997</v>
      </c>
      <c r="F27" s="3">
        <v>2.2630000000000002E-6</v>
      </c>
      <c r="G27" s="3" t="s">
        <v>126</v>
      </c>
      <c r="H27" s="3">
        <v>0.8196</v>
      </c>
      <c r="I27" s="3">
        <f t="shared" si="0"/>
        <v>7.0452488687782804</v>
      </c>
      <c r="J27" s="3">
        <f t="shared" si="1"/>
        <v>4.3710407239819</v>
      </c>
    </row>
    <row r="28" spans="1:10">
      <c r="A28" s="8">
        <v>759</v>
      </c>
      <c r="B28" s="3" t="s">
        <v>5</v>
      </c>
      <c r="C28" s="3">
        <v>0.36599999999999999</v>
      </c>
      <c r="D28" s="3">
        <v>1.573</v>
      </c>
      <c r="E28" s="3">
        <v>1.6080000000000001</v>
      </c>
      <c r="F28" s="3">
        <v>6.3029999999999996E-6</v>
      </c>
      <c r="G28" s="3" t="s">
        <v>126</v>
      </c>
      <c r="H28" s="3">
        <v>0.8196</v>
      </c>
      <c r="I28" s="3">
        <f t="shared" si="0"/>
        <v>4.2978142076502728</v>
      </c>
      <c r="J28" s="3">
        <f t="shared" si="1"/>
        <v>4.3934426229508201</v>
      </c>
    </row>
    <row r="29" spans="1:10">
      <c r="A29" s="8">
        <v>769</v>
      </c>
      <c r="B29" s="3" t="s">
        <v>5</v>
      </c>
      <c r="C29" s="3">
        <v>9.6000000000000002E-2</v>
      </c>
      <c r="D29" s="3">
        <v>2.6389999999999998</v>
      </c>
      <c r="E29" s="3">
        <v>1.113</v>
      </c>
      <c r="F29" s="3">
        <v>2.5059999999999998E-6</v>
      </c>
      <c r="G29" s="3" t="s">
        <v>126</v>
      </c>
      <c r="H29" s="3">
        <v>0.8196</v>
      </c>
      <c r="I29" s="3">
        <f t="shared" si="0"/>
        <v>27.489583333333332</v>
      </c>
      <c r="J29" s="3">
        <f t="shared" si="1"/>
        <v>11.59375</v>
      </c>
    </row>
    <row r="30" spans="1:10">
      <c r="A30" s="8">
        <v>1427</v>
      </c>
      <c r="B30" s="3" t="s">
        <v>5</v>
      </c>
      <c r="C30" s="3">
        <v>0.38600000000000001</v>
      </c>
      <c r="D30" s="3">
        <v>1.827</v>
      </c>
      <c r="E30" s="3">
        <v>1.1259999999999999</v>
      </c>
      <c r="F30" s="3">
        <v>1.0060000000000001E-4</v>
      </c>
      <c r="G30" s="3" t="s">
        <v>126</v>
      </c>
      <c r="H30" s="3">
        <v>0.8196</v>
      </c>
      <c r="I30" s="3">
        <f t="shared" si="0"/>
        <v>4.733160621761658</v>
      </c>
      <c r="J30" s="3">
        <f t="shared" si="1"/>
        <v>2.9170984455958546</v>
      </c>
    </row>
    <row r="31" spans="1:10">
      <c r="A31" s="8">
        <v>1435</v>
      </c>
      <c r="B31" s="3" t="s">
        <v>5</v>
      </c>
      <c r="C31" s="3">
        <v>0.216</v>
      </c>
      <c r="D31" s="3">
        <v>2.0099999999999998</v>
      </c>
      <c r="E31" s="3">
        <v>1.526</v>
      </c>
      <c r="F31" s="3">
        <v>5.6579999999999997E-5</v>
      </c>
      <c r="G31" s="3" t="s">
        <v>126</v>
      </c>
      <c r="H31" s="3">
        <v>0.8196</v>
      </c>
      <c r="I31" s="3">
        <f t="shared" si="0"/>
        <v>9.3055555555555554</v>
      </c>
      <c r="J31" s="3">
        <f t="shared" si="1"/>
        <v>7.0648148148148149</v>
      </c>
    </row>
    <row r="32" spans="1:10">
      <c r="A32" s="8">
        <v>2940</v>
      </c>
      <c r="B32" s="3" t="s">
        <v>5</v>
      </c>
      <c r="C32" s="3">
        <v>0.156</v>
      </c>
      <c r="D32" s="3">
        <v>2.48</v>
      </c>
      <c r="E32" s="3">
        <v>1.2949999999999999</v>
      </c>
      <c r="F32" s="3">
        <v>1.239E-5</v>
      </c>
      <c r="G32" s="3" t="s">
        <v>126</v>
      </c>
      <c r="H32" s="3">
        <v>0.8196</v>
      </c>
      <c r="I32" s="3">
        <f t="shared" si="0"/>
        <v>15.897435897435898</v>
      </c>
      <c r="J32" s="3">
        <f t="shared" si="1"/>
        <v>8.3012820512820511</v>
      </c>
    </row>
    <row r="33" spans="1:10">
      <c r="A33" s="8">
        <v>2954</v>
      </c>
      <c r="B33" s="3" t="s">
        <v>5</v>
      </c>
      <c r="C33" s="3">
        <v>0.25600000000000001</v>
      </c>
      <c r="D33" s="3">
        <v>1.6879999999999999</v>
      </c>
      <c r="E33" s="3">
        <v>1.288</v>
      </c>
      <c r="F33" s="3">
        <v>1.136E-5</v>
      </c>
      <c r="G33" s="3" t="s">
        <v>126</v>
      </c>
      <c r="H33" s="3">
        <v>0.8196</v>
      </c>
      <c r="I33" s="3">
        <f t="shared" si="0"/>
        <v>6.59375</v>
      </c>
      <c r="J33" s="3">
        <f t="shared" si="1"/>
        <v>5.03125</v>
      </c>
    </row>
    <row r="34" spans="1:10">
      <c r="A34" s="8">
        <v>2958</v>
      </c>
      <c r="B34" s="3" t="s">
        <v>5</v>
      </c>
      <c r="C34" s="3">
        <v>0.16400000000000001</v>
      </c>
      <c r="D34" s="3">
        <v>1.6240000000000001</v>
      </c>
      <c r="E34" s="3">
        <v>1.633</v>
      </c>
      <c r="F34" s="3">
        <v>9.4909999999999994E-6</v>
      </c>
      <c r="G34" s="3" t="s">
        <v>126</v>
      </c>
      <c r="H34" s="3">
        <v>0.8196</v>
      </c>
      <c r="I34" s="3">
        <f t="shared" ref="I34:I65" si="2">D34/C34</f>
        <v>9.9024390243902438</v>
      </c>
      <c r="J34" s="3">
        <f t="shared" ref="J34:J65" si="3">E34/C34</f>
        <v>9.9573170731707314</v>
      </c>
    </row>
    <row r="35" spans="1:10">
      <c r="A35" s="8">
        <v>2974</v>
      </c>
      <c r="B35" s="3" t="s">
        <v>5</v>
      </c>
      <c r="C35" s="3">
        <v>0.17100000000000001</v>
      </c>
      <c r="D35" s="3">
        <v>1.716</v>
      </c>
      <c r="E35" s="3">
        <v>1.972</v>
      </c>
      <c r="F35" s="3">
        <v>2.1610000000000001E-5</v>
      </c>
      <c r="G35" s="3" t="s">
        <v>126</v>
      </c>
      <c r="H35" s="3">
        <v>0.8196</v>
      </c>
      <c r="I35" s="3">
        <f t="shared" si="2"/>
        <v>10.035087719298245</v>
      </c>
      <c r="J35" s="3">
        <f t="shared" si="3"/>
        <v>11.532163742690058</v>
      </c>
    </row>
    <row r="36" spans="1:10">
      <c r="A36" s="8">
        <v>2978</v>
      </c>
      <c r="B36" s="3" t="s">
        <v>5</v>
      </c>
      <c r="C36" s="3">
        <v>0.14299999999999999</v>
      </c>
      <c r="D36" s="3">
        <v>1.885</v>
      </c>
      <c r="E36" s="3">
        <v>2.855</v>
      </c>
      <c r="F36" s="3">
        <v>3.7429999999999999E-5</v>
      </c>
      <c r="G36" s="3" t="s">
        <v>126</v>
      </c>
      <c r="H36" s="3">
        <v>0.8196</v>
      </c>
      <c r="I36" s="3">
        <f t="shared" si="2"/>
        <v>13.181818181818183</v>
      </c>
      <c r="J36" s="3">
        <f t="shared" si="3"/>
        <v>19.965034965034967</v>
      </c>
    </row>
    <row r="37" spans="1:10">
      <c r="A37" s="8">
        <v>3005</v>
      </c>
      <c r="B37" s="3" t="s">
        <v>5</v>
      </c>
      <c r="C37" s="3">
        <v>0.111</v>
      </c>
      <c r="D37" s="3">
        <v>2.0169999999999999</v>
      </c>
      <c r="E37" s="3">
        <v>2.629</v>
      </c>
      <c r="F37" s="3">
        <v>2.1780000000000002E-5</v>
      </c>
      <c r="G37" s="3" t="s">
        <v>126</v>
      </c>
      <c r="H37" s="3">
        <v>0.8196</v>
      </c>
      <c r="I37" s="3">
        <f t="shared" si="2"/>
        <v>18.171171171171171</v>
      </c>
      <c r="J37" s="3">
        <f t="shared" si="3"/>
        <v>23.684684684684683</v>
      </c>
    </row>
    <row r="38" spans="1:10">
      <c r="A38" s="8">
        <v>3006</v>
      </c>
      <c r="B38" s="3" t="s">
        <v>5</v>
      </c>
      <c r="C38" s="3">
        <v>0.186</v>
      </c>
      <c r="D38" s="3">
        <v>1.5980000000000001</v>
      </c>
      <c r="E38" s="3">
        <v>2.5979999999999999</v>
      </c>
      <c r="F38" s="3">
        <v>3.9329999999999998E-5</v>
      </c>
      <c r="G38" s="3" t="s">
        <v>126</v>
      </c>
      <c r="H38" s="3">
        <v>0.8196</v>
      </c>
      <c r="I38" s="3">
        <f t="shared" si="2"/>
        <v>8.591397849462366</v>
      </c>
      <c r="J38" s="3">
        <f t="shared" si="3"/>
        <v>13.96774193548387</v>
      </c>
    </row>
    <row r="39" spans="1:10">
      <c r="A39" s="8">
        <v>3014</v>
      </c>
      <c r="B39" s="3" t="s">
        <v>5</v>
      </c>
      <c r="C39" s="3">
        <v>0.104</v>
      </c>
      <c r="D39" s="3">
        <v>2.1589999999999998</v>
      </c>
      <c r="E39" s="3">
        <v>1.3759999999999999</v>
      </c>
      <c r="F39" s="3">
        <v>1.63E-5</v>
      </c>
      <c r="G39" s="3" t="s">
        <v>126</v>
      </c>
      <c r="H39" s="3">
        <v>0.8196</v>
      </c>
      <c r="I39" s="3">
        <f t="shared" si="2"/>
        <v>20.759615384615383</v>
      </c>
      <c r="J39" s="3">
        <f t="shared" si="3"/>
        <v>13.23076923076923</v>
      </c>
    </row>
    <row r="40" spans="1:10">
      <c r="A40" s="8">
        <v>3015</v>
      </c>
      <c r="B40" s="3" t="s">
        <v>5</v>
      </c>
      <c r="C40" s="3">
        <v>0.16700000000000001</v>
      </c>
      <c r="D40" s="3">
        <v>2.1669999999999998</v>
      </c>
      <c r="E40" s="3">
        <v>1.5</v>
      </c>
      <c r="F40" s="3">
        <v>2.2609999999999999E-5</v>
      </c>
      <c r="G40" s="3" t="s">
        <v>126</v>
      </c>
      <c r="H40" s="3">
        <v>0.8196</v>
      </c>
      <c r="I40" s="3">
        <f t="shared" si="2"/>
        <v>12.976047904191615</v>
      </c>
      <c r="J40" s="3">
        <f t="shared" si="3"/>
        <v>8.9820359281437128</v>
      </c>
    </row>
    <row r="41" spans="1:10">
      <c r="A41" s="8">
        <v>3027</v>
      </c>
      <c r="B41" s="3" t="s">
        <v>5</v>
      </c>
      <c r="C41" s="3">
        <v>0.185</v>
      </c>
      <c r="D41" s="3">
        <v>1.6060000000000001</v>
      </c>
      <c r="E41" s="3">
        <v>1.72</v>
      </c>
      <c r="F41" s="3">
        <v>2.703E-5</v>
      </c>
      <c r="G41" s="3" t="s">
        <v>126</v>
      </c>
      <c r="H41" s="3">
        <v>0.8196</v>
      </c>
      <c r="I41" s="3">
        <f t="shared" si="2"/>
        <v>8.6810810810810821</v>
      </c>
      <c r="J41" s="3">
        <f t="shared" si="3"/>
        <v>9.2972972972972965</v>
      </c>
    </row>
    <row r="42" spans="1:10">
      <c r="A42" s="8">
        <v>3028</v>
      </c>
      <c r="B42" s="3" t="s">
        <v>5</v>
      </c>
      <c r="C42" s="3">
        <v>0.39200000000000002</v>
      </c>
      <c r="D42" s="3">
        <v>1.413</v>
      </c>
      <c r="E42" s="3">
        <v>1.5309999999999999</v>
      </c>
      <c r="F42" s="3">
        <v>1.0030000000000001E-5</v>
      </c>
      <c r="G42" s="3" t="s">
        <v>126</v>
      </c>
      <c r="H42" s="3">
        <v>0.8196</v>
      </c>
      <c r="I42" s="3">
        <f t="shared" si="2"/>
        <v>3.6045918367346936</v>
      </c>
      <c r="J42" s="3">
        <f t="shared" si="3"/>
        <v>3.9056122448979589</v>
      </c>
    </row>
    <row r="43" spans="1:10">
      <c r="A43" s="8">
        <v>3029</v>
      </c>
      <c r="B43" s="3" t="s">
        <v>5</v>
      </c>
      <c r="C43" s="3">
        <v>0.54500000000000004</v>
      </c>
      <c r="D43" s="3">
        <v>1.1719999999999999</v>
      </c>
      <c r="E43" s="3">
        <v>1.736</v>
      </c>
      <c r="F43" s="3">
        <v>5.965E-5</v>
      </c>
      <c r="G43" s="3" t="s">
        <v>126</v>
      </c>
      <c r="H43" s="3">
        <v>0.8196</v>
      </c>
      <c r="I43" s="3">
        <f t="shared" si="2"/>
        <v>2.1504587155963302</v>
      </c>
      <c r="J43" s="3">
        <f t="shared" si="3"/>
        <v>3.1853211009174309</v>
      </c>
    </row>
    <row r="44" spans="1:10">
      <c r="A44" s="8">
        <v>3030</v>
      </c>
      <c r="B44" s="3" t="s">
        <v>5</v>
      </c>
      <c r="C44" s="3">
        <v>0.32800000000000001</v>
      </c>
      <c r="D44" s="3">
        <v>1.2829999999999999</v>
      </c>
      <c r="E44" s="3">
        <v>1.5409999999999999</v>
      </c>
      <c r="F44" s="3">
        <v>2.2740000000000002E-6</v>
      </c>
      <c r="G44" s="3" t="s">
        <v>126</v>
      </c>
      <c r="H44" s="3">
        <v>0.8196</v>
      </c>
      <c r="I44" s="3">
        <f t="shared" si="2"/>
        <v>3.9115853658536581</v>
      </c>
      <c r="J44" s="3">
        <f t="shared" si="3"/>
        <v>4.6981707317073162</v>
      </c>
    </row>
    <row r="45" spans="1:10">
      <c r="A45" s="8">
        <v>3037</v>
      </c>
      <c r="B45" s="3" t="s">
        <v>5</v>
      </c>
      <c r="C45" s="3">
        <v>0.41799999999999998</v>
      </c>
      <c r="D45" s="3">
        <v>1.163</v>
      </c>
      <c r="E45" s="3">
        <v>3.746</v>
      </c>
      <c r="F45" s="3">
        <v>1E-3</v>
      </c>
      <c r="G45" s="3" t="s">
        <v>126</v>
      </c>
      <c r="H45" s="3">
        <v>0.8196</v>
      </c>
      <c r="I45" s="3">
        <f t="shared" si="2"/>
        <v>2.7822966507177034</v>
      </c>
      <c r="J45" s="3">
        <f t="shared" si="3"/>
        <v>8.9617224880382782</v>
      </c>
    </row>
    <row r="46" spans="1:10">
      <c r="A46" s="8">
        <v>3047</v>
      </c>
      <c r="B46" s="3" t="s">
        <v>5</v>
      </c>
      <c r="C46" s="3">
        <v>0.255</v>
      </c>
      <c r="D46" s="3">
        <v>1.41</v>
      </c>
      <c r="E46" s="3">
        <v>4.1920000000000002</v>
      </c>
      <c r="F46" s="3">
        <v>3.7270000000000001E-4</v>
      </c>
      <c r="G46" s="3" t="s">
        <v>126</v>
      </c>
      <c r="H46" s="3">
        <v>0.8196</v>
      </c>
      <c r="I46" s="3">
        <f t="shared" si="2"/>
        <v>5.5294117647058822</v>
      </c>
      <c r="J46" s="3">
        <f t="shared" si="3"/>
        <v>16.439215686274512</v>
      </c>
    </row>
    <row r="47" spans="1:10">
      <c r="A47" s="8">
        <v>3050</v>
      </c>
      <c r="B47" s="3" t="s">
        <v>5</v>
      </c>
      <c r="C47" s="3">
        <v>0.89400000000000002</v>
      </c>
      <c r="D47" s="3">
        <v>0.96499999999999997</v>
      </c>
      <c r="E47" s="3">
        <v>3.99</v>
      </c>
      <c r="F47" s="3">
        <v>5.0000000000000001E-3</v>
      </c>
      <c r="G47" s="3" t="s">
        <v>126</v>
      </c>
      <c r="H47" s="3">
        <v>0.8196</v>
      </c>
      <c r="I47" s="3">
        <f t="shared" si="2"/>
        <v>1.0794183445190155</v>
      </c>
      <c r="J47" s="3">
        <f t="shared" si="3"/>
        <v>4.4630872483221475</v>
      </c>
    </row>
    <row r="48" spans="1:10">
      <c r="A48" s="8">
        <v>3067</v>
      </c>
      <c r="B48" s="3" t="s">
        <v>5</v>
      </c>
      <c r="C48" s="3">
        <v>0.61299999999999999</v>
      </c>
      <c r="D48" s="3">
        <v>0.98699999999999999</v>
      </c>
      <c r="E48" s="3">
        <v>3.3650000000000002</v>
      </c>
      <c r="F48" s="3">
        <v>3.0000000000000001E-3</v>
      </c>
      <c r="G48" s="3" t="s">
        <v>126</v>
      </c>
      <c r="H48" s="3">
        <v>0.8196</v>
      </c>
      <c r="I48" s="3">
        <f t="shared" si="2"/>
        <v>1.6101141924959217</v>
      </c>
      <c r="J48" s="3">
        <f t="shared" si="3"/>
        <v>5.4893964110929856</v>
      </c>
    </row>
    <row r="49" spans="1:10">
      <c r="A49" s="8">
        <v>3072</v>
      </c>
      <c r="B49" s="3" t="s">
        <v>5</v>
      </c>
      <c r="C49" s="3">
        <v>0.22600000000000001</v>
      </c>
      <c r="D49" s="3">
        <v>1.9359999999999999</v>
      </c>
      <c r="E49" s="3">
        <v>2.91</v>
      </c>
      <c r="F49" s="3">
        <v>2.541E-4</v>
      </c>
      <c r="G49" s="3" t="s">
        <v>126</v>
      </c>
      <c r="H49" s="3">
        <v>0.8196</v>
      </c>
      <c r="I49" s="3">
        <f t="shared" si="2"/>
        <v>8.5663716814159283</v>
      </c>
      <c r="J49" s="3">
        <f t="shared" si="3"/>
        <v>12.876106194690266</v>
      </c>
    </row>
    <row r="50" spans="1:10">
      <c r="A50" s="8">
        <v>3083</v>
      </c>
      <c r="B50" s="3" t="s">
        <v>5</v>
      </c>
      <c r="C50" s="3">
        <v>0.161</v>
      </c>
      <c r="D50" s="3">
        <v>1.6</v>
      </c>
      <c r="E50" s="3">
        <v>2.508</v>
      </c>
      <c r="F50" s="3">
        <v>4.6029999999999998E-5</v>
      </c>
      <c r="G50" s="3" t="s">
        <v>126</v>
      </c>
      <c r="H50" s="3">
        <v>0.8196</v>
      </c>
      <c r="I50" s="3">
        <f t="shared" si="2"/>
        <v>9.937888198757765</v>
      </c>
      <c r="J50" s="3">
        <f t="shared" si="3"/>
        <v>15.577639751552795</v>
      </c>
    </row>
    <row r="51" spans="1:10">
      <c r="A51" s="8">
        <v>3084</v>
      </c>
      <c r="B51" s="3" t="s">
        <v>5</v>
      </c>
      <c r="C51" s="3">
        <v>0.80600000000000005</v>
      </c>
      <c r="D51" s="3">
        <v>0.82599999999999996</v>
      </c>
      <c r="E51" s="3">
        <v>3.8820000000000001</v>
      </c>
      <c r="F51" s="3">
        <v>3.0000000000000001E-3</v>
      </c>
      <c r="G51" s="3" t="s">
        <v>126</v>
      </c>
      <c r="H51" s="3">
        <v>0.8196</v>
      </c>
      <c r="I51" s="3">
        <f t="shared" si="2"/>
        <v>1.0248138957816375</v>
      </c>
      <c r="J51" s="3">
        <f t="shared" si="3"/>
        <v>4.8163771712158807</v>
      </c>
    </row>
    <row r="52" spans="1:10">
      <c r="A52" s="8">
        <v>3088</v>
      </c>
      <c r="B52" s="3" t="s">
        <v>5</v>
      </c>
      <c r="C52" s="3">
        <v>0.60499999999999998</v>
      </c>
      <c r="D52" s="3">
        <v>1.155</v>
      </c>
      <c r="E52" s="3">
        <v>1.8120000000000001</v>
      </c>
      <c r="F52" s="3">
        <v>3.0000000000000001E-3</v>
      </c>
      <c r="G52" s="3" t="s">
        <v>126</v>
      </c>
      <c r="H52" s="3">
        <v>0.8196</v>
      </c>
      <c r="I52" s="3">
        <f t="shared" si="2"/>
        <v>1.9090909090909092</v>
      </c>
      <c r="J52" s="3">
        <f t="shared" si="3"/>
        <v>2.9950413223140497</v>
      </c>
    </row>
    <row r="53" spans="1:10">
      <c r="A53" s="8">
        <v>3103</v>
      </c>
      <c r="B53" s="3" t="s">
        <v>5</v>
      </c>
      <c r="C53" s="3">
        <v>0.81</v>
      </c>
      <c r="D53" s="3">
        <v>1.99</v>
      </c>
      <c r="E53" s="3">
        <v>1.514</v>
      </c>
      <c r="F53" s="3">
        <v>6.0999999999999997E-4</v>
      </c>
      <c r="G53" s="3" t="s">
        <v>126</v>
      </c>
      <c r="H53" s="3">
        <v>0.8196</v>
      </c>
      <c r="I53" s="3">
        <f t="shared" si="2"/>
        <v>2.4567901234567899</v>
      </c>
      <c r="J53" s="3">
        <f t="shared" si="3"/>
        <v>1.8691358024691358</v>
      </c>
    </row>
    <row r="54" spans="1:10">
      <c r="A54" s="8">
        <v>3107</v>
      </c>
      <c r="B54" s="3" t="s">
        <v>5</v>
      </c>
      <c r="C54" s="3">
        <v>0.56200000000000006</v>
      </c>
      <c r="D54" s="3">
        <v>0.94899999999999995</v>
      </c>
      <c r="E54" s="3">
        <v>1.65</v>
      </c>
      <c r="F54" s="3">
        <v>2E-3</v>
      </c>
      <c r="G54" s="3" t="s">
        <v>126</v>
      </c>
      <c r="H54" s="3">
        <v>0.8196</v>
      </c>
      <c r="I54" s="3">
        <f t="shared" si="2"/>
        <v>1.6886120996441278</v>
      </c>
      <c r="J54" s="3">
        <f t="shared" si="3"/>
        <v>2.9359430604982202</v>
      </c>
    </row>
    <row r="55" spans="1:10">
      <c r="A55" s="8">
        <v>3114</v>
      </c>
      <c r="B55" s="3" t="s">
        <v>5</v>
      </c>
      <c r="C55" s="3">
        <v>0.43099999999999999</v>
      </c>
      <c r="D55" s="3">
        <v>0.999</v>
      </c>
      <c r="E55" s="3">
        <v>2.13</v>
      </c>
      <c r="F55" s="3">
        <v>1E-3</v>
      </c>
      <c r="G55" s="3" t="s">
        <v>126</v>
      </c>
      <c r="H55" s="3">
        <v>0.8196</v>
      </c>
      <c r="I55" s="3">
        <f t="shared" si="2"/>
        <v>2.3178654292343386</v>
      </c>
      <c r="J55" s="3">
        <f t="shared" si="3"/>
        <v>4.9419953596287698</v>
      </c>
    </row>
    <row r="56" spans="1:10">
      <c r="A56" s="8">
        <v>3115</v>
      </c>
      <c r="B56" s="3" t="s">
        <v>5</v>
      </c>
      <c r="C56" s="3">
        <v>0.37</v>
      </c>
      <c r="D56" s="3">
        <v>1.0549999999999999</v>
      </c>
      <c r="E56" s="3">
        <v>3.0110000000000001</v>
      </c>
      <c r="F56" s="3">
        <v>6.198E-4</v>
      </c>
      <c r="G56" s="3" t="s">
        <v>126</v>
      </c>
      <c r="H56" s="3">
        <v>0.8196</v>
      </c>
      <c r="I56" s="3">
        <f t="shared" si="2"/>
        <v>2.8513513513513513</v>
      </c>
      <c r="J56" s="3">
        <f t="shared" si="3"/>
        <v>8.1378378378378375</v>
      </c>
    </row>
    <row r="57" spans="1:10">
      <c r="A57" s="8">
        <v>3116</v>
      </c>
      <c r="B57" s="3" t="s">
        <v>5</v>
      </c>
      <c r="C57" s="3">
        <v>0.30099999999999999</v>
      </c>
      <c r="D57" s="3">
        <v>0.96399999999999997</v>
      </c>
      <c r="E57" s="3">
        <v>4.13</v>
      </c>
      <c r="F57" s="3">
        <v>3.9340000000000002E-4</v>
      </c>
      <c r="G57" s="3" t="s">
        <v>126</v>
      </c>
      <c r="H57" s="3">
        <v>0.8196</v>
      </c>
      <c r="I57" s="3">
        <f t="shared" si="2"/>
        <v>3.2026578073089702</v>
      </c>
      <c r="J57" s="3">
        <f t="shared" si="3"/>
        <v>13.720930232558139</v>
      </c>
    </row>
    <row r="58" spans="1:10">
      <c r="A58" s="8">
        <v>3120</v>
      </c>
      <c r="B58" s="3" t="s">
        <v>5</v>
      </c>
      <c r="C58" s="3">
        <v>0.82499999999999996</v>
      </c>
      <c r="D58" s="3">
        <v>0.93200000000000005</v>
      </c>
      <c r="E58" s="3">
        <v>2.4940000000000002</v>
      </c>
      <c r="F58" s="3">
        <v>8.9999999999999993E-3</v>
      </c>
      <c r="G58" s="3" t="s">
        <v>126</v>
      </c>
      <c r="H58" s="3">
        <v>0.8196</v>
      </c>
      <c r="I58" s="3">
        <f t="shared" si="2"/>
        <v>1.1296969696969699</v>
      </c>
      <c r="J58" s="3">
        <f t="shared" si="3"/>
        <v>3.0230303030303034</v>
      </c>
    </row>
    <row r="59" spans="1:10">
      <c r="A59" s="8">
        <v>3121</v>
      </c>
      <c r="B59" s="3" t="s">
        <v>5</v>
      </c>
      <c r="C59" s="3">
        <v>0.68100000000000005</v>
      </c>
      <c r="D59" s="3">
        <v>1.294</v>
      </c>
      <c r="E59" s="3">
        <v>1.429</v>
      </c>
      <c r="F59" s="3">
        <v>8.0000000000000002E-3</v>
      </c>
      <c r="G59" s="3" t="s">
        <v>126</v>
      </c>
      <c r="H59" s="3">
        <v>0.8196</v>
      </c>
      <c r="I59" s="3">
        <f t="shared" si="2"/>
        <v>1.9001468428781203</v>
      </c>
      <c r="J59" s="3">
        <f t="shared" si="3"/>
        <v>2.0983847283406756</v>
      </c>
    </row>
    <row r="60" spans="1:10">
      <c r="A60" s="8">
        <v>3124</v>
      </c>
      <c r="B60" s="3" t="s">
        <v>5</v>
      </c>
      <c r="C60" s="3">
        <v>0.629</v>
      </c>
      <c r="D60" s="3">
        <v>1.1919999999999999</v>
      </c>
      <c r="E60" s="3">
        <v>1.631</v>
      </c>
      <c r="F60" s="3">
        <v>5.0359999999999999E-4</v>
      </c>
      <c r="G60" s="3" t="s">
        <v>126</v>
      </c>
      <c r="H60" s="3">
        <v>0.8196</v>
      </c>
      <c r="I60" s="3">
        <f t="shared" si="2"/>
        <v>1.8950715421303657</v>
      </c>
      <c r="J60" s="3">
        <f t="shared" si="3"/>
        <v>2.5930047694753577</v>
      </c>
    </row>
    <row r="61" spans="1:10">
      <c r="A61" s="8">
        <v>3127</v>
      </c>
      <c r="B61" s="3" t="s">
        <v>5</v>
      </c>
      <c r="C61" s="3">
        <v>0.25800000000000001</v>
      </c>
      <c r="D61" s="3">
        <v>1.7030000000000001</v>
      </c>
      <c r="E61" s="3">
        <v>1.7709999999999999</v>
      </c>
      <c r="F61" s="3">
        <v>7.6420000000000004E-5</v>
      </c>
      <c r="G61" s="3" t="s">
        <v>126</v>
      </c>
      <c r="H61" s="3">
        <v>0.8196</v>
      </c>
      <c r="I61" s="3">
        <f t="shared" si="2"/>
        <v>6.6007751937984498</v>
      </c>
      <c r="J61" s="3">
        <f t="shared" si="3"/>
        <v>6.8643410852713176</v>
      </c>
    </row>
    <row r="62" spans="1:10">
      <c r="A62" s="8">
        <v>3130</v>
      </c>
      <c r="B62" s="3" t="s">
        <v>5</v>
      </c>
      <c r="C62" s="3">
        <v>0.36899999999999999</v>
      </c>
      <c r="D62" s="3">
        <v>1.0049999999999999</v>
      </c>
      <c r="E62" s="3">
        <v>1.905</v>
      </c>
      <c r="F62" s="3">
        <v>4.0099999999999999E-4</v>
      </c>
      <c r="G62" s="3" t="s">
        <v>126</v>
      </c>
      <c r="H62" s="3">
        <v>0.8196</v>
      </c>
      <c r="I62" s="3">
        <f t="shared" si="2"/>
        <v>2.7235772357723573</v>
      </c>
      <c r="J62" s="3">
        <f t="shared" si="3"/>
        <v>5.1626016260162606</v>
      </c>
    </row>
    <row r="63" spans="1:10">
      <c r="A63" s="8">
        <v>3132</v>
      </c>
      <c r="B63" s="3" t="s">
        <v>5</v>
      </c>
      <c r="C63" s="3">
        <v>0.745</v>
      </c>
      <c r="D63" s="3">
        <v>0.76700000000000002</v>
      </c>
      <c r="E63" s="3">
        <v>2.6909999999999998</v>
      </c>
      <c r="F63" s="3">
        <v>3.0000000000000001E-3</v>
      </c>
      <c r="G63" s="3" t="s">
        <v>126</v>
      </c>
      <c r="H63" s="3">
        <v>0.8196</v>
      </c>
      <c r="I63" s="3">
        <f t="shared" si="2"/>
        <v>1.029530201342282</v>
      </c>
      <c r="J63" s="3">
        <f t="shared" si="3"/>
        <v>3.6120805369127513</v>
      </c>
    </row>
    <row r="64" spans="1:10">
      <c r="A64" s="8">
        <v>3139</v>
      </c>
      <c r="B64" s="3" t="s">
        <v>5</v>
      </c>
      <c r="C64" s="3">
        <v>0.315</v>
      </c>
      <c r="D64" s="3">
        <v>1.0129999999999999</v>
      </c>
      <c r="E64" s="3">
        <v>1.198</v>
      </c>
      <c r="F64" s="3">
        <v>2.83E-5</v>
      </c>
      <c r="G64" s="3" t="s">
        <v>126</v>
      </c>
      <c r="H64" s="3">
        <v>0.8196</v>
      </c>
      <c r="I64" s="3">
        <f t="shared" si="2"/>
        <v>3.2158730158730156</v>
      </c>
      <c r="J64" s="3">
        <f t="shared" si="3"/>
        <v>3.803174603174603</v>
      </c>
    </row>
    <row r="65" spans="1:10">
      <c r="A65" s="8">
        <v>3148</v>
      </c>
      <c r="B65" s="3" t="s">
        <v>5</v>
      </c>
      <c r="C65" s="3">
        <v>0.36599999999999999</v>
      </c>
      <c r="D65" s="3">
        <v>1.454</v>
      </c>
      <c r="E65" s="3">
        <v>1.4179999999999999</v>
      </c>
      <c r="F65" s="3">
        <v>3.8800000000000001E-6</v>
      </c>
      <c r="G65" s="3" t="s">
        <v>126</v>
      </c>
      <c r="H65" s="3">
        <v>0.8196</v>
      </c>
      <c r="I65" s="3">
        <f t="shared" si="2"/>
        <v>3.9726775956284155</v>
      </c>
      <c r="J65" s="3">
        <f t="shared" si="3"/>
        <v>3.8743169398907105</v>
      </c>
    </row>
    <row r="66" spans="1:10">
      <c r="A66" s="8">
        <v>3152</v>
      </c>
      <c r="B66" s="3" t="s">
        <v>5</v>
      </c>
      <c r="C66" s="3">
        <v>0.433</v>
      </c>
      <c r="D66" s="3">
        <v>1.478</v>
      </c>
      <c r="E66" s="3">
        <v>1.915</v>
      </c>
      <c r="F66" s="3">
        <v>9.9379999999999998E-4</v>
      </c>
      <c r="G66" s="3" t="s">
        <v>126</v>
      </c>
      <c r="H66" s="3">
        <v>0.8196</v>
      </c>
      <c r="I66" s="3">
        <f t="shared" ref="I66:I97" si="4">D66/C66</f>
        <v>3.4133949191685913</v>
      </c>
      <c r="J66" s="3">
        <f t="shared" ref="J66:J97" si="5">E66/C66</f>
        <v>4.4226327944572752</v>
      </c>
    </row>
    <row r="67" spans="1:10">
      <c r="A67" s="8">
        <v>3153</v>
      </c>
      <c r="B67" s="3" t="s">
        <v>5</v>
      </c>
      <c r="C67" s="3">
        <v>0.47</v>
      </c>
      <c r="D67" s="3">
        <v>0.74199999999999999</v>
      </c>
      <c r="E67" s="3">
        <v>1.994</v>
      </c>
      <c r="F67" s="3">
        <v>2E-3</v>
      </c>
      <c r="G67" s="3" t="s">
        <v>126</v>
      </c>
      <c r="H67" s="3">
        <v>0.8196</v>
      </c>
      <c r="I67" s="3">
        <f t="shared" si="4"/>
        <v>1.5787234042553193</v>
      </c>
      <c r="J67" s="3">
        <f t="shared" si="5"/>
        <v>4.2425531914893622</v>
      </c>
    </row>
    <row r="68" spans="1:10">
      <c r="A68" s="8">
        <v>3167</v>
      </c>
      <c r="B68" s="3" t="s">
        <v>5</v>
      </c>
      <c r="C68" s="3">
        <v>2.431</v>
      </c>
      <c r="D68" s="3">
        <v>1.0720000000000001</v>
      </c>
      <c r="E68" s="3">
        <v>0.67</v>
      </c>
      <c r="F68" s="3">
        <v>4.1199999999999999E-4</v>
      </c>
      <c r="G68" s="3" t="s">
        <v>126</v>
      </c>
      <c r="H68" s="3">
        <v>0.8196</v>
      </c>
      <c r="I68" s="3">
        <f t="shared" si="4"/>
        <v>0.44097079391197042</v>
      </c>
      <c r="J68" s="3">
        <f t="shared" si="5"/>
        <v>0.27560674619498149</v>
      </c>
    </row>
    <row r="69" spans="1:10">
      <c r="A69" s="8">
        <v>3190</v>
      </c>
      <c r="B69" s="3" t="s">
        <v>5</v>
      </c>
      <c r="C69" s="3">
        <v>0.53900000000000003</v>
      </c>
      <c r="D69" s="3">
        <v>1.105</v>
      </c>
      <c r="E69" s="3">
        <v>2.782</v>
      </c>
      <c r="F69" s="3">
        <v>1.4459999999999999E-4</v>
      </c>
      <c r="G69" s="3" t="s">
        <v>126</v>
      </c>
      <c r="H69" s="3">
        <v>0.8196</v>
      </c>
      <c r="I69" s="3">
        <f t="shared" si="4"/>
        <v>2.0500927643784785</v>
      </c>
      <c r="J69" s="3">
        <f t="shared" si="5"/>
        <v>5.1614100185528757</v>
      </c>
    </row>
    <row r="70" spans="1:10">
      <c r="A70" s="8">
        <v>3234</v>
      </c>
      <c r="B70" s="3" t="s">
        <v>5</v>
      </c>
      <c r="C70" s="3">
        <v>0.85799999999999998</v>
      </c>
      <c r="D70" s="3">
        <v>1.204</v>
      </c>
      <c r="E70" s="3">
        <v>2.1709999999999998</v>
      </c>
      <c r="F70" s="3">
        <v>5.9429999999999997E-4</v>
      </c>
      <c r="G70" s="3" t="s">
        <v>126</v>
      </c>
      <c r="H70" s="3">
        <v>0.8196</v>
      </c>
      <c r="I70" s="3">
        <f t="shared" si="4"/>
        <v>1.4032634032634033</v>
      </c>
      <c r="J70" s="3">
        <f t="shared" si="5"/>
        <v>2.5303030303030303</v>
      </c>
    </row>
    <row r="71" spans="1:10">
      <c r="A71" s="8">
        <v>3237</v>
      </c>
      <c r="B71" s="3" t="s">
        <v>5</v>
      </c>
      <c r="C71" s="3">
        <v>0.629</v>
      </c>
      <c r="D71" s="3">
        <v>0.90500000000000003</v>
      </c>
      <c r="E71" s="3">
        <v>1.8180000000000001</v>
      </c>
      <c r="F71" s="3">
        <v>5.2919999999999996E-4</v>
      </c>
      <c r="G71" s="3" t="s">
        <v>126</v>
      </c>
      <c r="H71" s="3">
        <v>0.8196</v>
      </c>
      <c r="I71" s="3">
        <f t="shared" si="4"/>
        <v>1.43879173290938</v>
      </c>
      <c r="J71" s="3">
        <f t="shared" si="5"/>
        <v>2.8903020667726551</v>
      </c>
    </row>
    <row r="72" spans="1:10">
      <c r="A72" s="8">
        <v>3265</v>
      </c>
      <c r="B72" s="3" t="s">
        <v>5</v>
      </c>
      <c r="C72" s="3">
        <v>0.32900000000000001</v>
      </c>
      <c r="D72" s="3">
        <v>2.484</v>
      </c>
      <c r="E72" s="3">
        <v>1.141</v>
      </c>
      <c r="F72" s="3">
        <v>1.038E-4</v>
      </c>
      <c r="G72" s="3" t="s">
        <v>126</v>
      </c>
      <c r="H72" s="3">
        <v>0.8196</v>
      </c>
      <c r="I72" s="3">
        <f t="shared" si="4"/>
        <v>7.5501519756838906</v>
      </c>
      <c r="J72" s="3">
        <f t="shared" si="5"/>
        <v>3.4680851063829787</v>
      </c>
    </row>
    <row r="73" spans="1:10">
      <c r="A73" s="8">
        <v>3279</v>
      </c>
      <c r="B73" s="3" t="s">
        <v>5</v>
      </c>
      <c r="C73" s="3">
        <v>0.39500000000000002</v>
      </c>
      <c r="D73" s="3">
        <v>1.085</v>
      </c>
      <c r="E73" s="3">
        <v>1.623</v>
      </c>
      <c r="F73" s="3">
        <v>8.6849999999999997E-5</v>
      </c>
      <c r="G73" s="3" t="s">
        <v>126</v>
      </c>
      <c r="H73" s="3">
        <v>0.8196</v>
      </c>
      <c r="I73" s="3">
        <f t="shared" si="4"/>
        <v>2.7468354430379747</v>
      </c>
      <c r="J73" s="3">
        <f t="shared" si="5"/>
        <v>4.1088607594936706</v>
      </c>
    </row>
    <row r="74" spans="1:10">
      <c r="A74" s="8">
        <v>3309</v>
      </c>
      <c r="B74" s="3" t="s">
        <v>5</v>
      </c>
      <c r="C74" s="3">
        <v>5.0999999999999997E-2</v>
      </c>
      <c r="D74" s="3">
        <v>3.468</v>
      </c>
      <c r="E74" s="3">
        <v>1.7230000000000001</v>
      </c>
      <c r="F74" s="3">
        <v>6.0379999999999996E-6</v>
      </c>
      <c r="G74" s="3" t="s">
        <v>126</v>
      </c>
      <c r="H74" s="3">
        <v>0.8196</v>
      </c>
      <c r="I74" s="3">
        <f t="shared" si="4"/>
        <v>68</v>
      </c>
      <c r="J74" s="3">
        <f t="shared" si="5"/>
        <v>33.7843137254902</v>
      </c>
    </row>
    <row r="75" spans="1:10">
      <c r="A75" s="8">
        <v>3310</v>
      </c>
      <c r="B75" s="3" t="s">
        <v>5</v>
      </c>
      <c r="C75" s="3">
        <v>0.44600000000000001</v>
      </c>
      <c r="D75" s="3">
        <v>1.998</v>
      </c>
      <c r="E75" s="3">
        <v>1.768</v>
      </c>
      <c r="F75" s="3">
        <v>1E-3</v>
      </c>
      <c r="G75" s="3" t="s">
        <v>126</v>
      </c>
      <c r="H75" s="3">
        <v>0.8196</v>
      </c>
      <c r="I75" s="3">
        <f t="shared" si="4"/>
        <v>4.4798206278026909</v>
      </c>
      <c r="J75" s="3">
        <f t="shared" si="5"/>
        <v>3.9641255605381165</v>
      </c>
    </row>
    <row r="76" spans="1:10">
      <c r="A76" s="8">
        <v>3312</v>
      </c>
      <c r="B76" s="3" t="s">
        <v>5</v>
      </c>
      <c r="C76" s="3">
        <v>0.28699999999999998</v>
      </c>
      <c r="D76" s="3">
        <v>1.5489999999999999</v>
      </c>
      <c r="E76" s="3">
        <v>1.0780000000000001</v>
      </c>
      <c r="F76" s="3">
        <v>9.5979999999999999E-5</v>
      </c>
      <c r="G76" s="3" t="s">
        <v>126</v>
      </c>
      <c r="H76" s="3">
        <v>0.8196</v>
      </c>
      <c r="I76" s="3">
        <f t="shared" si="4"/>
        <v>5.3972125435540068</v>
      </c>
      <c r="J76" s="3">
        <f t="shared" si="5"/>
        <v>3.7560975609756104</v>
      </c>
    </row>
    <row r="77" spans="1:10">
      <c r="A77" s="8">
        <v>3314</v>
      </c>
      <c r="B77" s="3" t="s">
        <v>5</v>
      </c>
      <c r="C77" s="3">
        <v>0.05</v>
      </c>
      <c r="D77" s="3">
        <v>2.7109999999999999</v>
      </c>
      <c r="E77" s="3">
        <v>1.5</v>
      </c>
      <c r="F77" s="3">
        <v>1.522E-6</v>
      </c>
      <c r="G77" s="3" t="s">
        <v>126</v>
      </c>
      <c r="H77" s="3">
        <v>0.8196</v>
      </c>
      <c r="I77" s="3">
        <f t="shared" si="4"/>
        <v>54.219999999999992</v>
      </c>
      <c r="J77" s="3">
        <f t="shared" si="5"/>
        <v>30</v>
      </c>
    </row>
    <row r="78" spans="1:10">
      <c r="A78" s="8">
        <v>3315</v>
      </c>
      <c r="B78" s="3" t="s">
        <v>5</v>
      </c>
      <c r="C78" s="3">
        <v>0.09</v>
      </c>
      <c r="D78" s="3">
        <v>2.5049999999999999</v>
      </c>
      <c r="E78" s="3">
        <v>2.5539999999999998</v>
      </c>
      <c r="F78" s="3">
        <v>1.4780000000000001E-5</v>
      </c>
      <c r="G78" s="3" t="s">
        <v>126</v>
      </c>
      <c r="H78" s="3">
        <v>0.8196</v>
      </c>
      <c r="I78" s="3">
        <f t="shared" si="4"/>
        <v>27.833333333333332</v>
      </c>
      <c r="J78" s="3">
        <f t="shared" si="5"/>
        <v>28.377777777777776</v>
      </c>
    </row>
    <row r="79" spans="1:10">
      <c r="A79" s="8">
        <v>3316</v>
      </c>
      <c r="B79" s="3" t="s">
        <v>5</v>
      </c>
      <c r="C79" s="3">
        <v>0.17699999999999999</v>
      </c>
      <c r="D79" s="3">
        <v>2.254</v>
      </c>
      <c r="E79" s="3">
        <v>2.6579999999999999</v>
      </c>
      <c r="F79" s="3">
        <v>6.054E-5</v>
      </c>
      <c r="G79" s="3" t="s">
        <v>126</v>
      </c>
      <c r="H79" s="3">
        <v>0.8196</v>
      </c>
      <c r="I79" s="3">
        <f t="shared" si="4"/>
        <v>12.734463276836159</v>
      </c>
      <c r="J79" s="3">
        <f t="shared" si="5"/>
        <v>15.016949152542374</v>
      </c>
    </row>
    <row r="80" spans="1:10">
      <c r="A80" s="8">
        <v>3323</v>
      </c>
      <c r="B80" s="3" t="s">
        <v>5</v>
      </c>
      <c r="C80" s="3">
        <v>0.254</v>
      </c>
      <c r="D80" s="3">
        <v>1.304</v>
      </c>
      <c r="E80" s="3">
        <v>2.4430000000000001</v>
      </c>
      <c r="F80" s="3">
        <v>7.0439999999999996E-5</v>
      </c>
      <c r="G80" s="3" t="s">
        <v>126</v>
      </c>
      <c r="H80" s="3">
        <v>0.8196</v>
      </c>
      <c r="I80" s="3">
        <f t="shared" si="4"/>
        <v>5.1338582677165352</v>
      </c>
      <c r="J80" s="3">
        <f t="shared" si="5"/>
        <v>9.6181102362204722</v>
      </c>
    </row>
    <row r="81" spans="1:10">
      <c r="A81" s="8">
        <v>3328</v>
      </c>
      <c r="B81" s="3" t="s">
        <v>5</v>
      </c>
      <c r="C81" s="3">
        <v>0.33600000000000002</v>
      </c>
      <c r="D81" s="3">
        <v>1.2310000000000001</v>
      </c>
      <c r="E81" s="3">
        <v>1.712</v>
      </c>
      <c r="F81" s="3">
        <v>1.482E-4</v>
      </c>
      <c r="G81" s="3" t="s">
        <v>126</v>
      </c>
      <c r="H81" s="3">
        <v>0.8196</v>
      </c>
      <c r="I81" s="3">
        <f t="shared" si="4"/>
        <v>3.6636904761904763</v>
      </c>
      <c r="J81" s="3">
        <f t="shared" si="5"/>
        <v>5.0952380952380949</v>
      </c>
    </row>
    <row r="82" spans="1:10">
      <c r="A82" s="8">
        <v>3329</v>
      </c>
      <c r="B82" s="3" t="s">
        <v>5</v>
      </c>
      <c r="C82" s="3">
        <v>0.434</v>
      </c>
      <c r="D82" s="3">
        <v>1.0900000000000001</v>
      </c>
      <c r="E82" s="3">
        <v>1.522</v>
      </c>
      <c r="F82" s="3">
        <v>1.2070000000000001E-4</v>
      </c>
      <c r="G82" s="3" t="s">
        <v>126</v>
      </c>
      <c r="H82" s="3">
        <v>0.8196</v>
      </c>
      <c r="I82" s="3">
        <f t="shared" si="4"/>
        <v>2.5115207373271891</v>
      </c>
      <c r="J82" s="3">
        <f t="shared" si="5"/>
        <v>3.5069124423963136</v>
      </c>
    </row>
    <row r="83" spans="1:10">
      <c r="A83" s="8">
        <v>3333</v>
      </c>
      <c r="B83" s="3" t="s">
        <v>5</v>
      </c>
      <c r="C83" s="3">
        <v>0.69399999999999995</v>
      </c>
      <c r="D83" s="3">
        <v>1.1120000000000001</v>
      </c>
      <c r="E83" s="3">
        <v>3.7629999999999999</v>
      </c>
      <c r="F83" s="3">
        <v>4.0000000000000001E-3</v>
      </c>
      <c r="G83" s="3" t="s">
        <v>126</v>
      </c>
      <c r="H83" s="3">
        <v>0.8196</v>
      </c>
      <c r="I83" s="3">
        <f t="shared" si="4"/>
        <v>1.6023054755043231</v>
      </c>
      <c r="J83" s="3">
        <f t="shared" si="5"/>
        <v>5.4221902017291068</v>
      </c>
    </row>
    <row r="84" spans="1:10">
      <c r="A84" s="8">
        <v>3335</v>
      </c>
      <c r="B84" s="3" t="s">
        <v>5</v>
      </c>
      <c r="C84" s="3">
        <v>0.65700000000000003</v>
      </c>
      <c r="D84" s="3">
        <v>0.83599999999999997</v>
      </c>
      <c r="E84" s="3">
        <v>3</v>
      </c>
      <c r="F84" s="3">
        <v>3.0000000000000001E-3</v>
      </c>
      <c r="G84" s="3" t="s">
        <v>126</v>
      </c>
      <c r="H84" s="3">
        <v>0.8196</v>
      </c>
      <c r="I84" s="3">
        <f t="shared" si="4"/>
        <v>1.2724505327245053</v>
      </c>
      <c r="J84" s="3">
        <f t="shared" si="5"/>
        <v>4.5662100456621006</v>
      </c>
    </row>
    <row r="85" spans="1:10">
      <c r="A85" s="8">
        <v>3336</v>
      </c>
      <c r="B85" s="3" t="s">
        <v>5</v>
      </c>
      <c r="C85" s="3">
        <v>0.247</v>
      </c>
      <c r="D85" s="3">
        <v>1.302</v>
      </c>
      <c r="E85" s="3">
        <v>2.4809999999999999</v>
      </c>
      <c r="F85" s="3">
        <v>1.2410000000000001E-4</v>
      </c>
      <c r="G85" s="3" t="s">
        <v>126</v>
      </c>
      <c r="H85" s="3">
        <v>0.8196</v>
      </c>
      <c r="I85" s="3">
        <f t="shared" si="4"/>
        <v>5.2712550607287456</v>
      </c>
      <c r="J85" s="3">
        <f t="shared" si="5"/>
        <v>10.044534412955466</v>
      </c>
    </row>
    <row r="86" spans="1:10">
      <c r="A86" s="8">
        <v>3340</v>
      </c>
      <c r="B86" s="3" t="s">
        <v>5</v>
      </c>
      <c r="C86" s="3">
        <v>0.46899999999999997</v>
      </c>
      <c r="D86" s="3">
        <v>0.83099999999999996</v>
      </c>
      <c r="E86" s="3">
        <v>2.363</v>
      </c>
      <c r="F86" s="3">
        <v>2E-3</v>
      </c>
      <c r="G86" s="3" t="s">
        <v>126</v>
      </c>
      <c r="H86" s="3">
        <v>0.8196</v>
      </c>
      <c r="I86" s="3">
        <f t="shared" si="4"/>
        <v>1.7718550106609807</v>
      </c>
      <c r="J86" s="3">
        <f t="shared" si="5"/>
        <v>5.0383795309168447</v>
      </c>
    </row>
    <row r="87" spans="1:10">
      <c r="A87" s="8">
        <v>3341</v>
      </c>
      <c r="B87" s="3" t="s">
        <v>5</v>
      </c>
      <c r="C87" s="3">
        <v>0.20899999999999999</v>
      </c>
      <c r="D87" s="3">
        <v>1.214</v>
      </c>
      <c r="E87" s="3">
        <v>1.9710000000000001</v>
      </c>
      <c r="F87" s="3">
        <v>1.6770000000000001E-4</v>
      </c>
      <c r="G87" s="3" t="s">
        <v>126</v>
      </c>
      <c r="H87" s="3">
        <v>0.8196</v>
      </c>
      <c r="I87" s="3">
        <f t="shared" si="4"/>
        <v>5.8086124401913874</v>
      </c>
      <c r="J87" s="3">
        <f t="shared" si="5"/>
        <v>9.4306220095693796</v>
      </c>
    </row>
    <row r="88" spans="1:10">
      <c r="A88" s="8">
        <v>3342</v>
      </c>
      <c r="B88" s="3" t="s">
        <v>5</v>
      </c>
      <c r="C88" s="3">
        <v>0.16700000000000001</v>
      </c>
      <c r="D88" s="3">
        <v>1.21</v>
      </c>
      <c r="E88" s="3">
        <v>1.7170000000000001</v>
      </c>
      <c r="F88" s="3">
        <v>4.5880000000000001E-5</v>
      </c>
      <c r="G88" s="3" t="s">
        <v>126</v>
      </c>
      <c r="H88" s="3">
        <v>0.8196</v>
      </c>
      <c r="I88" s="3">
        <f t="shared" si="4"/>
        <v>7.2455089820359273</v>
      </c>
      <c r="J88" s="3">
        <f t="shared" si="5"/>
        <v>10.281437125748504</v>
      </c>
    </row>
    <row r="89" spans="1:10">
      <c r="A89" s="8">
        <v>3345</v>
      </c>
      <c r="B89" s="3" t="s">
        <v>5</v>
      </c>
      <c r="C89" s="3">
        <v>0.55500000000000005</v>
      </c>
      <c r="D89" s="3">
        <v>1.0840000000000001</v>
      </c>
      <c r="E89" s="3">
        <v>1.6970000000000001</v>
      </c>
      <c r="F89" s="3">
        <v>1.5220000000000001E-4</v>
      </c>
      <c r="G89" s="3" t="s">
        <v>126</v>
      </c>
      <c r="H89" s="3">
        <v>0.8196</v>
      </c>
      <c r="I89" s="3">
        <f t="shared" si="4"/>
        <v>1.9531531531531532</v>
      </c>
      <c r="J89" s="3">
        <f t="shared" si="5"/>
        <v>3.0576576576576575</v>
      </c>
    </row>
    <row r="90" spans="1:10">
      <c r="A90" s="8">
        <v>3347</v>
      </c>
      <c r="B90" s="3" t="s">
        <v>5</v>
      </c>
      <c r="C90" s="3">
        <v>0.48099999999999998</v>
      </c>
      <c r="D90" s="3">
        <v>0.97299999999999998</v>
      </c>
      <c r="E90" s="3">
        <v>2.1520000000000001</v>
      </c>
      <c r="F90" s="3">
        <v>4.5220000000000001E-6</v>
      </c>
      <c r="G90" s="3" t="s">
        <v>126</v>
      </c>
      <c r="H90" s="3">
        <v>0.8196</v>
      </c>
      <c r="I90" s="3">
        <f t="shared" si="4"/>
        <v>2.0228690228690227</v>
      </c>
      <c r="J90" s="3">
        <f t="shared" si="5"/>
        <v>4.4740124740124747</v>
      </c>
    </row>
    <row r="91" spans="1:10">
      <c r="A91" s="8">
        <v>3349</v>
      </c>
      <c r="B91" s="3" t="s">
        <v>5</v>
      </c>
      <c r="C91" s="3">
        <v>0.56399999999999995</v>
      </c>
      <c r="D91" s="3">
        <v>1.1559999999999999</v>
      </c>
      <c r="E91" s="3">
        <v>2.528</v>
      </c>
      <c r="F91" s="3">
        <v>1.019E-4</v>
      </c>
      <c r="G91" s="3" t="s">
        <v>126</v>
      </c>
      <c r="H91" s="3">
        <v>0.8196</v>
      </c>
      <c r="I91" s="3">
        <f t="shared" si="4"/>
        <v>2.0496453900709222</v>
      </c>
      <c r="J91" s="3">
        <f t="shared" si="5"/>
        <v>4.4822695035460995</v>
      </c>
    </row>
    <row r="92" spans="1:10">
      <c r="A92" s="8">
        <v>2638</v>
      </c>
      <c r="B92" s="3" t="s">
        <v>83</v>
      </c>
      <c r="C92" s="3">
        <v>0.66800000000000004</v>
      </c>
      <c r="D92" s="3">
        <v>1.554</v>
      </c>
      <c r="E92" s="3">
        <v>1.1220000000000001</v>
      </c>
      <c r="F92" s="3">
        <v>1E-3</v>
      </c>
      <c r="G92" s="3" t="s">
        <v>126</v>
      </c>
      <c r="H92" s="3">
        <v>0.7913</v>
      </c>
      <c r="I92" s="3">
        <f t="shared" si="4"/>
        <v>2.3263473053892216</v>
      </c>
      <c r="J92" s="3">
        <f t="shared" si="5"/>
        <v>1.6796407185628743</v>
      </c>
    </row>
    <row r="93" spans="1:10">
      <c r="A93" s="8">
        <v>2735</v>
      </c>
      <c r="B93" s="3" t="s">
        <v>83</v>
      </c>
      <c r="C93" s="3">
        <v>4.0250000000000004</v>
      </c>
      <c r="D93" s="3">
        <v>0.98</v>
      </c>
      <c r="E93" s="3">
        <v>0.70299999999999996</v>
      </c>
      <c r="F93" s="3">
        <v>4.2339999999999998E-5</v>
      </c>
      <c r="G93" s="3" t="s">
        <v>126</v>
      </c>
      <c r="H93" s="3">
        <v>0.7913</v>
      </c>
      <c r="I93" s="3">
        <f t="shared" si="4"/>
        <v>0.2434782608695652</v>
      </c>
      <c r="J93" s="3">
        <f t="shared" si="5"/>
        <v>0.17465838509316767</v>
      </c>
    </row>
    <row r="94" spans="1:10">
      <c r="A94" s="8">
        <v>1983</v>
      </c>
      <c r="B94" s="3" t="s">
        <v>99</v>
      </c>
      <c r="C94" s="3">
        <v>0.58199999999999996</v>
      </c>
      <c r="D94" s="3">
        <v>1.613</v>
      </c>
      <c r="E94" s="3">
        <v>1.2010000000000001</v>
      </c>
      <c r="F94" s="3">
        <v>5.7510000000000003E-5</v>
      </c>
      <c r="G94" s="3" t="s">
        <v>126</v>
      </c>
      <c r="H94" s="3">
        <v>0.87549999999999994</v>
      </c>
      <c r="I94" s="3">
        <f t="shared" si="4"/>
        <v>2.7714776632302409</v>
      </c>
      <c r="J94" s="3">
        <f t="shared" si="5"/>
        <v>2.0635738831615122</v>
      </c>
    </row>
    <row r="95" spans="1:10">
      <c r="A95" s="8">
        <v>2607</v>
      </c>
      <c r="B95" s="3" t="s">
        <v>99</v>
      </c>
      <c r="C95" s="3">
        <v>0.54600000000000004</v>
      </c>
      <c r="D95" s="3">
        <v>1.411</v>
      </c>
      <c r="E95" s="3">
        <v>1.3380000000000001</v>
      </c>
      <c r="F95" s="3">
        <v>2.3049999999999999E-4</v>
      </c>
      <c r="G95" s="3" t="s">
        <v>126</v>
      </c>
      <c r="H95" s="3">
        <v>0.87549999999999994</v>
      </c>
      <c r="I95" s="3">
        <f t="shared" si="4"/>
        <v>2.5842490842490839</v>
      </c>
      <c r="J95" s="3">
        <f t="shared" si="5"/>
        <v>2.4505494505494507</v>
      </c>
    </row>
    <row r="96" spans="1:10">
      <c r="A96" s="8">
        <v>3159</v>
      </c>
      <c r="B96" s="3" t="s">
        <v>268</v>
      </c>
      <c r="C96" s="3">
        <v>1.387</v>
      </c>
      <c r="D96" s="3">
        <v>1.0289999999999999</v>
      </c>
      <c r="E96" s="3">
        <v>0.38200000000000001</v>
      </c>
      <c r="F96" s="3">
        <v>9.5260000000000006E-5</v>
      </c>
      <c r="G96" s="3" t="s">
        <v>126</v>
      </c>
      <c r="H96" s="3">
        <v>0.79669999999999996</v>
      </c>
      <c r="I96" s="3">
        <f t="shared" si="4"/>
        <v>0.74188896899783696</v>
      </c>
      <c r="J96" s="3">
        <f t="shared" si="5"/>
        <v>0.2754145638067772</v>
      </c>
    </row>
    <row r="97" spans="1:10">
      <c r="A97" s="8">
        <v>763</v>
      </c>
      <c r="B97" s="3" t="s">
        <v>111</v>
      </c>
      <c r="C97" s="3">
        <v>0.154</v>
      </c>
      <c r="D97" s="3">
        <v>2.0289999999999999</v>
      </c>
      <c r="E97" s="3">
        <v>1.8120000000000001</v>
      </c>
      <c r="F97" s="3">
        <v>2.6479999999999999E-6</v>
      </c>
      <c r="G97" s="3" t="s">
        <v>126</v>
      </c>
      <c r="H97" s="3">
        <v>0.70050000000000001</v>
      </c>
      <c r="I97" s="3">
        <f t="shared" si="4"/>
        <v>13.175324675324674</v>
      </c>
      <c r="J97" s="3">
        <f t="shared" si="5"/>
        <v>11.766233766233766</v>
      </c>
    </row>
    <row r="98" spans="1:10">
      <c r="A98" s="8">
        <v>2945</v>
      </c>
      <c r="B98" s="3" t="s">
        <v>111</v>
      </c>
      <c r="C98" s="3">
        <v>0.27500000000000002</v>
      </c>
      <c r="D98" s="3">
        <v>3.0659999999999998</v>
      </c>
      <c r="E98" s="3">
        <v>1.3779999999999999</v>
      </c>
      <c r="F98" s="3">
        <v>3.218E-5</v>
      </c>
      <c r="G98" s="3" t="s">
        <v>126</v>
      </c>
      <c r="H98" s="3">
        <v>0.70050000000000001</v>
      </c>
      <c r="I98" s="3">
        <f t="shared" ref="I98:I126" si="6">D98/C98</f>
        <v>11.149090909090907</v>
      </c>
      <c r="J98" s="3">
        <f t="shared" ref="J98:J126" si="7">E98/C98</f>
        <v>5.0109090909090899</v>
      </c>
    </row>
    <row r="99" spans="1:10">
      <c r="A99" s="8">
        <v>3283</v>
      </c>
      <c r="B99" s="3" t="s">
        <v>111</v>
      </c>
      <c r="C99" s="3">
        <v>0.27800000000000002</v>
      </c>
      <c r="D99" s="3">
        <v>1.444</v>
      </c>
      <c r="E99" s="3">
        <v>1.484</v>
      </c>
      <c r="F99" s="3">
        <v>6.0099999999999997E-4</v>
      </c>
      <c r="G99" s="3" t="s">
        <v>126</v>
      </c>
      <c r="H99" s="3">
        <v>0.70050000000000001</v>
      </c>
      <c r="I99" s="3">
        <f t="shared" si="6"/>
        <v>5.1942446043165464</v>
      </c>
      <c r="J99" s="3">
        <f t="shared" si="7"/>
        <v>5.3381294964028774</v>
      </c>
    </row>
    <row r="100" spans="1:10">
      <c r="A100" s="8">
        <v>3317</v>
      </c>
      <c r="B100" s="3" t="s">
        <v>111</v>
      </c>
      <c r="C100" s="3">
        <v>0.49299999999999999</v>
      </c>
      <c r="D100" s="3">
        <v>2.782</v>
      </c>
      <c r="E100" s="3">
        <v>1.4870000000000001</v>
      </c>
      <c r="F100" s="3">
        <v>7.2760000000000001E-4</v>
      </c>
      <c r="G100" s="3" t="s">
        <v>126</v>
      </c>
      <c r="H100" s="3">
        <v>0.70050000000000001</v>
      </c>
      <c r="I100" s="3">
        <f t="shared" si="6"/>
        <v>5.6430020283975661</v>
      </c>
      <c r="J100" s="3">
        <f t="shared" si="7"/>
        <v>3.0162271805273835</v>
      </c>
    </row>
    <row r="101" spans="1:10">
      <c r="A101" s="8">
        <v>3319</v>
      </c>
      <c r="B101" s="3" t="s">
        <v>111</v>
      </c>
      <c r="C101" s="3">
        <v>0.41199999999999998</v>
      </c>
      <c r="D101" s="3">
        <v>2.3530000000000002</v>
      </c>
      <c r="E101" s="3">
        <v>1.627</v>
      </c>
      <c r="F101" s="3">
        <v>3.0830000000000001E-4</v>
      </c>
      <c r="G101" s="3" t="s">
        <v>126</v>
      </c>
      <c r="H101" s="3">
        <v>0.70050000000000001</v>
      </c>
      <c r="I101" s="3">
        <f t="shared" si="6"/>
        <v>5.7111650485436902</v>
      </c>
      <c r="J101" s="3">
        <f t="shared" si="7"/>
        <v>3.9490291262135924</v>
      </c>
    </row>
    <row r="102" spans="1:10">
      <c r="A102" s="8">
        <v>3322</v>
      </c>
      <c r="B102" s="3" t="s">
        <v>111</v>
      </c>
      <c r="C102" s="3">
        <v>0.28599999999999998</v>
      </c>
      <c r="D102" s="3">
        <v>2.6360000000000001</v>
      </c>
      <c r="E102" s="3">
        <v>1.383</v>
      </c>
      <c r="F102" s="3">
        <v>5.62E-4</v>
      </c>
      <c r="G102" s="3" t="s">
        <v>126</v>
      </c>
      <c r="H102" s="3">
        <v>0.70050000000000001</v>
      </c>
      <c r="I102" s="3">
        <f t="shared" si="6"/>
        <v>9.2167832167832184</v>
      </c>
      <c r="J102" s="3">
        <f t="shared" si="7"/>
        <v>4.8356643356643358</v>
      </c>
    </row>
    <row r="103" spans="1:10">
      <c r="A103" s="8">
        <v>1257</v>
      </c>
      <c r="B103" s="3" t="s">
        <v>260</v>
      </c>
      <c r="C103" s="3">
        <v>1.4139999999999999</v>
      </c>
      <c r="D103" s="3">
        <v>2.4079999999999999</v>
      </c>
      <c r="E103" s="3">
        <v>0.71399999999999997</v>
      </c>
      <c r="F103" s="3">
        <v>8.9910000000000001E-4</v>
      </c>
      <c r="G103" s="3" t="s">
        <v>126</v>
      </c>
      <c r="H103" s="3">
        <v>0.98860000000000003</v>
      </c>
      <c r="I103" s="3">
        <f t="shared" si="6"/>
        <v>1.7029702970297029</v>
      </c>
      <c r="J103" s="3">
        <f t="shared" si="7"/>
        <v>0.50495049504950495</v>
      </c>
    </row>
    <row r="104" spans="1:10">
      <c r="A104" s="8">
        <v>3300</v>
      </c>
      <c r="B104" s="3" t="s">
        <v>260</v>
      </c>
      <c r="C104" s="3">
        <v>0.85399999999999998</v>
      </c>
      <c r="D104" s="3">
        <v>1.4830000000000001</v>
      </c>
      <c r="E104" s="3">
        <v>1.369</v>
      </c>
      <c r="F104" s="3">
        <v>8.0000000000000002E-3</v>
      </c>
      <c r="G104" s="3" t="s">
        <v>126</v>
      </c>
      <c r="H104" s="3">
        <v>0.99790000000000001</v>
      </c>
      <c r="I104" s="3">
        <f t="shared" si="6"/>
        <v>1.7365339578454333</v>
      </c>
      <c r="J104" s="3">
        <f t="shared" si="7"/>
        <v>1.6030444964871196</v>
      </c>
    </row>
    <row r="105" spans="1:10">
      <c r="A105" s="8">
        <v>1493</v>
      </c>
      <c r="B105" s="3" t="s">
        <v>33</v>
      </c>
      <c r="C105" s="3">
        <v>0.81299999999999994</v>
      </c>
      <c r="D105" s="3">
        <v>1.542</v>
      </c>
      <c r="E105" s="3">
        <v>1.081</v>
      </c>
      <c r="F105" s="3">
        <v>1E-3</v>
      </c>
      <c r="G105" s="3" t="s">
        <v>126</v>
      </c>
      <c r="H105" s="3">
        <v>0.99260000000000004</v>
      </c>
      <c r="I105" s="3">
        <f t="shared" si="6"/>
        <v>1.896678966789668</v>
      </c>
      <c r="J105" s="3">
        <f t="shared" si="7"/>
        <v>1.3296432964329643</v>
      </c>
    </row>
    <row r="106" spans="1:10">
      <c r="A106" s="8">
        <v>3294</v>
      </c>
      <c r="B106" s="3" t="s">
        <v>33</v>
      </c>
      <c r="C106" s="3">
        <v>0.94699999999999995</v>
      </c>
      <c r="D106" s="3">
        <v>0.94899999999999995</v>
      </c>
      <c r="E106" s="3">
        <v>1.57</v>
      </c>
      <c r="F106" s="3">
        <v>8.9999999999999993E-3</v>
      </c>
      <c r="G106" s="3" t="s">
        <v>126</v>
      </c>
      <c r="H106" s="3">
        <v>0.99260000000000004</v>
      </c>
      <c r="I106" s="3">
        <f t="shared" si="6"/>
        <v>1.0021119324181627</v>
      </c>
      <c r="J106" s="3">
        <f t="shared" si="7"/>
        <v>1.6578669482576558</v>
      </c>
    </row>
    <row r="107" spans="1:10">
      <c r="A107" s="8">
        <v>2767</v>
      </c>
      <c r="B107" s="3" t="s">
        <v>265</v>
      </c>
      <c r="C107" s="3">
        <v>2.323</v>
      </c>
      <c r="D107" s="3">
        <v>0.66600000000000004</v>
      </c>
      <c r="E107" s="3">
        <v>0.86399999999999999</v>
      </c>
      <c r="F107" s="3">
        <v>0.01</v>
      </c>
      <c r="G107" s="3" t="s">
        <v>126</v>
      </c>
      <c r="H107" s="3">
        <v>0.46039999999999998</v>
      </c>
      <c r="I107" s="3">
        <f t="shared" si="6"/>
        <v>0.28669823504089542</v>
      </c>
      <c r="J107" s="3">
        <f t="shared" si="7"/>
        <v>0.37193284545845889</v>
      </c>
    </row>
    <row r="108" spans="1:10">
      <c r="A108" s="8">
        <v>2770</v>
      </c>
      <c r="B108" s="3" t="s">
        <v>265</v>
      </c>
      <c r="C108" s="3">
        <v>3.33</v>
      </c>
      <c r="D108" s="3">
        <v>0.38500000000000001</v>
      </c>
      <c r="E108" s="3">
        <v>0.64900000000000002</v>
      </c>
      <c r="F108" s="3">
        <v>5.8610000000000003E-6</v>
      </c>
      <c r="G108" s="3" t="s">
        <v>126</v>
      </c>
      <c r="H108" s="3">
        <v>0.46039999999999998</v>
      </c>
      <c r="I108" s="3">
        <f t="shared" si="6"/>
        <v>0.11561561561561562</v>
      </c>
      <c r="J108" s="3">
        <f t="shared" si="7"/>
        <v>0.19489489489489489</v>
      </c>
    </row>
    <row r="109" spans="1:10">
      <c r="A109" s="8">
        <v>2749</v>
      </c>
      <c r="B109" s="3" t="s">
        <v>264</v>
      </c>
      <c r="C109" s="3">
        <v>0.51900000000000002</v>
      </c>
      <c r="D109" s="3">
        <v>2.1520000000000001</v>
      </c>
      <c r="E109" s="3">
        <v>1.4279999999999999</v>
      </c>
      <c r="F109" s="3">
        <v>9.5839999999999999E-4</v>
      </c>
      <c r="G109" s="3" t="s">
        <v>126</v>
      </c>
      <c r="H109" s="3">
        <v>0.83620000000000005</v>
      </c>
      <c r="I109" s="3">
        <f t="shared" si="6"/>
        <v>4.1464354527938347</v>
      </c>
      <c r="J109" s="3">
        <f t="shared" si="7"/>
        <v>2.751445086705202</v>
      </c>
    </row>
    <row r="110" spans="1:10">
      <c r="A110" s="8">
        <v>2855</v>
      </c>
      <c r="B110" s="3" t="s">
        <v>16</v>
      </c>
      <c r="C110" s="3">
        <v>0.54700000000000004</v>
      </c>
      <c r="D110" s="3">
        <v>1.147</v>
      </c>
      <c r="E110" s="3">
        <v>1.7609999999999999</v>
      </c>
      <c r="F110" s="3">
        <v>1E-3</v>
      </c>
      <c r="G110" s="3" t="s">
        <v>126</v>
      </c>
      <c r="H110" s="3">
        <v>0.5212</v>
      </c>
      <c r="I110" s="3">
        <f t="shared" si="6"/>
        <v>2.0968921389396709</v>
      </c>
      <c r="J110" s="3">
        <f t="shared" si="7"/>
        <v>3.2193784277879338</v>
      </c>
    </row>
    <row r="111" spans="1:10">
      <c r="A111" s="8">
        <v>2862</v>
      </c>
      <c r="B111" s="3" t="s">
        <v>16</v>
      </c>
      <c r="C111" s="3">
        <v>0.60799999999999998</v>
      </c>
      <c r="D111" s="3">
        <v>1.2070000000000001</v>
      </c>
      <c r="E111" s="3">
        <v>1.4</v>
      </c>
      <c r="F111" s="3">
        <v>6.0000000000000001E-3</v>
      </c>
      <c r="G111" s="3" t="s">
        <v>126</v>
      </c>
      <c r="H111" s="3">
        <v>0.5212</v>
      </c>
      <c r="I111" s="3">
        <f t="shared" si="6"/>
        <v>1.9851973684210529</v>
      </c>
      <c r="J111" s="3">
        <f t="shared" si="7"/>
        <v>2.3026315789473681</v>
      </c>
    </row>
    <row r="112" spans="1:10">
      <c r="A112" s="8">
        <v>1456</v>
      </c>
      <c r="B112" s="3" t="s">
        <v>29</v>
      </c>
      <c r="C112" s="3">
        <v>0.48399999999999999</v>
      </c>
      <c r="D112" s="3">
        <v>1.2749999999999999</v>
      </c>
      <c r="E112" s="3">
        <v>2.4260000000000002</v>
      </c>
      <c r="F112" s="3">
        <v>1E-3</v>
      </c>
      <c r="G112" s="3" t="s">
        <v>126</v>
      </c>
      <c r="H112" s="3">
        <v>0.95579999999999998</v>
      </c>
      <c r="I112" s="3">
        <f t="shared" si="6"/>
        <v>2.634297520661157</v>
      </c>
      <c r="J112" s="3">
        <f t="shared" si="7"/>
        <v>5.0123966942148765</v>
      </c>
    </row>
    <row r="113" spans="1:10">
      <c r="A113" s="8">
        <v>1204</v>
      </c>
      <c r="B113" s="3" t="s">
        <v>87</v>
      </c>
      <c r="C113" s="3">
        <v>2.9239999999999999</v>
      </c>
      <c r="D113" s="3">
        <v>0.59899999999999998</v>
      </c>
      <c r="E113" s="3">
        <v>0.86299999999999999</v>
      </c>
      <c r="F113" s="3">
        <v>1.308E-5</v>
      </c>
      <c r="G113" s="3" t="s">
        <v>126</v>
      </c>
      <c r="H113" s="3">
        <v>0.8659</v>
      </c>
      <c r="I113" s="3">
        <f t="shared" si="6"/>
        <v>0.20485636114911079</v>
      </c>
      <c r="J113" s="3">
        <f t="shared" si="7"/>
        <v>0.29514363885088918</v>
      </c>
    </row>
    <row r="114" spans="1:10">
      <c r="A114" s="8">
        <v>499</v>
      </c>
      <c r="B114" s="3" t="s">
        <v>257</v>
      </c>
      <c r="C114" s="3">
        <v>1.4330000000000001</v>
      </c>
      <c r="D114" s="3">
        <v>1.2170000000000001</v>
      </c>
      <c r="E114" s="3">
        <v>0.68500000000000005</v>
      </c>
      <c r="F114" s="3">
        <v>2E-3</v>
      </c>
      <c r="G114" s="3" t="s">
        <v>126</v>
      </c>
      <c r="H114" s="3">
        <v>0.95620000000000005</v>
      </c>
      <c r="I114" s="3">
        <f t="shared" si="6"/>
        <v>0.84926727145847869</v>
      </c>
      <c r="J114" s="3">
        <f t="shared" si="7"/>
        <v>0.47801814375436152</v>
      </c>
    </row>
    <row r="115" spans="1:10">
      <c r="A115" s="8">
        <v>504</v>
      </c>
      <c r="B115" s="3" t="s">
        <v>257</v>
      </c>
      <c r="C115" s="3">
        <v>1.2729999999999999</v>
      </c>
      <c r="D115" s="3">
        <v>1.6220000000000001</v>
      </c>
      <c r="E115" s="3">
        <v>0.63600000000000001</v>
      </c>
      <c r="F115" s="3">
        <v>4.571E-4</v>
      </c>
      <c r="G115" s="3" t="s">
        <v>126</v>
      </c>
      <c r="H115" s="3">
        <v>0.95620000000000005</v>
      </c>
      <c r="I115" s="3">
        <f t="shared" si="6"/>
        <v>1.2741555380989789</v>
      </c>
      <c r="J115" s="3">
        <f t="shared" si="7"/>
        <v>0.49960722702278088</v>
      </c>
    </row>
    <row r="116" spans="1:10">
      <c r="A116" s="8">
        <v>508</v>
      </c>
      <c r="B116" s="3" t="s">
        <v>257</v>
      </c>
      <c r="C116" s="3">
        <v>1.405</v>
      </c>
      <c r="D116" s="3">
        <v>1.319</v>
      </c>
      <c r="E116" s="3">
        <v>0.66700000000000004</v>
      </c>
      <c r="F116" s="3">
        <v>2.164E-4</v>
      </c>
      <c r="G116" s="3" t="s">
        <v>126</v>
      </c>
      <c r="H116" s="3">
        <v>0.95620000000000005</v>
      </c>
      <c r="I116" s="3">
        <f t="shared" si="6"/>
        <v>0.93879003558718854</v>
      </c>
      <c r="J116" s="3">
        <f t="shared" si="7"/>
        <v>0.47473309608540926</v>
      </c>
    </row>
    <row r="117" spans="1:10">
      <c r="A117" s="8">
        <v>512</v>
      </c>
      <c r="B117" s="3" t="s">
        <v>257</v>
      </c>
      <c r="C117" s="3">
        <v>1.151</v>
      </c>
      <c r="D117" s="3">
        <v>2.351</v>
      </c>
      <c r="E117" s="3">
        <v>0.56899999999999995</v>
      </c>
      <c r="F117" s="3">
        <v>3.2469999999999998E-4</v>
      </c>
      <c r="G117" s="3" t="s">
        <v>126</v>
      </c>
      <c r="H117" s="3">
        <v>0.95620000000000005</v>
      </c>
      <c r="I117" s="3">
        <f t="shared" si="6"/>
        <v>2.0425716768027802</v>
      </c>
      <c r="J117" s="3">
        <f t="shared" si="7"/>
        <v>0.49435273675065156</v>
      </c>
    </row>
    <row r="118" spans="1:10">
      <c r="A118" s="8">
        <v>532</v>
      </c>
      <c r="B118" s="3" t="s">
        <v>257</v>
      </c>
      <c r="C118" s="3">
        <v>1.7509999999999999</v>
      </c>
      <c r="D118" s="3">
        <v>0.71799999999999997</v>
      </c>
      <c r="E118" s="3">
        <v>0.80600000000000005</v>
      </c>
      <c r="F118" s="3">
        <v>5.3379999999999996E-4</v>
      </c>
      <c r="G118" s="3" t="s">
        <v>126</v>
      </c>
      <c r="H118" s="3">
        <v>0.95620000000000005</v>
      </c>
      <c r="I118" s="3">
        <f t="shared" si="6"/>
        <v>0.41005139920045691</v>
      </c>
      <c r="J118" s="3">
        <f t="shared" si="7"/>
        <v>0.46030839520274136</v>
      </c>
    </row>
    <row r="119" spans="1:10">
      <c r="A119" s="8">
        <v>3204</v>
      </c>
      <c r="B119" s="3" t="s">
        <v>257</v>
      </c>
      <c r="C119" s="3">
        <v>1.296</v>
      </c>
      <c r="D119" s="3">
        <v>1.3859999999999999</v>
      </c>
      <c r="E119" s="3">
        <v>0.622</v>
      </c>
      <c r="F119" s="3">
        <v>5.6749999999999999E-6</v>
      </c>
      <c r="G119" s="3" t="s">
        <v>126</v>
      </c>
      <c r="H119" s="3">
        <v>0.95620000000000005</v>
      </c>
      <c r="I119" s="3">
        <f t="shared" si="6"/>
        <v>1.0694444444444444</v>
      </c>
      <c r="J119" s="3">
        <f t="shared" si="7"/>
        <v>0.47993827160493824</v>
      </c>
    </row>
    <row r="120" spans="1:10">
      <c r="A120" s="8">
        <v>1217</v>
      </c>
      <c r="B120" s="3" t="s">
        <v>219</v>
      </c>
      <c r="C120" s="3">
        <v>2.7959999999999998</v>
      </c>
      <c r="D120" s="3">
        <v>0.54500000000000004</v>
      </c>
      <c r="E120" s="3">
        <v>0.53500000000000003</v>
      </c>
      <c r="F120" s="3">
        <v>9.0969999999999995E-6</v>
      </c>
      <c r="G120" s="3" t="s">
        <v>126</v>
      </c>
      <c r="H120" s="3">
        <v>0.99980000000000002</v>
      </c>
      <c r="I120" s="3">
        <f t="shared" si="6"/>
        <v>0.19492131616595137</v>
      </c>
      <c r="J120" s="3">
        <f t="shared" si="7"/>
        <v>0.19134477825464952</v>
      </c>
    </row>
    <row r="121" spans="1:10">
      <c r="A121" s="8">
        <v>1251</v>
      </c>
      <c r="B121" s="3" t="s">
        <v>219</v>
      </c>
      <c r="C121" s="3">
        <v>3.29</v>
      </c>
      <c r="D121" s="3">
        <v>0.377</v>
      </c>
      <c r="E121" s="3">
        <v>0.32900000000000001</v>
      </c>
      <c r="F121" s="3">
        <v>4.059E-7</v>
      </c>
      <c r="G121" s="3" t="s">
        <v>126</v>
      </c>
      <c r="H121" s="3">
        <v>0.99980000000000002</v>
      </c>
      <c r="I121" s="3">
        <f t="shared" si="6"/>
        <v>0.11458966565349545</v>
      </c>
      <c r="J121" s="3">
        <f t="shared" si="7"/>
        <v>0.1</v>
      </c>
    </row>
    <row r="122" spans="1:10">
      <c r="A122" s="8">
        <v>1259</v>
      </c>
      <c r="B122" s="3" t="s">
        <v>219</v>
      </c>
      <c r="C122" s="3">
        <v>1.3759999999999999</v>
      </c>
      <c r="D122" s="3">
        <v>1.0589999999999999</v>
      </c>
      <c r="E122" s="3">
        <v>0.56399999999999995</v>
      </c>
      <c r="F122" s="3">
        <v>1E-3</v>
      </c>
      <c r="G122" s="3" t="s">
        <v>126</v>
      </c>
      <c r="H122" s="3">
        <v>0.99980000000000002</v>
      </c>
      <c r="I122" s="3">
        <f t="shared" si="6"/>
        <v>0.76962209302325579</v>
      </c>
      <c r="J122" s="3">
        <f t="shared" si="7"/>
        <v>0.40988372093023256</v>
      </c>
    </row>
    <row r="123" spans="1:10">
      <c r="A123" s="8">
        <v>2348</v>
      </c>
      <c r="B123" s="3" t="s">
        <v>219</v>
      </c>
      <c r="C123" s="3">
        <v>0.70199999999999996</v>
      </c>
      <c r="D123" s="3">
        <v>1.653</v>
      </c>
      <c r="E123" s="3">
        <v>1.1819999999999999</v>
      </c>
      <c r="F123" s="3">
        <v>8.9309999999999997E-4</v>
      </c>
      <c r="G123" s="3" t="s">
        <v>126</v>
      </c>
      <c r="H123" s="3">
        <v>0.99980000000000002</v>
      </c>
      <c r="I123" s="3">
        <f t="shared" si="6"/>
        <v>2.3547008547008548</v>
      </c>
      <c r="J123" s="3">
        <f t="shared" si="7"/>
        <v>1.6837606837606838</v>
      </c>
    </row>
    <row r="124" spans="1:10">
      <c r="A124" s="8">
        <v>2698</v>
      </c>
      <c r="B124" s="3" t="s">
        <v>219</v>
      </c>
      <c r="C124" s="3">
        <v>0.82899999999999996</v>
      </c>
      <c r="D124" s="3">
        <v>1.859</v>
      </c>
      <c r="E124" s="3">
        <v>1.2769999999999999</v>
      </c>
      <c r="F124" s="3">
        <v>2E-3</v>
      </c>
      <c r="G124" s="3" t="s">
        <v>126</v>
      </c>
      <c r="H124" s="3">
        <v>0.99980000000000002</v>
      </c>
      <c r="I124" s="3">
        <f t="shared" si="6"/>
        <v>2.2424607961399277</v>
      </c>
      <c r="J124" s="3">
        <f t="shared" si="7"/>
        <v>1.5404101326899879</v>
      </c>
    </row>
    <row r="125" spans="1:10">
      <c r="A125" s="8">
        <v>2699</v>
      </c>
      <c r="B125" s="3" t="s">
        <v>219</v>
      </c>
      <c r="C125" s="3">
        <v>0.749</v>
      </c>
      <c r="D125" s="3">
        <v>1.905</v>
      </c>
      <c r="E125" s="3">
        <v>1.167</v>
      </c>
      <c r="F125" s="3">
        <v>1.2750000000000001E-4</v>
      </c>
      <c r="G125" s="3" t="s">
        <v>126</v>
      </c>
      <c r="H125" s="3">
        <v>0.99980000000000002</v>
      </c>
      <c r="I125" s="3">
        <f t="shared" si="6"/>
        <v>2.5433911882510012</v>
      </c>
      <c r="J125" s="3">
        <f t="shared" si="7"/>
        <v>1.5580774365821095</v>
      </c>
    </row>
    <row r="126" spans="1:10">
      <c r="A126" s="8">
        <v>2704</v>
      </c>
      <c r="B126" s="3" t="s">
        <v>219</v>
      </c>
      <c r="C126" s="3">
        <v>1.0349999999999999</v>
      </c>
      <c r="D126" s="3">
        <v>2.069</v>
      </c>
      <c r="E126" s="3">
        <v>0.69699999999999995</v>
      </c>
      <c r="F126" s="3">
        <v>3.0000000000000001E-3</v>
      </c>
      <c r="G126" s="3" t="s">
        <v>126</v>
      </c>
      <c r="H126" s="3">
        <v>0.99980000000000002</v>
      </c>
      <c r="I126" s="3">
        <f t="shared" si="6"/>
        <v>1.9990338164251209</v>
      </c>
      <c r="J126" s="3">
        <f t="shared" si="7"/>
        <v>0.67342995169082132</v>
      </c>
    </row>
    <row r="129" spans="2:3">
      <c r="B129" s="3" t="s">
        <v>274</v>
      </c>
      <c r="C129" s="13">
        <f>(125/171)*100</f>
        <v>73.099415204678365</v>
      </c>
    </row>
  </sheetData>
  <sortState xmlns:xlrd2="http://schemas.microsoft.com/office/spreadsheetml/2017/richdata2" ref="B2:H126">
    <sortCondition ref="B2:B12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All from the 3 fractions</vt:lpstr>
      <vt:lpstr>Extracellular CaCl2</vt:lpstr>
      <vt:lpstr>Cytosolic CaCl2</vt:lpstr>
      <vt:lpstr>(Endo)Membrane CaCl2</vt:lpstr>
      <vt:lpstr>Lysosome-Vacuole CaCl2</vt:lpstr>
      <vt:lpstr>Mitochondrion CaCl2</vt:lpstr>
      <vt:lpstr>Nucleus CaCl2</vt:lpstr>
      <vt:lpstr>Plastid CaCl2</vt:lpstr>
      <vt:lpstr>Extracellular EGTA</vt:lpstr>
      <vt:lpstr>Cytosolic EGTA</vt:lpstr>
      <vt:lpstr>(Endo)Membrane EGTA</vt:lpstr>
      <vt:lpstr>Lysosome-Vacuole EGTA</vt:lpstr>
      <vt:lpstr>Mitochondrion EGTA</vt:lpstr>
      <vt:lpstr>Plastid EGTA</vt:lpstr>
      <vt:lpstr>Extracellular LiCl</vt:lpstr>
      <vt:lpstr>(Endo)Membrane LiCl</vt:lpstr>
      <vt:lpstr>Lysosome-Vacuole LiCl</vt:lpstr>
      <vt:lpstr>Mitochondrion LiCl</vt:lpstr>
      <vt:lpstr>Nucleus LiCl</vt:lpstr>
      <vt:lpstr>Diff abund extracell proteins</vt:lpstr>
      <vt:lpstr>Upregulated in DCB and IXB FC&gt;4</vt:lpstr>
      <vt:lpstr>Upregulated in C&gt;4</vt:lpstr>
    </vt:vector>
  </TitlesOfParts>
  <Company>Luxembourg Institute of Science and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Gea Guerriero</dc:creator>
  <cp:lastModifiedBy>Sébastien Planchon</cp:lastModifiedBy>
  <dcterms:created xsi:type="dcterms:W3CDTF">2021-01-05T06:01:13Z</dcterms:created>
  <dcterms:modified xsi:type="dcterms:W3CDTF">2021-06-07T06:56:11Z</dcterms:modified>
</cp:coreProperties>
</file>