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MARTWALL\"/>
    </mc:Choice>
  </mc:AlternateContent>
  <xr:revisionPtr revIDLastSave="0" documentId="13_ncr:1_{BD6C1A69-18C3-498B-AECF-DDB04B999C07}" xr6:coauthVersionLast="45" xr6:coauthVersionMax="45" xr10:uidLastSave="{00000000-0000-0000-0000-000000000000}"/>
  <bookViews>
    <workbookView xWindow="-108" yWindow="-108" windowWidth="23256" windowHeight="12576" tabRatio="844" firstSheet="14" activeTab="20" xr2:uid="{00000000-000D-0000-FFFF-FFFF00000000}"/>
  </bookViews>
  <sheets>
    <sheet name="All CaCl2 p&lt;0.05" sheetId="8" r:id="rId1"/>
    <sheet name="Extracellular CaCl2  " sheetId="1" r:id="rId2"/>
    <sheet name="Cytoplasm CaCl2" sheetId="2" r:id="rId3"/>
    <sheet name="(Endo)Membrane CaCl2" sheetId="3" r:id="rId4"/>
    <sheet name="Lysosome-Vacuole CaCl2" sheetId="4" r:id="rId5"/>
    <sheet name="Mitochondrion CaCl2" sheetId="5" r:id="rId6"/>
    <sheet name="Nucleus CaCl2" sheetId="6" r:id="rId7"/>
    <sheet name="Plastid CaCl2" sheetId="7" r:id="rId8"/>
    <sheet name="Peroxisome CaCl2" sheetId="9" r:id="rId9"/>
    <sheet name="Undetermined CaCl2" sheetId="10" r:id="rId10"/>
    <sheet name="All EGTA p&lt;0.05" sheetId="11" r:id="rId11"/>
    <sheet name="Extracellular EGTA  " sheetId="12" r:id="rId12"/>
    <sheet name="Cytoplasm EGTA" sheetId="13" r:id="rId13"/>
    <sheet name="(Endo)Membrane EGTA" sheetId="14" r:id="rId14"/>
    <sheet name="Lysosome-Vacuole EGTA" sheetId="15" r:id="rId15"/>
    <sheet name="Mitochondrion EGTA" sheetId="16" r:id="rId16"/>
    <sheet name="Nucleus EGTA" sheetId="17" r:id="rId17"/>
    <sheet name="Plastid EGTA" sheetId="18" r:id="rId18"/>
    <sheet name="Peroxisome EGTA" sheetId="29" r:id="rId19"/>
    <sheet name="Undetermined EGTA" sheetId="19" r:id="rId20"/>
    <sheet name="All LiCl p&lt;0.05" sheetId="20" r:id="rId21"/>
    <sheet name="Extracellular LiCl" sheetId="21" r:id="rId22"/>
    <sheet name="Cytoplasm LiCl" sheetId="22" r:id="rId23"/>
    <sheet name="(Endo)Membrane LiCl" sheetId="23" r:id="rId24"/>
    <sheet name="Lysosome-Vacuole LiCl" sheetId="27" r:id="rId25"/>
    <sheet name="Mitochondrion LiCl" sheetId="28" r:id="rId26"/>
    <sheet name="Nucleus LiCl" sheetId="24" r:id="rId27"/>
    <sheet name="Plastid LiCl" sheetId="25" r:id="rId28"/>
    <sheet name="Undetermined LiCl" sheetId="26" r:id="rId29"/>
    <sheet name="Diff abund extracell proteins" sheetId="35" r:id="rId30"/>
    <sheet name="Group 1" sheetId="30" r:id="rId31"/>
    <sheet name="Group 2" sheetId="31" r:id="rId32"/>
    <sheet name="Group 3" sheetId="32" r:id="rId33"/>
    <sheet name="Group 4" sheetId="33" r:id="rId34"/>
    <sheet name="Upregulated in DCB and IXB FC&gt;4" sheetId="34" r:id="rId35"/>
    <sheet name="Upregulated in C&gt;4" sheetId="36" r:id="rId3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5" i="1" l="1"/>
  <c r="B77" i="2"/>
  <c r="E19" i="36" l="1"/>
  <c r="K5" i="36"/>
  <c r="E16" i="36"/>
  <c r="K2" i="36"/>
  <c r="E8" i="36"/>
  <c r="K12" i="36"/>
  <c r="E7" i="36"/>
  <c r="K8" i="36"/>
  <c r="E22" i="36"/>
  <c r="K20" i="36"/>
  <c r="E21" i="36"/>
  <c r="K6" i="36"/>
  <c r="E5" i="36"/>
  <c r="K13" i="36"/>
  <c r="E2" i="36"/>
  <c r="K3" i="36"/>
  <c r="E17" i="36"/>
  <c r="K11" i="36"/>
  <c r="E3" i="36"/>
  <c r="K21" i="36"/>
  <c r="E10" i="36"/>
  <c r="K15" i="36"/>
  <c r="E15" i="36"/>
  <c r="K19" i="36"/>
  <c r="E18" i="36"/>
  <c r="K16" i="36"/>
  <c r="E4" i="36"/>
  <c r="K7" i="36"/>
  <c r="E14" i="36"/>
  <c r="K10" i="36"/>
  <c r="E11" i="36"/>
  <c r="K17" i="36"/>
  <c r="E20" i="36"/>
  <c r="K9" i="36"/>
  <c r="E6" i="36"/>
  <c r="K18" i="36"/>
  <c r="E9" i="36"/>
  <c r="K14" i="36"/>
  <c r="E13" i="36"/>
  <c r="K4" i="36"/>
  <c r="E12" i="36"/>
  <c r="K37" i="34"/>
  <c r="E27" i="34"/>
  <c r="E24" i="34"/>
  <c r="E33" i="34"/>
  <c r="E25" i="34"/>
  <c r="E32" i="34"/>
  <c r="E16" i="34"/>
  <c r="E10" i="34"/>
  <c r="S32" i="35"/>
  <c r="R32" i="35"/>
  <c r="Q32" i="35"/>
  <c r="S101" i="35"/>
  <c r="R101" i="35"/>
  <c r="Q101" i="35"/>
  <c r="S56" i="35"/>
  <c r="R56" i="35"/>
  <c r="Q56" i="35"/>
  <c r="S12" i="35"/>
  <c r="R12" i="35"/>
  <c r="Q12" i="35"/>
  <c r="S139" i="35"/>
  <c r="R139" i="35"/>
  <c r="Q139" i="35"/>
  <c r="S54" i="35"/>
  <c r="R54" i="35"/>
  <c r="Q54" i="35"/>
  <c r="S45" i="35"/>
  <c r="R45" i="35"/>
  <c r="Q45" i="35"/>
  <c r="S109" i="35"/>
  <c r="R109" i="35"/>
  <c r="Q109" i="35"/>
  <c r="S110" i="35"/>
  <c r="R110" i="35"/>
  <c r="Q110" i="35"/>
  <c r="S75" i="35"/>
  <c r="R75" i="35"/>
  <c r="Q75" i="35"/>
  <c r="S86" i="35"/>
  <c r="R86" i="35"/>
  <c r="Q86" i="35"/>
  <c r="S37" i="35"/>
  <c r="R37" i="35"/>
  <c r="Q37" i="35"/>
  <c r="S48" i="35"/>
  <c r="R48" i="35"/>
  <c r="Q48" i="35"/>
  <c r="S112" i="35"/>
  <c r="R112" i="35"/>
  <c r="Q112" i="35"/>
  <c r="S26" i="35"/>
  <c r="R26" i="35"/>
  <c r="Q26" i="35"/>
  <c r="S65" i="35"/>
  <c r="R65" i="35"/>
  <c r="Q65" i="35"/>
  <c r="S34" i="35"/>
  <c r="R34" i="35"/>
  <c r="Q34" i="35"/>
  <c r="S22" i="35"/>
  <c r="R22" i="35"/>
  <c r="Q22" i="35"/>
  <c r="S70" i="35"/>
  <c r="R70" i="35"/>
  <c r="Q70" i="35"/>
  <c r="S17" i="35"/>
  <c r="R17" i="35"/>
  <c r="Q17" i="35"/>
  <c r="S114" i="35"/>
  <c r="R114" i="35"/>
  <c r="Q114" i="35"/>
  <c r="S28" i="35"/>
  <c r="R28" i="35"/>
  <c r="Q28" i="35"/>
  <c r="S47" i="35"/>
  <c r="R47" i="35"/>
  <c r="Q47" i="35"/>
  <c r="S10" i="35"/>
  <c r="R10" i="35"/>
  <c r="Q10" i="35"/>
  <c r="S99" i="35"/>
  <c r="R99" i="35"/>
  <c r="Q99" i="35"/>
  <c r="S35" i="35"/>
  <c r="R35" i="35"/>
  <c r="Q35" i="35"/>
  <c r="S62" i="35"/>
  <c r="R62" i="35"/>
  <c r="Q62" i="35"/>
  <c r="S16" i="35"/>
  <c r="R16" i="35"/>
  <c r="Q16" i="35"/>
  <c r="S20" i="35"/>
  <c r="R20" i="35"/>
  <c r="Q20" i="35"/>
  <c r="S122" i="35"/>
  <c r="R122" i="35"/>
  <c r="Q122" i="35"/>
  <c r="S8" i="35"/>
  <c r="R8" i="35"/>
  <c r="Q8" i="35"/>
  <c r="S30" i="35"/>
  <c r="R30" i="35"/>
  <c r="Q30" i="35"/>
  <c r="S72" i="35"/>
  <c r="R72" i="35"/>
  <c r="Q72" i="35"/>
  <c r="S52" i="35"/>
  <c r="R52" i="35"/>
  <c r="Q52" i="35"/>
  <c r="S141" i="35"/>
  <c r="R141" i="35"/>
  <c r="Q141" i="35"/>
  <c r="S44" i="35"/>
  <c r="R44" i="35"/>
  <c r="Q44" i="35"/>
  <c r="S31" i="35"/>
  <c r="R31" i="35"/>
  <c r="Q31" i="35"/>
  <c r="S90" i="35"/>
  <c r="R90" i="35"/>
  <c r="Q90" i="35"/>
  <c r="S81" i="35"/>
  <c r="R81" i="35"/>
  <c r="Q81" i="35"/>
  <c r="S140" i="35"/>
  <c r="R140" i="35"/>
  <c r="Q140" i="35"/>
  <c r="S128" i="35"/>
  <c r="R128" i="35"/>
  <c r="Q128" i="35"/>
  <c r="S4" i="35"/>
  <c r="R4" i="35"/>
  <c r="Q4" i="35"/>
  <c r="S143" i="35"/>
  <c r="R143" i="35"/>
  <c r="Q143" i="35"/>
  <c r="S38" i="35"/>
  <c r="R38" i="35"/>
  <c r="Q38" i="35"/>
  <c r="S68" i="35"/>
  <c r="R68" i="35"/>
  <c r="Q68" i="35"/>
  <c r="S29" i="35"/>
  <c r="R29" i="35"/>
  <c r="Q29" i="35"/>
  <c r="S115" i="35"/>
  <c r="R115" i="35"/>
  <c r="Q115" i="35"/>
  <c r="S106" i="35"/>
  <c r="R106" i="35"/>
  <c r="Q106" i="35"/>
  <c r="S100" i="35"/>
  <c r="R100" i="35"/>
  <c r="Q100" i="35"/>
  <c r="S111" i="35"/>
  <c r="R111" i="35"/>
  <c r="Q111" i="35"/>
  <c r="S19" i="35"/>
  <c r="R19" i="35"/>
  <c r="Q19" i="35"/>
  <c r="S107" i="35"/>
  <c r="R107" i="35"/>
  <c r="Q107" i="35"/>
  <c r="S93" i="35"/>
  <c r="R93" i="35"/>
  <c r="Q93" i="35"/>
  <c r="S98" i="35"/>
  <c r="R98" i="35"/>
  <c r="Q98" i="35"/>
  <c r="S40" i="35"/>
  <c r="R40" i="35"/>
  <c r="Q40" i="35"/>
  <c r="S73" i="35"/>
  <c r="R73" i="35"/>
  <c r="Q73" i="35"/>
  <c r="S134" i="35"/>
  <c r="R134" i="35"/>
  <c r="Q134" i="35"/>
  <c r="S3" i="35"/>
  <c r="R3" i="35"/>
  <c r="Q3" i="35"/>
  <c r="S132" i="35"/>
  <c r="R132" i="35"/>
  <c r="Q132" i="35"/>
  <c r="S126" i="35"/>
  <c r="R126" i="35"/>
  <c r="Q126" i="35"/>
  <c r="S130" i="35"/>
  <c r="R130" i="35"/>
  <c r="Q130" i="35"/>
  <c r="S125" i="35"/>
  <c r="R125" i="35"/>
  <c r="Q125" i="35"/>
  <c r="S96" i="35"/>
  <c r="R96" i="35"/>
  <c r="Q96" i="35"/>
  <c r="S95" i="35"/>
  <c r="R95" i="35"/>
  <c r="Q95" i="35"/>
  <c r="S103" i="35"/>
  <c r="R103" i="35"/>
  <c r="Q103" i="35"/>
  <c r="S127" i="35"/>
  <c r="R127" i="35"/>
  <c r="Q127" i="35"/>
  <c r="S39" i="35"/>
  <c r="R39" i="35"/>
  <c r="Q39" i="35"/>
  <c r="S14" i="35"/>
  <c r="R14" i="35"/>
  <c r="Q14" i="35"/>
  <c r="S78" i="35"/>
  <c r="R78" i="35"/>
  <c r="Q78" i="35"/>
  <c r="S136" i="35"/>
  <c r="R136" i="35"/>
  <c r="Q136" i="35"/>
  <c r="S105" i="35"/>
  <c r="R105" i="35"/>
  <c r="Q105" i="35"/>
  <c r="S7" i="35"/>
  <c r="R7" i="35"/>
  <c r="Q7" i="35"/>
  <c r="S119" i="35"/>
  <c r="R119" i="35"/>
  <c r="Q119" i="35"/>
  <c r="S135" i="35"/>
  <c r="R135" i="35"/>
  <c r="Q135" i="35"/>
  <c r="S13" i="35"/>
  <c r="R13" i="35"/>
  <c r="Q13" i="35"/>
  <c r="S51" i="35"/>
  <c r="R51" i="35"/>
  <c r="Q51" i="35"/>
  <c r="S36" i="35"/>
  <c r="R36" i="35"/>
  <c r="Q36" i="35"/>
  <c r="S11" i="35"/>
  <c r="R11" i="35"/>
  <c r="Q11" i="35"/>
  <c r="S76" i="35"/>
  <c r="R76" i="35"/>
  <c r="Q76" i="35"/>
  <c r="S18" i="35"/>
  <c r="R18" i="35"/>
  <c r="Q18" i="35"/>
  <c r="S9" i="35"/>
  <c r="R9" i="35"/>
  <c r="Q9" i="35"/>
  <c r="S53" i="35"/>
  <c r="R53" i="35"/>
  <c r="Q53" i="35"/>
  <c r="S6" i="35"/>
  <c r="R6" i="35"/>
  <c r="Q6" i="35"/>
  <c r="S69" i="35"/>
  <c r="R69" i="35"/>
  <c r="Q69" i="35"/>
  <c r="S63" i="35"/>
  <c r="R63" i="35"/>
  <c r="Q63" i="35"/>
  <c r="S124" i="35"/>
  <c r="R124" i="35"/>
  <c r="Q124" i="35"/>
  <c r="S118" i="35"/>
  <c r="R118" i="35"/>
  <c r="Q118" i="35"/>
  <c r="S92" i="35"/>
  <c r="R92" i="35"/>
  <c r="Q92" i="35"/>
  <c r="S133" i="35"/>
  <c r="R133" i="35"/>
  <c r="Q133" i="35"/>
  <c r="S131" i="35"/>
  <c r="R131" i="35"/>
  <c r="Q131" i="35"/>
  <c r="S97" i="35"/>
  <c r="R97" i="35"/>
  <c r="Q97" i="35"/>
  <c r="S89" i="35"/>
  <c r="R89" i="35"/>
  <c r="Q89" i="35"/>
  <c r="S21" i="35"/>
  <c r="R21" i="35"/>
  <c r="Q21" i="35"/>
  <c r="S24" i="35"/>
  <c r="R24" i="35"/>
  <c r="Q24" i="35"/>
  <c r="S83" i="35"/>
  <c r="R83" i="35"/>
  <c r="Q83" i="35"/>
  <c r="S27" i="35"/>
  <c r="R27" i="35"/>
  <c r="Q27" i="35"/>
  <c r="S61" i="35"/>
  <c r="R61" i="35"/>
  <c r="Q61" i="35"/>
  <c r="S120" i="35"/>
  <c r="R120" i="35"/>
  <c r="Q120" i="35"/>
  <c r="S137" i="35"/>
  <c r="R137" i="35"/>
  <c r="Q137" i="35"/>
  <c r="S80" i="35"/>
  <c r="R80" i="35"/>
  <c r="Q80" i="35"/>
  <c r="S15" i="35"/>
  <c r="R15" i="35"/>
  <c r="Q15" i="35"/>
  <c r="S129" i="35"/>
  <c r="R129" i="35"/>
  <c r="Q129" i="35"/>
  <c r="S60" i="35"/>
  <c r="R60" i="35"/>
  <c r="Q60" i="35"/>
  <c r="S33" i="35"/>
  <c r="R33" i="35"/>
  <c r="Q33" i="35"/>
  <c r="S50" i="35"/>
  <c r="R50" i="35"/>
  <c r="Q50" i="35"/>
  <c r="S138" i="35"/>
  <c r="R138" i="35"/>
  <c r="Q138" i="35"/>
  <c r="S108" i="35"/>
  <c r="R108" i="35"/>
  <c r="Q108" i="35"/>
  <c r="S64" i="35"/>
  <c r="R64" i="35"/>
  <c r="Q64" i="35"/>
  <c r="S71" i="35"/>
  <c r="R71" i="35"/>
  <c r="Q71" i="35"/>
  <c r="S94" i="35"/>
  <c r="R94" i="35"/>
  <c r="Q94" i="35"/>
  <c r="S82" i="35"/>
  <c r="R82" i="35"/>
  <c r="Q82" i="35"/>
  <c r="S49" i="35"/>
  <c r="R49" i="35"/>
  <c r="Q49" i="35"/>
  <c r="S117" i="35"/>
  <c r="R117" i="35"/>
  <c r="Q117" i="35"/>
  <c r="S66" i="35"/>
  <c r="R66" i="35"/>
  <c r="Q66" i="35"/>
  <c r="S58" i="35"/>
  <c r="R58" i="35"/>
  <c r="Q58" i="35"/>
  <c r="S67" i="35"/>
  <c r="R67" i="35"/>
  <c r="Q67" i="35"/>
  <c r="S85" i="35"/>
  <c r="R85" i="35"/>
  <c r="Q85" i="35"/>
  <c r="S142" i="35"/>
  <c r="R142" i="35"/>
  <c r="Q142" i="35"/>
  <c r="S102" i="35"/>
  <c r="R102" i="35"/>
  <c r="Q102" i="35"/>
  <c r="S46" i="35"/>
  <c r="R46" i="35"/>
  <c r="Q46" i="35"/>
  <c r="S84" i="35"/>
  <c r="R84" i="35"/>
  <c r="Q84" i="35"/>
  <c r="S104" i="35"/>
  <c r="R104" i="35"/>
  <c r="Q104" i="35"/>
  <c r="S43" i="35"/>
  <c r="R43" i="35"/>
  <c r="Q43" i="35"/>
  <c r="S123" i="35"/>
  <c r="R123" i="35"/>
  <c r="Q123" i="35"/>
  <c r="S87" i="35"/>
  <c r="R87" i="35"/>
  <c r="Q87" i="35"/>
  <c r="S77" i="35"/>
  <c r="R77" i="35"/>
  <c r="Q77" i="35"/>
  <c r="S88" i="35"/>
  <c r="R88" i="35"/>
  <c r="Q88" i="35"/>
  <c r="S41" i="35"/>
  <c r="R41" i="35"/>
  <c r="Q41" i="35"/>
  <c r="S5" i="35"/>
  <c r="R5" i="35"/>
  <c r="Q5" i="35"/>
  <c r="S25" i="35"/>
  <c r="R25" i="35"/>
  <c r="Q25" i="35"/>
  <c r="S79" i="35"/>
  <c r="R79" i="35"/>
  <c r="Q79" i="35"/>
  <c r="S55" i="35"/>
  <c r="R55" i="35"/>
  <c r="Q55" i="35"/>
  <c r="S121" i="35"/>
  <c r="R121" i="35"/>
  <c r="Q121" i="35"/>
  <c r="S57" i="35"/>
  <c r="R57" i="35"/>
  <c r="Q57" i="35"/>
  <c r="S91" i="35"/>
  <c r="R91" i="35"/>
  <c r="Q91" i="35"/>
  <c r="S113" i="35"/>
  <c r="R113" i="35"/>
  <c r="Q113" i="35"/>
  <c r="S74" i="35"/>
  <c r="R74" i="35"/>
  <c r="Q74" i="35"/>
  <c r="S23" i="35"/>
  <c r="R23" i="35"/>
  <c r="Q23" i="35"/>
  <c r="S59" i="35"/>
  <c r="R59" i="35"/>
  <c r="Q59" i="35"/>
  <c r="S42" i="35"/>
  <c r="R42" i="35"/>
  <c r="Q42" i="35"/>
  <c r="S116" i="35"/>
  <c r="R116" i="35"/>
  <c r="Q116" i="35"/>
  <c r="K29" i="34"/>
  <c r="K12" i="34"/>
  <c r="K5" i="34"/>
  <c r="K4" i="34"/>
  <c r="K32" i="34"/>
  <c r="K44" i="34"/>
  <c r="K34" i="34"/>
  <c r="K25" i="34"/>
  <c r="K3" i="34"/>
  <c r="K31" i="34"/>
  <c r="K30" i="34"/>
  <c r="K40" i="34"/>
  <c r="K24" i="34"/>
  <c r="K6" i="34"/>
  <c r="K41" i="34"/>
  <c r="E36" i="34"/>
  <c r="K19" i="34"/>
  <c r="E13" i="34"/>
  <c r="K11" i="34"/>
  <c r="E4" i="34"/>
  <c r="K45" i="34"/>
  <c r="E35" i="34"/>
  <c r="K26" i="34"/>
  <c r="E5" i="34"/>
  <c r="K42" i="34"/>
  <c r="E22" i="34"/>
  <c r="K7" i="34"/>
  <c r="E28" i="34"/>
  <c r="K18" i="34"/>
  <c r="E6" i="34"/>
  <c r="K22" i="34"/>
  <c r="E18" i="34"/>
  <c r="K38" i="34"/>
  <c r="E15" i="34"/>
  <c r="K15" i="34"/>
  <c r="E37" i="34"/>
  <c r="K39" i="34"/>
  <c r="E31" i="34"/>
  <c r="K20" i="34"/>
  <c r="E21" i="34"/>
  <c r="K27" i="34"/>
  <c r="E30" i="34"/>
  <c r="K36" i="34"/>
  <c r="E12" i="34"/>
  <c r="K21" i="34"/>
  <c r="E14" i="34"/>
  <c r="K16" i="34"/>
  <c r="E11" i="34"/>
  <c r="K17" i="34"/>
  <c r="E34" i="34"/>
  <c r="K28" i="34"/>
  <c r="E26" i="34"/>
  <c r="K14" i="34"/>
  <c r="E17" i="34"/>
  <c r="K43" i="34"/>
  <c r="E20" i="34"/>
  <c r="K13" i="34"/>
  <c r="E3" i="34"/>
  <c r="K10" i="34"/>
  <c r="E19" i="34"/>
  <c r="K9" i="34"/>
  <c r="E8" i="34"/>
  <c r="K33" i="34"/>
  <c r="E7" i="34"/>
  <c r="K46" i="34"/>
  <c r="E38" i="34"/>
  <c r="K8" i="34"/>
  <c r="E29" i="34"/>
  <c r="K35" i="34"/>
  <c r="E2" i="34"/>
  <c r="K2" i="34"/>
  <c r="E9" i="34"/>
  <c r="K23" i="34"/>
  <c r="E23" i="34"/>
  <c r="U54" i="35" l="1"/>
  <c r="W101" i="35"/>
  <c r="W48" i="35"/>
  <c r="U110" i="35"/>
  <c r="W45" i="35"/>
  <c r="V15" i="35"/>
  <c r="T67" i="35"/>
  <c r="T131" i="35"/>
  <c r="W33" i="35"/>
  <c r="U131" i="35"/>
  <c r="U29" i="35"/>
  <c r="U28" i="35"/>
  <c r="T37" i="35"/>
  <c r="T96" i="35"/>
  <c r="W15" i="35"/>
  <c r="T80" i="35"/>
  <c r="T9" i="35"/>
  <c r="W36" i="35"/>
  <c r="W78" i="35"/>
  <c r="W134" i="35"/>
  <c r="T106" i="35"/>
  <c r="T140" i="35"/>
  <c r="T31" i="35"/>
  <c r="T44" i="35"/>
  <c r="T16" i="35"/>
  <c r="T17" i="35"/>
  <c r="W65" i="35"/>
  <c r="U112" i="35"/>
  <c r="T60" i="35"/>
  <c r="T83" i="35"/>
  <c r="T112" i="35"/>
  <c r="U50" i="35"/>
  <c r="V129" i="35"/>
  <c r="U120" i="35"/>
  <c r="V127" i="35"/>
  <c r="W34" i="35"/>
  <c r="U41" i="35"/>
  <c r="U77" i="35"/>
  <c r="U104" i="35"/>
  <c r="T120" i="35"/>
  <c r="V103" i="35"/>
  <c r="T54" i="35"/>
  <c r="T55" i="35"/>
  <c r="W79" i="35"/>
  <c r="W85" i="35"/>
  <c r="U61" i="35"/>
  <c r="W83" i="35"/>
  <c r="U63" i="35"/>
  <c r="W6" i="35"/>
  <c r="W76" i="35"/>
  <c r="V115" i="35"/>
  <c r="U128" i="35"/>
  <c r="W81" i="35"/>
  <c r="V8" i="35"/>
  <c r="T28" i="35"/>
  <c r="W22" i="35"/>
  <c r="T25" i="35"/>
  <c r="V27" i="35"/>
  <c r="V95" i="35"/>
  <c r="V23" i="35"/>
  <c r="V79" i="35"/>
  <c r="V77" i="35"/>
  <c r="V87" i="35"/>
  <c r="V142" i="35"/>
  <c r="T58" i="35"/>
  <c r="U66" i="35"/>
  <c r="U94" i="35"/>
  <c r="U138" i="35"/>
  <c r="W21" i="35"/>
  <c r="T89" i="35"/>
  <c r="W92" i="35"/>
  <c r="T118" i="35"/>
  <c r="U124" i="35"/>
  <c r="V69" i="35"/>
  <c r="T6" i="35"/>
  <c r="U53" i="35"/>
  <c r="U103" i="35"/>
  <c r="U130" i="35"/>
  <c r="V132" i="35"/>
  <c r="U93" i="35"/>
  <c r="V38" i="35"/>
  <c r="T143" i="35"/>
  <c r="U4" i="35"/>
  <c r="U90" i="35"/>
  <c r="W30" i="35"/>
  <c r="U122" i="35"/>
  <c r="V34" i="35"/>
  <c r="U42" i="35"/>
  <c r="U23" i="35"/>
  <c r="U87" i="35"/>
  <c r="W43" i="35"/>
  <c r="W102" i="35"/>
  <c r="W117" i="35"/>
  <c r="W71" i="35"/>
  <c r="V24" i="35"/>
  <c r="U136" i="35"/>
  <c r="U125" i="35"/>
  <c r="U3" i="35"/>
  <c r="U98" i="35"/>
  <c r="U111" i="35"/>
  <c r="W20" i="35"/>
  <c r="W99" i="35"/>
  <c r="T116" i="35"/>
  <c r="T121" i="35"/>
  <c r="T88" i="35"/>
  <c r="V46" i="35"/>
  <c r="V124" i="35"/>
  <c r="T63" i="35"/>
  <c r="V11" i="35"/>
  <c r="V36" i="35"/>
  <c r="T115" i="35"/>
  <c r="V68" i="35"/>
  <c r="V52" i="35"/>
  <c r="T72" i="35"/>
  <c r="W57" i="35"/>
  <c r="W25" i="35"/>
  <c r="T5" i="35"/>
  <c r="U88" i="35"/>
  <c r="W87" i="35"/>
  <c r="T123" i="35"/>
  <c r="W84" i="35"/>
  <c r="T46" i="35"/>
  <c r="V67" i="35"/>
  <c r="V94" i="35"/>
  <c r="V71" i="35"/>
  <c r="T64" i="35"/>
  <c r="U15" i="35"/>
  <c r="U80" i="35"/>
  <c r="T27" i="35"/>
  <c r="W24" i="35"/>
  <c r="W133" i="35"/>
  <c r="V18" i="35"/>
  <c r="U36" i="35"/>
  <c r="V135" i="35"/>
  <c r="V119" i="35"/>
  <c r="V136" i="35"/>
  <c r="V78" i="35"/>
  <c r="W103" i="35"/>
  <c r="T3" i="35"/>
  <c r="W115" i="35"/>
  <c r="W29" i="35"/>
  <c r="T81" i="35"/>
  <c r="T90" i="35"/>
  <c r="W52" i="35"/>
  <c r="V35" i="35"/>
  <c r="V99" i="35"/>
  <c r="T114" i="35"/>
  <c r="U75" i="35"/>
  <c r="V109" i="35"/>
  <c r="T45" i="35"/>
  <c r="U139" i="35"/>
  <c r="V59" i="35"/>
  <c r="V91" i="35"/>
  <c r="U123" i="35"/>
  <c r="W82" i="35"/>
  <c r="U71" i="35"/>
  <c r="W137" i="35"/>
  <c r="U27" i="35"/>
  <c r="W97" i="35"/>
  <c r="U92" i="35"/>
  <c r="U11" i="35"/>
  <c r="U119" i="35"/>
  <c r="U78" i="35"/>
  <c r="W98" i="35"/>
  <c r="W100" i="35"/>
  <c r="W128" i="35"/>
  <c r="U31" i="35"/>
  <c r="W72" i="35"/>
  <c r="U99" i="35"/>
  <c r="W47" i="35"/>
  <c r="W110" i="35"/>
  <c r="U101" i="35"/>
  <c r="T77" i="35"/>
  <c r="T104" i="35"/>
  <c r="V49" i="35"/>
  <c r="V82" i="35"/>
  <c r="T138" i="35"/>
  <c r="V21" i="35"/>
  <c r="T53" i="35"/>
  <c r="T76" i="35"/>
  <c r="T125" i="35"/>
  <c r="T111" i="35"/>
  <c r="T4" i="35"/>
  <c r="V81" i="35"/>
  <c r="V72" i="35"/>
  <c r="T8" i="35"/>
  <c r="T122" i="35"/>
  <c r="V10" i="35"/>
  <c r="T47" i="35"/>
  <c r="V22" i="35"/>
  <c r="T26" i="35"/>
  <c r="V75" i="35"/>
  <c r="V110" i="35"/>
  <c r="T139" i="35"/>
  <c r="T12" i="35"/>
  <c r="W40" i="35"/>
  <c r="V40" i="35"/>
  <c r="V84" i="35"/>
  <c r="T142" i="35"/>
  <c r="W67" i="35"/>
  <c r="W124" i="35"/>
  <c r="W11" i="35"/>
  <c r="W13" i="35"/>
  <c r="V13" i="35"/>
  <c r="W136" i="35"/>
  <c r="W39" i="35"/>
  <c r="V39" i="35"/>
  <c r="W132" i="35"/>
  <c r="T132" i="35"/>
  <c r="V143" i="35"/>
  <c r="W31" i="35"/>
  <c r="V30" i="35"/>
  <c r="T30" i="35"/>
  <c r="W62" i="35"/>
  <c r="V62" i="35"/>
  <c r="T10" i="35"/>
  <c r="U22" i="35"/>
  <c r="U48" i="35"/>
  <c r="W75" i="35"/>
  <c r="T110" i="35"/>
  <c r="W109" i="35"/>
  <c r="V45" i="35"/>
  <c r="W139" i="35"/>
  <c r="W46" i="35"/>
  <c r="W142" i="35"/>
  <c r="W19" i="35"/>
  <c r="T19" i="35"/>
  <c r="T59" i="35"/>
  <c r="V57" i="35"/>
  <c r="T41" i="35"/>
  <c r="T43" i="35"/>
  <c r="V66" i="35"/>
  <c r="W66" i="35"/>
  <c r="V33" i="35"/>
  <c r="T33" i="35"/>
  <c r="W27" i="35"/>
  <c r="T42" i="35"/>
  <c r="U59" i="35"/>
  <c r="T23" i="35"/>
  <c r="U113" i="35"/>
  <c r="T91" i="35"/>
  <c r="U57" i="35"/>
  <c r="V25" i="35"/>
  <c r="W77" i="35"/>
  <c r="U84" i="35"/>
  <c r="U46" i="35"/>
  <c r="T102" i="35"/>
  <c r="V85" i="35"/>
  <c r="W58" i="35"/>
  <c r="T66" i="35"/>
  <c r="V117" i="35"/>
  <c r="U49" i="35"/>
  <c r="W94" i="35"/>
  <c r="W50" i="35"/>
  <c r="U129" i="35"/>
  <c r="U133" i="35"/>
  <c r="U9" i="35"/>
  <c r="U135" i="35"/>
  <c r="U127" i="35"/>
  <c r="V96" i="35"/>
  <c r="U100" i="35"/>
  <c r="W141" i="35"/>
  <c r="V141" i="35"/>
  <c r="U35" i="35"/>
  <c r="U114" i="35"/>
  <c r="T34" i="35"/>
  <c r="V26" i="35"/>
  <c r="W56" i="35"/>
  <c r="V56" i="35"/>
  <c r="U32" i="35"/>
  <c r="W70" i="35"/>
  <c r="V70" i="35"/>
  <c r="T49" i="35"/>
  <c r="W23" i="35"/>
  <c r="T74" i="35"/>
  <c r="T113" i="35"/>
  <c r="U91" i="35"/>
  <c r="T57" i="35"/>
  <c r="U55" i="35"/>
  <c r="T79" i="35"/>
  <c r="U25" i="35"/>
  <c r="V88" i="35"/>
  <c r="V123" i="35"/>
  <c r="W123" i="35"/>
  <c r="V104" i="35"/>
  <c r="W104" i="35"/>
  <c r="U142" i="35"/>
  <c r="U85" i="35"/>
  <c r="U67" i="35"/>
  <c r="U117" i="35"/>
  <c r="W49" i="35"/>
  <c r="W108" i="35"/>
  <c r="U33" i="35"/>
  <c r="W129" i="35"/>
  <c r="W61" i="35"/>
  <c r="U24" i="35"/>
  <c r="V92" i="35"/>
  <c r="T92" i="35"/>
  <c r="V6" i="35"/>
  <c r="W135" i="35"/>
  <c r="T119" i="35"/>
  <c r="W105" i="35"/>
  <c r="V105" i="35"/>
  <c r="W127" i="35"/>
  <c r="T103" i="35"/>
  <c r="U134" i="35"/>
  <c r="V19" i="35"/>
  <c r="U52" i="35"/>
  <c r="U20" i="35"/>
  <c r="W35" i="35"/>
  <c r="T99" i="35"/>
  <c r="W10" i="35"/>
  <c r="V47" i="35"/>
  <c r="W114" i="35"/>
  <c r="V65" i="35"/>
  <c r="T65" i="35"/>
  <c r="W86" i="35"/>
  <c r="V86" i="35"/>
  <c r="T109" i="35"/>
  <c r="T94" i="35"/>
  <c r="V64" i="35"/>
  <c r="W64" i="35"/>
  <c r="V138" i="35"/>
  <c r="W138" i="35"/>
  <c r="T137" i="35"/>
  <c r="V61" i="35"/>
  <c r="T24" i="35"/>
  <c r="V89" i="35"/>
  <c r="W89" i="35"/>
  <c r="V131" i="35"/>
  <c r="W131" i="35"/>
  <c r="V53" i="35"/>
  <c r="W53" i="35"/>
  <c r="V76" i="35"/>
  <c r="V130" i="35"/>
  <c r="V134" i="35"/>
  <c r="V73" i="35"/>
  <c r="T40" i="35"/>
  <c r="V93" i="35"/>
  <c r="V100" i="35"/>
  <c r="V106" i="35"/>
  <c r="V128" i="35"/>
  <c r="V140" i="35"/>
  <c r="V90" i="35"/>
  <c r="W90" i="35"/>
  <c r="T141" i="35"/>
  <c r="T52" i="35"/>
  <c r="V20" i="35"/>
  <c r="V16" i="35"/>
  <c r="W16" i="35"/>
  <c r="V28" i="35"/>
  <c r="W28" i="35"/>
  <c r="T70" i="35"/>
  <c r="T22" i="35"/>
  <c r="V48" i="35"/>
  <c r="V37" i="35"/>
  <c r="W37" i="35"/>
  <c r="V54" i="35"/>
  <c r="W54" i="35"/>
  <c r="T56" i="35"/>
  <c r="T101" i="35"/>
  <c r="U64" i="35"/>
  <c r="T108" i="35"/>
  <c r="V50" i="35"/>
  <c r="W60" i="35"/>
  <c r="T129" i="35"/>
  <c r="V80" i="35"/>
  <c r="W80" i="35"/>
  <c r="V120" i="35"/>
  <c r="W120" i="35"/>
  <c r="U21" i="35"/>
  <c r="U89" i="35"/>
  <c r="V97" i="35"/>
  <c r="V133" i="35"/>
  <c r="W118" i="35"/>
  <c r="T124" i="35"/>
  <c r="V9" i="35"/>
  <c r="T11" i="35"/>
  <c r="V51" i="35"/>
  <c r="T13" i="35"/>
  <c r="T135" i="35"/>
  <c r="V7" i="35"/>
  <c r="T105" i="35"/>
  <c r="T136" i="35"/>
  <c r="V14" i="35"/>
  <c r="T39" i="35"/>
  <c r="T127" i="35"/>
  <c r="W96" i="35"/>
  <c r="V125" i="35"/>
  <c r="W125" i="35"/>
  <c r="V126" i="35"/>
  <c r="V3" i="35"/>
  <c r="W3" i="35"/>
  <c r="T134" i="35"/>
  <c r="V107" i="35"/>
  <c r="V111" i="35"/>
  <c r="W111" i="35"/>
  <c r="T100" i="35"/>
  <c r="U68" i="35"/>
  <c r="W143" i="35"/>
  <c r="V4" i="35"/>
  <c r="W4" i="35"/>
  <c r="T128" i="35"/>
  <c r="V31" i="35"/>
  <c r="V44" i="35"/>
  <c r="W44" i="35"/>
  <c r="U72" i="35"/>
  <c r="W8" i="35"/>
  <c r="V122" i="35"/>
  <c r="W122" i="35"/>
  <c r="T20" i="35"/>
  <c r="T62" i="35"/>
  <c r="T35" i="35"/>
  <c r="V114" i="35"/>
  <c r="V17" i="35"/>
  <c r="W17" i="35"/>
  <c r="U34" i="35"/>
  <c r="W26" i="35"/>
  <c r="V112" i="35"/>
  <c r="W112" i="35"/>
  <c r="T48" i="35"/>
  <c r="T86" i="35"/>
  <c r="T75" i="35"/>
  <c r="V139" i="35"/>
  <c r="V12" i="35"/>
  <c r="W12" i="35"/>
  <c r="U116" i="35"/>
  <c r="W59" i="35"/>
  <c r="W88" i="35"/>
  <c r="V102" i="35"/>
  <c r="V58" i="35"/>
  <c r="V108" i="35"/>
  <c r="V60" i="35"/>
  <c r="V137" i="35"/>
  <c r="V83" i="35"/>
  <c r="V116" i="35"/>
  <c r="W42" i="35"/>
  <c r="V74" i="35"/>
  <c r="W113" i="35"/>
  <c r="V121" i="35"/>
  <c r="W55" i="35"/>
  <c r="V5" i="35"/>
  <c r="W41" i="35"/>
  <c r="W69" i="35"/>
  <c r="W9" i="35"/>
  <c r="T18" i="35"/>
  <c r="W51" i="35"/>
  <c r="W119" i="35"/>
  <c r="T7" i="35"/>
  <c r="W14" i="35"/>
  <c r="T95" i="35"/>
  <c r="W126" i="35"/>
  <c r="T73" i="35"/>
  <c r="V98" i="35"/>
  <c r="W107" i="35"/>
  <c r="V29" i="35"/>
  <c r="W38" i="35"/>
  <c r="V42" i="35"/>
  <c r="U74" i="35"/>
  <c r="V113" i="35"/>
  <c r="W91" i="35"/>
  <c r="V43" i="35"/>
  <c r="V118" i="35"/>
  <c r="U69" i="35"/>
  <c r="U14" i="35"/>
  <c r="U126" i="35"/>
  <c r="W116" i="35"/>
  <c r="W74" i="35"/>
  <c r="U79" i="35"/>
  <c r="T85" i="35"/>
  <c r="T117" i="35"/>
  <c r="T82" i="35"/>
  <c r="T71" i="35"/>
  <c r="T50" i="35"/>
  <c r="T15" i="35"/>
  <c r="T61" i="35"/>
  <c r="T21" i="35"/>
  <c r="T97" i="35"/>
  <c r="T133" i="35"/>
  <c r="U18" i="35"/>
  <c r="T36" i="35"/>
  <c r="U7" i="35"/>
  <c r="T78" i="35"/>
  <c r="U95" i="35"/>
  <c r="T130" i="35"/>
  <c r="U73" i="35"/>
  <c r="T98" i="35"/>
  <c r="T93" i="35"/>
  <c r="U106" i="35"/>
  <c r="T29" i="35"/>
  <c r="T68" i="35"/>
  <c r="U140" i="35"/>
  <c r="V32" i="35"/>
  <c r="T32" i="35"/>
  <c r="U121" i="35"/>
  <c r="V55" i="35"/>
  <c r="U5" i="35"/>
  <c r="V41" i="35"/>
  <c r="U51" i="35"/>
  <c r="U107" i="35"/>
  <c r="U38" i="35"/>
  <c r="W121" i="35"/>
  <c r="W5" i="35"/>
  <c r="T87" i="35"/>
  <c r="T84" i="35"/>
  <c r="U43" i="35"/>
  <c r="U102" i="35"/>
  <c r="U58" i="35"/>
  <c r="U82" i="35"/>
  <c r="U108" i="35"/>
  <c r="U60" i="35"/>
  <c r="U137" i="35"/>
  <c r="U83" i="35"/>
  <c r="U97" i="35"/>
  <c r="U118" i="35"/>
  <c r="V63" i="35"/>
  <c r="W63" i="35"/>
  <c r="T69" i="35"/>
  <c r="W18" i="35"/>
  <c r="T51" i="35"/>
  <c r="W7" i="35"/>
  <c r="T14" i="35"/>
  <c r="W95" i="35"/>
  <c r="W130" i="35"/>
  <c r="T126" i="35"/>
  <c r="W73" i="35"/>
  <c r="W93" i="35"/>
  <c r="T107" i="35"/>
  <c r="W106" i="35"/>
  <c r="W68" i="35"/>
  <c r="T38" i="35"/>
  <c r="W140" i="35"/>
  <c r="U44" i="35"/>
  <c r="U30" i="35"/>
  <c r="U16" i="35"/>
  <c r="U10" i="35"/>
  <c r="U17" i="35"/>
  <c r="U65" i="35"/>
  <c r="U37" i="35"/>
  <c r="U109" i="35"/>
  <c r="U12" i="35"/>
  <c r="V101" i="35"/>
  <c r="U6" i="35"/>
  <c r="U76" i="35"/>
  <c r="U13" i="35"/>
  <c r="U105" i="35"/>
  <c r="U39" i="35"/>
  <c r="U96" i="35"/>
  <c r="U132" i="35"/>
  <c r="U40" i="35"/>
  <c r="U19" i="35"/>
  <c r="U115" i="35"/>
  <c r="U143" i="35"/>
  <c r="U81" i="35"/>
  <c r="U141" i="35"/>
  <c r="U8" i="35"/>
  <c r="U62" i="35"/>
  <c r="U47" i="35"/>
  <c r="U70" i="35"/>
  <c r="U26" i="35"/>
  <c r="U86" i="35"/>
  <c r="U45" i="35"/>
  <c r="U56" i="35"/>
  <c r="W32" i="35"/>
  <c r="B9" i="29"/>
  <c r="B33" i="7"/>
  <c r="D9" i="33"/>
  <c r="E9" i="33"/>
  <c r="F9" i="33"/>
  <c r="G9" i="33"/>
  <c r="H9" i="33"/>
  <c r="I9" i="33"/>
  <c r="J9" i="33"/>
  <c r="K9" i="33"/>
  <c r="L9" i="33"/>
  <c r="M9" i="33"/>
  <c r="N9" i="33"/>
  <c r="C9" i="33"/>
  <c r="D50" i="32"/>
  <c r="E50" i="32"/>
  <c r="F50" i="32"/>
  <c r="G50" i="32"/>
  <c r="H50" i="32"/>
  <c r="I50" i="32"/>
  <c r="J50" i="32"/>
  <c r="K50" i="32"/>
  <c r="L50" i="32"/>
  <c r="M50" i="32"/>
  <c r="N50" i="32"/>
  <c r="C50" i="32"/>
  <c r="D72" i="31"/>
  <c r="E72" i="31"/>
  <c r="F72" i="31"/>
  <c r="G72" i="31"/>
  <c r="H72" i="31"/>
  <c r="I72" i="31"/>
  <c r="J72" i="31"/>
  <c r="K72" i="31"/>
  <c r="L72" i="31"/>
  <c r="M72" i="31"/>
  <c r="N72" i="31"/>
  <c r="C72" i="31"/>
  <c r="D30" i="30"/>
  <c r="E30" i="30"/>
  <c r="F30" i="30"/>
  <c r="G30" i="30"/>
  <c r="H30" i="30"/>
  <c r="I30" i="30"/>
  <c r="J30" i="30"/>
  <c r="K30" i="30"/>
  <c r="L30" i="30"/>
  <c r="M30" i="30"/>
  <c r="N30" i="30"/>
  <c r="C30" i="30"/>
  <c r="B7" i="26" l="1"/>
  <c r="B6" i="25"/>
  <c r="B8" i="24"/>
  <c r="B6" i="28"/>
  <c r="B6" i="27"/>
  <c r="B7" i="23"/>
  <c r="B17" i="22"/>
  <c r="B8" i="21"/>
  <c r="B36" i="17"/>
  <c r="B15" i="18"/>
  <c r="B14" i="19"/>
  <c r="B28" i="16"/>
  <c r="B9" i="15"/>
  <c r="B42" i="14"/>
  <c r="B79" i="12"/>
  <c r="B58" i="13"/>
  <c r="B17" i="10"/>
  <c r="B17" i="9"/>
  <c r="B53" i="6"/>
  <c r="B27" i="5"/>
  <c r="B13" i="4"/>
  <c r="B42" i="3"/>
  <c r="O7" i="21"/>
</calcChain>
</file>

<file path=xl/sharedStrings.xml><?xml version="1.0" encoding="utf-8"?>
<sst xmlns="http://schemas.openxmlformats.org/spreadsheetml/2006/main" count="8256" uniqueCount="1211">
  <si>
    <t>Ctrl</t>
  </si>
  <si>
    <t>Dichlobenil</t>
  </si>
  <si>
    <t>Isoxaben</t>
  </si>
  <si>
    <t>Accession</t>
  </si>
  <si>
    <t>Peptide count</t>
  </si>
  <si>
    <t>Unique peptides</t>
  </si>
  <si>
    <t>Confidence score</t>
  </si>
  <si>
    <t>q Value</t>
  </si>
  <si>
    <t>Max fold change</t>
  </si>
  <si>
    <t>Power</t>
  </si>
  <si>
    <t>Fractions</t>
  </si>
  <si>
    <t>Occurrences</t>
  </si>
  <si>
    <t>Highest mean condition</t>
  </si>
  <si>
    <t>Lowest mean condition</t>
  </si>
  <si>
    <t>Mass</t>
  </si>
  <si>
    <t>Description</t>
  </si>
  <si>
    <t>Cp_V2_contig_15383</t>
  </si>
  <si>
    <t>serpin-ZX-like|GO:0005615</t>
  </si>
  <si>
    <t>Peroxisome</t>
  </si>
  <si>
    <t>Cp_V2_contig_6192</t>
  </si>
  <si>
    <t>Infinity</t>
  </si>
  <si>
    <t>nucleoside diphosphate kinase 2, chloroplastic|GO:0005622 GO:0004550 GO:0005524 GO:0006165 GO:0006183 GO:0006228 GO:0006241</t>
  </si>
  <si>
    <t>Plastid</t>
  </si>
  <si>
    <t>Cp_V2_contig_37273</t>
  </si>
  <si>
    <t>protein DETOXIFICATION 33|GO:0005774 GO:0016021 GO:0015238 GO:0015297 GO:0006855</t>
  </si>
  <si>
    <t>Endoplasmic reticulum</t>
  </si>
  <si>
    <t>Cp_V2_contig_1348</t>
  </si>
  <si>
    <t>elongation factor 2|GO:0005840 GO:0003746 GO:0003924 GO:0005525 GO:0006414</t>
  </si>
  <si>
    <t>Cytoplasm</t>
  </si>
  <si>
    <t>Cp_V2_contig_25516</t>
  </si>
  <si>
    <t>coatomer subunit delta-like|GO:0000139 GO:0030126 GO:0006890 GO:0015031</t>
  </si>
  <si>
    <t>Cp_V2_contig_1983</t>
  </si>
  <si>
    <t>Elongation factor 1-alpha|GO:0005737 GO:0003746 GO:0003924 GO:0004781 GO:0005525 GO:0006414</t>
  </si>
  <si>
    <t>Cp_V2_contig_4382</t>
  </si>
  <si>
    <t>---NA---</t>
  </si>
  <si>
    <t>Cp_V2_contig_42585</t>
  </si>
  <si>
    <t>probable beta-D-xylosidase 6|GO:0004553 GO:0005975</t>
  </si>
  <si>
    <t>Extracellular</t>
  </si>
  <si>
    <t>Cp_V2_contig_2034</t>
  </si>
  <si>
    <t>1;2</t>
  </si>
  <si>
    <t>epidermis-specific secreted glycoprotein EP1-like</t>
  </si>
  <si>
    <t>Cp_V2_contig_17987</t>
  </si>
  <si>
    <t>probable sodium-coupled neutral amino acid transporter 6|GO:0005774 GO:0005789 GO:0016021 GO:0015171 GO:0003333</t>
  </si>
  <si>
    <t>Lysosome/Vacuole</t>
  </si>
  <si>
    <t>Cp_V2_contig_1105</t>
  </si>
  <si>
    <t>ribosome maturation protein SBDS|GO:0003676 GO:0008270 GO:0042256</t>
  </si>
  <si>
    <t>Nucleus</t>
  </si>
  <si>
    <t>Cp_V2_contig_20863</t>
  </si>
  <si>
    <t>basic blue protein-like|GO:0016021 GO:0031012 GO:0046658 GO:0048046 GO:0009055 GO:0009856 GO:0022900 GO:0048653</t>
  </si>
  <si>
    <t>Cp_V2_contig_12704</t>
  </si>
  <si>
    <t>putative RNA-directed DNA polymerase, eukaryota, Reverse transcriptase zinc-binding domain protein</t>
  </si>
  <si>
    <t>Cp_V2_contig_39369</t>
  </si>
  <si>
    <t>pre-mRNA-processing factor 19-like|GO:0000974 GO:0071006 GO:0004842 GO:0000349 GO:0016567</t>
  </si>
  <si>
    <t>Cp_V2_contig_12638</t>
  </si>
  <si>
    <t>probable pectinesterase/pectinesterase inhibitor 58|GO:0005618 GO:0016020 GO:0004857 GO:0030599 GO:0045330 GO:0042545 GO:0043086 GO:0045490</t>
  </si>
  <si>
    <t>Golgi apparatus</t>
  </si>
  <si>
    <t>Cp_V2_contig_7040</t>
  </si>
  <si>
    <t>1,4-dihydroxy-2-naphthoyl-CoA synthase, peroxisomal|GO:0008935 GO:0009234</t>
  </si>
  <si>
    <t>Cp_V2_contig_27014</t>
  </si>
  <si>
    <t>probable rhamnogalacturonate lyase B|GO:0016829 GO:0030246 GO:0005975</t>
  </si>
  <si>
    <t>Cp_V2_contig_1791</t>
  </si>
  <si>
    <t>heat shock cognate 70 kDa protein 2|GO:0005524</t>
  </si>
  <si>
    <t>Cp_V2_contig_8142</t>
  </si>
  <si>
    <t>uncharacterized protein LOC105160884</t>
  </si>
  <si>
    <t>Cp_V2_contig_1610</t>
  </si>
  <si>
    <t>lysosomal beta glucosidase-like|GO:0004553 GO:0005975</t>
  </si>
  <si>
    <t>Cp_V2_contig_44329</t>
  </si>
  <si>
    <t>receptor-like kinase TMK4|GO:0005886 GO:0016021 GO:0004675 GO:0005524 GO:0006468 GO:0007166</t>
  </si>
  <si>
    <t>Cell membrane</t>
  </si>
  <si>
    <t>Cp_V2_contig_7407</t>
  </si>
  <si>
    <t>probable magnesium transporter NIPA6|GO:0005769 GO:0005886 GO:0016021 GO:0015095 GO:1903830</t>
  </si>
  <si>
    <t>Cp_V2_contig_1735</t>
  </si>
  <si>
    <t>transketolase, chloroplastic|GO:0004802 GO:0008152</t>
  </si>
  <si>
    <t>Cp_V2_contig_23311</t>
  </si>
  <si>
    <t>uncharacterized protein LOC105161066 isoform X1</t>
  </si>
  <si>
    <t>Cp_V2_contig_31322</t>
  </si>
  <si>
    <t>unnamed protein product</t>
  </si>
  <si>
    <t>Cp_V2_contig_23665</t>
  </si>
  <si>
    <t>cell division cycle 20.2, cofactor of APC complex-like|GO:0010997 GO:0097027 GO:0051301 GO:1904668</t>
  </si>
  <si>
    <t>Cp_V2_contig_1873</t>
  </si>
  <si>
    <t>probable methionine--tRNA ligase|GO:0005829 GO:0000049 GO:0004825 GO:0005524 GO:0006431</t>
  </si>
  <si>
    <t>Cp_V2_contig_37199</t>
  </si>
  <si>
    <t>Heat shock protein DDB_G0288861, putative isoform 3</t>
  </si>
  <si>
    <t>Cp_V2_contig_36691</t>
  </si>
  <si>
    <t>hypothetical protein M569_07940, partial</t>
  </si>
  <si>
    <t>Cp_V2_contig_5366</t>
  </si>
  <si>
    <t>asparagine--tRNA ligase, cytoplasmic 1-like|GO:0005737 GO:0003676 GO:0004816 GO:0005524 GO:0006421</t>
  </si>
  <si>
    <t>Cp_V2_contig_761</t>
  </si>
  <si>
    <t>allene oxide cyclase|GO:0009507 GO:0046423</t>
  </si>
  <si>
    <t>Cp_V2_contig_25120</t>
  </si>
  <si>
    <t>DNA-damage-repair/toleration protein DRT100</t>
  </si>
  <si>
    <t>Cp_V2_contig_44837</t>
  </si>
  <si>
    <t>serine carboxypeptidase-like 42|GO:0005618 GO:0016021 GO:0004185 GO:0051603</t>
  </si>
  <si>
    <t>Cp_V2_contig_25000</t>
  </si>
  <si>
    <t>homeobox-leucine zipper protein ATHB-15-like|GO:0005634 GO:0003677 GO:0008289</t>
  </si>
  <si>
    <t>Cp_V2_contig_9145</t>
  </si>
  <si>
    <t>beta-galactosidase 9|GO:0005774 GO:0009505 GO:0016021 GO:0004565 GO:0030246 GO:0005975</t>
  </si>
  <si>
    <t>Cp_V2_contig_24958</t>
  </si>
  <si>
    <t>methyltransferase-like protein 1|GO:0003676 GO:0008168 GO:0032259</t>
  </si>
  <si>
    <t>Cp_V2_contig_15313</t>
  </si>
  <si>
    <t>prostatic spermine-binding protein-like</t>
  </si>
  <si>
    <t>Cp_V2_contig_834</t>
  </si>
  <si>
    <t>receptor-like protein 12</t>
  </si>
  <si>
    <t>Cp_V2_contig_33188</t>
  </si>
  <si>
    <t>receptor-like protein 51|GO:0016021</t>
  </si>
  <si>
    <t>Cp_V2_contig_5995</t>
  </si>
  <si>
    <t>peptidyl-prolyl cis-trans isomerase FKBP62-like|GO:0005737 GO:0003755 GO:0005528 GO:0000413 GO:0061077</t>
  </si>
  <si>
    <t>Cp_V2_contig_13529</t>
  </si>
  <si>
    <t>probable glutamate carboxypeptidase 2|GO:0048364 GO:0010075 GO:0004180 GO:0048608 GO:2000241 GO:0006508 GO:0016021 GO:0048831 GO:0048580</t>
  </si>
  <si>
    <t>Cp_V2_contig_21902</t>
  </si>
  <si>
    <t>PREDICTED: uncharacterized protein LOC107409172, partial|GO:0016020</t>
  </si>
  <si>
    <t>Cp_V2_contig_7822</t>
  </si>
  <si>
    <t>aspartate--tRNA ligase 2, cytoplasmic-like|GO:0005737 GO:0003676 GO:0004815 GO:0005524 GO:0006422</t>
  </si>
  <si>
    <t>Cp_V2_contig_12756</t>
  </si>
  <si>
    <t>proteasome subunit beta type-6|GO:0005634 GO:0005737 GO:0005839 GO:0004298 GO:0051603</t>
  </si>
  <si>
    <t>Cp_V2_contig_385</t>
  </si>
  <si>
    <t>polygalacturonase inhibitor</t>
  </si>
  <si>
    <t>Cp_V2_contig_11072</t>
  </si>
  <si>
    <t>probable dual-specificity RNA methyltransferase RlmN|GO:0005737 GO:0008173 GO:0051536 GO:0030488 GO:0070475</t>
  </si>
  <si>
    <t>Cp_V2_contig_29850</t>
  </si>
  <si>
    <t>probable beta-D-xylosidase 7|GO:0016021 GO:0004553 GO:0005975</t>
  </si>
  <si>
    <t>Cp_V2_contig_10918</t>
  </si>
  <si>
    <t>mediator of RNA polymerase II transcription subunit 25 isoform X1</t>
  </si>
  <si>
    <t>Cp_V2_contig_14630</t>
  </si>
  <si>
    <t>transcription factor UNE10|GO:0009506 GO:0006355 GO:0009567</t>
  </si>
  <si>
    <t>Cp_V2_contig_27023</t>
  </si>
  <si>
    <t>calreticulin|GO:0005783 GO:0005509 GO:0051082 GO:0006457</t>
  </si>
  <si>
    <t>Cp_V2_contig_649</t>
  </si>
  <si>
    <t>pectinesterase 2.1-like|GO:0005576 GO:0005618 GO:0005774 GO:0005829 GO:0016021 GO:0004857 GO:0030599 GO:0045330 GO:0009617 GO:0042545 GO:0043086 GO:0045490</t>
  </si>
  <si>
    <t>Cp_V2_contig_3008</t>
  </si>
  <si>
    <t>ERBB-3 BINDING PROTEIN 1|GO:0005634 GO:0030529 GO:0003723 GO:0001558 GO:0006364 GO:0007275 GO:0009734 GO:0044843 GO:0051302</t>
  </si>
  <si>
    <t>Cp_V2_contig_19125</t>
  </si>
  <si>
    <t>triosephosphate isomerase|GO:0004807 GO:0008152</t>
  </si>
  <si>
    <t>Cp_V2_contig_30986</t>
  </si>
  <si>
    <t>magnesium transporter MRS2-I-like isoform X1|GO:0016021 GO:0046873 GO:0030001 GO:0055085</t>
  </si>
  <si>
    <t>Cp_V2_contig_4092</t>
  </si>
  <si>
    <t>basic 7S globulin-like|GO:0008233 GO:0019538</t>
  </si>
  <si>
    <t>Cp_V2_contig_2959</t>
  </si>
  <si>
    <t>ATP synthase subunit beta, mitochondrial-like|GO:0000275 GO:0005524 GO:0046933 GO:0015986 GO:0099132</t>
  </si>
  <si>
    <t>Mitochondrion</t>
  </si>
  <si>
    <t>Cp_V2_contig_3010</t>
  </si>
  <si>
    <t>alpha-N-acetylglucosaminidase isoform X2|GO:0004561 GO:0008152</t>
  </si>
  <si>
    <t>Cp_V2_contig_2118</t>
  </si>
  <si>
    <t>ubiquitin carboxyl-terminal hydrolase 12 isoform X1|GO:0003690 GO:0036459 GO:0006265 GO:0006511 GO:0016579</t>
  </si>
  <si>
    <t>Cp_V2_contig_11678</t>
  </si>
  <si>
    <t>hypothetical protein MIMGU_mgv1a018920mg, partial|GO:0016021 GO:0004553 GO:0005975</t>
  </si>
  <si>
    <t>Cp_V2_contig_27426</t>
  </si>
  <si>
    <t>alpha-N-acetylglucosaminidase isoform X1</t>
  </si>
  <si>
    <t>Cp_V2_contig_21087</t>
  </si>
  <si>
    <t>nucleolin 1|GO:0003723</t>
  </si>
  <si>
    <t>Cp_V2_contig_2168</t>
  </si>
  <si>
    <t>protein EXORDIUM-like 2</t>
  </si>
  <si>
    <t>Cp_V2_contig_10276</t>
  </si>
  <si>
    <t>probable protein phosphatase 2C 80|GO:0003824</t>
  </si>
  <si>
    <t>Cp_V2_contig_7909</t>
  </si>
  <si>
    <t>beta-glucosidase 40|GO:0016021 GO:0008422 GO:0005975 GO:1901657</t>
  </si>
  <si>
    <t>Cp_V2_contig_18867</t>
  </si>
  <si>
    <t>lignin-forming anionic peroxidase|GO:0005576 GO:0004601 GO:0020037 GO:0046872 GO:0006979 GO:0042744 GO:0055114 GO:0098869</t>
  </si>
  <si>
    <t>Cp_V2_contig_34271</t>
  </si>
  <si>
    <t>cytochrome P450 94A2-like|GO:0016021 GO:0004497 GO:0005506 GO:0016705 GO:0020037 GO:0055114</t>
  </si>
  <si>
    <t>Cp_V2_contig_9341</t>
  </si>
  <si>
    <t>subtilisin-like protease SBT1.8|GO:0005794 GO:0009505 GO:0009506 GO:0016021 GO:0004252 GO:0006508</t>
  </si>
  <si>
    <t>Cp_V2_contig_31050</t>
  </si>
  <si>
    <t>alpha-xylosidase 1|GO:0004553 GO:0030246 GO:0005975</t>
  </si>
  <si>
    <t>Cp_V2_contig_6353</t>
  </si>
  <si>
    <t>ATPase subunit 1 (mitochondrion)|GO:0005743 GO:0045261 GO:0005524 GO:0046933 GO:0015986 GO:0099132</t>
  </si>
  <si>
    <t>Cp_V2_contig_7765</t>
  </si>
  <si>
    <t>peroxidase N1-like|GO:0005737 GO:0009506 GO:0009519 GO:0009531 GO:0004601 GO:0020037 GO:0046872 GO:0006979 GO:0009664 GO:0009816 GO:0042744 GO:0055114 GO:0098869</t>
  </si>
  <si>
    <t>Cp_V2_contig_45204</t>
  </si>
  <si>
    <t>putative beta-glucosidase 41 isoform X1|GO:0008422 GO:0005975 GO:1901657</t>
  </si>
  <si>
    <t>Cp_V2_contig_37880</t>
  </si>
  <si>
    <t>pentatricopeptide repeat-containing protein At1g71210</t>
  </si>
  <si>
    <t>Cp_V2_contig_16392</t>
  </si>
  <si>
    <t>heat shock 70 kDa protein, mitochondrial|GO:0005739 GO:0016021 GO:0003677 GO:0003887 GO:0005524 GO:0032440 GO:0046873 GO:0051082 GO:0006351 GO:0006457 GO:0030001 GO:0055085 GO:0055114 GO:0071897</t>
  </si>
  <si>
    <t>Cp_V2_contig_11358</t>
  </si>
  <si>
    <t>glyceraldehyde-3-phosphate dehydrogenase, cytosolic|GO:0016620 GO:0050661 GO:0051287 GO:0006006 GO:0055114</t>
  </si>
  <si>
    <t>Cp_V2_contig_9884</t>
  </si>
  <si>
    <t>serine/threonine-protein phosphatase BSL1|GO:0005634 GO:0004722 GO:0046872 GO:0006470 GO:0009742</t>
  </si>
  <si>
    <t>Cp_V2_contig_19180</t>
  </si>
  <si>
    <t>putative glucose-6-phosphate 1-epimerase|GO:0030246 GO:0047938 GO:0005975</t>
  </si>
  <si>
    <t>Cp_V2_contig_6727</t>
  </si>
  <si>
    <t>heat shock cognate protein 80-like|GO:0005618 GO:0005634 GO:0005739 GO:0005794 GO:0005829 GO:0009506 GO:0003729 GO:0005524 GO:0051082 GO:0006457 GO:0006952 GO:0009414 GO:0009651 GO:0009908 GO:0010187 GO:0010286 GO:0048366 GO:0050821 GO:0051131 GO:00</t>
  </si>
  <si>
    <t>Cp_V2_contig_27134</t>
  </si>
  <si>
    <t>probable alpha-galactosidase B|GO:0004557 GO:0016740 GO:0006796 GO:0009116</t>
  </si>
  <si>
    <t>Cp_V2_contig_3638</t>
  </si>
  <si>
    <t>cysteine-rich rehydration-responsive 1</t>
  </si>
  <si>
    <t>Cp_V2_contig_6685</t>
  </si>
  <si>
    <t>heat stress transcription factor A-7a-like isoform X1|GO:0005634 GO:0003700 GO:0043565 GO:0006355</t>
  </si>
  <si>
    <t>Cp_V2_contig_13076</t>
  </si>
  <si>
    <t>protein disulfide-isomerase-like|GO:0005788 GO:0003756 GO:0006457 GO:0034976 GO:0045454</t>
  </si>
  <si>
    <t>Cp_V2_contig_13652</t>
  </si>
  <si>
    <t>leucine-rich repeat extensin-like protein 2</t>
  </si>
  <si>
    <t>Cp_V2_contig_20215</t>
  </si>
  <si>
    <t>las1-like family protein|GO:0006364</t>
  </si>
  <si>
    <t>Cp_V2_contig_495</t>
  </si>
  <si>
    <t>NAD-dependent malic enzyme 62 kDa isoform, mitochondrial|GO:0005759 GO:0009507 GO:0004471 GO:0005524 GO:0008270 GO:0042803 GO:0050897 GO:0051287 GO:0006090 GO:0006108 GO:0009651 GO:0055114</t>
  </si>
  <si>
    <t>Cp_V2_contig_29001</t>
  </si>
  <si>
    <t>oil body-associated protein 1A-like</t>
  </si>
  <si>
    <t>Cp_V2_contig_12767</t>
  </si>
  <si>
    <t>R3H domain-containing protein 1-like</t>
  </si>
  <si>
    <t>Cp_V2_contig_9170</t>
  </si>
  <si>
    <t>transcription factor PIF4</t>
  </si>
  <si>
    <t>Cp_V2_contig_902</t>
  </si>
  <si>
    <t>Cp_V2_contig_14709</t>
  </si>
  <si>
    <t>protein NUCLEAR FUSION DEFECTIVE 2|GO:0003725 GO:0004525 GO:0006396 GO:0090502</t>
  </si>
  <si>
    <t>Cp_V2_contig_9694</t>
  </si>
  <si>
    <t>Cp_V2_contig_17047</t>
  </si>
  <si>
    <t>potassium channel AKT1-like|GO:0016021 GO:0005242 GO:0042802 GO:0009414 GO:0009651 GO:0010107 GO:0034765 GO:0048767 GO:0090333</t>
  </si>
  <si>
    <t>Cp_V2_contig_23016</t>
  </si>
  <si>
    <t>hypothetical protein F511_35877</t>
  </si>
  <si>
    <t>Cp_V2_contig_3923</t>
  </si>
  <si>
    <t>coatomer subunit gamma|GO:0000139 GO:0030126 GO:0005198 GO:0006886 GO:0016192</t>
  </si>
  <si>
    <t>Cp_V2_contig_10985</t>
  </si>
  <si>
    <t>probable ubiquitin-conjugating enzyme E2 23</t>
  </si>
  <si>
    <t>Cp_V2_contig_32361</t>
  </si>
  <si>
    <t>alpha expansin|GO:0005576 GO:0005618 GO:0016020 GO:0009664</t>
  </si>
  <si>
    <t>Cp_V2_contig_1743</t>
  </si>
  <si>
    <t>polyphenol oxidase I, chloroplastic-like|GO:0004097 GO:0046872 GO:0046148 GO:0055114</t>
  </si>
  <si>
    <t>Cp_V2_contig_6578</t>
  </si>
  <si>
    <t>low-temperature-induced cysteine proteinase-like|GO:0005615 GO:0005764 GO:0004197 GO:0051603</t>
  </si>
  <si>
    <t>Cp_V2_contig_7650</t>
  </si>
  <si>
    <t>SURP and G-patch domain-containing protein 1-like protein|GO:0003723 GO:0006396</t>
  </si>
  <si>
    <t>Cp_V2_contig_11375</t>
  </si>
  <si>
    <t>aspartate aminotransferase, cytoplasmic|GO:0005777 GO:0009536 GO:0016020 GO:0004069 GO:0004096 GO:0020037 GO:0030170 GO:0080130 GO:0006520 GO:0006979 GO:0009058 GO:0010150 GO:0055114 GO:0098869</t>
  </si>
  <si>
    <t>Cp_V2_contig_15006</t>
  </si>
  <si>
    <t>pentatricopeptide repeat-containing protein At2g37230|GO:0009535 GO:0003729 GO:0004519 GO:0009409 GO:0009451 GO:0090305</t>
  </si>
  <si>
    <t>Cp_V2_contig_823</t>
  </si>
  <si>
    <t>staphylococcal nuclease domain-containing protein 1-like|GO:0016442 GO:0031047</t>
  </si>
  <si>
    <t>Cp_V2_contig_14314</t>
  </si>
  <si>
    <t>pectinesterase 3|GO:0005576 GO:0005618 GO:0016021 GO:0030599 GO:0045330 GO:0046910 GO:0042545 GO:0043086 GO:0045490</t>
  </si>
  <si>
    <t>Cp_V2_contig_38909</t>
  </si>
  <si>
    <t>probable inactive receptor kinase At4g23740|GO:0016021 GO:0004672 GO:0005524 GO:0006468</t>
  </si>
  <si>
    <t>Cp_V2_contig_13134</t>
  </si>
  <si>
    <t>vesicle-associated protein 1-2-like|GO:0044425</t>
  </si>
  <si>
    <t>Cp_V2_contig_3862</t>
  </si>
  <si>
    <t>aspartic proteinase Asp1|GO:0004190 GO:0006508</t>
  </si>
  <si>
    <t>Cp_V2_contig_28626</t>
  </si>
  <si>
    <t>C2H2-like zinc finger protein, putative</t>
  </si>
  <si>
    <t>Cp_V2_contig_8078</t>
  </si>
  <si>
    <t>eukaryotic translation initiation factor 5A-2|GO:0003743 GO:0003746 GO:0043022 GO:0006413 GO:0006452 GO:0045901 GO:0045905</t>
  </si>
  <si>
    <t>Cp_V2_contig_168</t>
  </si>
  <si>
    <t>elongation factor 1-alpha|GO:0005737 GO:0003746 GO:0003924 GO:0005525 GO:0006414</t>
  </si>
  <si>
    <t>Cp_V2_contig_4077</t>
  </si>
  <si>
    <t>AAA-ATPase At2g18193-like|GO:0016021 GO:0005524</t>
  </si>
  <si>
    <t>Cp_V2_contig_8773</t>
  </si>
  <si>
    <t>guanosine nucleotide diphosphate dissociation inhibitor 2|GO:0005622 GO:0005093 GO:0007264 GO:0015031 GO:0050790</t>
  </si>
  <si>
    <t>Cp_V2_contig_18199</t>
  </si>
  <si>
    <t>glutathione reductase, chloroplastic|GO:0005739 GO:0009570 GO:0004362 GO:0004791 GO:0009055 GO:0050660 GO:0050661 GO:0000305 GO:0006749 GO:0022900 GO:0045454 GO:0098869</t>
  </si>
  <si>
    <t>Cp_V2_contig_6262</t>
  </si>
  <si>
    <t>protein TIC 55, chloroplastic|GO:0009941 GO:0016021 GO:0010277 GO:0051537 GO:0045036 GO:0055114</t>
  </si>
  <si>
    <t>Cp_V2_contig_24584</t>
  </si>
  <si>
    <t>subtilisin-like protease SBT1.9|GO:0008236</t>
  </si>
  <si>
    <t>Cp_V2_contig_14289</t>
  </si>
  <si>
    <t>beta-glucosidase 44-like|GO:0005634 GO:0016021 GO:0004721 GO:0008422 GO:0005975 GO:0006397 GO:0006470 GO:1901657</t>
  </si>
  <si>
    <t>Cp_V2_contig_17578</t>
  </si>
  <si>
    <t>BAG family molecular chaperone regulator 8, chloroplastic</t>
  </si>
  <si>
    <t>Cp_V2_contig_21986</t>
  </si>
  <si>
    <t>neurofilament medium polypeptide</t>
  </si>
  <si>
    <t>Cp_V2_contig_19000</t>
  </si>
  <si>
    <t>probable transcriptional regulator SLK2 isoform X1</t>
  </si>
  <si>
    <t>Cp_V2_contig_10844</t>
  </si>
  <si>
    <t>Cp_V2_contig_1674</t>
  </si>
  <si>
    <t>low-temperature-induced cysteine proteinase-like|GO:0008234 GO:0032440 GO:0006508 GO:0055114</t>
  </si>
  <si>
    <t>Cp_V2_contig_13208</t>
  </si>
  <si>
    <t>Cp_V2_contig_30617</t>
  </si>
  <si>
    <t>Cp_V2_contig_216</t>
  </si>
  <si>
    <t>ectonucleotide pyrophosphatase/phosphodiesterase family member 1-like|GO:0005773 GO:0016021 GO:0016740 GO:0035529 GO:0008152</t>
  </si>
  <si>
    <t>Cp_V2_contig_36916</t>
  </si>
  <si>
    <t>bZIP transcription factor 11</t>
  </si>
  <si>
    <t>Cp_V2_contig_24788</t>
  </si>
  <si>
    <t>ubiquitin carboxyl-terminal hydrolase 13|GO:0016787 GO:0006281</t>
  </si>
  <si>
    <t>Cp_V2_contig_11075</t>
  </si>
  <si>
    <t>U-box domain-containing protein 28-like|GO:0004842 GO:0016567</t>
  </si>
  <si>
    <t>Cp_V2_contig_12379</t>
  </si>
  <si>
    <t>monodehydroascorbate reductase|GO:0005737 GO:0016021 GO:0016656 GO:0050660 GO:0055114</t>
  </si>
  <si>
    <t>Cp_V2_contig_19581</t>
  </si>
  <si>
    <t>peroxidase 31-like|GO:0005576 GO:0004601 GO:0020037 GO:0046872 GO:0006979 GO:0042744 GO:0055114 GO:0098869</t>
  </si>
  <si>
    <t>Cp_V2_contig_8997</t>
  </si>
  <si>
    <t>leucine-rich repeat extensin-like protein 4|GO:0016021</t>
  </si>
  <si>
    <t>Cp_V2_contig_37935</t>
  </si>
  <si>
    <t>desiccation-related protein PCC13-62-like|GO:0016021</t>
  </si>
  <si>
    <t>Cp_V2_contig_5104;Cp_V2_contig_13171</t>
  </si>
  <si>
    <t>probable fructose-bisphosphate aldolase 3, chloroplastic|GO:0004332 GO:0006096</t>
  </si>
  <si>
    <t>Cp_V2_contig_36476</t>
  </si>
  <si>
    <t>L-ascorbate oxidase homolog|GO:0016021 GO:0005507 GO:0016491 GO:0055114</t>
  </si>
  <si>
    <t>Cp_V2_contig_3864</t>
  </si>
  <si>
    <t>peptidyl-prolyl cis-trans isomerase FKBP62-like|GO:0003755 GO:0000413</t>
  </si>
  <si>
    <t>Cp_V2_contig_23199</t>
  </si>
  <si>
    <t>Cp_V2_contig_17958</t>
  </si>
  <si>
    <t>stromal 70 kDa heat shock-related protein, chloroplastic|GO:0005524 GO:0051082 GO:0006457</t>
  </si>
  <si>
    <t>Cp_V2_contig_10516</t>
  </si>
  <si>
    <t>histone deacetylase 19|GO:0005634 GO:0046872 GO:0032041 GO:0006355 GO:0070932</t>
  </si>
  <si>
    <t>Cp_V2_contig_17981</t>
  </si>
  <si>
    <t>BTB/POZ domain-containing protein POB1-like|GO:0005634 GO:0031463 GO:0004842 GO:0010114 GO:0016567</t>
  </si>
  <si>
    <t>Cp_V2_contig_27331</t>
  </si>
  <si>
    <t>Cp_V2_contig_11912</t>
  </si>
  <si>
    <t>glyceraldehyde-3-phosphate dehydrogenase, cytosolic-like|GO:0016620 GO:0050661 GO:0051287 GO:0006006 GO:0055114</t>
  </si>
  <si>
    <t>Cp_V2_contig_6941</t>
  </si>
  <si>
    <t>heat shock 70 kDa protein, mitochondrial|GO:0005524 GO:0032440 GO:0051082 GO:0006457 GO:0055114</t>
  </si>
  <si>
    <t>Cp_V2_contig_29703</t>
  </si>
  <si>
    <t>transcription factor VIP1-like</t>
  </si>
  <si>
    <t>Cp_V2_contig_98</t>
  </si>
  <si>
    <t>peroxidase 42|GO:0005576 GO:0009505 GO:0009506 GO:0004601 GO:0020037 GO:0046872 GO:0006979 GO:0009664 GO:0042744 GO:0055114 GO:0098869</t>
  </si>
  <si>
    <t>Cp_V2_contig_38844</t>
  </si>
  <si>
    <t>Cp_V2_contig_2101</t>
  </si>
  <si>
    <t>probable polygalacturonase|GO:0005576 GO:0005774 GO:0004650 GO:0016829 GO:0005975 GO:0071555</t>
  </si>
  <si>
    <t>Cp_V2_contig_3839</t>
  </si>
  <si>
    <t>BEL1-like homeodomain protein 1</t>
  </si>
  <si>
    <t>Cp_V2_contig_35492</t>
  </si>
  <si>
    <t>probable leucine-rich repeat receptor-like protein kinase At1g35710|GO:0005618 GO:0009506 GO:0016301 GO:0016310</t>
  </si>
  <si>
    <t>Cp_V2_contig_23179</t>
  </si>
  <si>
    <t>Elongation factor 1-alpha|GO:0003746 GO:0005525 GO:0006414</t>
  </si>
  <si>
    <t>Cp_V2_contig_46951</t>
  </si>
  <si>
    <t>reverse transcriptase|GO:0003676 GO:0003964 GO:0004190 GO:0008270 GO:0006278 GO:0006508 GO:0015074</t>
  </si>
  <si>
    <t>Cp_V2_contig_7082</t>
  </si>
  <si>
    <t>vacuolar protein sorting-associated protein 53 A|GO:0000938 GO:0005829 GO:0042147</t>
  </si>
  <si>
    <t>Cp_V2_contig_33687</t>
  </si>
  <si>
    <t>peroxisomal membrane protein PMP22-like|GO:0005779</t>
  </si>
  <si>
    <t>Cp_V2_contig_5562</t>
  </si>
  <si>
    <t>endoplasmin homolog|GO:0005783 GO:0003700 GO:0005524 GO:0051082 GO:0006355 GO:0006457 GO:0006950</t>
  </si>
  <si>
    <t>Cp_V2_contig_2471</t>
  </si>
  <si>
    <t>alpha-glucan water dikinase, chloroplastic isoform X1|GO:0005524 GO:0016301 GO:0016310</t>
  </si>
  <si>
    <t>Cp_V2_contig_5307</t>
  </si>
  <si>
    <t>vacuolar protein 8|GO:0005634 GO:0005737</t>
  </si>
  <si>
    <t>Cp_V2_contig_8327</t>
  </si>
  <si>
    <t>haloacid dehalogenase-like hydrolase domain-containing protein 3|GO:0016787 GO:0008152</t>
  </si>
  <si>
    <t>Cp_V2_contig_3152</t>
  </si>
  <si>
    <t>transportin-1 isoform X1|GO:0005634 GO:0008536 GO:0016301 GO:0006886 GO:0016310</t>
  </si>
  <si>
    <t>Cp_V2_contig_12743</t>
  </si>
  <si>
    <t>NADP-dependent malic enzyme-like isoform X2|GO:0009507 GO:0004471 GO:0004473 GO:0046872 GO:0051287 GO:0006090 GO:0006108 GO:0055114</t>
  </si>
  <si>
    <t>Cp_V2_contig_31030</t>
  </si>
  <si>
    <t>uncharacterized oxidoreductase At4g09670-like</t>
  </si>
  <si>
    <t>Cp_V2_contig_2750</t>
  </si>
  <si>
    <t>fructose-bisphosphate aldolase cytoplasmic isozyme-like|GO:0004332 GO:0006096</t>
  </si>
  <si>
    <t>Cp_V2_contig_28651</t>
  </si>
  <si>
    <t>pleiotropic drug resistance protein 2-like|GO:0016021 GO:0005524 GO:0016887</t>
  </si>
  <si>
    <t>Cp_V2_contig_20296</t>
  </si>
  <si>
    <t>heat shock 70 kDa protein|GO:0005524</t>
  </si>
  <si>
    <t>Cp_V2_contig_7647</t>
  </si>
  <si>
    <t>cinnamate 4-hydroxylase|GO:0016021 GO:0005506 GO:0016710 GO:0020037 GO:0055114</t>
  </si>
  <si>
    <t>Cp_V2_contig_2816</t>
  </si>
  <si>
    <t>ERBB-3 BINDING PROTEIN 1|GO:0004177 GO:0006508</t>
  </si>
  <si>
    <t>Cp_V2_contig_25350</t>
  </si>
  <si>
    <t>Cp_V2_contig_4052</t>
  </si>
  <si>
    <t>histone deacetylase complex subunit sap18|GO:0005730 GO:0009651 GO:0009737</t>
  </si>
  <si>
    <t>Cp_V2_contig_31467</t>
  </si>
  <si>
    <t>CCAAT/enhancer-binding protein zeta|GO:0005730 GO:0010197</t>
  </si>
  <si>
    <t>Cp_V2_contig_16098</t>
  </si>
  <si>
    <t>probable glutamate carboxypeptidase 2|GO:0016021 GO:0004180 GO:0006508</t>
  </si>
  <si>
    <t>Cp_V2_contig_24671</t>
  </si>
  <si>
    <t>Cp_V2_contig_33533</t>
  </si>
  <si>
    <t>uncharacterized membrane protein At4g09580|GO:0016021</t>
  </si>
  <si>
    <t>Cp_V2_contig_2472</t>
  </si>
  <si>
    <t>UDP-glucose 6-dehydrogenase 1|GO:0003979 GO:0051287 GO:0055114</t>
  </si>
  <si>
    <t>Cp_V2_contig_21060</t>
  </si>
  <si>
    <t>non-specific lipid-transfer protein 2-like|GO:0006869</t>
  </si>
  <si>
    <t>Cp_V2_contig_40947</t>
  </si>
  <si>
    <t>hypothetical protein F511_26803</t>
  </si>
  <si>
    <t>Cp_V2_contig_38545</t>
  </si>
  <si>
    <t>protein EXORDIUM-like|GO:0005615 GO:0005794 GO:0005829 GO:0009505 GO:0016020 GO:0048046 GO:0009741</t>
  </si>
  <si>
    <t>Cp_V2_contig_7126</t>
  </si>
  <si>
    <t>pentatricopeptide repeat-containing protein At2g03880, mitochondrial|GO:0005739 GO:0003723 GO:0004519 GO:0008270 GO:0009451 GO:0090305</t>
  </si>
  <si>
    <t>Cp_V2_contig_13638</t>
  </si>
  <si>
    <t>choline/ethanolaminephosphotransferase 1|GO:0005794 GO:0016021 GO:0004142 GO:0004307 GO:0046872 GO:0006646 GO:0006657</t>
  </si>
  <si>
    <t>Cp_V2_contig_37264</t>
  </si>
  <si>
    <t>G-type lectin S-receptor-like serine/threonine-protein kinase SD3-1|GO:0016020 GO:0000166 GO:0004672 GO:0016310</t>
  </si>
  <si>
    <t>Cp_V2_contig_14001</t>
  </si>
  <si>
    <t>Cp_V2_contig_1839</t>
  </si>
  <si>
    <t>polygalacturonase inhibitor protein</t>
  </si>
  <si>
    <t>Cp_V2_contig_40359</t>
  </si>
  <si>
    <t>L-ascorbate oxidase homolog|GO:0009505 GO:0009506 GO:0016020 GO:0005507 GO:0016722 GO:0055114</t>
  </si>
  <si>
    <t>Cp_V2_contig_29019</t>
  </si>
  <si>
    <t>osmotin-like protein</t>
  </si>
  <si>
    <t>Cp_V2_contig_12222</t>
  </si>
  <si>
    <t>glycylpeptide N-tetradecanoyltransferase 1-like|GO:0005737 GO:0004379 GO:0018008</t>
  </si>
  <si>
    <t>Cp_V2_contig_9552</t>
  </si>
  <si>
    <t>glutamate--cysteine ligase, chloroplastic|GO:0016021 GO:0004357 GO:0006750</t>
  </si>
  <si>
    <t>Cp_V2_contig_25701</t>
  </si>
  <si>
    <t>probable glucan endo-1,3-beta-glucosidase A6|GO:0009505 GO:0009506 GO:0046658 GO:0004553 GO:0030247 GO:0005975</t>
  </si>
  <si>
    <t>Cp_V2_contig_21415</t>
  </si>
  <si>
    <t>beta-xylosidase/alpha-L-arabinofuranosidase 2-like|GO:0016021 GO:0004553 GO:0005975</t>
  </si>
  <si>
    <t>Cp_V2_contig_29881</t>
  </si>
  <si>
    <t>serine carboxypeptidase-like 50|GO:0004185 GO:0006508</t>
  </si>
  <si>
    <t>Cp_V2_contig_14342</t>
  </si>
  <si>
    <t>uncharacterized protein LOC105158654 isoform X1</t>
  </si>
  <si>
    <t>Cp_V2_contig_6176</t>
  </si>
  <si>
    <t>Cp_V2_contig_12099</t>
  </si>
  <si>
    <t>neutral/alkaline invertase 3, chloroplastic|GO:0033926</t>
  </si>
  <si>
    <t>Cp_V2_contig_7869</t>
  </si>
  <si>
    <t>replication factor C subunit 1|GO:0005634 GO:0005663 GO:0003689 GO:0005524 GO:0006260 GO:0006281</t>
  </si>
  <si>
    <t>Cp_V2_contig_25691</t>
  </si>
  <si>
    <t>aspartyl protease family protein At5g10770-like|GO:0016021 GO:0004190 GO:0006508</t>
  </si>
  <si>
    <t>Cp_V2_contig_4183</t>
  </si>
  <si>
    <t>5-methyltetrahydropteroyltriglutamate--homocysteine methyltransferase|GO:0003871 GO:0008270 GO:0009086 GO:0032259</t>
  </si>
  <si>
    <t>Cp_V2_contig_20789</t>
  </si>
  <si>
    <t>Cp_V2_contig_10520</t>
  </si>
  <si>
    <t>leucine aminopeptidase 1|GO:0005737 GO:0004177 GO:0008235 GO:0030145 GO:0006508</t>
  </si>
  <si>
    <t>Cp_V2_contig_10581</t>
  </si>
  <si>
    <t>putative receptor-like protein kinase At4g00960|GO:0005886 GO:0004674 GO:0005524 GO:0006468</t>
  </si>
  <si>
    <t>Cp_V2_contig_29882</t>
  </si>
  <si>
    <t>enoyl-CoA delta isomerase 2, peroxisomal-like|GO:0005777 GO:0016020 GO:0004165</t>
  </si>
  <si>
    <t>Cp_V2_contig_17755</t>
  </si>
  <si>
    <t>U2 small nuclear ribonucleoprotein A'|GO:0005730 GO:0005829 GO:0009507 GO:0015030 GO:0019013 GO:0030529 GO:0000398 GO:0009409</t>
  </si>
  <si>
    <t>Cp_V2_contig_16817</t>
  </si>
  <si>
    <t>alpha-amylase 3, chloroplastic|GO:0004556 GO:0005509 GO:0033910 GO:0103025 GO:0005975</t>
  </si>
  <si>
    <t>Cp_V2_contig_7933</t>
  </si>
  <si>
    <t>chaperone protein dnaJ 6-like|GO:0005506 GO:0016705 GO:0020037 GO:0055114</t>
  </si>
  <si>
    <t>Cp_V2_contig_12004</t>
  </si>
  <si>
    <t>putative late blight resistance protein homolog R1A-3</t>
  </si>
  <si>
    <t>Cp_V2_contig_36631</t>
  </si>
  <si>
    <t>Cp_V2_contig_5624</t>
  </si>
  <si>
    <t>nascent polypeptide-associated complex subunit alpha-like protein 1|GO:0005854 GO:0003746 GO:0006414</t>
  </si>
  <si>
    <t>Cp_V2_contig_16137</t>
  </si>
  <si>
    <t>sulfite oxidase|GO:0005739 GO:0005777 GO:0008482 GO:0030151 GO:0006790 GO:0010477 GO:0015994 GO:0042128 GO:0055114</t>
  </si>
  <si>
    <t>Cp_V2_contig_19677</t>
  </si>
  <si>
    <t>GDSL esterase/lipase At5g03610-like|GO:0016020</t>
  </si>
  <si>
    <t>Cp_V2_contig_18198</t>
  </si>
  <si>
    <t>DNA polymerase I B, chloroplastic/mitochondrial-like|GO:0003677 GO:0003887 GO:0008408 GO:0006261 GO:0071897 GO:0090305</t>
  </si>
  <si>
    <t>Cp_V2_contig_1323</t>
  </si>
  <si>
    <t>puromycin-sensitive aminopeptidase isoform X1|GO:0004177 GO:0008237 GO:0008270 GO:0006508</t>
  </si>
  <si>
    <t>Cp_V2_contig_10225</t>
  </si>
  <si>
    <t>U-box domain-containing protein 32 isoform X1</t>
  </si>
  <si>
    <t>Cp_V2_contig_11619</t>
  </si>
  <si>
    <t>protein EXORDIUM-like</t>
  </si>
  <si>
    <t>Cp_V2_contig_5068</t>
  </si>
  <si>
    <t>heat shock cognate 70 kDa protein 2-like|GO:0005524</t>
  </si>
  <si>
    <t>Cp_V2_contig_23946</t>
  </si>
  <si>
    <t>protein STICHEL-like 3|GO:0032991 GO:0043229 GO:0003677 GO:0016779 GO:0006260</t>
  </si>
  <si>
    <t>Cp_V2_contig_3240</t>
  </si>
  <si>
    <t>leucine-rich repeat receptor-like protein kinase PXC2|GO:0016301 GO:0032440 GO:0016310 GO:0055114</t>
  </si>
  <si>
    <t>Cp_V2_contig_29634</t>
  </si>
  <si>
    <t>Cp_V2_contig_3780</t>
  </si>
  <si>
    <t>cytochrome P450 CYP82D47-like|GO:0016020 GO:0016491 GO:0046872 GO:0097159 GO:1901363 GO:0008152</t>
  </si>
  <si>
    <t>Cp_V2_contig_24045</t>
  </si>
  <si>
    <t>glutathione reductase, chloroplastic|GO:0005777 GO:0004362 GO:0009055 GO:0050660 GO:0050661 GO:0006749 GO:0022900 GO:0045454 GO:0098869</t>
  </si>
  <si>
    <t>Cp_V2_contig_1437</t>
  </si>
  <si>
    <t>NAC domain-containing protein 2-like|GO:0005634 GO:0003677 GO:0006355</t>
  </si>
  <si>
    <t>Cp_V2_contig_1254</t>
  </si>
  <si>
    <t>hypothetical protein F511_21484</t>
  </si>
  <si>
    <t>Cp_V2_contig_17872</t>
  </si>
  <si>
    <t>ARF guanine-nucleotide exchange factor GNOM-like|GO:0005794 GO:0005086 GO:0006890 GO:0006897 GO:0032012 GO:0065009 GO:0080119</t>
  </si>
  <si>
    <t>Cp_V2_contig_1613</t>
  </si>
  <si>
    <t>starch synthase 3, chloroplastic/amyloplastic|GO:0009507 GO:0004373 GO:0009011 GO:2001070 GO:0019252</t>
  </si>
  <si>
    <t>Cp_V2_contig_44385</t>
  </si>
  <si>
    <t>Cp_V2_contig_2267</t>
  </si>
  <si>
    <t>Cp_V2_contig_36444</t>
  </si>
  <si>
    <t>Cp_V2_contig_18783</t>
  </si>
  <si>
    <t>2,3-dimethylmalate lyase isoform X1|GO:0016301 GO:0016829 GO:0016310</t>
  </si>
  <si>
    <t>Cp_V2_contig_3597</t>
  </si>
  <si>
    <t>heat shock cognate 70 kDa protein|GO:0005524</t>
  </si>
  <si>
    <t>Cp_V2_contig_1740</t>
  </si>
  <si>
    <t>heat shock cognate protein 80-like|GO:0005524 GO:0051082 GO:0006457 GO:0006950</t>
  </si>
  <si>
    <t>Cp_V2_contig_1313</t>
  </si>
  <si>
    <t>type I inositol 1,4,5-trisphosphate 5-phosphatase 12</t>
  </si>
  <si>
    <t>Cp_V2_contig_42312</t>
  </si>
  <si>
    <t>basic 7S globulin-like|GO:0004190 GO:0006508</t>
  </si>
  <si>
    <t>Cp_V2_contig_3012</t>
  </si>
  <si>
    <t>pectinesterase/pectinesterase inhibitor U1|GO:0005576 GO:0005618 GO:0016021 GO:0030599 GO:0045330 GO:0046910 GO:0042545 GO:0043086 GO:0045490</t>
  </si>
  <si>
    <t>Cp_V2_contig_20617</t>
  </si>
  <si>
    <t>basic 7S globulin-like|GO:0004190 GO:0006508 GO:0030163</t>
  </si>
  <si>
    <t>Cp_V2_contig_21685</t>
  </si>
  <si>
    <t>Cp_V2_contig_37496</t>
  </si>
  <si>
    <t>squamosa promoter-binding-like protein 7|GO:0005634 GO:0016021 GO:0003677 GO:0046872</t>
  </si>
  <si>
    <t>Cp_V2_contig_31540</t>
  </si>
  <si>
    <t>PREDICTED: uncharacterized protein At1g04910-like|GO:0016757 GO:0006004</t>
  </si>
  <si>
    <t>Cp_V2_contig_1658</t>
  </si>
  <si>
    <t>putative late blight resistance protein homolog R1B-14</t>
  </si>
  <si>
    <t>Cp_V2_contig_22796</t>
  </si>
  <si>
    <t>probable glutamate carboxypeptidase 2 isoform X2|GO:0016021 GO:0004180 GO:0006508</t>
  </si>
  <si>
    <t>Cp_V2_contig_16716</t>
  </si>
  <si>
    <t>ubiquinol-cytochrome-c reductase complex assembly factor 1 isoform X1|GO:0005739 GO:0034551 GO:0070131</t>
  </si>
  <si>
    <t>Cp_V2_contig_19352</t>
  </si>
  <si>
    <t>STS14 protein</t>
  </si>
  <si>
    <t>Cp_V2_contig_20924</t>
  </si>
  <si>
    <t>ERBB-3 BINDING PROTEIN 1|GO:0016021</t>
  </si>
  <si>
    <t>Cp_V2_contig_29451</t>
  </si>
  <si>
    <t>peroxidase 31|GO:0005576 GO:0004601 GO:0020037 GO:0046872 GO:0006979 GO:0042744 GO:0055114 GO:0098869</t>
  </si>
  <si>
    <t>Cp_V2_contig_1627</t>
  </si>
  <si>
    <t>serine/threonine-protein kinase STY46 isoform X1|GO:0005829 GO:0004674 GO:0004871 GO:0005524 GO:0006468 GO:0009658 GO:0035556</t>
  </si>
  <si>
    <t>Cp_V2_contig_6541</t>
  </si>
  <si>
    <t>phosphoenolpyruvate carboxykinase [ATP]-like|GO:0005829 GO:0004612 GO:0005524 GO:0016301 GO:0006094 GO:0016310</t>
  </si>
  <si>
    <t>Cp_V2_contig_9874</t>
  </si>
  <si>
    <t>enolase|GO:0000015 GO:0000287 GO:0004634 GO:0006096</t>
  </si>
  <si>
    <t>Cp_V2_contig_45594</t>
  </si>
  <si>
    <t>putative lipid-transfer protein DIR1</t>
  </si>
  <si>
    <t>Cp_V2_contig_1276</t>
  </si>
  <si>
    <t>cytochrome P450 71A1-like|GO:0016021 GO:0005506 GO:0016709 GO:0020037 GO:0044550 GO:0055114</t>
  </si>
  <si>
    <t>Cp_V2_contig_21410</t>
  </si>
  <si>
    <t>serine carboxypeptidase-like 45|GO:0004185 GO:0006508</t>
  </si>
  <si>
    <t>Cp_V2_contig_7150</t>
  </si>
  <si>
    <t>serine/threonine-protein kinase prpf4B-like|GO:0005634 GO:0004693 GO:0005524 GO:0006468</t>
  </si>
  <si>
    <t>Cp_V2_contig_575</t>
  </si>
  <si>
    <t>Cp_V2_contig_660</t>
  </si>
  <si>
    <t>triosephosphate isomerase, cytosolic|GO:0005618 GO:0005739 GO:0005774 GO:0005829 GO:0005886 GO:0009506 GO:0009570 GO:0048046 GO:0004807 GO:0005507 GO:0006094 GO:0006096 GO:0006098 GO:0009651 GO:0009735 GO:0010043 GO:0019563 GO:0046166 GO:0046686</t>
  </si>
  <si>
    <t>Cp_V2_contig_1345</t>
  </si>
  <si>
    <t>probable E3 ubiquitin-protein ligase RHC2A|GO:0003824 GO:0006511 GO:0016567</t>
  </si>
  <si>
    <t>Cp_V2_contig_15188</t>
  </si>
  <si>
    <t>molybdenum cofactor sulfurase|GO:0003824</t>
  </si>
  <si>
    <t>Cp_V2_contig_41997</t>
  </si>
  <si>
    <t>thioredoxin-like protein Clot|GO:0005829 GO:0030158 GO:0047134 GO:0055114</t>
  </si>
  <si>
    <t>Cp_V2_contig_20165</t>
  </si>
  <si>
    <t>Cp_V2_contig_34024</t>
  </si>
  <si>
    <t>L-ascorbate oxidase homolog|GO:0005507 GO:0016491 GO:0055114</t>
  </si>
  <si>
    <t>Cp_V2_contig_11041</t>
  </si>
  <si>
    <t>cationic peroxidase 1-like|GO:0005576 GO:0004601 GO:0020037 GO:0046872 GO:0006979 GO:0042744 GO:0055114 GO:0098869</t>
  </si>
  <si>
    <t>Cp_V2_contig_8232</t>
  </si>
  <si>
    <t>Cp_V2_contig_27287</t>
  </si>
  <si>
    <t>glycogen synthase kinase|GO:0000166 GO:0004672 GO:0016310</t>
  </si>
  <si>
    <t>Cp_V2_contig_7612</t>
  </si>
  <si>
    <t>subtilisin-like protease SBT1.4|GO:0004252 GO:0006508</t>
  </si>
  <si>
    <t>Cp_V2_contig_5294</t>
  </si>
  <si>
    <t>receptor protein kinase TMK1-like|GO:0005886 GO:0016021 GO:0004675 GO:0005524 GO:0006468 GO:0007178</t>
  </si>
  <si>
    <t>Cp_V2_contig_7181</t>
  </si>
  <si>
    <t>aspartyl protease AED3-like|GO:0009505 GO:0009507 GO:0048046 GO:0004190 GO:0006508</t>
  </si>
  <si>
    <t>Cp_V2_contig_9216</t>
  </si>
  <si>
    <t>protein SHOOT GRAVITROPISM 5-like</t>
  </si>
  <si>
    <t>Cp_V2_contig_14896</t>
  </si>
  <si>
    <t>protein HOMOLOG OF MAMMALIAN LYST-INTERACTING PROTEIN 5|GO:0044424</t>
  </si>
  <si>
    <t>Cp_V2_contig_33507</t>
  </si>
  <si>
    <t>casein kinase 1-like protein HD16|GO:0005634 GO:0005737 GO:0004674 GO:0005524 GO:0008360 GO:0018105</t>
  </si>
  <si>
    <t>Cp_V2_contig_11508</t>
  </si>
  <si>
    <t>palmitoyl-acyl carrier protein thioesterase, chloroplastic|GO:0009507 GO:0016790 GO:0006633</t>
  </si>
  <si>
    <t>Cp_V2_contig_12491</t>
  </si>
  <si>
    <t>protein TIME FOR COFFEE</t>
  </si>
  <si>
    <t>Cp_V2_contig_7963</t>
  </si>
  <si>
    <t>probable beta-D-xylosidase 6|GO:0005774 GO:0016021 GO:0004553 GO:0005975</t>
  </si>
  <si>
    <t>Cp_V2_contig_23584</t>
  </si>
  <si>
    <t>pectinesterase-like|GO:0005618 GO:0030599 GO:0045330 GO:0046910 GO:0042545 GO:0043086 GO:0045490</t>
  </si>
  <si>
    <t>Cp_V2_contig_9930</t>
  </si>
  <si>
    <t>histone acetyltransferase HAC1-like isoform X1|GO:0005634 GO:0003712 GO:0004402 GO:0008270 GO:0006355 GO:0016573</t>
  </si>
  <si>
    <t>Cp_V2_contig_14076</t>
  </si>
  <si>
    <t>hydroquinone glucosyltransferase-like|GO:0035251</t>
  </si>
  <si>
    <t>Cp_V2_contig_26995</t>
  </si>
  <si>
    <t>beta-galactosidase 10|GO:0005773 GO:0009505 GO:0004565 GO:0030246 GO:0005975 GO:0080167</t>
  </si>
  <si>
    <t>Cp_V2_contig_1209</t>
  </si>
  <si>
    <t>copper-transporting ATPase PAA2, chloroplastic|GO:0016021 GO:0000166 GO:0004008 GO:0046872 GO:0060003 GO:0099132</t>
  </si>
  <si>
    <t>Cp_V2_contig_23349</t>
  </si>
  <si>
    <t>DUF21 domain-containing protein At2g14520|GO:0016021</t>
  </si>
  <si>
    <t>Cp_V2_contig_1630</t>
  </si>
  <si>
    <t>Cp_V2_contig_20856</t>
  </si>
  <si>
    <t>sulfite reductase [ferredoxin], chloroplastic|GO:0020037 GO:0050311 GO:0051539 GO:0006355 GO:0055114</t>
  </si>
  <si>
    <t>Cp_V2_contig_11231</t>
  </si>
  <si>
    <t>divinyl chlorophyllide a 8-vinyl-reductase, chloroplastic</t>
  </si>
  <si>
    <t>Cp_V2_contig_14555</t>
  </si>
  <si>
    <t>sulfoquinovosyl transferase SQD2|GO:0009941 GO:0046510 GO:0009247 GO:0046506</t>
  </si>
  <si>
    <t>Cp_V2_contig_18462</t>
  </si>
  <si>
    <t>proline--tRNA ligase, cytoplasmic-like|GO:0005737 GO:0017101 GO:0004827 GO:0005524 GO:0006433</t>
  </si>
  <si>
    <t>Cp_V2_contig_3895</t>
  </si>
  <si>
    <t>Cp_V2_contig_250</t>
  </si>
  <si>
    <t>berberine bridge enzyme-like 21|GO:0016614 GO:0050660 GO:0055114</t>
  </si>
  <si>
    <t>Cp_V2_contig_7971</t>
  </si>
  <si>
    <t>3-ketoacyl-CoA synthase 4|GO:0016021 GO:0016747 GO:0006633</t>
  </si>
  <si>
    <t>Cp_V2_contig_9021</t>
  </si>
  <si>
    <t>5-methyltetrahydropteroyltriglutamate--homocysteine methyltransferase-like|GO:0005737 GO:0003871 GO:0008270 GO:0009086 GO:0032259</t>
  </si>
  <si>
    <t>Cp_V2_contig_15806</t>
  </si>
  <si>
    <t>probable trans-2-enoyl-CoA reductase, mitochondrial|GO:0005634 GO:0005739 GO:0009507 GO:0005507 GO:0005524 GO:0019166 GO:0006633 GO:0055114</t>
  </si>
  <si>
    <t>Cp_V2_contig_4154</t>
  </si>
  <si>
    <t>carboxylesterase 1|GO:0005829 GO:0052689 GO:0009056</t>
  </si>
  <si>
    <t>Cp_V2_contig_11272</t>
  </si>
  <si>
    <t>mitotic checkpoint protein BUB3.2</t>
  </si>
  <si>
    <t>Cp_V2_contig_44594</t>
  </si>
  <si>
    <t>early nodulin-like protein 1|GO:0016021 GO:0009055 GO:0022900</t>
  </si>
  <si>
    <t>Cp_V2_contig_25387;Cp_V2_contig_38551</t>
  </si>
  <si>
    <t>ERBB-3 BINDING PROTEIN 1|GO:0005634 GO:0016021 GO:0030529 GO:0003723 GO:0001558 GO:0006364 GO:0007275 GO:0009734 GO:0044843 GO:0051302</t>
  </si>
  <si>
    <t>Cp_V2_contig_42991</t>
  </si>
  <si>
    <t>ankyrin repeat-containing protein At5g02620-like|GO:0016021</t>
  </si>
  <si>
    <t>Cp_V2_contig_22857</t>
  </si>
  <si>
    <t>Cp_V2_contig_45943</t>
  </si>
  <si>
    <t>hypothetical protein MIMGU_mgv1a011073mg</t>
  </si>
  <si>
    <t>Cp_V2_contig_13795</t>
  </si>
  <si>
    <t>probable aldehyde dehydrogenase|GO:0016491 GO:0055114</t>
  </si>
  <si>
    <t>Cp_V2_contig_19443</t>
  </si>
  <si>
    <t>GLABROUS1 enhancer-binding protein-like</t>
  </si>
  <si>
    <t>Cp_V2_contig_12948</t>
  </si>
  <si>
    <t>binding partner of ACD11 1|GO:0003723</t>
  </si>
  <si>
    <t>Cp_V2_contig_38114</t>
  </si>
  <si>
    <t>reticuline oxidase-like protein|GO:0016491</t>
  </si>
  <si>
    <t>Cp_V2_contig_10390</t>
  </si>
  <si>
    <t>primary amine oxidase-like|GO:0016021 GO:0005507 GO:0008131 GO:0048038 GO:0009308 GO:0055114</t>
  </si>
  <si>
    <t>Cp_V2_contig_10857</t>
  </si>
  <si>
    <t>Phosphoenolpyruvate carboxylase, housekeeping isozyme|GO:0005829 GO:0009507 GO:0048046 GO:0008964 GO:0032440 GO:0006099 GO:0015977 GO:0048366</t>
  </si>
  <si>
    <t>Cp_V2_contig_35350</t>
  </si>
  <si>
    <t>expansin-A4-like|GO:0005576 GO:0005618 GO:0016021 GO:0009664</t>
  </si>
  <si>
    <t>Cp_V2_contig_1039</t>
  </si>
  <si>
    <t>endochitinase EP3-like|GO:0004568 GO:0008061 GO:0005975 GO:0006032 GO:0016998</t>
  </si>
  <si>
    <t>Cp_V2_contig_11288</t>
  </si>
  <si>
    <t>UPF0160 protein|GO:0005739 GO:0005829 GO:0016787</t>
  </si>
  <si>
    <t>Cp_V2_contig_23321</t>
  </si>
  <si>
    <t>serine/threonine protein phosphatase 2A 57 kDa regulatory subunit B' theta isoform-like|GO:0000159 GO:0019888 GO:0007165 GO:0043666</t>
  </si>
  <si>
    <t>Cp_V2_contig_5932</t>
  </si>
  <si>
    <t>subtilisin-like protease SBT1.8|GO:0005794 GO:0009505 GO:0009506 GO:0004252 GO:0006508</t>
  </si>
  <si>
    <t>Cp_V2_contig_15</t>
  </si>
  <si>
    <t>oxygen-evolving enhancer protein 3, chloroplastic|GO:0009654 GO:0019898 GO:0005509 GO:0015979</t>
  </si>
  <si>
    <t>Cp_V2_contig_35612</t>
  </si>
  <si>
    <t>protein ESKIMO 1-like|GO:0000139 GO:0016021 GO:1990538 GO:0009414 GO:0009651 GO:0045492 GO:0045893 GO:0050826</t>
  </si>
  <si>
    <t>Cp_V2_contig_11071</t>
  </si>
  <si>
    <t>mediator of RNA polymerase II transcription subunit 1</t>
  </si>
  <si>
    <t>Cp_V2_contig_18323</t>
  </si>
  <si>
    <t>phosphoenolpyruvate carboxylase|GO:0008964 GO:0016301 GO:0006099 GO:0015977 GO:0016310</t>
  </si>
  <si>
    <t>Cp_V2_contig_14493</t>
  </si>
  <si>
    <t>60S ribosomal protein L12|GO:0022625 GO:0003735 GO:0019843 GO:0000027 GO:0006412</t>
  </si>
  <si>
    <t>Cp_V2_contig_2357</t>
  </si>
  <si>
    <t>Cp_V2_contig_5087</t>
  </si>
  <si>
    <t>malate dehydrogenase, mitochondrial|GO:0030060 GO:0005975 GO:0006099 GO:0006108</t>
  </si>
  <si>
    <t>Cp_V2_contig_4779</t>
  </si>
  <si>
    <t>reticuline oxidase-like protein|GO:0016614 GO:0050660 GO:0055114</t>
  </si>
  <si>
    <t>Cp_V2_contig_19427</t>
  </si>
  <si>
    <t>GEM-like protein 4</t>
  </si>
  <si>
    <t>Cp_V2_contig_2066</t>
  </si>
  <si>
    <t>Cp_V2_contig_18006</t>
  </si>
  <si>
    <t>NADP-dependent malic enzyme|GO:0009507 GO:0004471 GO:0004473 GO:0008948 GO:0046872 GO:0051287 GO:0006090 GO:0006108 GO:0051260 GO:0055114</t>
  </si>
  <si>
    <t>Cp_V2_contig_7893</t>
  </si>
  <si>
    <t>NADPH--cytochrome P450 reductase-like|GO:0005789 GO:0016021 GO:0003958 GO:0010181 GO:0050660 GO:0050661 GO:0055114</t>
  </si>
  <si>
    <t>Cp_V2_contig_2513</t>
  </si>
  <si>
    <t>luminal-binding protein 5|GO:0005788 GO:0016021 GO:0005524 GO:0032440 GO:0055114</t>
  </si>
  <si>
    <t>Cp_V2_contig_19624</t>
  </si>
  <si>
    <t>topless-related protein 3-like isoform X2|GO:0006355</t>
  </si>
  <si>
    <t>Cp_V2_contig_21858</t>
  </si>
  <si>
    <t>probable cinnamyl alcohol dehydrogenase 1|GO:0008270 GO:0016491 GO:0055114</t>
  </si>
  <si>
    <t>Cp_V2_contig_31357</t>
  </si>
  <si>
    <t>malate dehydrogenase, mitochondrial|GO:0005618 GO:0005759 GO:0009507 GO:0048046 GO:0005507 GO:0030060 GO:0005975 GO:0006099 GO:0006108 GO:0009409 GO:0009651 GO:0042742 GO:0046686</t>
  </si>
  <si>
    <t>Cp_V2_contig_8483</t>
  </si>
  <si>
    <t>hevamine-A|GO:0005576 GO:0004568 GO:0008061 GO:0005975 GO:0006032</t>
  </si>
  <si>
    <t>Cp_V2_contig_36040</t>
  </si>
  <si>
    <t>L-ascorbate oxidase homolog|GO:0009505 GO:0009506 GO:0005507 GO:0016722 GO:0055114</t>
  </si>
  <si>
    <t>Cp_V2_contig_699</t>
  </si>
  <si>
    <t>5-methyltetrahydropteroyltriglutamate--homocysteine methyltransferase|GO:0005737 GO:0003871 GO:0008270 GO:0009086 GO:0032259</t>
  </si>
  <si>
    <t>Cp_V2_contig_38600</t>
  </si>
  <si>
    <t>AF230277_1alpha-expansin 2|GO:0005576 GO:0005618 GO:0016020 GO:0009664</t>
  </si>
  <si>
    <t>Cp_V2_contig_10178</t>
  </si>
  <si>
    <t>aspartyl protease AED3-like|GO:0003677 GO:0004190 GO:0006508 GO:0030163 GO:0043067</t>
  </si>
  <si>
    <t>Cp_V2_contig_29062</t>
  </si>
  <si>
    <t>expansin-like A2|GO:0005576 GO:0019953</t>
  </si>
  <si>
    <t>Cp_V2_contig_2768</t>
  </si>
  <si>
    <t>myosin-2 heavy chain|GO:0016020</t>
  </si>
  <si>
    <t>Cp_V2_contig_131</t>
  </si>
  <si>
    <t>ferredoxin--NADP reductase, leaf isozyme, chloroplastic|GO:0009535 GO:0009570 GO:0048046 GO:0004324 GO:0008266 GO:0009735 GO:0009817 GO:0042742 GO:0055114</t>
  </si>
  <si>
    <t>Cp_V2_contig_10014</t>
  </si>
  <si>
    <t>laccase-15-like|GO:0048046 GO:0005507 GO:0052716 GO:0046274 GO:0055114</t>
  </si>
  <si>
    <t>Cp_V2_contig_4379</t>
  </si>
  <si>
    <t>peroxidase 47|GO:0005576 GO:0016021 GO:0004601 GO:0020037 GO:0046872 GO:0006979 GO:0042744 GO:0055114 GO:0098869</t>
  </si>
  <si>
    <t>Cp_V2_contig_23143</t>
  </si>
  <si>
    <t>THO complex subunit 4A|GO:0003676</t>
  </si>
  <si>
    <t>Cp_V2_contig_625</t>
  </si>
  <si>
    <t>ferredoxin--NADP reductase, leaf isozyme, chloroplastic|GO:0009535 GO:0009570 GO:0009941 GO:0031977 GO:0048046 GO:0004324 GO:0008266 GO:0019904 GO:0045156 GO:0045157 GO:0009735 GO:0009767 GO:0009817 GO:0042742</t>
  </si>
  <si>
    <t>Cp_V2_contig_16839</t>
  </si>
  <si>
    <t>protein ASPARTIC PROTEASE IN GUARD CELL 1|GO:0005783 GO:0004190 GO:0006508 GO:0009414 GO:0009627 GO:0009737</t>
  </si>
  <si>
    <t>Cp_V2_contig_14095</t>
  </si>
  <si>
    <t>Cp_V2_contig_40650</t>
  </si>
  <si>
    <t>uncharacterized protein LOC105172024</t>
  </si>
  <si>
    <t>Cp_V2_contig_7738</t>
  </si>
  <si>
    <t>formin-like protein 5|GO:0045010 GO:0005618 GO:0048317 GO:0016021 GO:0005199 GO:0009960 GO:0009524</t>
  </si>
  <si>
    <t>Cp_V2_contig_90</t>
  </si>
  <si>
    <t>nucleoside diphosphate kinase 3-like|GO:0005743 GO:0009536 GO:0004550 GO:0005524 GO:0008270 GO:0050897 GO:0006165 GO:0006183 GO:0006228 GO:0006241 GO:0006979</t>
  </si>
  <si>
    <t>Cp_V2_contig_2272</t>
  </si>
  <si>
    <t>glucan endo-1,3-beta-glucosidase-like|GO:0046658 GO:0004553 GO:0030247 GO:0005975</t>
  </si>
  <si>
    <t>Cp_V2_contig_2245</t>
  </si>
  <si>
    <t>putative germin-like protein 2-1|GO:0016491 GO:0046872 GO:0008152</t>
  </si>
  <si>
    <t>Cp_V2_contig_34460</t>
  </si>
  <si>
    <t>serine carboxypeptidase-like 42|GO:0004185 GO:0006508</t>
  </si>
  <si>
    <t>Cp_V2_contig_17196</t>
  </si>
  <si>
    <t>Fructose-bisphosphate aldolase|GO:0004332 GO:0006096</t>
  </si>
  <si>
    <t>Cp_V2_contig_15603</t>
  </si>
  <si>
    <t>mechanosensitive ion channel protein 10|GO:0005886 GO:0008381 GO:0006820 GO:0050982 GO:0055085</t>
  </si>
  <si>
    <t>Cp_V2_contig_32418</t>
  </si>
  <si>
    <t>beta-D-glucosyl crocetin beta-1,6-glucosyltransferase-like|GO:0043231 GO:0080043 GO:0080044</t>
  </si>
  <si>
    <t>Cp_V2_contig_29296</t>
  </si>
  <si>
    <t>B3 domain-containing protein At5g60140-like</t>
  </si>
  <si>
    <t>Cp_V2_contig_8</t>
  </si>
  <si>
    <t>probable LRR receptor-like serine/threonine-protein kinase At2g16250|GO:0003824 GO:0008152</t>
  </si>
  <si>
    <t>Cp_V2_contig_4737</t>
  </si>
  <si>
    <t>lignin-forming anionic peroxidase-like|GO:0005576 GO:0004601 GO:0020037 GO:0046872 GO:0006979 GO:0042744 GO:0055114 GO:0098869</t>
  </si>
  <si>
    <t>Cp_V2_contig_10967</t>
  </si>
  <si>
    <t>cytochrome c|GO:0005758 GO:0016021 GO:0070469 GO:0009055 GO:0020037 GO:0046872 GO:0006122 GO:0006123</t>
  </si>
  <si>
    <t>Cp_V2_contig_15162</t>
  </si>
  <si>
    <t>aspartyl protease family protein 2|GO:0004190 GO:0006508</t>
  </si>
  <si>
    <t>adenosylhomocysteinase|GO:0005829 GO:0004013 GO:0051287 GO:0006730 GO:0019510 GO:0033353</t>
  </si>
  <si>
    <t>Cp_V2_contig_28938</t>
  </si>
  <si>
    <t>Cp_V2_contig_16029</t>
  </si>
  <si>
    <t>enoyl-[acyl-carrier-protein] reductase [NADH], chloroplastic-like|GO:0004318 GO:0055114</t>
  </si>
  <si>
    <t>Cp_V2_contig_18505</t>
  </si>
  <si>
    <t>Cp_V2_contig_21525</t>
  </si>
  <si>
    <t>U-box domain-containing protein 16|GO:0005634 GO:0005737 GO:0016740</t>
  </si>
  <si>
    <t>Cp_V2_contig_19454</t>
  </si>
  <si>
    <t>probable glucan endo-1,3-beta-glucosidase A6|GO:0009505 GO:0009506 GO:0004553 GO:0005975</t>
  </si>
  <si>
    <t>Cp_V2_contig_12586</t>
  </si>
  <si>
    <t>endo-1,3;1,4-beta-D-glucanase isoform X2</t>
  </si>
  <si>
    <t>fructose-bisphosphate aldolase|GO:0004332 GO:0006096</t>
  </si>
  <si>
    <t>dirigent protein 22-like|GO:0005576</t>
  </si>
  <si>
    <t>Cp_V2_contig_35743</t>
  </si>
  <si>
    <t>DUF642 domain-containing protein</t>
  </si>
  <si>
    <t>Cp_V2_contig_14093</t>
  </si>
  <si>
    <t>proteasome subunit alpha type-2-A|GO:0005634 GO:0005737 GO:0019773 GO:0004298 GO:0006511</t>
  </si>
  <si>
    <t>alpha-xylosidase 1-like|GO:0004553 GO:0030246 GO:0005975</t>
  </si>
  <si>
    <t>Cp_V2_contig_25445</t>
  </si>
  <si>
    <t>UDP-glucuronate 4-epimerase 3|GO:0016021 GO:0016857 GO:0050662 GO:0005975</t>
  </si>
  <si>
    <t>Cp_V2_contig_8189</t>
  </si>
  <si>
    <t>apyrase 2-like|GO:0016021 GO:0016787</t>
  </si>
  <si>
    <t>Cp_V2_contig_3175</t>
  </si>
  <si>
    <t>beta-galactosidase-like|GO:0005618 GO:0005773 GO:0004565 GO:0030246 GO:0005975</t>
  </si>
  <si>
    <t>Cp_V2_contig_4855</t>
  </si>
  <si>
    <t>polygalacturonase-1 non-catalytic subunit beta-like|GO:0016020</t>
  </si>
  <si>
    <t>Cp_V2_contig_25328</t>
  </si>
  <si>
    <t>alpha-L-arabinofuranosidase 1-like|GO:0009505 GO:0046556 GO:0046373</t>
  </si>
  <si>
    <t>Cp_V2_contig_4509</t>
  </si>
  <si>
    <t>transaldolase family protein|GO:0005737 GO:0004801 GO:0005975 GO:0006098</t>
  </si>
  <si>
    <t>Cp_V2_contig_8681</t>
  </si>
  <si>
    <t>lysosomal beta glucosidase-like|GO:0005886 GO:0008422 GO:0009251</t>
  </si>
  <si>
    <t>Cp_V2_contig_6647</t>
  </si>
  <si>
    <t>alpha-galactosidase 3|GO:0016021 GO:0052692 GO:0005975</t>
  </si>
  <si>
    <t>Cp_V2_contig_33636</t>
  </si>
  <si>
    <t>putative alpha-galactosidase|GO:0004557 GO:0016740 GO:0006796 GO:0009116</t>
  </si>
  <si>
    <t>Cp_V2_contig_34165</t>
  </si>
  <si>
    <t>heparanase-like protein 2|GO:0016020 GO:0016798</t>
  </si>
  <si>
    <t>Cp_V2_contig_9783</t>
  </si>
  <si>
    <t>UBN2_3 domain-containing protein</t>
  </si>
  <si>
    <t>Cp_V2_contig_10649</t>
  </si>
  <si>
    <t>COBW domain-containing protein 1-like</t>
  </si>
  <si>
    <t>protein trichome birefringence-like 39|GO:0005794 GO:0016413 GO:0071554</t>
  </si>
  <si>
    <t>Cp_V2_contig_19299</t>
  </si>
  <si>
    <t>ubiquitin-like protein|GO:0005840 GO:0003735 GO:0006412</t>
  </si>
  <si>
    <t>Cp_V2_contig_897</t>
  </si>
  <si>
    <t>HMG1/2-like protein|GO:0005634 GO:0003677</t>
  </si>
  <si>
    <t>Cp_V2_contig_1347</t>
  </si>
  <si>
    <t>GDSL esterase/lipase EXL3-like|GO:0016021 GO:0016298 GO:0006629</t>
  </si>
  <si>
    <t>alpha-galactosidase 1|GO:0009505 GO:0016021 GO:0048046 GO:0052692 GO:0005975 GO:0071555</t>
  </si>
  <si>
    <t>Cp_V2_contig_12685</t>
  </si>
  <si>
    <t>subtilisin-like protease SBT1.7|GO:0004252 GO:0006508</t>
  </si>
  <si>
    <t>histone H1-like|GO:0000786 GO:0005634 GO:0003677 GO:0006334</t>
  </si>
  <si>
    <t>Cp_V2_contig_24079</t>
  </si>
  <si>
    <t>Cp_V2_contig_2301</t>
  </si>
  <si>
    <t>60S ribosomal protein L6-1|GO:0005840 GO:0003735 GO:0006412</t>
  </si>
  <si>
    <t>Cp_V2_contig_21223</t>
  </si>
  <si>
    <t>Cp_V2_contig_1962</t>
  </si>
  <si>
    <t>alpha-1,4-glucan-protein synthase [UDP-forming] 2|GO:0005576 GO:0005618 GO:0005794 GO:0005829 GO:0009506 GO:0003924 GO:0005525 GO:0052691 GO:0006486 GO:0009832 GO:0030244 GO:0033356 GO:0071555</t>
  </si>
  <si>
    <t>Cp_V2_contig_12824</t>
  </si>
  <si>
    <t>ras-related protein RABH1b|GO:0005794 GO:0005829 GO:0003924 GO:0005525 GO:0006890 GO:0006891 GO:0042147</t>
  </si>
  <si>
    <t>Cp_V2_contig_1592</t>
  </si>
  <si>
    <t>luminal-binding protein 5|GO:0005788 GO:0016021 GO:0005524</t>
  </si>
  <si>
    <t>Cp_V2_contig_20886</t>
  </si>
  <si>
    <t>probable serine protease EDA2 isoform X1|GO:0016021 GO:0008236 GO:0008239 GO:0006508</t>
  </si>
  <si>
    <t>Cp_V2_contig_11426</t>
  </si>
  <si>
    <t>probable trehalase|GO:0004555 GO:0005991</t>
  </si>
  <si>
    <t>Cp_V2_contig_19463</t>
  </si>
  <si>
    <t>peroxidase 73-like|GO:0005576 GO:0004601 GO:0020037 GO:0046872 GO:0006979 GO:0042744 GO:0055114 GO:0098869</t>
  </si>
  <si>
    <t>C1</t>
  </si>
  <si>
    <t>C2</t>
  </si>
  <si>
    <t>C3</t>
  </si>
  <si>
    <t>C4</t>
  </si>
  <si>
    <t>DCB1</t>
  </si>
  <si>
    <t>DCB2</t>
  </si>
  <si>
    <t>DCB3</t>
  </si>
  <si>
    <t>DCB4</t>
  </si>
  <si>
    <t>IXB1</t>
  </si>
  <si>
    <t>IXB2</t>
  </si>
  <si>
    <t>IXB3</t>
  </si>
  <si>
    <t>IXB4</t>
  </si>
  <si>
    <r>
      <t>ANOVA</t>
    </r>
    <r>
      <rPr>
        <b/>
        <i/>
        <sz val="11"/>
        <color theme="1"/>
        <rFont val="Calibri"/>
        <family val="2"/>
        <scheme val="minor"/>
      </rPr>
      <t xml:space="preserve"> p</t>
    </r>
    <r>
      <rPr>
        <b/>
        <sz val="11"/>
        <color theme="1"/>
        <rFont val="Calibri"/>
        <family val="2"/>
        <scheme val="minor"/>
      </rPr>
      <t>-value</t>
    </r>
  </si>
  <si>
    <t>Localisation</t>
  </si>
  <si>
    <t>Prediction probability</t>
  </si>
  <si>
    <t>Cp_V2_contig_2629</t>
  </si>
  <si>
    <t>60S ribosomal protein L23|GO:0022625 GO:0003735 GO:0070180 GO:0006412</t>
  </si>
  <si>
    <t>Cp_V2_contig_7908</t>
  </si>
  <si>
    <t>ferruginol synthase-like|GO:0016020 GO:0016491 GO:0046872</t>
  </si>
  <si>
    <t>Cp_V2_contig_41590</t>
  </si>
  <si>
    <t>Cp_V2_contig_25446</t>
  </si>
  <si>
    <t>aspartic proteinase-like|GO:0016021 GO:0004190 GO:0006508 GO:0006629</t>
  </si>
  <si>
    <t>Cp_V2_contig_14406</t>
  </si>
  <si>
    <t>Cp_V2_contig_10741</t>
  </si>
  <si>
    <t>caffeoylshikimate esterase-like|GO:0016020 GO:0016298 GO:0006629</t>
  </si>
  <si>
    <t>Cp_V2_contig_46996</t>
  </si>
  <si>
    <t>AT-hook motif nuclear-localized protein 15-like isoform X1|GO:0003677</t>
  </si>
  <si>
    <t>Cp_V2_contig_16187</t>
  </si>
  <si>
    <t>abscisic acid 8'-hydroxylase 1-like|GO:0016021 GO:0005506 GO:0010295 GO:0020037 GO:0055114</t>
  </si>
  <si>
    <t>Cp_V2_contig_15383;Cp_V2_contig_26484</t>
  </si>
  <si>
    <t>Cp_V2_contig_9933</t>
  </si>
  <si>
    <t>elongation factor 1-alpha|GO:0005737 GO:0016021 GO:0000049 GO:0002161 GO:0003746 GO:0003924 GO:0004822 GO:0005524 GO:0005525 GO:0016779 GO:0006414 GO:0006428 GO:0106074</t>
  </si>
  <si>
    <t>Cp_V2_contig_24290</t>
  </si>
  <si>
    <t>pentatricopeptide repeat-containing protein At5g42310, mitochondrial|GO:0042644 GO:0042651 GO:0003727 GO:0004519 GO:0009451 GO:0009658 GO:0010239 GO:0090305</t>
  </si>
  <si>
    <t>Cp_V2_contig_11556</t>
  </si>
  <si>
    <t>probable mitochondrial-processing peptidase subunit beta, mitochondrial|GO:0004222 GO:0046872 GO:0006508</t>
  </si>
  <si>
    <t>Cp_V2_contig_33778</t>
  </si>
  <si>
    <t>alpha-L-fucosidase 1|GO:0005773 GO:0016021 GO:0004560 GO:0005975</t>
  </si>
  <si>
    <t>Cp_V2_contig_21164</t>
  </si>
  <si>
    <t>protein DMR6-LIKE OXYGENASE 2-like|GO:0046872 GO:0051213 GO:0055114</t>
  </si>
  <si>
    <t>Cp_V2_contig_5144</t>
  </si>
  <si>
    <t>ATP-dependent 6-phosphofructokinase 3-like|GO:0005737 GO:0003872 GO:0005524 GO:0046872 GO:0006002 GO:0061615</t>
  </si>
  <si>
    <t>Cp_V2_contig_17770</t>
  </si>
  <si>
    <t>60S ribosomal protein L18-2-like|GO:0022625 GO:0003723 GO:0003735 GO:0006412</t>
  </si>
  <si>
    <t>Cp_V2_contig_38658</t>
  </si>
  <si>
    <t>beta-glucosidase 12-like|GO:0004338 GO:0004565 GO:0033907 GO:0047701 GO:0080083 GO:0008152</t>
  </si>
  <si>
    <t>Cp_V2_contig_5191</t>
  </si>
  <si>
    <t>uncharacterized protein LOC105179169 isoform X2</t>
  </si>
  <si>
    <t>Cp_V2_contig_2788</t>
  </si>
  <si>
    <t>beta-fructofuranosidase, soluble isoenzyme I|GO:0005775 GO:0016021 GO:0004575 GO:0005975</t>
  </si>
  <si>
    <t>Cp_V2_contig_40928</t>
  </si>
  <si>
    <t>UPF0503 protein At3g09070, chloroplastic-like</t>
  </si>
  <si>
    <t>Cp_V2_contig_38553</t>
  </si>
  <si>
    <t>hypothetical protein F511_42903</t>
  </si>
  <si>
    <t>Cp_V2_contig_17080</t>
  </si>
  <si>
    <t>protein PIN-LIKES 2-like|GO:0016021 GO:0055085</t>
  </si>
  <si>
    <t>Cp_V2_contig_12981</t>
  </si>
  <si>
    <t>elongation factor 1-alpha|GO:0003746 GO:0003924 GO:0005525 GO:0006414</t>
  </si>
  <si>
    <t>Cp_V2_contig_11135</t>
  </si>
  <si>
    <t>putative glucose-6-phosphate 1-epimerase|GO:0016021 GO:0030246 GO:0047938 GO:0005975</t>
  </si>
  <si>
    <t>Cp_V2_contig_27283</t>
  </si>
  <si>
    <t>H/ACA ribonucleoprotein complex subunit 4|GO:0019013 GO:0031429 GO:0003723 GO:0009982 GO:0000495 GO:0031118 GO:0031120 GO:1990481</t>
  </si>
  <si>
    <t>Cp_V2_contig_497</t>
  </si>
  <si>
    <t>probable carboxylesterase 8|GO:0016787 GO:0008152</t>
  </si>
  <si>
    <t>Cp_V2_contig_12340</t>
  </si>
  <si>
    <t>pectin acetylesterase 8-like|GO:0005576 GO:0005618 GO:0016021 GO:0016787 GO:0071555</t>
  </si>
  <si>
    <t>Cp_V2_contig_11478</t>
  </si>
  <si>
    <t>uncharacterized protein LOC105160171</t>
  </si>
  <si>
    <t>Cp_V2_contig_2360</t>
  </si>
  <si>
    <t>Cp_V2_contig_11876</t>
  </si>
  <si>
    <t>regulator of nonsense transcripts UPF2 isoform X1|GO:0005737 GO:0005844 GO:0035145 GO:0003723 GO:0000184</t>
  </si>
  <si>
    <t>Cp_V2_contig_21166</t>
  </si>
  <si>
    <t>Cytochrome c|GO:0005758 GO:0070469 GO:0009055 GO:0020037 GO:0046872 GO:0022900</t>
  </si>
  <si>
    <t>Cp_V2_contig_10797</t>
  </si>
  <si>
    <t>uncharacterized LOC102588286 precursor</t>
  </si>
  <si>
    <t>Cp_V2_contig_9045</t>
  </si>
  <si>
    <t>cellulose synthase A catalytic subunit 2 [UDP-forming]|GO:0005886 GO:0016021 GO:0016760 GO:0046872 GO:0030244 GO:0071555</t>
  </si>
  <si>
    <t>Cp_V2_contig_3928</t>
  </si>
  <si>
    <t>ras-related protein Rab7|GO:0003924 GO:0005525</t>
  </si>
  <si>
    <t>Cp_V2_contig_46294</t>
  </si>
  <si>
    <t>pentatricopeptide repeat-containing protein At5g61400-like</t>
  </si>
  <si>
    <t>Cp_V2_contig_3742</t>
  </si>
  <si>
    <t>60s ribosomal protein l26-1|GO:0015934 GO:0003735 GO:0006412</t>
  </si>
  <si>
    <t>Cp_V2_contig_3925</t>
  </si>
  <si>
    <t>LOW QUALITY PROTEIN: uncharacterized protein LOC110012147|GO:0046556 GO:0046373</t>
  </si>
  <si>
    <t>Cp_V2_contig_27792</t>
  </si>
  <si>
    <t>protein trichome birefringence-like|GO:0016021</t>
  </si>
  <si>
    <t>Cp_V2_contig_25244</t>
  </si>
  <si>
    <t>importin subunit alpha-2|GO:0005643 GO:0005654 GO:0005829 GO:0008139 GO:0008565 GO:0006607</t>
  </si>
  <si>
    <t>Cp_V2_contig_5925</t>
  </si>
  <si>
    <t>protein RALF-like 33|GO:0009506 GO:0004871 GO:0019722</t>
  </si>
  <si>
    <t>Cp_V2_contig_5175</t>
  </si>
  <si>
    <t>transcription termination factor MTERF2, chloroplastic|GO:0009506 GO:0009507 GO:0003690 GO:0003727 GO:0019843 GO:0006355 GO:0008380 GO:0009658 GO:0032502 GO:0042255</t>
  </si>
  <si>
    <t>Cp_V2_contig_24829</t>
  </si>
  <si>
    <t>Retrovirus-related Pol polyprotein from transposon TNT 1-94|GO:0005488</t>
  </si>
  <si>
    <t>Cp_V2_contig_425</t>
  </si>
  <si>
    <t>Cp_V2_contig_33043</t>
  </si>
  <si>
    <t>Transcriptional coactivator Hfi1/Transcriptional adapter 1|GO:0000124 GO:0003713 GO:0004402 GO:0006357 GO:0043966</t>
  </si>
  <si>
    <t>Cp_V2_contig_47757</t>
  </si>
  <si>
    <t>PHD finger protein ALFIN-LIKE 4-like</t>
  </si>
  <si>
    <t>Cp_V2_contig_28315</t>
  </si>
  <si>
    <t>beta-glucosidase 40-like|GO:0016021 GO:0008422 GO:0005975 GO:1901657</t>
  </si>
  <si>
    <t>Cp_V2_contig_5227</t>
  </si>
  <si>
    <t>peroxiredoxin Q, chloroplastic|GO:0009533 GO:0009535 GO:0009941 GO:0010287 GO:0016021 GO:0051920 GO:0045454 GO:0055114 GO:0098869</t>
  </si>
  <si>
    <t>Cp_V2_contig_6515</t>
  </si>
  <si>
    <t>prohibitin-1, mitochondrial-like|GO:0016021</t>
  </si>
  <si>
    <t>Cp_V2_contig_1534</t>
  </si>
  <si>
    <t>Cp_V2_contig_5362</t>
  </si>
  <si>
    <t>peroxidase 51-like|GO:0005576 GO:0004601 GO:0020037 GO:0046872 GO:0006979 GO:0042744 GO:0055114 GO:0098869</t>
  </si>
  <si>
    <t>Cp_V2_contig_10478</t>
  </si>
  <si>
    <t>eukaryotic translation initiation factor 4E-1|GO:0005737 GO:0003743 GO:0006413</t>
  </si>
  <si>
    <t>Cp_V2_contig_21462</t>
  </si>
  <si>
    <t>isocitrate lyase|GO:0009514 GO:0004451 GO:0019752</t>
  </si>
  <si>
    <t>Cp_V2_contig_1524</t>
  </si>
  <si>
    <t>polyadenylate-binding protein 2|GO:0005737 GO:0003723</t>
  </si>
  <si>
    <t>Cp_V2_contig_17417</t>
  </si>
  <si>
    <t>putative lipid-transfer protein DIR1|GO:0008233 GO:0006508</t>
  </si>
  <si>
    <t>Cp_V2_contig_15439</t>
  </si>
  <si>
    <t>NADH-cytochrome b5 reductase-like protein|GO:0005739 GO:0005794 GO:0009505 GO:0016021 GO:0004128 GO:0005507 GO:0009651 GO:0055114</t>
  </si>
  <si>
    <t>Cp_V2_contig_24746</t>
  </si>
  <si>
    <t>protein-tyrosine sulfotransferase isoform X1|GO:0016020 GO:0016740</t>
  </si>
  <si>
    <t>Cp_V2_contig_6434</t>
  </si>
  <si>
    <t>calcium-dependent protein kinase|GO:0005634 GO:0005737 GO:0004683 GO:0005509 GO:0005516 GO:0005524 GO:0009931 GO:0009738 GO:0018105 GO:0035556 GO:0046777</t>
  </si>
  <si>
    <t>Cp_V2_contig_16544</t>
  </si>
  <si>
    <t>epidermal growth factor receptor substrate 15-like</t>
  </si>
  <si>
    <t>Cp_V2_contig_5610</t>
  </si>
  <si>
    <t>cysteine-rich repeat secretory protein 3</t>
  </si>
  <si>
    <t>Cp_V2_contig_1848</t>
  </si>
  <si>
    <t>WAT1-related protein At3g18200|GO:0005886 GO:0016021 GO:0022857 GO:0055085</t>
  </si>
  <si>
    <t>Cp_V2_contig_7966</t>
  </si>
  <si>
    <t>dnaJ homolog subfamily C member 2-like|GO:0005634 GO:0003677</t>
  </si>
  <si>
    <t>Cp_V2_contig_9938</t>
  </si>
  <si>
    <t>putative pentatricopeptide repeat-containing protein At1g19290|GO:0005488</t>
  </si>
  <si>
    <t>Cp_V2_contig_32402</t>
  </si>
  <si>
    <t>polyvinylalcohol dehydrogenase-like</t>
  </si>
  <si>
    <t>Cp_V2_contig_2627</t>
  </si>
  <si>
    <t>polyvinylalcohol dehydrogenase-like|GO:0016021 GO:0016491 GO:0055114</t>
  </si>
  <si>
    <t>Cp_V2_contig_4609</t>
  </si>
  <si>
    <t>dirigent protein 21-like|GO:0048046 GO:0016853</t>
  </si>
  <si>
    <t>Cp_V2_contig_30862</t>
  </si>
  <si>
    <t>phylloplanin-like</t>
  </si>
  <si>
    <t>Cp_V2_contig_458</t>
  </si>
  <si>
    <t>Cp_V2_contig_13528</t>
  </si>
  <si>
    <t>NADH dehydrogenase [ubiquinone] iron-sulfur protein 4, mitochondrial|GO:0005840 GO:0003735 GO:0016651 GO:0006412 GO:0022900</t>
  </si>
  <si>
    <t>Cp_V2_contig_38461</t>
  </si>
  <si>
    <t>F-box/kelch-repeat protein At1g51550|GO:0016021</t>
  </si>
  <si>
    <t>Cp_V2_contig_25012</t>
  </si>
  <si>
    <t>transcription initiation factor IIF subunit alpha|GO:0003676 GO:0010467 GO:0034645 GO:0044238 GO:0044271</t>
  </si>
  <si>
    <t>Cp_V2_contig_4260</t>
  </si>
  <si>
    <t>GPI transamidase component PIG-S|GO:0005774 GO:0042765 GO:0016255</t>
  </si>
  <si>
    <t>Cp_V2_contig_40657</t>
  </si>
  <si>
    <t>Cp_V2_contig_1179</t>
  </si>
  <si>
    <t>lysM domain-containing GPI-anchored protein 1|GO:0016021</t>
  </si>
  <si>
    <t>Cp_V2_contig_30422</t>
  </si>
  <si>
    <t>tripeptidyl-peptidase 2 isoform X2|GO:0005774 GO:0009507 GO:0022626 GO:0004252 GO:0008240 GO:0006508</t>
  </si>
  <si>
    <t>Cp_V2_contig_20617;Cp_V2_contig_47978</t>
  </si>
  <si>
    <t>Cp_V2_contig_28780</t>
  </si>
  <si>
    <t>PX domain-containing protein EREL1 isoform X1|GO:0035091</t>
  </si>
  <si>
    <t>Cp_V2_contig_134;Cp_V2_contig_11358</t>
  </si>
  <si>
    <t>Cp_V2_contig_34887</t>
  </si>
  <si>
    <t>beta-galactosidase 3-like|GO:0004565 GO:0030246 GO:0005975</t>
  </si>
  <si>
    <t>Cp_V2_contig_6549</t>
  </si>
  <si>
    <t>vacuolar-sorting receptor 3|GO:0016021 GO:0005509</t>
  </si>
  <si>
    <t>Cp_V2_contig_3638;Cp_V2_contig_11893</t>
  </si>
  <si>
    <t>Cp_V2_contig_36972</t>
  </si>
  <si>
    <t>MUTS-homologue 5|GO:0000795 GO:0032300 GO:0043073 GO:0003684 GO:0005524 GO:0008094 GO:0030983 GO:0000712 GO:0010777 GO:0051026</t>
  </si>
  <si>
    <t>Cp_V2_contig_15466</t>
  </si>
  <si>
    <t>dynamin-related protein 5A|GO:0005737 GO:0003924 GO:0005525 GO:0008017 GO:0000266</t>
  </si>
  <si>
    <t>Cp_V2_contig_21643</t>
  </si>
  <si>
    <t>putative nucleic acid-binding, OB-fold protein</t>
  </si>
  <si>
    <t>Cp_V2_contig_6518</t>
  </si>
  <si>
    <t>mannosyl-oligosaccharide 1,2-alpha-mannosidase MNS3|GO:0000139 GO:0005783 GO:0016021 GO:0004571 GO:0005509 GO:0006491</t>
  </si>
  <si>
    <t>Cp_V2_contig_13540</t>
  </si>
  <si>
    <t>Cp_V2_contig_24301</t>
  </si>
  <si>
    <t>Cp_V2_contig_13421</t>
  </si>
  <si>
    <t>putative late blight resistance protein homolog R1B-14|GO:0043531 GO:0006952</t>
  </si>
  <si>
    <t>Cp_V2_contig_29119</t>
  </si>
  <si>
    <t>Cp_V2_contig_2473</t>
  </si>
  <si>
    <t>Cp_V2_contig_17323</t>
  </si>
  <si>
    <t>Cp_V2_contig_26832</t>
  </si>
  <si>
    <t>Cp_V2_contig_5525</t>
  </si>
  <si>
    <t>endochitinase EP3|GO:0016798 GO:0043170 GO:0044248</t>
  </si>
  <si>
    <t>Cp_V2_contig_16009</t>
  </si>
  <si>
    <t>probable histone H2B.3|GO:0000786 GO:0005634 GO:0003677 GO:0046982</t>
  </si>
  <si>
    <t>Cp_V2_contig_17064</t>
  </si>
  <si>
    <t>methyl-CpG-binding domain-containing protein 9</t>
  </si>
  <si>
    <t>Cp_V2_contig_314</t>
  </si>
  <si>
    <t>probable phospholipid hydroperoxide glutathione peroxidase|GO:0004602 GO:0006979 GO:0055114 GO:0098869</t>
  </si>
  <si>
    <t>Cp_V2_contig_567</t>
  </si>
  <si>
    <t>Cp_V2_contig_18951</t>
  </si>
  <si>
    <t>beta-galactosidase 3|GO:0005773 GO:0009505 GO:0016021 GO:0004565 GO:0030246 GO:0005975</t>
  </si>
  <si>
    <t>Cp_V2_contig_11012</t>
  </si>
  <si>
    <t>E3 ubiquitin-protein ligase SINAT5|GO:0005634 GO:0008270 GO:0016874 GO:0061630 GO:0006511 GO:0007275 GO:0016567</t>
  </si>
  <si>
    <t>Cp_V2_contig_30561</t>
  </si>
  <si>
    <t>ATPase family AAA domain-containing protein 1-A isoform X1|GO:0005524 GO:0016787</t>
  </si>
  <si>
    <t>Cp_V2_contig_667</t>
  </si>
  <si>
    <t>Cp_V2_contig_317</t>
  </si>
  <si>
    <t>probable carboxylesterase 8|GO:0016020 GO:0016787 GO:0009056</t>
  </si>
  <si>
    <t>Cp_V2_contig_10156</t>
  </si>
  <si>
    <t>beta-galactosidase 1|GO:0005618 GO:0005773 GO:0004565 GO:0030246 GO:0005975</t>
  </si>
  <si>
    <t>Cp_V2_contig_6832</t>
  </si>
  <si>
    <t>obg-like ATPase 1|GO:0005737 GO:0005524 GO:0005525 GO:0016887 GO:0043022 GO:0043023</t>
  </si>
  <si>
    <t>Cp_V2_contig_41073</t>
  </si>
  <si>
    <t>hypothetical protein F511_31330</t>
  </si>
  <si>
    <t>Cp_V2_contig_11857</t>
  </si>
  <si>
    <t>50S ribosomal protein L27-like|GO:0005840 GO:0003735 GO:0006412</t>
  </si>
  <si>
    <t>Cp_V2_contig_3763</t>
  </si>
  <si>
    <t>cyclic nucleotide-gated ion channel 4|GO:0016021 GO:0005216 GO:0034220</t>
  </si>
  <si>
    <t>Cp_V2_contig_41585</t>
  </si>
  <si>
    <t>Putative transposon Ty5-1 protein YCL075W family</t>
  </si>
  <si>
    <t>Cp_V2_contig_44640</t>
  </si>
  <si>
    <t>uncharacterized protein LOC105177282</t>
  </si>
  <si>
    <t>Cp_V2_contig_14591</t>
  </si>
  <si>
    <t>probable polygalacturonase|GO:0005576 GO:0004650 GO:0005975 GO:0071555</t>
  </si>
  <si>
    <t>Cp_V2_contig_916</t>
  </si>
  <si>
    <t>eukaryotic translation initiation factor 3 subunit G-like|GO:0005852 GO:0016282 GO:0033290 GO:0003743 GO:0001731 GO:0006446</t>
  </si>
  <si>
    <t>Cp_V2_contig_26322</t>
  </si>
  <si>
    <t>PREDICTED: uncharacterized protein LOC105962076</t>
  </si>
  <si>
    <t>Cp_V2_contig_39487</t>
  </si>
  <si>
    <t>co(2)-response secreted protease|GO:0004252</t>
  </si>
  <si>
    <t>Cp_V2_contig_23388</t>
  </si>
  <si>
    <t>putative pentatricopeptide repeat-containing protein At1g13630 isoform X1|GO:0043231 GO:0003723 GO:0004519 GO:0009451</t>
  </si>
  <si>
    <t>Cp_V2_contig_14785</t>
  </si>
  <si>
    <t>5'-adenylylsulfate reductase 3, chloroplastic-like|GO:0005737 GO:0004604 GO:0019344 GO:0019419 GO:0045454</t>
  </si>
  <si>
    <t>Cp_V2_contig_4796</t>
  </si>
  <si>
    <t>MFP1 attachment factor 1-like|GO:0005634 GO:0005515</t>
  </si>
  <si>
    <t>Cp_V2_contig_44352</t>
  </si>
  <si>
    <t>probable inactive purple acid phosphatase 2|GO:0016021 GO:0003993 GO:0046872 GO:0016311</t>
  </si>
  <si>
    <t>Cp_V2_contig_4981</t>
  </si>
  <si>
    <t>endochitinase EP3-like|GO:0016798 GO:0043170 GO:0044248</t>
  </si>
  <si>
    <t>Cp_V2_contig_27026</t>
  </si>
  <si>
    <t>putative BNR/Asp-box repeat family protein</t>
  </si>
  <si>
    <t>Cp_V2_contig_13108</t>
  </si>
  <si>
    <t>Plant basic secretory protein (BSP) family protein</t>
  </si>
  <si>
    <t>Cp_V2_contig_9340</t>
  </si>
  <si>
    <t>Cp_V2_contig_4779;Cp_V2_contig_15506</t>
  </si>
  <si>
    <t>Cp_V2_contig_11863</t>
  </si>
  <si>
    <t>60S ribosomal protein L26-1|GO:0015934 GO:0003735 GO:0006412</t>
  </si>
  <si>
    <t>Cp_V2_contig_6643</t>
  </si>
  <si>
    <t>Cp_V2_contig_35506</t>
  </si>
  <si>
    <t>serine/threonine-protein phosphatase PP1|GO:0004721 GO:0046872 GO:0006470</t>
  </si>
  <si>
    <t>Cp_V2_contig_6744</t>
  </si>
  <si>
    <t>BAG-associated GRAM protein 1 isoform X1|GO:0016021 GO:0050832</t>
  </si>
  <si>
    <t>Cp_V2_contig_7342</t>
  </si>
  <si>
    <t>isoamylase 3, chloroplastic isoform X1|GO:0019156 GO:0005977</t>
  </si>
  <si>
    <t>Cp_V2_contig_20646</t>
  </si>
  <si>
    <t>reactive Intermediate Deaminase A, chloroplastic|GO:0016021</t>
  </si>
  <si>
    <t>Cp_V2_contig_43085</t>
  </si>
  <si>
    <t>probable purple acid phosphatase 20|GO:0005576 GO:0016021 GO:0003993 GO:0046872 GO:0016311</t>
  </si>
  <si>
    <t>Cp_V2_contig_677</t>
  </si>
  <si>
    <t>pre-mRNA-processing factor 17|GO:0071013 GO:0000398</t>
  </si>
  <si>
    <t>Cp_V2_contig_25310</t>
  </si>
  <si>
    <t>Cp_V2_contig_2792</t>
  </si>
  <si>
    <t>HEAT repeat-containing protein 6 isoform X1</t>
  </si>
  <si>
    <t>Cp_V2_contig_6154</t>
  </si>
  <si>
    <t>Cp_V2_contig_38601</t>
  </si>
  <si>
    <t>Cp_V2_contig_958</t>
  </si>
  <si>
    <t>dentin sialophosphoprotein-like</t>
  </si>
  <si>
    <t>Cp_V2_contig_37185</t>
  </si>
  <si>
    <t>mitochondrial carrier protein MTM1|GO:0005743 GO:0016021 GO:0022857 GO:0006839</t>
  </si>
  <si>
    <t>Cp_V2_contig_34</t>
  </si>
  <si>
    <t>60S ribosomal protein L21-1-like|GO:0005840 GO:0003735 GO:0006412</t>
  </si>
  <si>
    <t>Cp_V2_contig_21849</t>
  </si>
  <si>
    <t>transcription factor bHLH144</t>
  </si>
  <si>
    <t>Cp_V2_contig_47422</t>
  </si>
  <si>
    <t>putative RING-H2 finger protein ATL21A</t>
  </si>
  <si>
    <t>Cp_V2_contig_32123</t>
  </si>
  <si>
    <t>adenosine kinase 2|GO:0005634 GO:0005829 GO:0004001 GO:0019200 GO:0006167 GO:0006169 GO:0046835</t>
  </si>
  <si>
    <t>Cp_V2_contig_8176</t>
  </si>
  <si>
    <t>FRIGIDA-like protein 5</t>
  </si>
  <si>
    <t>Cp_V2_contig_43386</t>
  </si>
  <si>
    <t>Cp_V2_contig_13815</t>
  </si>
  <si>
    <t>60S ribosomal protein L22-2|GO:0022625 GO:0003723 GO:0003735 GO:0002181</t>
  </si>
  <si>
    <t>Cp_V2_contig_38267</t>
  </si>
  <si>
    <t>Cp_V2_contig_18023</t>
  </si>
  <si>
    <t>ADP,ATP carrier protein 1, mitochondrial-like|GO:0005743 GO:0016021 GO:0005471 GO:0015866 GO:0015867 GO:0046902 GO:0055085</t>
  </si>
  <si>
    <t>Cp_V2_contig_18550</t>
  </si>
  <si>
    <t>protein ARABIDILLO 1-like|GO:0016874</t>
  </si>
  <si>
    <t>Cp_V2_contig_32823</t>
  </si>
  <si>
    <t>formin-like protein 11|GO:0016021</t>
  </si>
  <si>
    <t>Cp_V2_contig_18886</t>
  </si>
  <si>
    <t>60S ribosomal protein L13-1-like|GO:0005840 GO:0003735 GO:0006412</t>
  </si>
  <si>
    <t>peptide-N4-(N-acetyl-beta-glucosaminyl)asparagine amidase A-like</t>
  </si>
  <si>
    <t>Cp_V2_contig_25014</t>
  </si>
  <si>
    <t>kelch repeat-containing protein At3g27220|GO:0005737 GO:0016021 GO:0019005 GO:0031625 GO:0030162 GO:0042787 GO:0043161</t>
  </si>
  <si>
    <t>Cp_V2_contig_3167</t>
  </si>
  <si>
    <t>dual specificity tyrosine-phosphorylation-regulated kinase 1B|GO:0016301 GO:0016310</t>
  </si>
  <si>
    <t>Cp_V2_contig_4307</t>
  </si>
  <si>
    <t>lysine--tRNA ligase-like|GO:0005737 GO:0003676 GO:0004824 GO:0005524 GO:0006430</t>
  </si>
  <si>
    <t>Cp_V2_contig_7499</t>
  </si>
  <si>
    <t>protein PXR1-like isoform X2|GO:0005737 GO:0046914 GO:0030001 GO:0046916</t>
  </si>
  <si>
    <t>Cp_V2_contig_14491</t>
  </si>
  <si>
    <t>60S ribosomal protein L10a|GO:0015934 GO:0003723 GO:0003735 GO:0006412</t>
  </si>
  <si>
    <t>Cp_V2_contig_15915</t>
  </si>
  <si>
    <t>Cp_V2_contig_3695</t>
  </si>
  <si>
    <t>protein transport protein SEC31 homolog B</t>
  </si>
  <si>
    <t>Cp_V2_contig_3792;Cp_V2_contig_1922</t>
  </si>
  <si>
    <t>Cp_V2_contig_3862;Cp_V2_contig_15787</t>
  </si>
  <si>
    <t>Cp_V2_contig_5040;Cp_V2_contig_20585</t>
  </si>
  <si>
    <t>Cp_V2_contig_8361</t>
  </si>
  <si>
    <t>adenosine kinase 2|GO:0005634 GO:0005829 GO:0016021 GO:0004001 GO:0019200 GO:0006167 GO:0006169 GO:0046835</t>
  </si>
  <si>
    <t>Cp_V2_contig_10047</t>
  </si>
  <si>
    <t>histone deacetylase HDT1-like isoform X2|GO:0003676</t>
  </si>
  <si>
    <t>dihydrolipoyllysine-residue succinyltransferase component of 2-oxoglutarate dehydrogenase complex 2, mitochondrial-like|GO:0045252 GO:0004149 GO:0006099</t>
  </si>
  <si>
    <t>Cp_V2_contig_14033</t>
  </si>
  <si>
    <t>Cp_V2_contig_16180</t>
  </si>
  <si>
    <t>Cp_V2_contig_17114</t>
  </si>
  <si>
    <t>Cp_V2_contig_26733</t>
  </si>
  <si>
    <t>Cp_V2_contig_32942</t>
  </si>
  <si>
    <t>Trafficking protein particle complex subunit 2</t>
  </si>
  <si>
    <t>Cp_V2_contig_36316</t>
  </si>
  <si>
    <t>hypothetical protein MIMGU_mgv1a006815mg</t>
  </si>
  <si>
    <t>Cp_V2_contig_37130</t>
  </si>
  <si>
    <t>germin-like protein subfamily 1 member 13|GO:0005576 GO:0030145 GO:0045735</t>
  </si>
  <si>
    <t>% extracellular proteins</t>
  </si>
  <si>
    <t>% cytoplasmic proteins</t>
  </si>
  <si>
    <t>% membrane proteins</t>
  </si>
  <si>
    <t>% lysosomal-vacuolar proteins</t>
  </si>
  <si>
    <t>% mitochondrial proteins</t>
  </si>
  <si>
    <t>% nuclear proteins</t>
  </si>
  <si>
    <t xml:space="preserve">% plastidial proteins </t>
  </si>
  <si>
    <t>% peroxisomal proteins</t>
  </si>
  <si>
    <t>% undetermined</t>
  </si>
  <si>
    <t xml:space="preserve">% lysosomal-vacuolar proteins </t>
  </si>
  <si>
    <t>% plastidial proteins</t>
  </si>
  <si>
    <t>DCB/C FC</t>
  </si>
  <si>
    <t>IXB/C</t>
  </si>
  <si>
    <t>C</t>
  </si>
  <si>
    <t>DCB</t>
  </si>
  <si>
    <t>IXB</t>
  </si>
  <si>
    <t>DCB/C</t>
  </si>
  <si>
    <t>C/DCB</t>
  </si>
  <si>
    <t>C/IXB</t>
  </si>
  <si>
    <t>Average</t>
  </si>
  <si>
    <t xml:space="preserve">DCB/C log2 FC </t>
  </si>
  <si>
    <t>IXB/C FC</t>
  </si>
  <si>
    <t>IXB/C log2 FC</t>
  </si>
  <si>
    <t>C/DCB FC</t>
  </si>
  <si>
    <t>C/DCB log2 FC</t>
  </si>
  <si>
    <t>C/IXB FC</t>
  </si>
  <si>
    <t>C/IXB log2 FC</t>
  </si>
  <si>
    <t>CaCl2</t>
  </si>
  <si>
    <t>EGTA</t>
  </si>
  <si>
    <t>LiCl</t>
  </si>
  <si>
    <t>Accession number</t>
  </si>
  <si>
    <t>Fraction</t>
  </si>
  <si>
    <t>Cp_V2_contig_1534; Cp_V2_contig_3638</t>
  </si>
  <si>
    <t>Cp_V2_contig_18505; Cp_V2_contig_2168</t>
  </si>
  <si>
    <t>Cp_V2_contig_38600; Cp_V2_contig_38601</t>
  </si>
  <si>
    <t>Cp_V2_contig_14289; Cp_V2_contig_36631</t>
  </si>
  <si>
    <t>Cp_V2_contig_11041; Cp_V2_contig_13540; Cp_V2_contig_17323</t>
  </si>
  <si>
    <t>Cp_V2_contig_25120; Cp_V2_contig_30617</t>
  </si>
  <si>
    <t>Cp_V2_contig_40657; Cp_V2_contig_6154</t>
  </si>
  <si>
    <t>Cp_V2_contig_1630; Cp_V2_contig_34024</t>
  </si>
  <si>
    <t>Cp_V2_contig_18867; Cp_V2_contig_36444</t>
  </si>
  <si>
    <t>Cp_V2_contig_11619; Cp_V2_contig_667</t>
  </si>
  <si>
    <t>Cp_V2_contig_5932; Cp_V2_contig_9340</t>
  </si>
  <si>
    <t>Cp_V2_contig_2473; Cp_V2_contig_25691</t>
  </si>
  <si>
    <t>Cp_V2_contig_1039; Cp_V2_contig_567</t>
  </si>
  <si>
    <t>GI accession</t>
  </si>
  <si>
    <t>gi|747060337</t>
  </si>
  <si>
    <t>gi|747088479</t>
  </si>
  <si>
    <t>gi|747045414</t>
  </si>
  <si>
    <t>gi|747040415</t>
  </si>
  <si>
    <t>gi|747097466</t>
  </si>
  <si>
    <t>gi|747042761</t>
  </si>
  <si>
    <t>gi|747062890</t>
  </si>
  <si>
    <t>gi|747090290</t>
  </si>
  <si>
    <t>gi|747043567</t>
  </si>
  <si>
    <t>gi|747089530</t>
  </si>
  <si>
    <t>gi|747094534</t>
  </si>
  <si>
    <t>gi|747067108</t>
  </si>
  <si>
    <t>gi|747048908</t>
  </si>
  <si>
    <t>gi|747061485</t>
  </si>
  <si>
    <t>gi|747053199</t>
  </si>
  <si>
    <t>gi|747053331</t>
  </si>
  <si>
    <t>gi|747049812</t>
  </si>
  <si>
    <t>gi|747059376</t>
  </si>
  <si>
    <t>gi|747096279</t>
  </si>
  <si>
    <t>gi|747063245</t>
  </si>
  <si>
    <t>gi|747063610</t>
  </si>
  <si>
    <t>gi|747049130</t>
  </si>
  <si>
    <t>gi|747047509</t>
  </si>
  <si>
    <t>gi|747045679</t>
  </si>
  <si>
    <t>gi|747042034</t>
  </si>
  <si>
    <t>gi|747040277</t>
  </si>
  <si>
    <t>gi|747100834</t>
  </si>
  <si>
    <t>gi|747096303</t>
  </si>
  <si>
    <t>gi|747072599</t>
  </si>
  <si>
    <t>gi|747078781</t>
  </si>
  <si>
    <t>gi|848892124</t>
  </si>
  <si>
    <t>gi|848892036</t>
  </si>
  <si>
    <t>gi|848888888</t>
  </si>
  <si>
    <t>gi|848866760</t>
  </si>
  <si>
    <t>gi|848858777</t>
  </si>
  <si>
    <t>gi|698547731</t>
  </si>
  <si>
    <t>gi|848878542</t>
  </si>
  <si>
    <t>gi|848877559</t>
  </si>
  <si>
    <t>gi|848854432</t>
  </si>
  <si>
    <t>gi|848927051</t>
  </si>
  <si>
    <t>gi|848884713</t>
  </si>
  <si>
    <t>gi|645219630</t>
  </si>
  <si>
    <t>gi|848890172</t>
  </si>
  <si>
    <t>gi|470127390</t>
  </si>
  <si>
    <t>gi|848867495</t>
  </si>
  <si>
    <t>gi|848927236</t>
  </si>
  <si>
    <t>gi|848855526</t>
  </si>
  <si>
    <t>gi|848876598</t>
  </si>
  <si>
    <t>gi|848902479</t>
  </si>
  <si>
    <t>gi|255555255</t>
  </si>
  <si>
    <t>gi|747046234</t>
  </si>
  <si>
    <t>gi|747083361</t>
  </si>
  <si>
    <t>gi|747091805</t>
  </si>
  <si>
    <t>gi|747093145</t>
  </si>
  <si>
    <t>gi|747081252</t>
  </si>
  <si>
    <t>gi|747102941</t>
  </si>
  <si>
    <t>gi|747088934</t>
  </si>
  <si>
    <t>gi|747046906</t>
  </si>
  <si>
    <t>gi|747079350</t>
  </si>
  <si>
    <t>gi|747052917</t>
  </si>
  <si>
    <t>gi|747063126</t>
  </si>
  <si>
    <t>gi|747088174</t>
  </si>
  <si>
    <t>gi|1173791272</t>
  </si>
  <si>
    <t>gi|1173786417</t>
  </si>
  <si>
    <t>gi|1175881042</t>
  </si>
  <si>
    <t>gi|1219174474</t>
  </si>
  <si>
    <t>gi|1173767370</t>
  </si>
  <si>
    <t>gi|1219121472</t>
  </si>
  <si>
    <t>gi|1219121960</t>
  </si>
  <si>
    <t>gi|1109220429</t>
  </si>
  <si>
    <t>gi|1025207790</t>
  </si>
  <si>
    <t>gi|1025164438</t>
  </si>
  <si>
    <t>gi|1111138299</t>
  </si>
  <si>
    <t>gi|1220044747</t>
  </si>
  <si>
    <t>gi|1173784515</t>
  </si>
  <si>
    <t>gi|1217000795</t>
  </si>
  <si>
    <t>gi|1173778559</t>
  </si>
  <si>
    <t>gi|1173791453</t>
  </si>
  <si>
    <t>gi|1173777820</t>
  </si>
  <si>
    <t>gi|1102288605</t>
  </si>
  <si>
    <t>gi|1023969265</t>
  </si>
  <si>
    <t>gi|1023997852</t>
  </si>
  <si>
    <t>gi|696586034</t>
  </si>
  <si>
    <t>gi|528748391</t>
  </si>
  <si>
    <t>gi|1032281077</t>
  </si>
  <si>
    <t>gi|508709858</t>
  </si>
  <si>
    <t>gi|15229656</t>
  </si>
  <si>
    <t>gi|1117335406</t>
  </si>
  <si>
    <t>gi|1023986799</t>
  </si>
  <si>
    <t>gi|1191685202</t>
  </si>
  <si>
    <t>gi|15232384</t>
  </si>
  <si>
    <t>gi|15234688</t>
  </si>
  <si>
    <t>gi|848872525</t>
  </si>
  <si>
    <t>gi|848873344</t>
  </si>
  <si>
    <t>gi|848884504</t>
  </si>
  <si>
    <t>gi|332193902</t>
  </si>
  <si>
    <t>gi|848871734</t>
  </si>
  <si>
    <t>gi|848872184</t>
  </si>
  <si>
    <t>gi|848874303</t>
  </si>
  <si>
    <t>gi|848849109</t>
  </si>
  <si>
    <t>gi|848864409</t>
  </si>
  <si>
    <t>gi|1102146030</t>
  </si>
  <si>
    <t>gi|557159545</t>
  </si>
  <si>
    <t>gi|356468097</t>
  </si>
  <si>
    <t>gi|1024029789</t>
  </si>
  <si>
    <t>gi|15239075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</si>
</sst>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theme="9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16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164" fontId="20" fillId="0" borderId="0" xfId="0" applyNumberFormat="1" applyFont="1" applyFill="1" applyAlignment="1">
      <alignment horizontal="left" vertical="center"/>
    </xf>
    <xf numFmtId="164" fontId="0" fillId="0" borderId="0" xfId="0" applyNumberFormat="1" applyAlignment="1">
      <alignment horizontal="left"/>
    </xf>
    <xf numFmtId="0" fontId="21" fillId="0" borderId="0" xfId="0" applyFont="1" applyAlignment="1">
      <alignment horizontal="left" vertical="center"/>
    </xf>
    <xf numFmtId="0" fontId="21" fillId="0" borderId="0" xfId="0" applyFont="1"/>
    <xf numFmtId="164" fontId="20" fillId="0" borderId="0" xfId="0" applyNumberFormat="1" applyFont="1"/>
    <xf numFmtId="0" fontId="0" fillId="0" borderId="0" xfId="0" applyFill="1" applyAlignment="1">
      <alignment horizontal="left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/>
    </xf>
    <xf numFmtId="0" fontId="0" fillId="33" borderId="10" xfId="0" applyFill="1" applyBorder="1"/>
    <xf numFmtId="0" fontId="0" fillId="0" borderId="10" xfId="0" applyBorder="1"/>
    <xf numFmtId="0" fontId="21" fillId="0" borderId="0" xfId="0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16" fillId="0" borderId="0" xfId="0" applyFont="1" applyFill="1" applyBorder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Border="1"/>
    <xf numFmtId="0" fontId="16" fillId="0" borderId="0" xfId="0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'Group 1'!$C$29:$N$29</c:f>
              <c:strCache>
                <c:ptCount val="12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DCB1</c:v>
                </c:pt>
                <c:pt idx="5">
                  <c:v>DCB2</c:v>
                </c:pt>
                <c:pt idx="6">
                  <c:v>DCB3</c:v>
                </c:pt>
                <c:pt idx="7">
                  <c:v>DCB4</c:v>
                </c:pt>
                <c:pt idx="8">
                  <c:v>IXB1</c:v>
                </c:pt>
                <c:pt idx="9">
                  <c:v>IXB2</c:v>
                </c:pt>
                <c:pt idx="10">
                  <c:v>IXB3</c:v>
                </c:pt>
                <c:pt idx="11">
                  <c:v>IXB4</c:v>
                </c:pt>
              </c:strCache>
            </c:strRef>
          </c:cat>
          <c:val>
            <c:numRef>
              <c:f>'Group 1'!$C$30:$N$30</c:f>
              <c:numCache>
                <c:formatCode>General</c:formatCode>
                <c:ptCount val="12"/>
                <c:pt idx="0">
                  <c:v>-0.55809148000000008</c:v>
                </c:pt>
                <c:pt idx="1">
                  <c:v>-0.55777208</c:v>
                </c:pt>
                <c:pt idx="2">
                  <c:v>-0.45832911999999998</c:v>
                </c:pt>
                <c:pt idx="3">
                  <c:v>-0.52088183999999993</c:v>
                </c:pt>
                <c:pt idx="4">
                  <c:v>0.50135839999999998</c:v>
                </c:pt>
                <c:pt idx="5">
                  <c:v>1.7048189999999999</c:v>
                </c:pt>
                <c:pt idx="6">
                  <c:v>0.50607215999999999</c:v>
                </c:pt>
                <c:pt idx="7">
                  <c:v>0.92931271999999998</c:v>
                </c:pt>
                <c:pt idx="8">
                  <c:v>-0.15321431999999999</c:v>
                </c:pt>
                <c:pt idx="9">
                  <c:v>-0.35446796000000008</c:v>
                </c:pt>
                <c:pt idx="10">
                  <c:v>-0.57777523999999991</c:v>
                </c:pt>
                <c:pt idx="11">
                  <c:v>-0.46103036000000003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EB-4927-9A11-417D0689C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052639"/>
        <c:axId val="942482767"/>
      </c:lineChart>
      <c:catAx>
        <c:axId val="93805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42482767"/>
        <c:crosses val="autoZero"/>
        <c:auto val="1"/>
        <c:lblAlgn val="ctr"/>
        <c:lblOffset val="100"/>
        <c:noMultiLvlLbl val="0"/>
      </c:catAx>
      <c:valAx>
        <c:axId val="9424827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8052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'Group 2'!$C$71:$N$71</c:f>
              <c:strCache>
                <c:ptCount val="12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DCB1</c:v>
                </c:pt>
                <c:pt idx="5">
                  <c:v>DCB2</c:v>
                </c:pt>
                <c:pt idx="6">
                  <c:v>DCB3</c:v>
                </c:pt>
                <c:pt idx="7">
                  <c:v>DCB4</c:v>
                </c:pt>
                <c:pt idx="8">
                  <c:v>IXB1</c:v>
                </c:pt>
                <c:pt idx="9">
                  <c:v>IXB2</c:v>
                </c:pt>
                <c:pt idx="10">
                  <c:v>IXB3</c:v>
                </c:pt>
                <c:pt idx="11">
                  <c:v>IXB4</c:v>
                </c:pt>
              </c:strCache>
            </c:strRef>
          </c:cat>
          <c:val>
            <c:numRef>
              <c:f>'Group 2'!$C$72:$N$72</c:f>
              <c:numCache>
                <c:formatCode>General</c:formatCode>
                <c:ptCount val="12"/>
                <c:pt idx="0">
                  <c:v>-0.89697164179104472</c:v>
                </c:pt>
                <c:pt idx="1">
                  <c:v>-0.87379744776119406</c:v>
                </c:pt>
                <c:pt idx="2">
                  <c:v>-0.78038167164179106</c:v>
                </c:pt>
                <c:pt idx="3">
                  <c:v>-0.70786907462686577</c:v>
                </c:pt>
                <c:pt idx="4">
                  <c:v>-0.4624289552238805</c:v>
                </c:pt>
                <c:pt idx="5">
                  <c:v>0.16588667164179102</c:v>
                </c:pt>
                <c:pt idx="6">
                  <c:v>-0.10876855223880597</c:v>
                </c:pt>
                <c:pt idx="7">
                  <c:v>4.8545358208955204E-2</c:v>
                </c:pt>
                <c:pt idx="8">
                  <c:v>1.1534215074626868</c:v>
                </c:pt>
                <c:pt idx="9">
                  <c:v>1.1057539999999995</c:v>
                </c:pt>
                <c:pt idx="10">
                  <c:v>0.57470623880596994</c:v>
                </c:pt>
                <c:pt idx="11">
                  <c:v>0.7819034626865673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1-481C-9B93-E05CA94D4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388559"/>
        <c:axId val="831433599"/>
      </c:lineChart>
      <c:catAx>
        <c:axId val="934388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1433599"/>
        <c:crosses val="autoZero"/>
        <c:auto val="1"/>
        <c:lblAlgn val="ctr"/>
        <c:lblOffset val="100"/>
        <c:noMultiLvlLbl val="0"/>
      </c:catAx>
      <c:valAx>
        <c:axId val="8314335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388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'Group 3'!$C$49:$N$49</c:f>
              <c:strCache>
                <c:ptCount val="12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DCB1</c:v>
                </c:pt>
                <c:pt idx="5">
                  <c:v>DCB2</c:v>
                </c:pt>
                <c:pt idx="6">
                  <c:v>DCB3</c:v>
                </c:pt>
                <c:pt idx="7">
                  <c:v>DCB4</c:v>
                </c:pt>
                <c:pt idx="8">
                  <c:v>IXB1</c:v>
                </c:pt>
                <c:pt idx="9">
                  <c:v>IXB2</c:v>
                </c:pt>
                <c:pt idx="10">
                  <c:v>IXB3</c:v>
                </c:pt>
                <c:pt idx="11">
                  <c:v>IXB4</c:v>
                </c:pt>
              </c:strCache>
            </c:strRef>
          </c:cat>
          <c:val>
            <c:numRef>
              <c:f>'Group 3'!$C$50:$N$50</c:f>
              <c:numCache>
                <c:formatCode>General</c:formatCode>
                <c:ptCount val="12"/>
                <c:pt idx="0">
                  <c:v>0.50418457777777781</c:v>
                </c:pt>
                <c:pt idx="1">
                  <c:v>0.9492036222222221</c:v>
                </c:pt>
                <c:pt idx="2">
                  <c:v>0.85160948888888865</c:v>
                </c:pt>
                <c:pt idx="3">
                  <c:v>1.7935290000000004</c:v>
                </c:pt>
                <c:pt idx="4">
                  <c:v>-0.73820319999999984</c:v>
                </c:pt>
                <c:pt idx="5">
                  <c:v>-0.45064662222222218</c:v>
                </c:pt>
                <c:pt idx="6">
                  <c:v>-0.5628001777777778</c:v>
                </c:pt>
                <c:pt idx="7">
                  <c:v>-0.48865957777777785</c:v>
                </c:pt>
                <c:pt idx="8">
                  <c:v>-0.33194928888888892</c:v>
                </c:pt>
                <c:pt idx="9">
                  <c:v>-0.47146628888888875</c:v>
                </c:pt>
                <c:pt idx="10">
                  <c:v>-0.5346548888888889</c:v>
                </c:pt>
                <c:pt idx="11">
                  <c:v>-0.52014682222222219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AE-45D3-957C-0BCF570EC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6525071"/>
        <c:axId val="929654543"/>
      </c:lineChart>
      <c:catAx>
        <c:axId val="1056525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9654543"/>
        <c:crosses val="autoZero"/>
        <c:auto val="1"/>
        <c:lblAlgn val="ctr"/>
        <c:lblOffset val="100"/>
        <c:noMultiLvlLbl val="0"/>
      </c:catAx>
      <c:valAx>
        <c:axId val="9296545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56525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'Group 4'!$C$8:$N$8</c:f>
              <c:strCache>
                <c:ptCount val="12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DCB1</c:v>
                </c:pt>
                <c:pt idx="5">
                  <c:v>DCB2</c:v>
                </c:pt>
                <c:pt idx="6">
                  <c:v>DCB3</c:v>
                </c:pt>
                <c:pt idx="7">
                  <c:v>DCB4</c:v>
                </c:pt>
                <c:pt idx="8">
                  <c:v>IXB1</c:v>
                </c:pt>
                <c:pt idx="9">
                  <c:v>IXB2</c:v>
                </c:pt>
                <c:pt idx="10">
                  <c:v>IXB3</c:v>
                </c:pt>
                <c:pt idx="11">
                  <c:v>IXB4</c:v>
                </c:pt>
              </c:strCache>
            </c:strRef>
          </c:cat>
          <c:val>
            <c:numRef>
              <c:f>'Group 4'!$C$9:$N$9</c:f>
              <c:numCache>
                <c:formatCode>General</c:formatCode>
                <c:ptCount val="12"/>
                <c:pt idx="0">
                  <c:v>-0.10467625</c:v>
                </c:pt>
                <c:pt idx="1">
                  <c:v>0.89358499999999996</c:v>
                </c:pt>
                <c:pt idx="2">
                  <c:v>4.7509000000000003E-2</c:v>
                </c:pt>
                <c:pt idx="3">
                  <c:v>1.12440275</c:v>
                </c:pt>
                <c:pt idx="4">
                  <c:v>1.3394662500000001</c:v>
                </c:pt>
                <c:pt idx="5">
                  <c:v>0.36134574999999997</c:v>
                </c:pt>
                <c:pt idx="6">
                  <c:v>0.10873075000000001</c:v>
                </c:pt>
                <c:pt idx="7">
                  <c:v>0.26261650000000003</c:v>
                </c:pt>
                <c:pt idx="8">
                  <c:v>-1.0596875000000001</c:v>
                </c:pt>
                <c:pt idx="9">
                  <c:v>-0.86470924999999998</c:v>
                </c:pt>
                <c:pt idx="10">
                  <c:v>-1.0066917499999999</c:v>
                </c:pt>
                <c:pt idx="11">
                  <c:v>-1.1018915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2F-4531-8251-207218ED4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382159"/>
        <c:axId val="827403135"/>
      </c:lineChart>
      <c:catAx>
        <c:axId val="93438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27403135"/>
        <c:crosses val="autoZero"/>
        <c:auto val="1"/>
        <c:lblAlgn val="ctr"/>
        <c:lblOffset val="100"/>
        <c:noMultiLvlLbl val="0"/>
      </c:catAx>
      <c:valAx>
        <c:axId val="8274031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438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156210</xdr:rowOff>
    </xdr:from>
    <xdr:to>
      <xdr:col>9</xdr:col>
      <xdr:colOff>419100</xdr:colOff>
      <xdr:row>46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2BE7FC-A076-458E-A850-A99C7F1D42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5120640</xdr:colOff>
      <xdr:row>73</xdr:row>
      <xdr:rowOff>3810</xdr:rowOff>
    </xdr:from>
    <xdr:to>
      <xdr:col>9</xdr:col>
      <xdr:colOff>464820</xdr:colOff>
      <xdr:row>88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0FCBE9-A994-4CAD-95A3-807A90AA8F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50</xdr:row>
      <xdr:rowOff>171450</xdr:rowOff>
    </xdr:from>
    <xdr:to>
      <xdr:col>9</xdr:col>
      <xdr:colOff>335280</xdr:colOff>
      <xdr:row>65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FF634E-D100-462E-8222-B4B52524DC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10</xdr:row>
      <xdr:rowOff>11430</xdr:rowOff>
    </xdr:from>
    <xdr:to>
      <xdr:col>9</xdr:col>
      <xdr:colOff>320040</xdr:colOff>
      <xdr:row>25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E100F2-B7E7-47D7-AC35-0A23BF52D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11"/>
  <sheetViews>
    <sheetView topLeftCell="A301" zoomScaleNormal="100" workbookViewId="0">
      <selection activeCell="N319" sqref="N319"/>
    </sheetView>
  </sheetViews>
  <sheetFormatPr defaultColWidth="8.88671875" defaultRowHeight="14.4" x14ac:dyDescent="0.3"/>
  <cols>
    <col min="1" max="1" width="24.33203125" style="8" customWidth="1"/>
    <col min="2" max="12" width="0" style="2" hidden="1" customWidth="1"/>
    <col min="13" max="13" width="8.88671875" style="2"/>
    <col min="14" max="14" width="89.88671875" style="8" customWidth="1"/>
    <col min="15" max="26" width="8.88671875" style="2" customWidth="1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1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1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8" t="s">
        <v>564</v>
      </c>
      <c r="B2" s="2">
        <v>14</v>
      </c>
      <c r="C2" s="2">
        <v>1</v>
      </c>
      <c r="D2" s="2">
        <v>55.23</v>
      </c>
      <c r="E2" s="2">
        <v>3.7419381000000002E-2</v>
      </c>
      <c r="F2" s="2">
        <v>2.2476105999999999E-2</v>
      </c>
      <c r="G2" s="2">
        <v>8.9983772319999993</v>
      </c>
      <c r="H2" s="2">
        <v>0.64554929699999997</v>
      </c>
      <c r="I2" s="2">
        <v>2</v>
      </c>
      <c r="J2" s="2">
        <v>1</v>
      </c>
      <c r="K2" s="2" t="s">
        <v>2</v>
      </c>
      <c r="L2" s="2" t="s">
        <v>1</v>
      </c>
      <c r="M2" s="2">
        <v>44186</v>
      </c>
      <c r="N2" s="8" t="s">
        <v>565</v>
      </c>
      <c r="O2" s="2">
        <v>2038.4156740000001</v>
      </c>
      <c r="P2" s="2">
        <v>672.65000129999999</v>
      </c>
      <c r="Q2" s="2">
        <v>2039.363147</v>
      </c>
      <c r="R2" s="2">
        <v>186.88160339999999</v>
      </c>
      <c r="S2" s="2">
        <v>99.207740709999996</v>
      </c>
      <c r="T2" s="2">
        <v>351.66045860000003</v>
      </c>
      <c r="U2" s="2">
        <v>13.549010989999999</v>
      </c>
      <c r="V2" s="2">
        <v>230.2828605</v>
      </c>
      <c r="W2" s="2">
        <v>941.6644536</v>
      </c>
      <c r="X2" s="2">
        <v>3205.9771839999999</v>
      </c>
      <c r="Y2" s="2">
        <v>331.6437894</v>
      </c>
      <c r="Z2" s="2">
        <v>1771.887874</v>
      </c>
      <c r="AA2" s="2" t="s">
        <v>68</v>
      </c>
      <c r="AB2" s="2">
        <v>0.83069999999999999</v>
      </c>
    </row>
    <row r="3" spans="1:28" x14ac:dyDescent="0.3">
      <c r="A3" s="8" t="s">
        <v>560</v>
      </c>
      <c r="B3" s="2">
        <v>5</v>
      </c>
      <c r="C3" s="2">
        <v>1</v>
      </c>
      <c r="D3" s="2">
        <v>98.04</v>
      </c>
      <c r="E3" s="2">
        <v>3.6861983000000001E-2</v>
      </c>
      <c r="F3" s="2">
        <v>2.2298333E-2</v>
      </c>
      <c r="G3" s="2">
        <v>2.1776838509999998</v>
      </c>
      <c r="H3" s="2">
        <v>0.64849321199999999</v>
      </c>
      <c r="I3" s="2">
        <v>2</v>
      </c>
      <c r="J3" s="2">
        <v>1</v>
      </c>
      <c r="K3" s="2" t="s">
        <v>0</v>
      </c>
      <c r="L3" s="2" t="s">
        <v>1</v>
      </c>
      <c r="M3" s="2">
        <v>12201</v>
      </c>
      <c r="N3" s="8" t="s">
        <v>561</v>
      </c>
      <c r="O3" s="2">
        <v>5040.7591709999997</v>
      </c>
      <c r="P3" s="2">
        <v>2089.4426370000001</v>
      </c>
      <c r="Q3" s="2">
        <v>3997.5372069999999</v>
      </c>
      <c r="R3" s="2">
        <v>4645.6436640000002</v>
      </c>
      <c r="S3" s="2">
        <v>1348.933268</v>
      </c>
      <c r="T3" s="2">
        <v>2624.369659</v>
      </c>
      <c r="U3" s="2">
        <v>2004.679969</v>
      </c>
      <c r="V3" s="2">
        <v>1265.2093030000001</v>
      </c>
      <c r="W3" s="2">
        <v>4141.9608120000003</v>
      </c>
      <c r="X3" s="2">
        <v>2201.1678860000002</v>
      </c>
      <c r="Y3" s="2">
        <v>2432.2078409999999</v>
      </c>
      <c r="Z3" s="2">
        <v>2258.5823369999998</v>
      </c>
      <c r="AA3" s="2" t="s">
        <v>68</v>
      </c>
      <c r="AB3" s="2">
        <v>0.98160000000000003</v>
      </c>
    </row>
    <row r="4" spans="1:28" x14ac:dyDescent="0.3">
      <c r="A4" s="8" t="s">
        <v>265</v>
      </c>
      <c r="B4" s="2">
        <v>14</v>
      </c>
      <c r="C4" s="2">
        <v>4</v>
      </c>
      <c r="D4" s="2">
        <v>349.39</v>
      </c>
      <c r="E4" s="2">
        <v>2.8012890000000002E-3</v>
      </c>
      <c r="F4" s="2">
        <v>3.872169E-3</v>
      </c>
      <c r="G4" s="2">
        <v>5.2898570459999998</v>
      </c>
      <c r="H4" s="2">
        <v>0.96475586999999996</v>
      </c>
      <c r="I4" s="2">
        <v>2</v>
      </c>
      <c r="J4" s="2">
        <v>1</v>
      </c>
      <c r="K4" s="2" t="s">
        <v>1</v>
      </c>
      <c r="L4" s="2" t="s">
        <v>0</v>
      </c>
      <c r="M4" s="2">
        <v>32328</v>
      </c>
      <c r="N4" s="8" t="s">
        <v>266</v>
      </c>
      <c r="O4" s="2">
        <v>1121.158328</v>
      </c>
      <c r="P4" s="2">
        <v>325.20911039999999</v>
      </c>
      <c r="Q4" s="2">
        <v>361.63295360000001</v>
      </c>
      <c r="R4" s="2">
        <v>850.41683569999998</v>
      </c>
      <c r="S4" s="2">
        <v>1501.8592650000001</v>
      </c>
      <c r="T4" s="2">
        <v>6393.771933</v>
      </c>
      <c r="U4" s="2">
        <v>3868.7201500000001</v>
      </c>
      <c r="V4" s="2">
        <v>2298.2957550000001</v>
      </c>
      <c r="W4" s="2">
        <v>3531.33259</v>
      </c>
      <c r="X4" s="2">
        <v>2080.8405990000001</v>
      </c>
      <c r="Y4" s="2">
        <v>2390.9289210000002</v>
      </c>
      <c r="Z4" s="2">
        <v>2477.8009539999998</v>
      </c>
      <c r="AA4" s="2" t="s">
        <v>68</v>
      </c>
      <c r="AB4" s="2">
        <v>0.46039999999999998</v>
      </c>
    </row>
    <row r="5" spans="1:28" x14ac:dyDescent="0.3">
      <c r="A5" s="8" t="s">
        <v>364</v>
      </c>
      <c r="B5" s="2">
        <v>21</v>
      </c>
      <c r="C5" s="2">
        <v>4</v>
      </c>
      <c r="D5" s="2">
        <v>89.07</v>
      </c>
      <c r="E5" s="2">
        <v>8.2358840000000006E-3</v>
      </c>
      <c r="F5" s="2">
        <v>8.0281410000000008E-3</v>
      </c>
      <c r="G5" s="2">
        <v>4.1239274979999996</v>
      </c>
      <c r="H5" s="2">
        <v>0.882944383</v>
      </c>
      <c r="I5" s="2">
        <v>2</v>
      </c>
      <c r="J5" s="2">
        <v>1</v>
      </c>
      <c r="K5" s="2" t="s">
        <v>2</v>
      </c>
      <c r="L5" s="2" t="s">
        <v>0</v>
      </c>
      <c r="M5" s="2">
        <v>71499</v>
      </c>
      <c r="N5" s="8" t="s">
        <v>365</v>
      </c>
      <c r="O5" s="2">
        <v>1349.8391180000001</v>
      </c>
      <c r="P5" s="2">
        <v>691.88976960000002</v>
      </c>
      <c r="Q5" s="2">
        <v>1579.7495759999999</v>
      </c>
      <c r="R5" s="2">
        <v>682.3951892</v>
      </c>
      <c r="S5" s="2">
        <v>1923.855648</v>
      </c>
      <c r="T5" s="2">
        <v>3501.4342190000002</v>
      </c>
      <c r="U5" s="2">
        <v>676.14648709999994</v>
      </c>
      <c r="V5" s="2">
        <v>1349.9810520000001</v>
      </c>
      <c r="W5" s="2">
        <v>6490.2523520000004</v>
      </c>
      <c r="X5" s="2">
        <v>4608.9595259999996</v>
      </c>
      <c r="Y5" s="2">
        <v>3408.5284940000001</v>
      </c>
      <c r="Z5" s="2">
        <v>3241.1225340000001</v>
      </c>
      <c r="AA5" s="2" t="s">
        <v>68</v>
      </c>
      <c r="AB5" s="2">
        <v>0.99970000000000003</v>
      </c>
    </row>
    <row r="6" spans="1:28" x14ac:dyDescent="0.3">
      <c r="A6" s="8" t="s">
        <v>456</v>
      </c>
      <c r="B6" s="2">
        <v>43</v>
      </c>
      <c r="C6" s="2">
        <v>10</v>
      </c>
      <c r="D6" s="2">
        <v>2221.42</v>
      </c>
      <c r="E6" s="2">
        <v>1.544557E-2</v>
      </c>
      <c r="F6" s="2">
        <v>1.1622019000000001E-2</v>
      </c>
      <c r="G6" s="2">
        <v>2.6284453590000001</v>
      </c>
      <c r="H6" s="2">
        <v>0.80099101299999997</v>
      </c>
      <c r="I6" s="2" t="s">
        <v>39</v>
      </c>
      <c r="J6" s="2">
        <v>2</v>
      </c>
      <c r="K6" s="2" t="s">
        <v>2</v>
      </c>
      <c r="L6" s="2" t="s">
        <v>1</v>
      </c>
      <c r="M6" s="2">
        <v>61024</v>
      </c>
      <c r="N6" s="8" t="s">
        <v>457</v>
      </c>
      <c r="O6" s="2">
        <v>18327.39733</v>
      </c>
      <c r="P6" s="2">
        <v>22003.556560000001</v>
      </c>
      <c r="Q6" s="2">
        <v>26441.406940000001</v>
      </c>
      <c r="R6" s="2">
        <v>16747.094150000001</v>
      </c>
      <c r="S6" s="2">
        <v>20566.635409999999</v>
      </c>
      <c r="T6" s="2">
        <v>34182.121480000002</v>
      </c>
      <c r="U6" s="2">
        <v>13253.73688</v>
      </c>
      <c r="V6" s="2">
        <v>9784.6408109999993</v>
      </c>
      <c r="W6" s="2">
        <v>39917.976580000002</v>
      </c>
      <c r="X6" s="2">
        <v>30654.537329999999</v>
      </c>
      <c r="Y6" s="2">
        <v>51973.91257</v>
      </c>
      <c r="Z6" s="2">
        <v>81912.806410000005</v>
      </c>
      <c r="AA6" s="2" t="s">
        <v>68</v>
      </c>
      <c r="AB6" s="2">
        <v>0.36080000000000001</v>
      </c>
    </row>
    <row r="7" spans="1:28" x14ac:dyDescent="0.3">
      <c r="A7" s="8" t="s">
        <v>334</v>
      </c>
      <c r="B7" s="2">
        <v>19</v>
      </c>
      <c r="C7" s="2">
        <v>5</v>
      </c>
      <c r="D7" s="2">
        <v>88</v>
      </c>
      <c r="E7" s="2">
        <v>6.4047519999999997E-3</v>
      </c>
      <c r="F7" s="2">
        <v>6.9149340000000002E-3</v>
      </c>
      <c r="G7" s="2">
        <v>3.5692308129999999</v>
      </c>
      <c r="H7" s="2">
        <v>0.90835323800000001</v>
      </c>
      <c r="I7" s="2">
        <v>2</v>
      </c>
      <c r="J7" s="2">
        <v>1</v>
      </c>
      <c r="K7" s="2" t="s">
        <v>2</v>
      </c>
      <c r="L7" s="2" t="s">
        <v>1</v>
      </c>
      <c r="M7" s="2">
        <v>44631</v>
      </c>
      <c r="N7" s="8" t="s">
        <v>335</v>
      </c>
      <c r="O7" s="2">
        <v>572.68609830000003</v>
      </c>
      <c r="P7" s="2">
        <v>478.64098790000003</v>
      </c>
      <c r="Q7" s="2">
        <v>1659.2102850000001</v>
      </c>
      <c r="R7" s="2">
        <v>2106.6233929999999</v>
      </c>
      <c r="S7" s="2">
        <v>791.37777540000002</v>
      </c>
      <c r="T7" s="2">
        <v>1384.543424</v>
      </c>
      <c r="U7" s="2">
        <v>795.30727060000004</v>
      </c>
      <c r="V7" s="2">
        <v>859.72538010000005</v>
      </c>
      <c r="W7" s="2">
        <v>3641.2495690000001</v>
      </c>
      <c r="X7" s="2">
        <v>3929.6987819999999</v>
      </c>
      <c r="Y7" s="2">
        <v>2422.4547320000001</v>
      </c>
      <c r="Z7" s="2">
        <v>3680.1554409999999</v>
      </c>
      <c r="AA7" s="2" t="s">
        <v>68</v>
      </c>
      <c r="AB7" s="2">
        <v>0.57850000000000001</v>
      </c>
    </row>
    <row r="8" spans="1:28" x14ac:dyDescent="0.3">
      <c r="A8" s="8" t="s">
        <v>230</v>
      </c>
      <c r="B8" s="2">
        <v>16</v>
      </c>
      <c r="C8" s="2">
        <v>3</v>
      </c>
      <c r="D8" s="2">
        <v>104.76</v>
      </c>
      <c r="E8" s="2">
        <v>1.6868199999999999E-3</v>
      </c>
      <c r="F8" s="2">
        <v>2.7936649999999999E-3</v>
      </c>
      <c r="G8" s="2">
        <v>3.5397847840000001</v>
      </c>
      <c r="H8" s="2">
        <v>0.98278620999999999</v>
      </c>
      <c r="I8" s="2">
        <v>2</v>
      </c>
      <c r="J8" s="2">
        <v>1</v>
      </c>
      <c r="K8" s="2" t="s">
        <v>1</v>
      </c>
      <c r="L8" s="2" t="s">
        <v>2</v>
      </c>
      <c r="M8" s="2">
        <v>31309</v>
      </c>
      <c r="N8" s="8" t="s">
        <v>231</v>
      </c>
      <c r="O8" s="2">
        <v>1749.8801450000001</v>
      </c>
      <c r="P8" s="2">
        <v>1101.9632449999999</v>
      </c>
      <c r="Q8" s="2">
        <v>2948.0477759999999</v>
      </c>
      <c r="R8" s="2">
        <v>2575.6875690000002</v>
      </c>
      <c r="S8" s="2">
        <v>2529.5201149999998</v>
      </c>
      <c r="T8" s="2">
        <v>4689.9863439999999</v>
      </c>
      <c r="U8" s="2">
        <v>3082.5805070000001</v>
      </c>
      <c r="V8" s="2">
        <v>2103.7004080000002</v>
      </c>
      <c r="W8" s="2">
        <v>897.88089100000002</v>
      </c>
      <c r="X8" s="2">
        <v>1022.2502009999999</v>
      </c>
      <c r="Y8" s="2">
        <v>754.6779047</v>
      </c>
      <c r="Z8" s="2">
        <v>829.86378090000005</v>
      </c>
      <c r="AA8" s="2" t="s">
        <v>68</v>
      </c>
      <c r="AB8" s="2">
        <v>0.99919999999999998</v>
      </c>
    </row>
    <row r="9" spans="1:28" x14ac:dyDescent="0.3">
      <c r="A9" s="8" t="s">
        <v>69</v>
      </c>
      <c r="B9" s="2">
        <v>16</v>
      </c>
      <c r="C9" s="2">
        <v>2</v>
      </c>
      <c r="D9" s="2">
        <v>89.16</v>
      </c>
      <c r="E9" s="4">
        <v>2.3900000000000002E-5</v>
      </c>
      <c r="F9" s="2">
        <v>1.8553100000000001E-4</v>
      </c>
      <c r="G9" s="2">
        <v>28.717951169999999</v>
      </c>
      <c r="H9" s="2">
        <v>0.99999992000000004</v>
      </c>
      <c r="I9" s="2">
        <v>2</v>
      </c>
      <c r="J9" s="2">
        <v>1</v>
      </c>
      <c r="K9" s="2" t="s">
        <v>2</v>
      </c>
      <c r="L9" s="2" t="s">
        <v>0</v>
      </c>
      <c r="M9" s="2">
        <v>40858</v>
      </c>
      <c r="N9" s="8" t="s">
        <v>70</v>
      </c>
      <c r="O9" s="2">
        <v>114.4140608</v>
      </c>
      <c r="P9" s="2">
        <v>17.288824559999998</v>
      </c>
      <c r="Q9" s="2">
        <v>144.62516579999999</v>
      </c>
      <c r="R9" s="2">
        <v>140.81885080000001</v>
      </c>
      <c r="S9" s="2">
        <v>3378.164698</v>
      </c>
      <c r="T9" s="2">
        <v>2520.1523659999998</v>
      </c>
      <c r="U9" s="2">
        <v>2023.728638</v>
      </c>
      <c r="V9" s="2">
        <v>2380.6652869999998</v>
      </c>
      <c r="W9" s="2">
        <v>2355.9150949999998</v>
      </c>
      <c r="X9" s="2">
        <v>4049.973473</v>
      </c>
      <c r="Y9" s="2">
        <v>2539.8259090000001</v>
      </c>
      <c r="Z9" s="2">
        <v>3033.8898829999998</v>
      </c>
      <c r="AA9" s="2" t="s">
        <v>68</v>
      </c>
      <c r="AB9" s="2">
        <v>0.4607</v>
      </c>
    </row>
    <row r="10" spans="1:28" x14ac:dyDescent="0.3">
      <c r="A10" s="8" t="s">
        <v>510</v>
      </c>
      <c r="B10" s="2">
        <v>27</v>
      </c>
      <c r="C10" s="2">
        <v>7</v>
      </c>
      <c r="D10" s="2">
        <v>114.78</v>
      </c>
      <c r="E10" s="2">
        <v>2.6404743000000001E-2</v>
      </c>
      <c r="F10" s="2">
        <v>1.7610515E-2</v>
      </c>
      <c r="G10" s="2">
        <v>3.011122179</v>
      </c>
      <c r="H10" s="2">
        <v>0.71155383400000005</v>
      </c>
      <c r="I10" s="2">
        <v>2</v>
      </c>
      <c r="J10" s="2">
        <v>1</v>
      </c>
      <c r="K10" s="2" t="s">
        <v>2</v>
      </c>
      <c r="L10" s="2" t="s">
        <v>0</v>
      </c>
      <c r="M10" s="2">
        <v>97733</v>
      </c>
      <c r="N10" s="8" t="s">
        <v>511</v>
      </c>
      <c r="O10" s="2">
        <v>4127.8258210000004</v>
      </c>
      <c r="P10" s="2">
        <v>3559.3064319999999</v>
      </c>
      <c r="Q10" s="2">
        <v>7900.7143450000003</v>
      </c>
      <c r="R10" s="2">
        <v>10783.058859999999</v>
      </c>
      <c r="S10" s="2">
        <v>14619.191510000001</v>
      </c>
      <c r="T10" s="2">
        <v>19893.947619999999</v>
      </c>
      <c r="U10" s="2">
        <v>7975.3726690000003</v>
      </c>
      <c r="V10" s="2">
        <v>8224.1071730000003</v>
      </c>
      <c r="W10" s="2">
        <v>30840.219420000001</v>
      </c>
      <c r="X10" s="2">
        <v>16879.83221</v>
      </c>
      <c r="Y10" s="2">
        <v>21471.385709999999</v>
      </c>
      <c r="Z10" s="2">
        <v>10214.580959999999</v>
      </c>
      <c r="AA10" s="2" t="s">
        <v>68</v>
      </c>
      <c r="AB10" s="2">
        <v>0.99990000000000001</v>
      </c>
    </row>
    <row r="11" spans="1:28" x14ac:dyDescent="0.3">
      <c r="A11" s="8" t="s">
        <v>66</v>
      </c>
      <c r="B11" s="2">
        <v>11</v>
      </c>
      <c r="C11" s="2">
        <v>2</v>
      </c>
      <c r="D11" s="2">
        <v>94.3</v>
      </c>
      <c r="E11" s="4">
        <v>1.88E-5</v>
      </c>
      <c r="F11" s="2">
        <v>1.52946E-4</v>
      </c>
      <c r="G11" s="2">
        <v>8.0399906560000005</v>
      </c>
      <c r="H11" s="2">
        <v>0.99999997600000001</v>
      </c>
      <c r="I11" s="2">
        <v>2</v>
      </c>
      <c r="J11" s="2">
        <v>1</v>
      </c>
      <c r="K11" s="2" t="s">
        <v>2</v>
      </c>
      <c r="L11" s="2" t="s">
        <v>0</v>
      </c>
      <c r="M11" s="2">
        <v>41228</v>
      </c>
      <c r="N11" s="8" t="s">
        <v>67</v>
      </c>
      <c r="O11" s="2">
        <v>3608.1784779999998</v>
      </c>
      <c r="P11" s="2">
        <v>2765.250196</v>
      </c>
      <c r="Q11" s="2">
        <v>6654.171754</v>
      </c>
      <c r="R11" s="2">
        <v>8173.5041140000003</v>
      </c>
      <c r="S11" s="2">
        <v>35478.767820000001</v>
      </c>
      <c r="T11" s="2">
        <v>30609.684389999999</v>
      </c>
      <c r="U11" s="2">
        <v>20475.28169</v>
      </c>
      <c r="V11" s="2">
        <v>21373.819189999998</v>
      </c>
      <c r="W11" s="2">
        <v>46101.8842</v>
      </c>
      <c r="X11" s="2">
        <v>45241.26655</v>
      </c>
      <c r="Y11" s="2">
        <v>41764.181839999997</v>
      </c>
      <c r="Z11" s="2">
        <v>37349.349820000003</v>
      </c>
      <c r="AA11" s="2" t="s">
        <v>68</v>
      </c>
      <c r="AB11" s="2">
        <v>0.98750000000000004</v>
      </c>
    </row>
    <row r="12" spans="1:28" x14ac:dyDescent="0.3">
      <c r="A12" s="8" t="s">
        <v>103</v>
      </c>
      <c r="B12" s="2">
        <v>20</v>
      </c>
      <c r="C12" s="2">
        <v>4</v>
      </c>
      <c r="D12" s="2">
        <v>152.85</v>
      </c>
      <c r="E12" s="2">
        <v>1.3595299999999999E-4</v>
      </c>
      <c r="F12" s="2">
        <v>5.8626200000000005E-4</v>
      </c>
      <c r="G12" s="2">
        <v>5.4344757430000001</v>
      </c>
      <c r="H12" s="2">
        <v>0.99993476699999995</v>
      </c>
      <c r="I12" s="2">
        <v>2</v>
      </c>
      <c r="J12" s="2">
        <v>1</v>
      </c>
      <c r="K12" s="2" t="s">
        <v>0</v>
      </c>
      <c r="L12" s="2" t="s">
        <v>1</v>
      </c>
      <c r="M12" s="2">
        <v>31853</v>
      </c>
      <c r="N12" s="8" t="s">
        <v>104</v>
      </c>
      <c r="O12" s="2">
        <v>75985.55399</v>
      </c>
      <c r="P12" s="2">
        <v>29066.51137</v>
      </c>
      <c r="Q12" s="2">
        <v>71410.595629999996</v>
      </c>
      <c r="R12" s="2">
        <v>70295.335630000001</v>
      </c>
      <c r="S12" s="2">
        <v>11834.01728</v>
      </c>
      <c r="T12" s="2">
        <v>16003.06832</v>
      </c>
      <c r="U12" s="2">
        <v>8091.3372319999999</v>
      </c>
      <c r="V12" s="2">
        <v>9477.6123270000007</v>
      </c>
      <c r="W12" s="2">
        <v>21754.237440000001</v>
      </c>
      <c r="X12" s="2">
        <v>20732.386719999999</v>
      </c>
      <c r="Y12" s="2">
        <v>21559.249049999999</v>
      </c>
      <c r="Z12" s="2">
        <v>21895.358550000001</v>
      </c>
      <c r="AA12" s="2" t="s">
        <v>68</v>
      </c>
      <c r="AB12" s="2">
        <v>0.99329999999999996</v>
      </c>
    </row>
    <row r="13" spans="1:28" x14ac:dyDescent="0.3">
      <c r="A13" s="8" t="s">
        <v>392</v>
      </c>
      <c r="B13" s="2">
        <v>23</v>
      </c>
      <c r="C13" s="2">
        <v>4</v>
      </c>
      <c r="D13" s="2">
        <v>1476.91</v>
      </c>
      <c r="E13" s="2">
        <v>9.942691E-3</v>
      </c>
      <c r="F13" s="2">
        <v>8.9267459999999993E-3</v>
      </c>
      <c r="G13" s="2">
        <v>3.358603826</v>
      </c>
      <c r="H13" s="2">
        <v>0.861159491</v>
      </c>
      <c r="I13" s="2" t="s">
        <v>39</v>
      </c>
      <c r="J13" s="2">
        <v>2</v>
      </c>
      <c r="K13" s="2" t="s">
        <v>0</v>
      </c>
      <c r="L13" s="2" t="s">
        <v>1</v>
      </c>
      <c r="M13" s="2">
        <v>23826</v>
      </c>
      <c r="N13" s="8" t="s">
        <v>393</v>
      </c>
      <c r="O13" s="2">
        <v>19215.97378</v>
      </c>
      <c r="P13" s="2">
        <v>5883.2552599999999</v>
      </c>
      <c r="Q13" s="2">
        <v>12196.686589999999</v>
      </c>
      <c r="R13" s="2">
        <v>17275.996009999999</v>
      </c>
      <c r="S13" s="2">
        <v>2286.239345</v>
      </c>
      <c r="T13" s="2">
        <v>7976.8252750000001</v>
      </c>
      <c r="U13" s="2">
        <v>2356.17659</v>
      </c>
      <c r="V13" s="2">
        <v>3629.1508239999998</v>
      </c>
      <c r="W13" s="2">
        <v>6185.6725180000003</v>
      </c>
      <c r="X13" s="2">
        <v>3493.650893</v>
      </c>
      <c r="Y13" s="2">
        <v>3459.147207</v>
      </c>
      <c r="Z13" s="2">
        <v>3921.5742620000001</v>
      </c>
      <c r="AA13" s="2" t="s">
        <v>28</v>
      </c>
      <c r="AB13" s="2">
        <v>0.68899999999999995</v>
      </c>
    </row>
    <row r="14" spans="1:28" x14ac:dyDescent="0.3">
      <c r="A14" s="8" t="s">
        <v>552</v>
      </c>
      <c r="B14" s="2">
        <v>28</v>
      </c>
      <c r="C14" s="2">
        <v>6</v>
      </c>
      <c r="D14" s="2">
        <v>1608.64</v>
      </c>
      <c r="E14" s="2">
        <v>3.3989211999999998E-2</v>
      </c>
      <c r="F14" s="2">
        <v>2.0856388999999999E-2</v>
      </c>
      <c r="G14" s="2">
        <v>4.0644609970000003</v>
      </c>
      <c r="H14" s="2">
        <v>0.66426171599999995</v>
      </c>
      <c r="I14" s="2" t="s">
        <v>39</v>
      </c>
      <c r="J14" s="2">
        <v>2</v>
      </c>
      <c r="K14" s="2" t="s">
        <v>0</v>
      </c>
      <c r="L14" s="2" t="s">
        <v>1</v>
      </c>
      <c r="M14" s="2">
        <v>26299</v>
      </c>
      <c r="N14" s="8" t="s">
        <v>553</v>
      </c>
      <c r="O14" s="2">
        <v>205564.87040000001</v>
      </c>
      <c r="P14" s="2">
        <v>103356.261</v>
      </c>
      <c r="Q14" s="2">
        <v>135608.32829999999</v>
      </c>
      <c r="R14" s="2">
        <v>36409.3465</v>
      </c>
      <c r="S14" s="2">
        <v>8132.3270920000004</v>
      </c>
      <c r="T14" s="2">
        <v>42114.972609999997</v>
      </c>
      <c r="U14" s="2">
        <v>21516.332900000001</v>
      </c>
      <c r="V14" s="2">
        <v>46564.186650000003</v>
      </c>
      <c r="W14" s="2">
        <v>31783.853169999998</v>
      </c>
      <c r="X14" s="2">
        <v>34240.19872</v>
      </c>
      <c r="Y14" s="2">
        <v>58312.653200000001</v>
      </c>
      <c r="Z14" s="2">
        <v>30448.196530000001</v>
      </c>
      <c r="AA14" s="2" t="s">
        <v>28</v>
      </c>
      <c r="AB14" s="2">
        <v>0.755</v>
      </c>
    </row>
    <row r="15" spans="1:28" x14ac:dyDescent="0.3">
      <c r="A15" s="8" t="s">
        <v>599</v>
      </c>
      <c r="B15" s="2">
        <v>12</v>
      </c>
      <c r="C15" s="2">
        <v>2</v>
      </c>
      <c r="D15" s="2">
        <v>164.19</v>
      </c>
      <c r="E15" s="2">
        <v>4.7075385999999997E-2</v>
      </c>
      <c r="F15" s="2">
        <v>2.6329152000000001E-2</v>
      </c>
      <c r="G15" s="2">
        <v>3.8562327120000002</v>
      </c>
      <c r="H15" s="2">
        <v>0.59958746500000004</v>
      </c>
      <c r="I15" s="2">
        <v>2</v>
      </c>
      <c r="J15" s="2">
        <v>1</v>
      </c>
      <c r="K15" s="2" t="s">
        <v>2</v>
      </c>
      <c r="L15" s="2" t="s">
        <v>0</v>
      </c>
      <c r="M15" s="2">
        <v>19776</v>
      </c>
      <c r="N15" s="8" t="s">
        <v>600</v>
      </c>
      <c r="O15" s="2">
        <v>112.6435383</v>
      </c>
      <c r="P15" s="2">
        <v>9.8122758999999995</v>
      </c>
      <c r="Q15" s="2">
        <v>164.42294519999999</v>
      </c>
      <c r="R15" s="2">
        <v>44.054944419999998</v>
      </c>
      <c r="S15" s="2">
        <v>122.1181692</v>
      </c>
      <c r="T15" s="2">
        <v>111.0738133</v>
      </c>
      <c r="U15" s="2">
        <v>272.5779321</v>
      </c>
      <c r="V15" s="2">
        <v>269.63452949999999</v>
      </c>
      <c r="W15" s="2">
        <v>400.64467689999998</v>
      </c>
      <c r="X15" s="2">
        <v>134.96187080000001</v>
      </c>
      <c r="Y15" s="2">
        <v>308.0977977</v>
      </c>
      <c r="Z15" s="2">
        <v>432.45302850000002</v>
      </c>
      <c r="AA15" s="2" t="s">
        <v>28</v>
      </c>
      <c r="AB15" s="2">
        <v>0.78620000000000001</v>
      </c>
    </row>
    <row r="16" spans="1:28" x14ac:dyDescent="0.3">
      <c r="A16" s="8" t="s">
        <v>439</v>
      </c>
      <c r="B16" s="2">
        <v>27</v>
      </c>
      <c r="C16" s="2">
        <v>5</v>
      </c>
      <c r="D16" s="2">
        <v>128.97</v>
      </c>
      <c r="E16" s="2">
        <v>1.3663307E-2</v>
      </c>
      <c r="F16" s="2">
        <v>1.0735145999999999E-2</v>
      </c>
      <c r="G16" s="2">
        <v>3.8710319520000001</v>
      </c>
      <c r="H16" s="2">
        <v>0.81901476299999998</v>
      </c>
      <c r="I16" s="2">
        <v>2</v>
      </c>
      <c r="J16" s="2">
        <v>1</v>
      </c>
      <c r="K16" s="2" t="s">
        <v>2</v>
      </c>
      <c r="L16" s="2" t="s">
        <v>1</v>
      </c>
      <c r="M16" s="2">
        <v>87820</v>
      </c>
      <c r="N16" s="8" t="s">
        <v>440</v>
      </c>
      <c r="O16" s="2">
        <v>2225.4930290000002</v>
      </c>
      <c r="P16" s="2">
        <v>1000.466083</v>
      </c>
      <c r="Q16" s="2">
        <v>2691.4604549999999</v>
      </c>
      <c r="R16" s="2">
        <v>2130.795286</v>
      </c>
      <c r="S16" s="2">
        <v>800.91902649999997</v>
      </c>
      <c r="T16" s="2">
        <v>720.03294240000002</v>
      </c>
      <c r="U16" s="2">
        <v>417.70867820000001</v>
      </c>
      <c r="V16" s="2">
        <v>969.62990679999996</v>
      </c>
      <c r="W16" s="2">
        <v>2999.4985670000001</v>
      </c>
      <c r="X16" s="2">
        <v>5222.1764629999998</v>
      </c>
      <c r="Y16" s="2">
        <v>1179.2407929999999</v>
      </c>
      <c r="Z16" s="2">
        <v>1857.169838</v>
      </c>
      <c r="AA16" s="2" t="s">
        <v>28</v>
      </c>
      <c r="AB16" s="2">
        <v>0.58979999999999999</v>
      </c>
    </row>
    <row r="17" spans="1:28" x14ac:dyDescent="0.3">
      <c r="A17" s="8" t="s">
        <v>547</v>
      </c>
      <c r="B17" s="2">
        <v>18</v>
      </c>
      <c r="C17" s="2">
        <v>6</v>
      </c>
      <c r="D17" s="2">
        <v>99.24</v>
      </c>
      <c r="E17" s="2">
        <v>3.2230675E-2</v>
      </c>
      <c r="F17" s="2">
        <v>1.9993071000000001E-2</v>
      </c>
      <c r="G17" s="2">
        <v>3.324605424</v>
      </c>
      <c r="H17" s="2">
        <v>0.67444448899999998</v>
      </c>
      <c r="I17" s="2">
        <v>2</v>
      </c>
      <c r="J17" s="2">
        <v>1</v>
      </c>
      <c r="K17" s="2" t="s">
        <v>2</v>
      </c>
      <c r="L17" s="2" t="s">
        <v>0</v>
      </c>
      <c r="M17" s="2">
        <v>27171</v>
      </c>
      <c r="N17" s="8" t="s">
        <v>86</v>
      </c>
      <c r="O17" s="2">
        <v>2441.6143240000001</v>
      </c>
      <c r="P17" s="2">
        <v>1668.3883410000001</v>
      </c>
      <c r="Q17" s="2">
        <v>2486.4871800000001</v>
      </c>
      <c r="R17" s="2">
        <v>5386.8519839999999</v>
      </c>
      <c r="S17" s="2">
        <v>13068.4974</v>
      </c>
      <c r="T17" s="2">
        <v>11184.289709999999</v>
      </c>
      <c r="U17" s="2">
        <v>4058.6100849999998</v>
      </c>
      <c r="V17" s="2">
        <v>3805.0939979999998</v>
      </c>
      <c r="W17" s="2">
        <v>18185.213469999999</v>
      </c>
      <c r="X17" s="2">
        <v>8995.7572949999994</v>
      </c>
      <c r="Y17" s="2">
        <v>5932.3551120000002</v>
      </c>
      <c r="Z17" s="2">
        <v>6726.5573649999997</v>
      </c>
      <c r="AA17" s="2" t="s">
        <v>28</v>
      </c>
      <c r="AB17" s="2">
        <v>0.7853</v>
      </c>
    </row>
    <row r="18" spans="1:28" x14ac:dyDescent="0.3">
      <c r="A18" s="8" t="s">
        <v>205</v>
      </c>
      <c r="B18" s="2">
        <v>8</v>
      </c>
      <c r="C18" s="2">
        <v>2</v>
      </c>
      <c r="D18" s="2">
        <v>131.88999999999999</v>
      </c>
      <c r="E18" s="2">
        <v>1.2980279999999999E-3</v>
      </c>
      <c r="F18" s="2">
        <v>2.4602790000000001E-3</v>
      </c>
      <c r="G18" s="2">
        <v>7.4166672230000001</v>
      </c>
      <c r="H18" s="2">
        <v>0.98862456600000004</v>
      </c>
      <c r="I18" s="2">
        <v>2</v>
      </c>
      <c r="J18" s="2">
        <v>1</v>
      </c>
      <c r="K18" s="2" t="s">
        <v>1</v>
      </c>
      <c r="L18" s="2" t="s">
        <v>0</v>
      </c>
      <c r="M18" s="2">
        <v>30295</v>
      </c>
      <c r="N18" s="8" t="s">
        <v>86</v>
      </c>
      <c r="O18" s="2">
        <v>283.05728649999998</v>
      </c>
      <c r="P18" s="2">
        <v>529.76589569999999</v>
      </c>
      <c r="Q18" s="2">
        <v>1077.7319130000001</v>
      </c>
      <c r="R18" s="2">
        <v>761.13526430000002</v>
      </c>
      <c r="S18" s="2">
        <v>5273.6892079999998</v>
      </c>
      <c r="T18" s="2">
        <v>9694.5474099999992</v>
      </c>
      <c r="U18" s="2">
        <v>3203.8945370000001</v>
      </c>
      <c r="V18" s="2">
        <v>1494.5738220000001</v>
      </c>
      <c r="W18" s="2">
        <v>5783.6749419999996</v>
      </c>
      <c r="X18" s="2">
        <v>4113.347659</v>
      </c>
      <c r="Y18" s="2">
        <v>4317.4918699999998</v>
      </c>
      <c r="Z18" s="2">
        <v>3468.661576</v>
      </c>
      <c r="AA18" s="2" t="s">
        <v>28</v>
      </c>
      <c r="AB18" s="2">
        <v>0.79590000000000005</v>
      </c>
    </row>
    <row r="19" spans="1:28" x14ac:dyDescent="0.3">
      <c r="A19" s="8" t="s">
        <v>85</v>
      </c>
      <c r="B19" s="2">
        <v>23</v>
      </c>
      <c r="C19" s="2">
        <v>1</v>
      </c>
      <c r="D19" s="2">
        <v>347.65</v>
      </c>
      <c r="E19" s="4">
        <v>7.2200000000000007E-5</v>
      </c>
      <c r="F19" s="2">
        <v>4.0453700000000001E-4</v>
      </c>
      <c r="G19" s="2">
        <v>7.7822908159999997</v>
      </c>
      <c r="H19" s="2">
        <v>0.999992035</v>
      </c>
      <c r="I19" s="2" t="s">
        <v>39</v>
      </c>
      <c r="J19" s="2">
        <v>2</v>
      </c>
      <c r="K19" s="2" t="s">
        <v>2</v>
      </c>
      <c r="L19" s="2" t="s">
        <v>0</v>
      </c>
      <c r="M19" s="2">
        <v>66818</v>
      </c>
      <c r="N19" s="8" t="s">
        <v>86</v>
      </c>
      <c r="O19" s="2">
        <v>1464.1178219999999</v>
      </c>
      <c r="P19" s="2">
        <v>1885.7915840000001</v>
      </c>
      <c r="Q19" s="2">
        <v>5449.9993379999996</v>
      </c>
      <c r="R19" s="2">
        <v>4466.9529920000004</v>
      </c>
      <c r="S19" s="2">
        <v>26294.479950000001</v>
      </c>
      <c r="T19" s="2">
        <v>24333.219229999999</v>
      </c>
      <c r="U19" s="2">
        <v>14920.84974</v>
      </c>
      <c r="V19" s="2">
        <v>14628.609</v>
      </c>
      <c r="W19" s="2">
        <v>23653.048719999999</v>
      </c>
      <c r="X19" s="2">
        <v>29223.930909999999</v>
      </c>
      <c r="Y19" s="2">
        <v>24148.665519999999</v>
      </c>
      <c r="Z19" s="2">
        <v>26220.931089999998</v>
      </c>
      <c r="AA19" s="2" t="s">
        <v>28</v>
      </c>
      <c r="AB19" s="2">
        <v>0.79590000000000005</v>
      </c>
    </row>
    <row r="20" spans="1:28" x14ac:dyDescent="0.3">
      <c r="A20" s="8" t="s">
        <v>111</v>
      </c>
      <c r="B20" s="2">
        <v>16</v>
      </c>
      <c r="C20" s="2">
        <v>4</v>
      </c>
      <c r="D20" s="2">
        <v>100.59</v>
      </c>
      <c r="E20" s="2">
        <v>1.87376E-4</v>
      </c>
      <c r="F20" s="2">
        <v>7.4334200000000003E-4</v>
      </c>
      <c r="G20" s="2">
        <v>4.2414730450000002</v>
      </c>
      <c r="H20" s="2">
        <v>0.99983297400000004</v>
      </c>
      <c r="I20" s="2">
        <v>2</v>
      </c>
      <c r="J20" s="2">
        <v>1</v>
      </c>
      <c r="K20" s="2" t="s">
        <v>0</v>
      </c>
      <c r="L20" s="2" t="s">
        <v>1</v>
      </c>
      <c r="M20" s="2">
        <v>64606</v>
      </c>
      <c r="N20" s="8" t="s">
        <v>112</v>
      </c>
      <c r="O20" s="2">
        <v>6734.7903580000002</v>
      </c>
      <c r="P20" s="2">
        <v>4648.5996930000001</v>
      </c>
      <c r="Q20" s="2">
        <v>9472.5613489999996</v>
      </c>
      <c r="R20" s="2">
        <v>12096.890740000001</v>
      </c>
      <c r="S20" s="2">
        <v>2087.1319210000001</v>
      </c>
      <c r="T20" s="2">
        <v>2531.4891029999999</v>
      </c>
      <c r="U20" s="2">
        <v>1490.0103369999999</v>
      </c>
      <c r="V20" s="2">
        <v>1660.5662239999999</v>
      </c>
      <c r="W20" s="2">
        <v>1469.5067690000001</v>
      </c>
      <c r="X20" s="2">
        <v>2505.9230200000002</v>
      </c>
      <c r="Y20" s="2">
        <v>2071.862537</v>
      </c>
      <c r="Z20" s="2">
        <v>2404.9215549999999</v>
      </c>
      <c r="AA20" s="2" t="s">
        <v>28</v>
      </c>
      <c r="AB20" s="2">
        <v>0.58609999999999995</v>
      </c>
    </row>
    <row r="21" spans="1:28" x14ac:dyDescent="0.3">
      <c r="A21" s="8" t="s">
        <v>164</v>
      </c>
      <c r="B21" s="2">
        <v>22</v>
      </c>
      <c r="C21" s="2">
        <v>5</v>
      </c>
      <c r="D21" s="2">
        <v>146.56</v>
      </c>
      <c r="E21" s="2">
        <v>7.7801900000000002E-4</v>
      </c>
      <c r="F21" s="2">
        <v>1.9234639999999999E-3</v>
      </c>
      <c r="G21" s="2">
        <v>7.3961247229999998</v>
      </c>
      <c r="H21" s="2">
        <v>0.99539976399999996</v>
      </c>
      <c r="I21" s="2">
        <v>2</v>
      </c>
      <c r="J21" s="2">
        <v>1</v>
      </c>
      <c r="K21" s="2" t="s">
        <v>0</v>
      </c>
      <c r="L21" s="2" t="s">
        <v>1</v>
      </c>
      <c r="M21" s="2">
        <v>90749</v>
      </c>
      <c r="N21" s="8" t="s">
        <v>165</v>
      </c>
      <c r="O21" s="2">
        <v>54718.874660000001</v>
      </c>
      <c r="P21" s="2">
        <v>34497.665919999999</v>
      </c>
      <c r="Q21" s="2">
        <v>67640.654349999997</v>
      </c>
      <c r="R21" s="2">
        <v>121364.9313</v>
      </c>
      <c r="S21" s="2">
        <v>5353.8612190000003</v>
      </c>
      <c r="T21" s="2">
        <v>16825.134549999999</v>
      </c>
      <c r="U21" s="2">
        <v>7592.1422199999997</v>
      </c>
      <c r="V21" s="2">
        <v>7846.1462799999999</v>
      </c>
      <c r="W21" s="2">
        <v>51658.267570000004</v>
      </c>
      <c r="X21" s="2">
        <v>29928.58149</v>
      </c>
      <c r="Y21" s="2">
        <v>22314.497060000002</v>
      </c>
      <c r="Z21" s="2">
        <v>19847.639309999999</v>
      </c>
      <c r="AA21" s="2" t="s">
        <v>28</v>
      </c>
      <c r="AB21" s="2">
        <v>0.69499999999999995</v>
      </c>
    </row>
    <row r="22" spans="1:28" x14ac:dyDescent="0.3">
      <c r="A22" s="8" t="s">
        <v>573</v>
      </c>
      <c r="B22" s="2">
        <v>20</v>
      </c>
      <c r="C22" s="2">
        <v>3</v>
      </c>
      <c r="D22" s="2">
        <v>73.7</v>
      </c>
      <c r="E22" s="2">
        <v>3.9502992000000001E-2</v>
      </c>
      <c r="F22" s="2">
        <v>2.3246771999999999E-2</v>
      </c>
      <c r="G22" s="2">
        <v>5.8492235399999997</v>
      </c>
      <c r="H22" s="2">
        <v>0.63485319500000004</v>
      </c>
      <c r="I22" s="2">
        <v>2</v>
      </c>
      <c r="J22" s="2">
        <v>1</v>
      </c>
      <c r="K22" s="2" t="s">
        <v>1</v>
      </c>
      <c r="L22" s="2" t="s">
        <v>0</v>
      </c>
      <c r="M22" s="2">
        <v>48362</v>
      </c>
      <c r="N22" s="8" t="s">
        <v>574</v>
      </c>
      <c r="O22" s="2">
        <v>5171.5082739999998</v>
      </c>
      <c r="P22" s="2">
        <v>2665.7407499999999</v>
      </c>
      <c r="Q22" s="2">
        <v>4797.9914650000001</v>
      </c>
      <c r="R22" s="2">
        <v>10871.93096</v>
      </c>
      <c r="S22" s="2">
        <v>52326.242680000003</v>
      </c>
      <c r="T22" s="2">
        <v>45818.782010000003</v>
      </c>
      <c r="U22" s="2">
        <v>36130.681320000003</v>
      </c>
      <c r="V22" s="2">
        <v>3222.9945710000002</v>
      </c>
      <c r="W22" s="2">
        <v>42894.39817</v>
      </c>
      <c r="X22" s="2">
        <v>39703.213340000002</v>
      </c>
      <c r="Y22" s="2">
        <v>34939.334880000002</v>
      </c>
      <c r="Z22" s="2">
        <v>14831.68519</v>
      </c>
      <c r="AA22" s="2" t="s">
        <v>28</v>
      </c>
      <c r="AB22" s="2">
        <v>0.48470000000000002</v>
      </c>
    </row>
    <row r="23" spans="1:28" x14ac:dyDescent="0.3">
      <c r="A23" s="8" t="s">
        <v>29</v>
      </c>
      <c r="B23" s="2">
        <v>12</v>
      </c>
      <c r="C23" s="2">
        <v>1</v>
      </c>
      <c r="D23" s="2">
        <v>174.71</v>
      </c>
      <c r="E23" s="4">
        <v>1.7999999999999999E-6</v>
      </c>
      <c r="F23" s="4">
        <v>6.1299999999999999E-5</v>
      </c>
      <c r="G23" s="2">
        <v>259.78910930000001</v>
      </c>
      <c r="H23" s="2">
        <v>1</v>
      </c>
      <c r="I23" s="2">
        <v>2</v>
      </c>
      <c r="J23" s="2">
        <v>1</v>
      </c>
      <c r="K23" s="2" t="s">
        <v>0</v>
      </c>
      <c r="L23" s="2" t="s">
        <v>2</v>
      </c>
      <c r="M23" s="2">
        <v>46727</v>
      </c>
      <c r="N23" s="8" t="s">
        <v>30</v>
      </c>
      <c r="O23" s="2">
        <v>1434.4113440000001</v>
      </c>
      <c r="P23" s="2">
        <v>856.28261610000004</v>
      </c>
      <c r="Q23" s="2">
        <v>1249.153928</v>
      </c>
      <c r="R23" s="2">
        <v>2627.231284</v>
      </c>
      <c r="S23" s="2">
        <v>8.9604329749999998</v>
      </c>
      <c r="T23" s="2">
        <v>30.629264370000001</v>
      </c>
      <c r="U23" s="2">
        <v>38.410105729999998</v>
      </c>
      <c r="V23" s="2">
        <v>93.638002799999995</v>
      </c>
      <c r="W23" s="2">
        <v>5.4074289159999998</v>
      </c>
      <c r="X23" s="2">
        <v>5.04626924</v>
      </c>
      <c r="Y23" s="2">
        <v>6.1491042289999998</v>
      </c>
      <c r="Z23" s="2">
        <v>7.135987847</v>
      </c>
      <c r="AA23" s="2" t="s">
        <v>28</v>
      </c>
      <c r="AB23" s="2">
        <v>0.50949999999999995</v>
      </c>
    </row>
    <row r="24" spans="1:28" x14ac:dyDescent="0.3">
      <c r="A24" s="8" t="s">
        <v>210</v>
      </c>
      <c r="B24" s="2">
        <v>19</v>
      </c>
      <c r="C24" s="2">
        <v>1</v>
      </c>
      <c r="D24" s="2">
        <v>110.47</v>
      </c>
      <c r="E24" s="2">
        <v>1.363277E-3</v>
      </c>
      <c r="F24" s="2">
        <v>2.4758580000000001E-3</v>
      </c>
      <c r="G24" s="2">
        <v>3.9221681369999999</v>
      </c>
      <c r="H24" s="2">
        <v>0.98767753400000002</v>
      </c>
      <c r="I24" s="2">
        <v>2</v>
      </c>
      <c r="J24" s="2">
        <v>1</v>
      </c>
      <c r="K24" s="2" t="s">
        <v>2</v>
      </c>
      <c r="L24" s="2" t="s">
        <v>0</v>
      </c>
      <c r="M24" s="2">
        <v>89228</v>
      </c>
      <c r="N24" s="8" t="s">
        <v>211</v>
      </c>
      <c r="O24" s="2">
        <v>5877.2446659999996</v>
      </c>
      <c r="P24" s="2">
        <v>2660.555222</v>
      </c>
      <c r="Q24" s="2">
        <v>7316.7740789999998</v>
      </c>
      <c r="R24" s="2">
        <v>8144.0909069999998</v>
      </c>
      <c r="S24" s="2">
        <v>14210.687309999999</v>
      </c>
      <c r="T24" s="2">
        <v>17470.096699999998</v>
      </c>
      <c r="U24" s="2">
        <v>9846.305085</v>
      </c>
      <c r="V24" s="2">
        <v>8125.5492119999999</v>
      </c>
      <c r="W24" s="2">
        <v>29486.79751</v>
      </c>
      <c r="X24" s="2">
        <v>24744.69629</v>
      </c>
      <c r="Y24" s="2">
        <v>20651.889800000001</v>
      </c>
      <c r="Z24" s="2">
        <v>19243.415089999999</v>
      </c>
      <c r="AA24" s="2" t="s">
        <v>28</v>
      </c>
      <c r="AB24" s="2">
        <v>0.49809999999999999</v>
      </c>
    </row>
    <row r="25" spans="1:28" x14ac:dyDescent="0.3">
      <c r="A25" s="8" t="s">
        <v>240</v>
      </c>
      <c r="B25" s="2">
        <v>20</v>
      </c>
      <c r="C25" s="2">
        <v>1</v>
      </c>
      <c r="D25" s="2">
        <v>223.42</v>
      </c>
      <c r="E25" s="2">
        <v>1.802166E-3</v>
      </c>
      <c r="F25" s="2">
        <v>2.8465169999999998E-3</v>
      </c>
      <c r="G25" s="2">
        <v>5.0414617420000001</v>
      </c>
      <c r="H25" s="2">
        <v>0.98098223399999995</v>
      </c>
      <c r="I25" s="2" t="s">
        <v>39</v>
      </c>
      <c r="J25" s="2">
        <v>2</v>
      </c>
      <c r="K25" s="2" t="s">
        <v>1</v>
      </c>
      <c r="L25" s="2" t="s">
        <v>0</v>
      </c>
      <c r="M25" s="2">
        <v>37577</v>
      </c>
      <c r="N25" s="8" t="s">
        <v>241</v>
      </c>
      <c r="O25" s="2">
        <v>55.705787119999997</v>
      </c>
      <c r="P25" s="2">
        <v>22.173130619999998</v>
      </c>
      <c r="Q25" s="2">
        <v>50.94782609</v>
      </c>
      <c r="R25" s="2">
        <v>32.132313779999997</v>
      </c>
      <c r="S25" s="2">
        <v>283.68562409999998</v>
      </c>
      <c r="T25" s="2">
        <v>204.181388</v>
      </c>
      <c r="U25" s="2">
        <v>147.97947569999999</v>
      </c>
      <c r="V25" s="2">
        <v>175.62244329999999</v>
      </c>
      <c r="W25" s="2">
        <v>37.508381929999999</v>
      </c>
      <c r="X25" s="2">
        <v>136.06766150000001</v>
      </c>
      <c r="Y25" s="2">
        <v>107.7304938</v>
      </c>
      <c r="Z25" s="2">
        <v>60.200035120000003</v>
      </c>
      <c r="AA25" s="2" t="s">
        <v>28</v>
      </c>
      <c r="AB25" s="2">
        <v>0.66410000000000002</v>
      </c>
    </row>
    <row r="26" spans="1:28" x14ac:dyDescent="0.3">
      <c r="A26" s="8" t="s">
        <v>260</v>
      </c>
      <c r="B26" s="2">
        <v>10</v>
      </c>
      <c r="C26" s="2">
        <v>3</v>
      </c>
      <c r="D26" s="2">
        <v>81.96</v>
      </c>
      <c r="E26" s="2">
        <v>2.5107749999999998E-3</v>
      </c>
      <c r="F26" s="2">
        <v>3.629682E-3</v>
      </c>
      <c r="G26" s="2">
        <v>2.324681773</v>
      </c>
      <c r="H26" s="2">
        <v>0.96953254499999997</v>
      </c>
      <c r="I26" s="2">
        <v>2</v>
      </c>
      <c r="J26" s="2">
        <v>1</v>
      </c>
      <c r="K26" s="2" t="s">
        <v>2</v>
      </c>
      <c r="L26" s="2" t="s">
        <v>0</v>
      </c>
      <c r="M26" s="2">
        <v>28631</v>
      </c>
      <c r="N26" s="8" t="s">
        <v>27</v>
      </c>
      <c r="O26" s="2">
        <v>5179.1497449999997</v>
      </c>
      <c r="P26" s="2">
        <v>2907.5748429999999</v>
      </c>
      <c r="Q26" s="2">
        <v>3365.0692479999998</v>
      </c>
      <c r="R26" s="2">
        <v>3629.009712</v>
      </c>
      <c r="S26" s="2">
        <v>5397.8224579999996</v>
      </c>
      <c r="T26" s="2">
        <v>6696.9080059999997</v>
      </c>
      <c r="U26" s="2">
        <v>2959.5463629999999</v>
      </c>
      <c r="V26" s="2">
        <v>3700.403112</v>
      </c>
      <c r="W26" s="2">
        <v>9446.8936610000001</v>
      </c>
      <c r="X26" s="2">
        <v>8798.1108889999996</v>
      </c>
      <c r="Y26" s="2">
        <v>8294.7953539999999</v>
      </c>
      <c r="Z26" s="2">
        <v>8518.2692339999994</v>
      </c>
      <c r="AA26" s="2" t="s">
        <v>28</v>
      </c>
      <c r="AB26" s="2">
        <v>0.69469999999999998</v>
      </c>
    </row>
    <row r="27" spans="1:28" x14ac:dyDescent="0.3">
      <c r="A27" s="8" t="s">
        <v>26</v>
      </c>
      <c r="B27" s="2">
        <v>50</v>
      </c>
      <c r="C27" s="2">
        <v>3</v>
      </c>
      <c r="D27" s="2">
        <v>661.8</v>
      </c>
      <c r="E27" s="4">
        <v>4.9399999999999995E-7</v>
      </c>
      <c r="F27" s="4">
        <v>2.1100000000000001E-5</v>
      </c>
      <c r="G27" s="2">
        <v>84.414256109999997</v>
      </c>
      <c r="H27" s="2">
        <v>1</v>
      </c>
      <c r="I27" s="2">
        <v>2</v>
      </c>
      <c r="J27" s="2">
        <v>1</v>
      </c>
      <c r="K27" s="2" t="s">
        <v>1</v>
      </c>
      <c r="L27" s="2" t="s">
        <v>0</v>
      </c>
      <c r="M27" s="2">
        <v>106822</v>
      </c>
      <c r="N27" s="8" t="s">
        <v>27</v>
      </c>
      <c r="O27" s="2">
        <v>26.69169256</v>
      </c>
      <c r="P27" s="2">
        <v>84.727483800000002</v>
      </c>
      <c r="Q27" s="2">
        <v>24.70245843</v>
      </c>
      <c r="R27" s="2">
        <v>50.044313270000004</v>
      </c>
      <c r="S27" s="2">
        <v>2417.8349790000002</v>
      </c>
      <c r="T27" s="2">
        <v>6923.3627560000004</v>
      </c>
      <c r="U27" s="2">
        <v>2773.7178979999999</v>
      </c>
      <c r="V27" s="2">
        <v>3600.1443840000002</v>
      </c>
      <c r="W27" s="2">
        <v>2234.955833</v>
      </c>
      <c r="X27" s="2">
        <v>1514.7592079999999</v>
      </c>
      <c r="Y27" s="2">
        <v>1276.7976510000001</v>
      </c>
      <c r="Z27" s="2">
        <v>1283.358105</v>
      </c>
      <c r="AA27" s="2" t="s">
        <v>28</v>
      </c>
      <c r="AB27" s="2">
        <v>0.69379999999999997</v>
      </c>
    </row>
    <row r="28" spans="1:28" x14ac:dyDescent="0.3">
      <c r="A28" s="8" t="s">
        <v>481</v>
      </c>
      <c r="B28" s="2">
        <v>23</v>
      </c>
      <c r="C28" s="2">
        <v>3</v>
      </c>
      <c r="D28" s="2">
        <v>1019.47</v>
      </c>
      <c r="E28" s="2">
        <v>2.0837324000000001E-2</v>
      </c>
      <c r="F28" s="2">
        <v>1.4872599E-2</v>
      </c>
      <c r="G28" s="2">
        <v>2.9431837139999999</v>
      </c>
      <c r="H28" s="2">
        <v>0.75306536599999996</v>
      </c>
      <c r="I28" s="2">
        <v>2</v>
      </c>
      <c r="J28" s="2">
        <v>1</v>
      </c>
      <c r="K28" s="2" t="s">
        <v>2</v>
      </c>
      <c r="L28" s="2" t="s">
        <v>0</v>
      </c>
      <c r="M28" s="2">
        <v>52263</v>
      </c>
      <c r="N28" s="8" t="s">
        <v>482</v>
      </c>
      <c r="O28" s="2">
        <v>961.56168300000002</v>
      </c>
      <c r="P28" s="2">
        <v>1616.9433469999999</v>
      </c>
      <c r="Q28" s="2">
        <v>2296.4567529999999</v>
      </c>
      <c r="R28" s="2">
        <v>690.21108340000001</v>
      </c>
      <c r="S28" s="2">
        <v>3045.2097899999999</v>
      </c>
      <c r="T28" s="2">
        <v>7411.3599979999999</v>
      </c>
      <c r="U28" s="2">
        <v>3274.0511259999998</v>
      </c>
      <c r="V28" s="2">
        <v>1881.2792690000001</v>
      </c>
      <c r="W28" s="2">
        <v>6314.0275080000001</v>
      </c>
      <c r="X28" s="2">
        <v>3192.5398420000001</v>
      </c>
      <c r="Y28" s="2">
        <v>4219.5678120000002</v>
      </c>
      <c r="Z28" s="2">
        <v>2653.190983</v>
      </c>
      <c r="AA28" s="2" t="s">
        <v>28</v>
      </c>
      <c r="AB28" s="2">
        <v>0.46789999999999998</v>
      </c>
    </row>
    <row r="29" spans="1:28" x14ac:dyDescent="0.3">
      <c r="A29" s="8" t="s">
        <v>238</v>
      </c>
      <c r="B29" s="2">
        <v>12</v>
      </c>
      <c r="C29" s="2">
        <v>6</v>
      </c>
      <c r="D29" s="2">
        <v>107.96</v>
      </c>
      <c r="E29" s="2">
        <v>1.7549060000000001E-3</v>
      </c>
      <c r="F29" s="2">
        <v>2.7977760000000001E-3</v>
      </c>
      <c r="G29" s="2">
        <v>2.3345060549999999</v>
      </c>
      <c r="H29" s="2">
        <v>0.98172441200000005</v>
      </c>
      <c r="I29" s="2" t="s">
        <v>39</v>
      </c>
      <c r="J29" s="2">
        <v>2</v>
      </c>
      <c r="K29" s="2" t="s">
        <v>1</v>
      </c>
      <c r="L29" s="2" t="s">
        <v>2</v>
      </c>
      <c r="M29" s="2">
        <v>32006</v>
      </c>
      <c r="N29" s="8" t="s">
        <v>239</v>
      </c>
      <c r="O29" s="2">
        <v>40627.671139999999</v>
      </c>
      <c r="P29" s="2">
        <v>49266.927620000002</v>
      </c>
      <c r="Q29" s="2">
        <v>45831.128470000003</v>
      </c>
      <c r="R29" s="2">
        <v>40522.557569999997</v>
      </c>
      <c r="S29" s="2">
        <v>56931.507949999999</v>
      </c>
      <c r="T29" s="2">
        <v>62447.178789999998</v>
      </c>
      <c r="U29" s="2">
        <v>37187.503250000002</v>
      </c>
      <c r="V29" s="2">
        <v>43938.678670000001</v>
      </c>
      <c r="W29" s="2">
        <v>33676.668559999998</v>
      </c>
      <c r="X29" s="2">
        <v>20989.727989999999</v>
      </c>
      <c r="Y29" s="2">
        <v>15803.275369999999</v>
      </c>
      <c r="Z29" s="2">
        <v>15417.819450000001</v>
      </c>
      <c r="AA29" s="2" t="s">
        <v>28</v>
      </c>
      <c r="AB29" s="2">
        <v>0.80469999999999997</v>
      </c>
    </row>
    <row r="30" spans="1:28" x14ac:dyDescent="0.3">
      <c r="A30" s="8" t="s">
        <v>332</v>
      </c>
      <c r="B30" s="2">
        <v>13</v>
      </c>
      <c r="C30" s="2">
        <v>2</v>
      </c>
      <c r="D30" s="2">
        <v>270.06</v>
      </c>
      <c r="E30" s="2">
        <v>6.394177E-3</v>
      </c>
      <c r="F30" s="2">
        <v>6.9149340000000002E-3</v>
      </c>
      <c r="G30" s="2">
        <v>53.506302560000002</v>
      </c>
      <c r="H30" s="2">
        <v>0.90850654200000003</v>
      </c>
      <c r="I30" s="2">
        <v>2</v>
      </c>
      <c r="J30" s="2">
        <v>1</v>
      </c>
      <c r="K30" s="2" t="s">
        <v>2</v>
      </c>
      <c r="L30" s="2" t="s">
        <v>0</v>
      </c>
      <c r="M30" s="2">
        <v>35886</v>
      </c>
      <c r="N30" s="8" t="s">
        <v>333</v>
      </c>
      <c r="O30" s="2">
        <v>38.780775660000003</v>
      </c>
      <c r="P30" s="2">
        <v>67.759739060000001</v>
      </c>
      <c r="Q30" s="2">
        <v>0.14358262999999999</v>
      </c>
      <c r="R30" s="2">
        <v>0</v>
      </c>
      <c r="S30" s="2">
        <v>19.476113569999999</v>
      </c>
      <c r="T30" s="2">
        <v>255.9404011</v>
      </c>
      <c r="U30" s="2">
        <v>50.49324816</v>
      </c>
      <c r="V30" s="2">
        <v>124.3951867</v>
      </c>
      <c r="W30" s="2">
        <v>2252.3592149999999</v>
      </c>
      <c r="X30" s="2">
        <v>2307.8817450000001</v>
      </c>
      <c r="Y30" s="2">
        <v>315.3695912</v>
      </c>
      <c r="Z30" s="2">
        <v>832.6610392</v>
      </c>
      <c r="AA30" s="2" t="s">
        <v>28</v>
      </c>
      <c r="AB30" s="2">
        <v>0.43930000000000002</v>
      </c>
    </row>
    <row r="31" spans="1:28" x14ac:dyDescent="0.3">
      <c r="A31" s="8" t="s">
        <v>174</v>
      </c>
      <c r="B31" s="2">
        <v>6</v>
      </c>
      <c r="C31" s="2">
        <v>3</v>
      </c>
      <c r="D31" s="2">
        <v>118.59</v>
      </c>
      <c r="E31" s="2">
        <v>8.6089100000000002E-4</v>
      </c>
      <c r="F31" s="2">
        <v>1.9845370000000002E-3</v>
      </c>
      <c r="G31" s="2">
        <v>10.121397809999999</v>
      </c>
      <c r="H31" s="2">
        <v>0.99443908199999997</v>
      </c>
      <c r="I31" s="2" t="s">
        <v>39</v>
      </c>
      <c r="J31" s="2">
        <v>2</v>
      </c>
      <c r="K31" s="2" t="s">
        <v>2</v>
      </c>
      <c r="L31" s="2" t="s">
        <v>0</v>
      </c>
      <c r="M31" s="2">
        <v>12077</v>
      </c>
      <c r="N31" s="8" t="s">
        <v>175</v>
      </c>
      <c r="O31" s="2">
        <v>1412.7323080000001</v>
      </c>
      <c r="P31" s="2">
        <v>364.49107129999999</v>
      </c>
      <c r="Q31" s="2">
        <v>406.58260819999998</v>
      </c>
      <c r="R31" s="2">
        <v>133.0949454</v>
      </c>
      <c r="S31" s="2">
        <v>1482.3097740000001</v>
      </c>
      <c r="T31" s="2">
        <v>2634.4791129999999</v>
      </c>
      <c r="U31" s="2">
        <v>752.17267119999997</v>
      </c>
      <c r="V31" s="2">
        <v>1566.812287</v>
      </c>
      <c r="W31" s="2">
        <v>5058.1946809999999</v>
      </c>
      <c r="X31" s="2">
        <v>7290.3745719999997</v>
      </c>
      <c r="Y31" s="2">
        <v>4962.2943359999999</v>
      </c>
      <c r="Z31" s="2">
        <v>6139.412437</v>
      </c>
      <c r="AA31" s="2" t="s">
        <v>28</v>
      </c>
      <c r="AB31" s="2">
        <v>0.79190000000000005</v>
      </c>
    </row>
    <row r="32" spans="1:28" x14ac:dyDescent="0.3">
      <c r="A32" s="8" t="s">
        <v>295</v>
      </c>
      <c r="B32" s="2">
        <v>18</v>
      </c>
      <c r="C32" s="2">
        <v>1</v>
      </c>
      <c r="D32" s="2">
        <v>536.15</v>
      </c>
      <c r="E32" s="2">
        <v>4.1728770000000002E-3</v>
      </c>
      <c r="F32" s="2">
        <v>5.158213E-3</v>
      </c>
      <c r="G32" s="2">
        <v>6.0112410330000001</v>
      </c>
      <c r="H32" s="2">
        <v>0.94240906099999999</v>
      </c>
      <c r="I32" s="2" t="s">
        <v>39</v>
      </c>
      <c r="J32" s="2">
        <v>2</v>
      </c>
      <c r="K32" s="2" t="s">
        <v>2</v>
      </c>
      <c r="L32" s="2" t="s">
        <v>1</v>
      </c>
      <c r="M32" s="2">
        <v>30274</v>
      </c>
      <c r="N32" s="8" t="s">
        <v>296</v>
      </c>
      <c r="O32" s="2">
        <v>2139.5936270000002</v>
      </c>
      <c r="P32" s="2">
        <v>4511.769542</v>
      </c>
      <c r="Q32" s="2">
        <v>4706.6024639999996</v>
      </c>
      <c r="R32" s="2">
        <v>1338.0102240000001</v>
      </c>
      <c r="S32" s="2">
        <v>3744.5829960000001</v>
      </c>
      <c r="T32" s="2">
        <v>2637.7937139999999</v>
      </c>
      <c r="U32" s="2">
        <v>1033.5029280000001</v>
      </c>
      <c r="V32" s="2">
        <v>783.73619280000003</v>
      </c>
      <c r="W32" s="2">
        <v>18264.463339999998</v>
      </c>
      <c r="X32" s="2">
        <v>13010.9017</v>
      </c>
      <c r="Y32" s="2">
        <v>6413.8722600000001</v>
      </c>
      <c r="Z32" s="2">
        <v>11600.62984</v>
      </c>
      <c r="AA32" s="2" t="s">
        <v>28</v>
      </c>
      <c r="AB32" s="2">
        <v>0.82709999999999995</v>
      </c>
    </row>
    <row r="33" spans="1:28" x14ac:dyDescent="0.3">
      <c r="A33" s="8" t="s">
        <v>394</v>
      </c>
      <c r="B33" s="2">
        <v>11</v>
      </c>
      <c r="C33" s="2">
        <v>1</v>
      </c>
      <c r="D33" s="2">
        <v>222.68</v>
      </c>
      <c r="E33" s="2">
        <v>1.0269933E-2</v>
      </c>
      <c r="F33" s="2">
        <v>9.1403620000000008E-3</v>
      </c>
      <c r="G33" s="2">
        <v>7.430742693</v>
      </c>
      <c r="H33" s="2">
        <v>0.85717403299999995</v>
      </c>
      <c r="I33" s="2">
        <v>2</v>
      </c>
      <c r="J33" s="2">
        <v>1</v>
      </c>
      <c r="K33" s="2" t="s">
        <v>0</v>
      </c>
      <c r="L33" s="2" t="s">
        <v>2</v>
      </c>
      <c r="M33" s="2">
        <v>19841</v>
      </c>
      <c r="N33" s="8" t="s">
        <v>374</v>
      </c>
      <c r="O33" s="2">
        <v>769.23341589999995</v>
      </c>
      <c r="P33" s="2">
        <v>332.24768019999999</v>
      </c>
      <c r="Q33" s="2">
        <v>1094.690597</v>
      </c>
      <c r="R33" s="2">
        <v>1577.1638929999999</v>
      </c>
      <c r="S33" s="2">
        <v>159.8738874</v>
      </c>
      <c r="T33" s="2">
        <v>387.06695910000002</v>
      </c>
      <c r="U33" s="2">
        <v>212.909965</v>
      </c>
      <c r="V33" s="2">
        <v>332.78189809999998</v>
      </c>
      <c r="W33" s="2">
        <v>19.74409116</v>
      </c>
      <c r="X33" s="2">
        <v>210.86092790000001</v>
      </c>
      <c r="Y33" s="2">
        <v>71.298961019999993</v>
      </c>
      <c r="Z33" s="2">
        <v>205.8966183</v>
      </c>
      <c r="AA33" s="2" t="s">
        <v>28</v>
      </c>
      <c r="AB33" s="2">
        <v>0.44540000000000002</v>
      </c>
    </row>
    <row r="34" spans="1:28" x14ac:dyDescent="0.3">
      <c r="A34" s="8" t="s">
        <v>244</v>
      </c>
      <c r="B34" s="2">
        <v>20</v>
      </c>
      <c r="C34" s="2">
        <v>6</v>
      </c>
      <c r="D34" s="2">
        <v>182.62</v>
      </c>
      <c r="E34" s="2">
        <v>1.930382E-3</v>
      </c>
      <c r="F34" s="2">
        <v>2.9935970000000002E-3</v>
      </c>
      <c r="G34" s="2">
        <v>4.943263892</v>
      </c>
      <c r="H34" s="2">
        <v>0.97895010599999999</v>
      </c>
      <c r="I34" s="2">
        <v>2</v>
      </c>
      <c r="J34" s="2">
        <v>1</v>
      </c>
      <c r="K34" s="2" t="s">
        <v>1</v>
      </c>
      <c r="L34" s="2" t="s">
        <v>0</v>
      </c>
      <c r="M34" s="2">
        <v>47590</v>
      </c>
      <c r="N34" s="8" t="s">
        <v>245</v>
      </c>
      <c r="O34" s="2">
        <v>3372.1765820000001</v>
      </c>
      <c r="P34" s="2">
        <v>1639.765946</v>
      </c>
      <c r="Q34" s="2">
        <v>2487.015637</v>
      </c>
      <c r="R34" s="2">
        <v>3998.9171970000002</v>
      </c>
      <c r="S34" s="2">
        <v>14987.451279999999</v>
      </c>
      <c r="T34" s="2">
        <v>24802.106159999999</v>
      </c>
      <c r="U34" s="2">
        <v>8755.6398250000002</v>
      </c>
      <c r="V34" s="2">
        <v>8291.8348370000003</v>
      </c>
      <c r="W34" s="2">
        <v>19807.447550000001</v>
      </c>
      <c r="X34" s="2">
        <v>11812.437840000001</v>
      </c>
      <c r="Y34" s="2">
        <v>6178.1160369999998</v>
      </c>
      <c r="Z34" s="2">
        <v>10328.65922</v>
      </c>
      <c r="AA34" s="2" t="s">
        <v>28</v>
      </c>
      <c r="AB34" s="2">
        <v>0.70050000000000001</v>
      </c>
    </row>
    <row r="35" spans="1:28" x14ac:dyDescent="0.3">
      <c r="A35" s="8" t="s">
        <v>324</v>
      </c>
      <c r="B35" s="2">
        <v>27</v>
      </c>
      <c r="C35" s="2">
        <v>5</v>
      </c>
      <c r="D35" s="2">
        <v>273.39</v>
      </c>
      <c r="E35" s="2">
        <v>5.8638220000000003E-3</v>
      </c>
      <c r="F35" s="2">
        <v>6.537808E-3</v>
      </c>
      <c r="G35" s="2">
        <v>5.5233397100000001</v>
      </c>
      <c r="H35" s="2">
        <v>0.91629424400000004</v>
      </c>
      <c r="I35" s="2">
        <v>2</v>
      </c>
      <c r="J35" s="2">
        <v>1</v>
      </c>
      <c r="K35" s="2" t="s">
        <v>0</v>
      </c>
      <c r="L35" s="2" t="s">
        <v>2</v>
      </c>
      <c r="M35" s="2">
        <v>58381</v>
      </c>
      <c r="N35" s="8" t="s">
        <v>325</v>
      </c>
      <c r="O35" s="2">
        <v>4430.4197569999997</v>
      </c>
      <c r="P35" s="2">
        <v>3826.4405259999999</v>
      </c>
      <c r="Q35" s="2">
        <v>9548.4838569999993</v>
      </c>
      <c r="R35" s="2">
        <v>9725.7239069999996</v>
      </c>
      <c r="S35" s="2">
        <v>1027.456921</v>
      </c>
      <c r="T35" s="2">
        <v>2343.9161779999999</v>
      </c>
      <c r="U35" s="2">
        <v>2062.123243</v>
      </c>
      <c r="V35" s="2">
        <v>440.1792638</v>
      </c>
      <c r="W35" s="2">
        <v>1801.749943</v>
      </c>
      <c r="X35" s="2">
        <v>1833.8067610000001</v>
      </c>
      <c r="Y35" s="2">
        <v>808.63454460000003</v>
      </c>
      <c r="Z35" s="2">
        <v>540.30535859999998</v>
      </c>
      <c r="AA35" s="2" t="s">
        <v>28</v>
      </c>
      <c r="AB35" s="2">
        <v>0.61060000000000003</v>
      </c>
    </row>
    <row r="36" spans="1:28" x14ac:dyDescent="0.3">
      <c r="A36" s="8" t="s">
        <v>336</v>
      </c>
      <c r="B36" s="2">
        <v>12</v>
      </c>
      <c r="C36" s="2">
        <v>2</v>
      </c>
      <c r="D36" s="2">
        <v>120.72</v>
      </c>
      <c r="E36" s="2">
        <v>6.4864550000000003E-3</v>
      </c>
      <c r="F36" s="2">
        <v>6.9591000000000002E-3</v>
      </c>
      <c r="G36" s="2">
        <v>3.8038294210000001</v>
      </c>
      <c r="H36" s="2">
        <v>0.90717144400000005</v>
      </c>
      <c r="I36" s="2">
        <v>2</v>
      </c>
      <c r="J36" s="2">
        <v>1</v>
      </c>
      <c r="K36" s="2" t="s">
        <v>2</v>
      </c>
      <c r="L36" s="2" t="s">
        <v>0</v>
      </c>
      <c r="M36" s="2">
        <v>20810</v>
      </c>
      <c r="N36" s="8" t="s">
        <v>337</v>
      </c>
      <c r="O36" s="2">
        <v>2241.8889140000001</v>
      </c>
      <c r="P36" s="2">
        <v>1219.4524280000001</v>
      </c>
      <c r="Q36" s="2">
        <v>1910.038734</v>
      </c>
      <c r="R36" s="2">
        <v>1231.932341</v>
      </c>
      <c r="S36" s="2">
        <v>1731.209478</v>
      </c>
      <c r="T36" s="2">
        <v>3872.2341649999998</v>
      </c>
      <c r="U36" s="2">
        <v>493.44367879999999</v>
      </c>
      <c r="V36" s="2">
        <v>1227.5785679999999</v>
      </c>
      <c r="W36" s="2">
        <v>7710.1837990000004</v>
      </c>
      <c r="X36" s="2">
        <v>6994.5968370000001</v>
      </c>
      <c r="Y36" s="2">
        <v>5349.3112890000002</v>
      </c>
      <c r="Z36" s="2">
        <v>5063.782123</v>
      </c>
      <c r="AA36" s="2" t="s">
        <v>28</v>
      </c>
      <c r="AB36" s="2">
        <v>0.48259999999999997</v>
      </c>
    </row>
    <row r="37" spans="1:28" x14ac:dyDescent="0.3">
      <c r="A37" s="8" t="s">
        <v>60</v>
      </c>
      <c r="B37" s="2">
        <v>20</v>
      </c>
      <c r="C37" s="2">
        <v>2</v>
      </c>
      <c r="D37" s="2">
        <v>383.78</v>
      </c>
      <c r="E37" s="4">
        <v>1.47E-5</v>
      </c>
      <c r="F37" s="2">
        <v>1.3499599999999999E-4</v>
      </c>
      <c r="G37" s="2">
        <v>9.5821954429999998</v>
      </c>
      <c r="H37" s="2">
        <v>0.99999999299999998</v>
      </c>
      <c r="I37" s="2">
        <v>2</v>
      </c>
      <c r="J37" s="2">
        <v>1</v>
      </c>
      <c r="K37" s="2" t="s">
        <v>1</v>
      </c>
      <c r="L37" s="2" t="s">
        <v>0</v>
      </c>
      <c r="M37" s="2">
        <v>46477</v>
      </c>
      <c r="N37" s="8" t="s">
        <v>61</v>
      </c>
      <c r="O37" s="2">
        <v>24.10848511</v>
      </c>
      <c r="P37" s="2">
        <v>28.221514339999999</v>
      </c>
      <c r="Q37" s="2">
        <v>30.177569259999999</v>
      </c>
      <c r="R37" s="2">
        <v>42.767432399999997</v>
      </c>
      <c r="S37" s="2">
        <v>350.11167019999999</v>
      </c>
      <c r="T37" s="2">
        <v>460.24719149999999</v>
      </c>
      <c r="U37" s="2">
        <v>168.92922060000001</v>
      </c>
      <c r="V37" s="2">
        <v>221.12146240000001</v>
      </c>
      <c r="W37" s="2">
        <v>198.56557000000001</v>
      </c>
      <c r="X37" s="2">
        <v>191.68127680000001</v>
      </c>
      <c r="Y37" s="2">
        <v>116.5069294</v>
      </c>
      <c r="Z37" s="2">
        <v>145.77936159999999</v>
      </c>
      <c r="AA37" s="2" t="s">
        <v>28</v>
      </c>
      <c r="AB37" s="2">
        <v>0.89490000000000003</v>
      </c>
    </row>
    <row r="38" spans="1:28" x14ac:dyDescent="0.3">
      <c r="A38" s="8" t="s">
        <v>424</v>
      </c>
      <c r="B38" s="2">
        <v>9</v>
      </c>
      <c r="C38" s="2">
        <v>2</v>
      </c>
      <c r="D38" s="2">
        <v>113.22</v>
      </c>
      <c r="E38" s="2">
        <v>1.2547915999999999E-2</v>
      </c>
      <c r="F38" s="2">
        <v>1.0309214000000001E-2</v>
      </c>
      <c r="G38" s="2">
        <v>6.1174851390000002</v>
      </c>
      <c r="H38" s="2">
        <v>0.83096113299999996</v>
      </c>
      <c r="I38" s="2" t="s">
        <v>39</v>
      </c>
      <c r="J38" s="2">
        <v>2</v>
      </c>
      <c r="K38" s="2" t="s">
        <v>2</v>
      </c>
      <c r="L38" s="2" t="s">
        <v>0</v>
      </c>
      <c r="M38" s="2">
        <v>21341</v>
      </c>
      <c r="N38" s="8" t="s">
        <v>425</v>
      </c>
      <c r="O38" s="2">
        <v>193.15305309999999</v>
      </c>
      <c r="P38" s="2">
        <v>168.61618150000001</v>
      </c>
      <c r="Q38" s="2">
        <v>375.45945210000002</v>
      </c>
      <c r="R38" s="2">
        <v>49.225395140000003</v>
      </c>
      <c r="S38" s="2">
        <v>467.74611349999998</v>
      </c>
      <c r="T38" s="2">
        <v>736.41234129999998</v>
      </c>
      <c r="U38" s="2">
        <v>280.87779399999999</v>
      </c>
      <c r="V38" s="2">
        <v>229.89230950000001</v>
      </c>
      <c r="W38" s="2">
        <v>2319.6785420000001</v>
      </c>
      <c r="X38" s="2">
        <v>1050.421278</v>
      </c>
      <c r="Y38" s="2">
        <v>980.53719899999999</v>
      </c>
      <c r="Z38" s="2">
        <v>460.48413950000003</v>
      </c>
      <c r="AA38" s="2" t="s">
        <v>28</v>
      </c>
      <c r="AB38" s="2">
        <v>0.57299999999999995</v>
      </c>
    </row>
    <row r="39" spans="1:28" x14ac:dyDescent="0.3">
      <c r="A39" s="8" t="s">
        <v>566</v>
      </c>
      <c r="B39" s="2">
        <v>5</v>
      </c>
      <c r="C39" s="2">
        <v>1</v>
      </c>
      <c r="D39" s="2">
        <v>198.52</v>
      </c>
      <c r="E39" s="2">
        <v>3.7633544999999997E-2</v>
      </c>
      <c r="F39" s="2">
        <v>2.2525429999999999E-2</v>
      </c>
      <c r="G39" s="2">
        <v>17.05559032</v>
      </c>
      <c r="H39" s="2">
        <v>0.64442767999999995</v>
      </c>
      <c r="I39" s="2">
        <v>2</v>
      </c>
      <c r="J39" s="2">
        <v>1</v>
      </c>
      <c r="K39" s="2" t="s">
        <v>2</v>
      </c>
      <c r="L39" s="2" t="s">
        <v>0</v>
      </c>
      <c r="M39" s="2">
        <v>10513</v>
      </c>
      <c r="N39" s="8" t="s">
        <v>449</v>
      </c>
      <c r="O39" s="2">
        <v>256.64471930000002</v>
      </c>
      <c r="P39" s="2">
        <v>358.59128379999999</v>
      </c>
      <c r="Q39" s="2">
        <v>634.97495509999999</v>
      </c>
      <c r="R39" s="2">
        <v>320.65569690000001</v>
      </c>
      <c r="S39" s="2">
        <v>581.68440510000005</v>
      </c>
      <c r="T39" s="2">
        <v>2862.9962439999999</v>
      </c>
      <c r="U39" s="2">
        <v>11.27061529</v>
      </c>
      <c r="V39" s="2">
        <v>1105.3502699999999</v>
      </c>
      <c r="W39" s="2">
        <v>11929.730229999999</v>
      </c>
      <c r="X39" s="2">
        <v>6988.1123079999998</v>
      </c>
      <c r="Y39" s="2">
        <v>3592.2911170000002</v>
      </c>
      <c r="Z39" s="2">
        <v>4281.9244650000001</v>
      </c>
      <c r="AA39" s="2" t="s">
        <v>28</v>
      </c>
      <c r="AB39" s="2">
        <v>0.72760000000000002</v>
      </c>
    </row>
    <row r="40" spans="1:28" x14ac:dyDescent="0.3">
      <c r="A40" s="8" t="s">
        <v>448</v>
      </c>
      <c r="B40" s="2">
        <v>19</v>
      </c>
      <c r="C40" s="2">
        <v>1</v>
      </c>
      <c r="D40" s="2">
        <v>162.82</v>
      </c>
      <c r="E40" s="2">
        <v>1.4199058000000001E-2</v>
      </c>
      <c r="F40" s="2">
        <v>1.0910618E-2</v>
      </c>
      <c r="G40" s="2">
        <v>172.32964999999999</v>
      </c>
      <c r="H40" s="2">
        <v>0.81346458600000005</v>
      </c>
      <c r="I40" s="2">
        <v>2</v>
      </c>
      <c r="J40" s="2">
        <v>1</v>
      </c>
      <c r="K40" s="2" t="s">
        <v>1</v>
      </c>
      <c r="L40" s="2" t="s">
        <v>2</v>
      </c>
      <c r="M40" s="2">
        <v>54014</v>
      </c>
      <c r="N40" s="8" t="s">
        <v>449</v>
      </c>
      <c r="O40" s="2">
        <v>0</v>
      </c>
      <c r="P40" s="2">
        <v>1.828277328</v>
      </c>
      <c r="Q40" s="2">
        <v>0</v>
      </c>
      <c r="R40" s="2">
        <v>0</v>
      </c>
      <c r="S40" s="2">
        <v>0.33915352399999998</v>
      </c>
      <c r="T40" s="2">
        <v>40.646199709999998</v>
      </c>
      <c r="U40" s="2">
        <v>8.5922188070000001</v>
      </c>
      <c r="V40" s="2">
        <v>9.4970570179999996</v>
      </c>
      <c r="W40" s="2">
        <v>0.264999547</v>
      </c>
      <c r="X40" s="2">
        <v>0</v>
      </c>
      <c r="Y40" s="2">
        <v>7.7800597999999999E-2</v>
      </c>
      <c r="Z40" s="2">
        <v>0</v>
      </c>
      <c r="AA40" s="2" t="s">
        <v>28</v>
      </c>
      <c r="AB40" s="2">
        <v>0.91239999999999999</v>
      </c>
    </row>
    <row r="41" spans="1:28" x14ac:dyDescent="0.3">
      <c r="A41" s="8" t="s">
        <v>450</v>
      </c>
      <c r="B41" s="2">
        <v>30</v>
      </c>
      <c r="C41" s="2">
        <v>3</v>
      </c>
      <c r="D41" s="2">
        <v>181.55</v>
      </c>
      <c r="E41" s="2">
        <v>1.4412917000000001E-2</v>
      </c>
      <c r="F41" s="2">
        <v>1.1025284999999999E-2</v>
      </c>
      <c r="G41" s="2">
        <v>5.8099986729999999</v>
      </c>
      <c r="H41" s="2">
        <v>0.81128161300000001</v>
      </c>
      <c r="I41" s="2">
        <v>2</v>
      </c>
      <c r="J41" s="2">
        <v>1</v>
      </c>
      <c r="K41" s="2" t="s">
        <v>1</v>
      </c>
      <c r="L41" s="2" t="s">
        <v>0</v>
      </c>
      <c r="M41" s="2">
        <v>100977</v>
      </c>
      <c r="N41" s="8" t="s">
        <v>451</v>
      </c>
      <c r="O41" s="2">
        <v>4626.2888439999997</v>
      </c>
      <c r="P41" s="2">
        <v>1542.549172</v>
      </c>
      <c r="Q41" s="2">
        <v>2814.3064410000002</v>
      </c>
      <c r="R41" s="2">
        <v>2811.1880809999998</v>
      </c>
      <c r="S41" s="2">
        <v>23586.361669999998</v>
      </c>
      <c r="T41" s="2">
        <v>26021.055509999998</v>
      </c>
      <c r="U41" s="2">
        <v>13100.404119999999</v>
      </c>
      <c r="V41" s="2">
        <v>5817.2350889999998</v>
      </c>
      <c r="W41" s="2">
        <v>27948.88365</v>
      </c>
      <c r="X41" s="2">
        <v>5741.2014920000001</v>
      </c>
      <c r="Y41" s="2">
        <v>25247.996340000002</v>
      </c>
      <c r="Z41" s="2">
        <v>5798.2630399999998</v>
      </c>
      <c r="AA41" s="2" t="s">
        <v>28</v>
      </c>
      <c r="AB41" s="2">
        <v>0.59899999999999998</v>
      </c>
    </row>
    <row r="42" spans="1:28" x14ac:dyDescent="0.3">
      <c r="A42" s="8" t="s">
        <v>180</v>
      </c>
      <c r="B42" s="2">
        <v>5</v>
      </c>
      <c r="C42" s="2">
        <v>1</v>
      </c>
      <c r="D42" s="2">
        <v>63.54</v>
      </c>
      <c r="E42" s="2">
        <v>9.8314499999999994E-4</v>
      </c>
      <c r="F42" s="2">
        <v>2.1780599999999999E-3</v>
      </c>
      <c r="G42" s="2">
        <v>47.995342319999999</v>
      </c>
      <c r="H42" s="2">
        <v>0.99292575999999999</v>
      </c>
      <c r="I42" s="2">
        <v>2</v>
      </c>
      <c r="J42" s="2">
        <v>1</v>
      </c>
      <c r="K42" s="2" t="s">
        <v>2</v>
      </c>
      <c r="L42" s="2" t="s">
        <v>0</v>
      </c>
      <c r="M42" s="2">
        <v>21277</v>
      </c>
      <c r="N42" s="8" t="s">
        <v>181</v>
      </c>
      <c r="O42" s="2">
        <v>19.278735040000001</v>
      </c>
      <c r="P42" s="2">
        <v>25.04755673</v>
      </c>
      <c r="Q42" s="2">
        <v>61.981692629999998</v>
      </c>
      <c r="R42" s="2">
        <v>146.7065992</v>
      </c>
      <c r="S42" s="2">
        <v>1003.381273</v>
      </c>
      <c r="T42" s="2">
        <v>2579.3422700000001</v>
      </c>
      <c r="U42" s="2">
        <v>661.27036099999998</v>
      </c>
      <c r="V42" s="2">
        <v>406.52505919999999</v>
      </c>
      <c r="W42" s="2">
        <v>8220.8768469999995</v>
      </c>
      <c r="X42" s="2">
        <v>1003.710571</v>
      </c>
      <c r="Y42" s="2">
        <v>2337.4245820000001</v>
      </c>
      <c r="Z42" s="2">
        <v>581.50955439999996</v>
      </c>
      <c r="AA42" s="2" t="s">
        <v>28</v>
      </c>
      <c r="AB42" s="2">
        <v>0.43990000000000001</v>
      </c>
    </row>
    <row r="43" spans="1:28" x14ac:dyDescent="0.3">
      <c r="A43" s="8" t="s">
        <v>343</v>
      </c>
      <c r="B43" s="2">
        <v>9</v>
      </c>
      <c r="C43" s="2">
        <v>2</v>
      </c>
      <c r="D43" s="2">
        <v>98.12</v>
      </c>
      <c r="E43" s="2">
        <v>6.8788649999999996E-3</v>
      </c>
      <c r="F43" s="2">
        <v>7.1989970000000004E-3</v>
      </c>
      <c r="G43" s="2">
        <v>4.2658765150000004</v>
      </c>
      <c r="H43" s="2">
        <v>0.901559318</v>
      </c>
      <c r="I43" s="2">
        <v>2</v>
      </c>
      <c r="J43" s="2">
        <v>1</v>
      </c>
      <c r="K43" s="2" t="s">
        <v>2</v>
      </c>
      <c r="L43" s="2" t="s">
        <v>0</v>
      </c>
      <c r="M43" s="2">
        <v>27486</v>
      </c>
      <c r="N43" s="8" t="s">
        <v>344</v>
      </c>
      <c r="O43" s="2">
        <v>864.1103177</v>
      </c>
      <c r="P43" s="2">
        <v>239.99184969999999</v>
      </c>
      <c r="Q43" s="2">
        <v>427.68728019999998</v>
      </c>
      <c r="R43" s="2">
        <v>1336.098604</v>
      </c>
      <c r="S43" s="2">
        <v>2681.772191</v>
      </c>
      <c r="T43" s="2">
        <v>4996.6390309999997</v>
      </c>
      <c r="U43" s="2">
        <v>2012.623476</v>
      </c>
      <c r="V43" s="2">
        <v>1045.4757420000001</v>
      </c>
      <c r="W43" s="2">
        <v>3785.9322510000002</v>
      </c>
      <c r="X43" s="2">
        <v>2926.124284</v>
      </c>
      <c r="Y43" s="2">
        <v>2756.8405120000002</v>
      </c>
      <c r="Z43" s="2">
        <v>2765.1592420000002</v>
      </c>
      <c r="AA43" s="2" t="s">
        <v>28</v>
      </c>
      <c r="AB43" s="2">
        <v>0.72499999999999998</v>
      </c>
    </row>
    <row r="44" spans="1:28" x14ac:dyDescent="0.3">
      <c r="A44" s="8" t="s">
        <v>93</v>
      </c>
      <c r="B44" s="2">
        <v>7</v>
      </c>
      <c r="C44" s="2">
        <v>2</v>
      </c>
      <c r="D44" s="2">
        <v>51.12</v>
      </c>
      <c r="E44" s="4">
        <v>8.8700000000000001E-5</v>
      </c>
      <c r="F44" s="2">
        <v>4.4495800000000002E-4</v>
      </c>
      <c r="G44" s="2">
        <v>7.3976497649999997</v>
      </c>
      <c r="H44" s="2">
        <v>0.99998362100000004</v>
      </c>
      <c r="I44" s="2">
        <v>2</v>
      </c>
      <c r="J44" s="2">
        <v>1</v>
      </c>
      <c r="K44" s="2" t="s">
        <v>2</v>
      </c>
      <c r="L44" s="2" t="s">
        <v>0</v>
      </c>
      <c r="M44" s="2">
        <v>24761</v>
      </c>
      <c r="N44" s="8" t="s">
        <v>94</v>
      </c>
      <c r="O44" s="2">
        <v>1844.0302349999999</v>
      </c>
      <c r="P44" s="2">
        <v>956.16500250000001</v>
      </c>
      <c r="Q44" s="2">
        <v>2038.9503970000001</v>
      </c>
      <c r="R44" s="2">
        <v>1138.219599</v>
      </c>
      <c r="S44" s="2">
        <v>3686.7630949999998</v>
      </c>
      <c r="T44" s="2">
        <v>7439.5082380000003</v>
      </c>
      <c r="U44" s="2">
        <v>4796.5304740000001</v>
      </c>
      <c r="V44" s="2">
        <v>7226.9500559999997</v>
      </c>
      <c r="W44" s="2">
        <v>14426.23466</v>
      </c>
      <c r="X44" s="2">
        <v>14815.50697</v>
      </c>
      <c r="Y44" s="2">
        <v>7495.85</v>
      </c>
      <c r="Z44" s="2">
        <v>7480.8628909999998</v>
      </c>
      <c r="AA44" s="2" t="s">
        <v>28</v>
      </c>
      <c r="AB44" s="2">
        <v>0.5514</v>
      </c>
    </row>
    <row r="45" spans="1:28" x14ac:dyDescent="0.3">
      <c r="A45" s="8" t="s">
        <v>530</v>
      </c>
      <c r="B45" s="2">
        <v>19</v>
      </c>
      <c r="C45" s="2">
        <v>7</v>
      </c>
      <c r="D45" s="2">
        <v>83.53</v>
      </c>
      <c r="E45" s="2">
        <v>2.9601770999999999E-2</v>
      </c>
      <c r="F45" s="2">
        <v>1.9055249E-2</v>
      </c>
      <c r="G45" s="2">
        <v>2.2054874569999998</v>
      </c>
      <c r="H45" s="2">
        <v>0.69050310699999995</v>
      </c>
      <c r="I45" s="2">
        <v>2</v>
      </c>
      <c r="J45" s="2">
        <v>1</v>
      </c>
      <c r="K45" s="2" t="s">
        <v>2</v>
      </c>
      <c r="L45" s="2" t="s">
        <v>0</v>
      </c>
      <c r="M45" s="2">
        <v>50764</v>
      </c>
      <c r="N45" s="8" t="s">
        <v>531</v>
      </c>
      <c r="O45" s="2">
        <v>5509.7539459999998</v>
      </c>
      <c r="P45" s="2">
        <v>3037.968327</v>
      </c>
      <c r="Q45" s="2">
        <v>6920.3095830000002</v>
      </c>
      <c r="R45" s="2">
        <v>15639.367560000001</v>
      </c>
      <c r="S45" s="2">
        <v>13501.7971</v>
      </c>
      <c r="T45" s="2">
        <v>12497.49193</v>
      </c>
      <c r="U45" s="2">
        <v>10224.069100000001</v>
      </c>
      <c r="V45" s="2">
        <v>8419.0526329999993</v>
      </c>
      <c r="W45" s="2">
        <v>16812.48776</v>
      </c>
      <c r="X45" s="2">
        <v>20151.026730000001</v>
      </c>
      <c r="Y45" s="2">
        <v>15034.492490000001</v>
      </c>
      <c r="Z45" s="2">
        <v>16608.972229999999</v>
      </c>
      <c r="AA45" s="2" t="s">
        <v>28</v>
      </c>
      <c r="AB45" s="2">
        <v>0.41289999999999999</v>
      </c>
    </row>
    <row r="46" spans="1:28" x14ac:dyDescent="0.3">
      <c r="A46" s="8" t="s">
        <v>437</v>
      </c>
      <c r="B46" s="2">
        <v>11</v>
      </c>
      <c r="C46" s="2">
        <v>3</v>
      </c>
      <c r="D46" s="2">
        <v>319.37</v>
      </c>
      <c r="E46" s="2">
        <v>1.3510738E-2</v>
      </c>
      <c r="F46" s="2">
        <v>1.0735145999999999E-2</v>
      </c>
      <c r="G46" s="2">
        <v>2.1119699939999999</v>
      </c>
      <c r="H46" s="2">
        <v>0.82061711100000001</v>
      </c>
      <c r="I46" s="2">
        <v>2</v>
      </c>
      <c r="J46" s="2">
        <v>1</v>
      </c>
      <c r="K46" s="2" t="s">
        <v>0</v>
      </c>
      <c r="L46" s="2" t="s">
        <v>1</v>
      </c>
      <c r="M46" s="2">
        <v>28602</v>
      </c>
      <c r="N46" s="8" t="s">
        <v>438</v>
      </c>
      <c r="O46" s="2">
        <v>8202.1150030000008</v>
      </c>
      <c r="P46" s="2">
        <v>5494.0053589999998</v>
      </c>
      <c r="Q46" s="2">
        <v>11635.52823</v>
      </c>
      <c r="R46" s="2">
        <v>12737.941150000001</v>
      </c>
      <c r="S46" s="2">
        <v>5091.0292220000001</v>
      </c>
      <c r="T46" s="2">
        <v>4739.1493710000004</v>
      </c>
      <c r="U46" s="2">
        <v>4061.392202</v>
      </c>
      <c r="V46" s="2">
        <v>4134.0592379999998</v>
      </c>
      <c r="W46" s="2">
        <v>6414.150122</v>
      </c>
      <c r="X46" s="2">
        <v>8811.0367139999998</v>
      </c>
      <c r="Y46" s="2">
        <v>5667.4354560000002</v>
      </c>
      <c r="Z46" s="2">
        <v>5509.6186809999999</v>
      </c>
      <c r="AA46" s="2" t="s">
        <v>28</v>
      </c>
      <c r="AB46" s="2">
        <v>0.52180000000000004</v>
      </c>
    </row>
    <row r="47" spans="1:28" x14ac:dyDescent="0.3">
      <c r="A47" s="8" t="s">
        <v>144</v>
      </c>
      <c r="B47" s="2">
        <v>20</v>
      </c>
      <c r="C47" s="2">
        <v>2</v>
      </c>
      <c r="D47" s="2">
        <v>307.19</v>
      </c>
      <c r="E47" s="2">
        <v>4.8935000000000005E-4</v>
      </c>
      <c r="F47" s="2">
        <v>1.41485E-3</v>
      </c>
      <c r="G47" s="2" t="s">
        <v>20</v>
      </c>
      <c r="H47" s="2">
        <v>0.998205079</v>
      </c>
      <c r="I47" s="2">
        <v>2</v>
      </c>
      <c r="J47" s="2">
        <v>1</v>
      </c>
      <c r="K47" s="2" t="s">
        <v>0</v>
      </c>
      <c r="L47" s="2" t="s">
        <v>1</v>
      </c>
      <c r="M47" s="2">
        <v>40528</v>
      </c>
      <c r="N47" s="8" t="s">
        <v>145</v>
      </c>
      <c r="O47" s="2">
        <v>653.40769399999999</v>
      </c>
      <c r="P47" s="2">
        <v>87.912850430000006</v>
      </c>
      <c r="Q47" s="2">
        <v>926.15374580000002</v>
      </c>
      <c r="R47" s="2">
        <v>22.009028319999999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2.545027245</v>
      </c>
      <c r="Z47" s="2">
        <v>15.86107384</v>
      </c>
      <c r="AA47" s="2" t="s">
        <v>28</v>
      </c>
      <c r="AB47" s="2">
        <v>0.34489999999999998</v>
      </c>
    </row>
    <row r="48" spans="1:28" x14ac:dyDescent="0.3">
      <c r="A48" s="8" t="s">
        <v>595</v>
      </c>
      <c r="B48" s="2">
        <v>17</v>
      </c>
      <c r="C48" s="2">
        <v>2</v>
      </c>
      <c r="D48" s="2">
        <v>99.98</v>
      </c>
      <c r="E48" s="2">
        <v>4.4836221000000002E-2</v>
      </c>
      <c r="F48" s="2">
        <v>2.5399113000000001E-2</v>
      </c>
      <c r="G48" s="2">
        <v>2.3311128999999999</v>
      </c>
      <c r="H48" s="2">
        <v>0.60947877699999997</v>
      </c>
      <c r="I48" s="2">
        <v>2</v>
      </c>
      <c r="J48" s="2">
        <v>1</v>
      </c>
      <c r="K48" s="2" t="s">
        <v>1</v>
      </c>
      <c r="L48" s="2" t="s">
        <v>0</v>
      </c>
      <c r="M48" s="2">
        <v>44444</v>
      </c>
      <c r="N48" s="8" t="s">
        <v>596</v>
      </c>
      <c r="O48" s="2">
        <v>36.875526499999999</v>
      </c>
      <c r="P48" s="2">
        <v>31.52173917</v>
      </c>
      <c r="Q48" s="2">
        <v>1024.0969849999999</v>
      </c>
      <c r="R48" s="2">
        <v>82.283183440000002</v>
      </c>
      <c r="S48" s="2">
        <v>291.04084399999999</v>
      </c>
      <c r="T48" s="2">
        <v>1226.4621629999999</v>
      </c>
      <c r="U48" s="2">
        <v>672.86958400000003</v>
      </c>
      <c r="V48" s="2">
        <v>548.16623970000001</v>
      </c>
      <c r="W48" s="2">
        <v>413.58116009999998</v>
      </c>
      <c r="X48" s="2">
        <v>689.75976779999996</v>
      </c>
      <c r="Y48" s="2">
        <v>789.64615900000001</v>
      </c>
      <c r="Z48" s="2">
        <v>821.03839530000005</v>
      </c>
      <c r="AA48" s="2" t="s">
        <v>28</v>
      </c>
      <c r="AB48" s="2">
        <v>0.64880000000000004</v>
      </c>
    </row>
    <row r="49" spans="1:28" x14ac:dyDescent="0.3">
      <c r="A49" s="8" t="s">
        <v>558</v>
      </c>
      <c r="B49" s="2">
        <v>11</v>
      </c>
      <c r="C49" s="2">
        <v>3</v>
      </c>
      <c r="D49" s="2">
        <v>88.73</v>
      </c>
      <c r="E49" s="2">
        <v>3.5753516999999999E-2</v>
      </c>
      <c r="F49" s="2">
        <v>2.1704774E-2</v>
      </c>
      <c r="G49" s="2">
        <v>4.3109635759999998</v>
      </c>
      <c r="H49" s="2">
        <v>0.65445651999999999</v>
      </c>
      <c r="I49" s="2">
        <v>2</v>
      </c>
      <c r="J49" s="2">
        <v>1</v>
      </c>
      <c r="K49" s="2" t="s">
        <v>2</v>
      </c>
      <c r="L49" s="2" t="s">
        <v>0</v>
      </c>
      <c r="M49" s="2">
        <v>43616</v>
      </c>
      <c r="N49" s="8" t="s">
        <v>559</v>
      </c>
      <c r="O49" s="2">
        <v>1168.8388130000001</v>
      </c>
      <c r="P49" s="2">
        <v>450.51471079999999</v>
      </c>
      <c r="Q49" s="2">
        <v>886.82657200000006</v>
      </c>
      <c r="R49" s="2">
        <v>668.679755</v>
      </c>
      <c r="S49" s="2">
        <v>2915.4679299999998</v>
      </c>
      <c r="T49" s="2">
        <v>1741.978742</v>
      </c>
      <c r="U49" s="2">
        <v>821.02543830000002</v>
      </c>
      <c r="V49" s="2">
        <v>1574.7030950000001</v>
      </c>
      <c r="W49" s="2">
        <v>1649.3406580000001</v>
      </c>
      <c r="X49" s="2">
        <v>5864.0881319999999</v>
      </c>
      <c r="Y49" s="2">
        <v>1221.3933750000001</v>
      </c>
      <c r="Z49" s="2">
        <v>4951.8830129999997</v>
      </c>
      <c r="AA49" s="2" t="s">
        <v>28</v>
      </c>
      <c r="AB49" s="2">
        <v>0.45689999999999997</v>
      </c>
    </row>
    <row r="50" spans="1:28" x14ac:dyDescent="0.3">
      <c r="A50" s="8" t="s">
        <v>196</v>
      </c>
      <c r="B50" s="2">
        <v>13</v>
      </c>
      <c r="C50" s="2">
        <v>2</v>
      </c>
      <c r="D50" s="2">
        <v>76.739999999999995</v>
      </c>
      <c r="E50" s="2">
        <v>1.1250050000000001E-3</v>
      </c>
      <c r="F50" s="2">
        <v>2.2536259999999999E-3</v>
      </c>
      <c r="G50" s="2">
        <v>14.80892747</v>
      </c>
      <c r="H50" s="2">
        <v>0.99105027400000001</v>
      </c>
      <c r="I50" s="2">
        <v>2</v>
      </c>
      <c r="J50" s="2">
        <v>1</v>
      </c>
      <c r="K50" s="2" t="s">
        <v>0</v>
      </c>
      <c r="L50" s="2" t="s">
        <v>1</v>
      </c>
      <c r="M50" s="2">
        <v>21096</v>
      </c>
      <c r="N50" s="8" t="s">
        <v>197</v>
      </c>
      <c r="O50" s="2">
        <v>8878.7316329999994</v>
      </c>
      <c r="P50" s="2">
        <v>5441.4225329999999</v>
      </c>
      <c r="Q50" s="2">
        <v>16292.24748</v>
      </c>
      <c r="R50" s="2">
        <v>21518.27176</v>
      </c>
      <c r="S50" s="2">
        <v>1184.501049</v>
      </c>
      <c r="T50" s="2">
        <v>1789.729245</v>
      </c>
      <c r="U50" s="2">
        <v>167.1982155</v>
      </c>
      <c r="V50" s="2">
        <v>378.79086519999998</v>
      </c>
      <c r="W50" s="2">
        <v>5063.8033690000002</v>
      </c>
      <c r="X50" s="2">
        <v>3379.9719319999999</v>
      </c>
      <c r="Y50" s="2">
        <v>2307.9684480000001</v>
      </c>
      <c r="Z50" s="2">
        <v>3544.150701</v>
      </c>
      <c r="AA50" s="2" t="s">
        <v>28</v>
      </c>
      <c r="AB50" s="2">
        <v>0.71340000000000003</v>
      </c>
    </row>
    <row r="51" spans="1:28" x14ac:dyDescent="0.3">
      <c r="A51" s="8" t="s">
        <v>285</v>
      </c>
      <c r="B51" s="2">
        <v>13</v>
      </c>
      <c r="C51" s="2">
        <v>3</v>
      </c>
      <c r="D51" s="2">
        <v>85.31</v>
      </c>
      <c r="E51" s="2">
        <v>3.77043E-3</v>
      </c>
      <c r="F51" s="2">
        <v>4.8587489999999999E-3</v>
      </c>
      <c r="G51" s="2">
        <v>4.9468961330000001</v>
      </c>
      <c r="H51" s="2">
        <v>0.94888791400000005</v>
      </c>
      <c r="I51" s="2">
        <v>2</v>
      </c>
      <c r="J51" s="2">
        <v>1</v>
      </c>
      <c r="K51" s="2" t="s">
        <v>2</v>
      </c>
      <c r="L51" s="2" t="s">
        <v>0</v>
      </c>
      <c r="M51" s="2">
        <v>62748</v>
      </c>
      <c r="N51" s="8" t="s">
        <v>286</v>
      </c>
      <c r="O51" s="2">
        <v>706.77552390000005</v>
      </c>
      <c r="P51" s="2">
        <v>921.15528529999995</v>
      </c>
      <c r="Q51" s="2">
        <v>2937.7826949999999</v>
      </c>
      <c r="R51" s="2">
        <v>1663.466647</v>
      </c>
      <c r="S51" s="2">
        <v>3154.0278790000002</v>
      </c>
      <c r="T51" s="2">
        <v>3052.3033150000001</v>
      </c>
      <c r="U51" s="2">
        <v>1143.400531</v>
      </c>
      <c r="V51" s="2">
        <v>904.37104220000003</v>
      </c>
      <c r="W51" s="2">
        <v>10845.011</v>
      </c>
      <c r="X51" s="2">
        <v>8049.4838680000003</v>
      </c>
      <c r="Y51" s="2">
        <v>5322.9522619999998</v>
      </c>
      <c r="Z51" s="2">
        <v>6597.660073</v>
      </c>
      <c r="AA51" s="2" t="s">
        <v>28</v>
      </c>
      <c r="AB51" s="2">
        <v>0.76370000000000005</v>
      </c>
    </row>
    <row r="52" spans="1:28" x14ac:dyDescent="0.3">
      <c r="A52" s="8" t="s">
        <v>202</v>
      </c>
      <c r="B52" s="2">
        <v>23</v>
      </c>
      <c r="C52" s="2">
        <v>3</v>
      </c>
      <c r="D52" s="2">
        <v>190.38</v>
      </c>
      <c r="E52" s="2">
        <v>1.2150279999999999E-3</v>
      </c>
      <c r="F52" s="2">
        <v>2.3553010000000002E-3</v>
      </c>
      <c r="G52" s="2">
        <v>5.3499746589999999</v>
      </c>
      <c r="H52" s="2">
        <v>0.98980491400000004</v>
      </c>
      <c r="I52" s="2">
        <v>2</v>
      </c>
      <c r="J52" s="2">
        <v>1</v>
      </c>
      <c r="K52" s="2" t="s">
        <v>2</v>
      </c>
      <c r="L52" s="2" t="s">
        <v>0</v>
      </c>
      <c r="M52" s="2">
        <v>42564</v>
      </c>
      <c r="N52" s="8" t="s">
        <v>106</v>
      </c>
      <c r="O52" s="2">
        <v>1968.152855</v>
      </c>
      <c r="P52" s="2">
        <v>666.39007049999998</v>
      </c>
      <c r="Q52" s="2">
        <v>353.65869099999998</v>
      </c>
      <c r="R52" s="2">
        <v>405.98734860000002</v>
      </c>
      <c r="S52" s="2">
        <v>991.85002259999999</v>
      </c>
      <c r="T52" s="2">
        <v>1004.571991</v>
      </c>
      <c r="U52" s="2">
        <v>730.62178770000003</v>
      </c>
      <c r="V52" s="2">
        <v>680.12474159999999</v>
      </c>
      <c r="W52" s="2">
        <v>5647.4350869999998</v>
      </c>
      <c r="X52" s="2">
        <v>5965.9341409999997</v>
      </c>
      <c r="Y52" s="2">
        <v>4033.6714550000002</v>
      </c>
      <c r="Z52" s="2">
        <v>2511.7842719999999</v>
      </c>
      <c r="AA52" s="2" t="s">
        <v>28</v>
      </c>
      <c r="AB52" s="2">
        <v>0.74839999999999995</v>
      </c>
    </row>
    <row r="53" spans="1:28" x14ac:dyDescent="0.3">
      <c r="A53" s="8" t="s">
        <v>105</v>
      </c>
      <c r="B53" s="2">
        <v>22</v>
      </c>
      <c r="C53" s="2">
        <v>4</v>
      </c>
      <c r="D53" s="2">
        <v>214.36</v>
      </c>
      <c r="E53" s="2">
        <v>1.3747E-4</v>
      </c>
      <c r="F53" s="2">
        <v>5.8626200000000005E-4</v>
      </c>
      <c r="G53" s="2">
        <v>7.6740795989999997</v>
      </c>
      <c r="H53" s="2">
        <v>0.99993251999999999</v>
      </c>
      <c r="I53" s="2">
        <v>2</v>
      </c>
      <c r="J53" s="2">
        <v>1</v>
      </c>
      <c r="K53" s="2" t="s">
        <v>0</v>
      </c>
      <c r="L53" s="2" t="s">
        <v>1</v>
      </c>
      <c r="M53" s="2">
        <v>63894</v>
      </c>
      <c r="N53" s="8" t="s">
        <v>106</v>
      </c>
      <c r="O53" s="2">
        <v>1159.89339</v>
      </c>
      <c r="P53" s="2">
        <v>1511.254234</v>
      </c>
      <c r="Q53" s="2">
        <v>1676.227697</v>
      </c>
      <c r="R53" s="2">
        <v>2590.0850359999999</v>
      </c>
      <c r="S53" s="2">
        <v>92.749350770000007</v>
      </c>
      <c r="T53" s="2">
        <v>197.5625148</v>
      </c>
      <c r="U53" s="2">
        <v>265.34563379999997</v>
      </c>
      <c r="V53" s="2">
        <v>348.35454099999998</v>
      </c>
      <c r="W53" s="2">
        <v>1566.5721209999999</v>
      </c>
      <c r="X53" s="2">
        <v>1022.36296</v>
      </c>
      <c r="Y53" s="2">
        <v>797.65486420000002</v>
      </c>
      <c r="Z53" s="2">
        <v>913.0084971</v>
      </c>
      <c r="AA53" s="2" t="s">
        <v>28</v>
      </c>
      <c r="AB53" s="2">
        <v>0.58179999999999998</v>
      </c>
    </row>
    <row r="54" spans="1:28" x14ac:dyDescent="0.3">
      <c r="A54" s="8" t="s">
        <v>479</v>
      </c>
      <c r="B54" s="2">
        <v>42</v>
      </c>
      <c r="C54" s="2">
        <v>10</v>
      </c>
      <c r="D54" s="2">
        <v>574.97</v>
      </c>
      <c r="E54" s="2">
        <v>2.0606157999999999E-2</v>
      </c>
      <c r="F54" s="2">
        <v>1.4769401E-2</v>
      </c>
      <c r="G54" s="2">
        <v>4.0083732410000001</v>
      </c>
      <c r="H54" s="2">
        <v>0.75494586900000005</v>
      </c>
      <c r="I54" s="2" t="s">
        <v>39</v>
      </c>
      <c r="J54" s="2">
        <v>2</v>
      </c>
      <c r="K54" s="2" t="s">
        <v>2</v>
      </c>
      <c r="L54" s="2" t="s">
        <v>1</v>
      </c>
      <c r="M54" s="2">
        <v>76413</v>
      </c>
      <c r="N54" s="8" t="s">
        <v>480</v>
      </c>
      <c r="O54" s="2">
        <v>1819.395712</v>
      </c>
      <c r="P54" s="2">
        <v>2691.4761309999999</v>
      </c>
      <c r="Q54" s="2">
        <v>2397.7696510000001</v>
      </c>
      <c r="R54" s="2">
        <v>2733.2478590000001</v>
      </c>
      <c r="S54" s="2">
        <v>2921.511215</v>
      </c>
      <c r="T54" s="2">
        <v>2516.6243650000001</v>
      </c>
      <c r="U54" s="2">
        <v>575.42828180000004</v>
      </c>
      <c r="V54" s="2">
        <v>2347.6074680000002</v>
      </c>
      <c r="W54" s="2">
        <v>5514.1469969999998</v>
      </c>
      <c r="X54" s="2">
        <v>7234.0352149999999</v>
      </c>
      <c r="Y54" s="2">
        <v>3665.440114</v>
      </c>
      <c r="Z54" s="2">
        <v>17101.073090000002</v>
      </c>
      <c r="AA54" s="2" t="s">
        <v>28</v>
      </c>
      <c r="AB54" s="2">
        <v>0.44729999999999998</v>
      </c>
    </row>
    <row r="55" spans="1:28" x14ac:dyDescent="0.3">
      <c r="A55" s="8" t="s">
        <v>579</v>
      </c>
      <c r="B55" s="2">
        <v>4</v>
      </c>
      <c r="C55" s="2">
        <v>2</v>
      </c>
      <c r="D55" s="2">
        <v>95.02</v>
      </c>
      <c r="E55" s="2">
        <v>4.0164509000000001E-2</v>
      </c>
      <c r="F55" s="2">
        <v>2.3427223E-2</v>
      </c>
      <c r="G55" s="2">
        <v>6.5514339220000002</v>
      </c>
      <c r="H55" s="2">
        <v>0.63155481099999999</v>
      </c>
      <c r="I55" s="2">
        <v>1</v>
      </c>
      <c r="J55" s="2">
        <v>1</v>
      </c>
      <c r="K55" s="2" t="s">
        <v>2</v>
      </c>
      <c r="L55" s="2" t="s">
        <v>1</v>
      </c>
      <c r="M55" s="2">
        <v>51489</v>
      </c>
      <c r="N55" s="8" t="s">
        <v>580</v>
      </c>
      <c r="O55" s="2">
        <v>14262.04052</v>
      </c>
      <c r="P55" s="2">
        <v>22860.482120000001</v>
      </c>
      <c r="Q55" s="2">
        <v>2809.56619</v>
      </c>
      <c r="R55" s="2">
        <v>446.89316250000002</v>
      </c>
      <c r="S55" s="2">
        <v>75.197605030000005</v>
      </c>
      <c r="T55" s="2">
        <v>10103.871419999999</v>
      </c>
      <c r="U55" s="2">
        <v>315.54528690000001</v>
      </c>
      <c r="V55" s="2">
        <v>146.86075059999999</v>
      </c>
      <c r="W55" s="2">
        <v>8611.2317129999992</v>
      </c>
      <c r="X55" s="2">
        <v>11355.751910000001</v>
      </c>
      <c r="Y55" s="2">
        <v>14616.767669999999</v>
      </c>
      <c r="Z55" s="2">
        <v>35133.169399999999</v>
      </c>
      <c r="AA55" s="2" t="s">
        <v>28</v>
      </c>
      <c r="AB55" s="2">
        <v>0.55449999999999999</v>
      </c>
    </row>
    <row r="56" spans="1:28" x14ac:dyDescent="0.3">
      <c r="A56" s="8" t="s">
        <v>597</v>
      </c>
      <c r="B56" s="2">
        <v>25</v>
      </c>
      <c r="C56" s="2">
        <v>7</v>
      </c>
      <c r="D56" s="2">
        <v>276.77999999999997</v>
      </c>
      <c r="E56" s="2">
        <v>4.4965837000000002E-2</v>
      </c>
      <c r="F56" s="2">
        <v>2.5399113000000001E-2</v>
      </c>
      <c r="G56" s="2">
        <v>2.9712950309999999</v>
      </c>
      <c r="H56" s="2">
        <v>0.608894712</v>
      </c>
      <c r="I56" s="2" t="s">
        <v>39</v>
      </c>
      <c r="J56" s="2">
        <v>2</v>
      </c>
      <c r="K56" s="2" t="s">
        <v>2</v>
      </c>
      <c r="L56" s="2" t="s">
        <v>1</v>
      </c>
      <c r="M56" s="2">
        <v>75682</v>
      </c>
      <c r="N56" s="8" t="s">
        <v>598</v>
      </c>
      <c r="O56" s="2">
        <v>3120.6071700000002</v>
      </c>
      <c r="P56" s="2">
        <v>3027.9369660000002</v>
      </c>
      <c r="Q56" s="2">
        <v>14897.672200000001</v>
      </c>
      <c r="R56" s="2">
        <v>6719.5612870000004</v>
      </c>
      <c r="S56" s="2">
        <v>2277.4312920000002</v>
      </c>
      <c r="T56" s="2">
        <v>9176.5532509999994</v>
      </c>
      <c r="U56" s="2">
        <v>3656.0335559999999</v>
      </c>
      <c r="V56" s="2">
        <v>1669.42707</v>
      </c>
      <c r="W56" s="2">
        <v>15631.495209999999</v>
      </c>
      <c r="X56" s="2">
        <v>12340.826779999999</v>
      </c>
      <c r="Y56" s="2">
        <v>11576.631429999999</v>
      </c>
      <c r="Z56" s="2">
        <v>10307.72863</v>
      </c>
      <c r="AA56" s="2" t="s">
        <v>28</v>
      </c>
      <c r="AB56" s="2">
        <v>0.6472</v>
      </c>
    </row>
    <row r="57" spans="1:28" x14ac:dyDescent="0.3">
      <c r="A57" s="8" t="s">
        <v>109</v>
      </c>
      <c r="B57" s="2">
        <v>8</v>
      </c>
      <c r="C57" s="2">
        <v>1</v>
      </c>
      <c r="D57" s="2">
        <v>47.36</v>
      </c>
      <c r="E57" s="2">
        <v>1.62416E-4</v>
      </c>
      <c r="F57" s="2">
        <v>6.5966199999999999E-4</v>
      </c>
      <c r="G57" s="2">
        <v>394.75726830000002</v>
      </c>
      <c r="H57" s="2">
        <v>0.99988905400000005</v>
      </c>
      <c r="I57" s="2">
        <v>2</v>
      </c>
      <c r="J57" s="2">
        <v>1</v>
      </c>
      <c r="K57" s="2" t="s">
        <v>0</v>
      </c>
      <c r="L57" s="2" t="s">
        <v>1</v>
      </c>
      <c r="M57" s="2">
        <v>16986</v>
      </c>
      <c r="N57" s="8" t="s">
        <v>110</v>
      </c>
      <c r="O57" s="2">
        <v>63.230317450000001</v>
      </c>
      <c r="P57" s="2">
        <v>93.792051909999998</v>
      </c>
      <c r="Q57" s="2">
        <v>369.12226620000001</v>
      </c>
      <c r="R57" s="2">
        <v>23.60901235</v>
      </c>
      <c r="S57" s="2">
        <v>0</v>
      </c>
      <c r="T57" s="2">
        <v>1.3926371769999999</v>
      </c>
      <c r="U57" s="2">
        <v>0</v>
      </c>
      <c r="V57" s="2">
        <v>0</v>
      </c>
      <c r="W57" s="2">
        <v>0</v>
      </c>
      <c r="X57" s="2">
        <v>4.996661198</v>
      </c>
      <c r="Y57" s="2">
        <v>0</v>
      </c>
      <c r="Z57" s="2">
        <v>2.8694519380000001</v>
      </c>
      <c r="AA57" s="2" t="s">
        <v>28</v>
      </c>
      <c r="AB57" s="2">
        <v>0.30280000000000001</v>
      </c>
    </row>
    <row r="58" spans="1:28" x14ac:dyDescent="0.3">
      <c r="A58" s="8" t="s">
        <v>79</v>
      </c>
      <c r="B58" s="2">
        <v>33</v>
      </c>
      <c r="C58" s="2">
        <v>7</v>
      </c>
      <c r="D58" s="2">
        <v>320.83</v>
      </c>
      <c r="E58" s="4">
        <v>5.6799999999999998E-5</v>
      </c>
      <c r="F58" s="2">
        <v>3.5900899999999998E-4</v>
      </c>
      <c r="G58" s="2">
        <v>13.75516983</v>
      </c>
      <c r="H58" s="2">
        <v>0.99999673600000005</v>
      </c>
      <c r="I58" s="2">
        <v>2</v>
      </c>
      <c r="J58" s="2">
        <v>1</v>
      </c>
      <c r="K58" s="2" t="s">
        <v>2</v>
      </c>
      <c r="L58" s="2" t="s">
        <v>0</v>
      </c>
      <c r="M58" s="2">
        <v>98569</v>
      </c>
      <c r="N58" s="8" t="s">
        <v>80</v>
      </c>
      <c r="O58" s="2">
        <v>577.04592579999996</v>
      </c>
      <c r="P58" s="2">
        <v>551.66450250000003</v>
      </c>
      <c r="Q58" s="2">
        <v>1465.854362</v>
      </c>
      <c r="R58" s="2">
        <v>895.95000730000004</v>
      </c>
      <c r="S58" s="2">
        <v>10999.933870000001</v>
      </c>
      <c r="T58" s="2">
        <v>14800.94507</v>
      </c>
      <c r="U58" s="2">
        <v>5188.1100180000003</v>
      </c>
      <c r="V58" s="2">
        <v>4488.5823540000001</v>
      </c>
      <c r="W58" s="2">
        <v>15980.96279</v>
      </c>
      <c r="X58" s="2">
        <v>15131.4458</v>
      </c>
      <c r="Y58" s="2">
        <v>6701.9566279999999</v>
      </c>
      <c r="Z58" s="2">
        <v>10198.25863</v>
      </c>
      <c r="AA58" s="2" t="s">
        <v>28</v>
      </c>
      <c r="AB58" s="2">
        <v>0.59419999999999995</v>
      </c>
    </row>
    <row r="59" spans="1:28" x14ac:dyDescent="0.3">
      <c r="A59" s="8" t="s">
        <v>545</v>
      </c>
      <c r="B59" s="2">
        <v>21</v>
      </c>
      <c r="C59" s="2">
        <v>4</v>
      </c>
      <c r="D59" s="2">
        <v>225.47</v>
      </c>
      <c r="E59" s="2">
        <v>3.1570150999999998E-2</v>
      </c>
      <c r="F59" s="2">
        <v>1.9654812000000001E-2</v>
      </c>
      <c r="G59" s="2">
        <v>1.745665875</v>
      </c>
      <c r="H59" s="2">
        <v>0.67838156999999999</v>
      </c>
      <c r="I59" s="2">
        <v>2</v>
      </c>
      <c r="J59" s="2">
        <v>1</v>
      </c>
      <c r="K59" s="2" t="s">
        <v>2</v>
      </c>
      <c r="L59" s="2" t="s">
        <v>1</v>
      </c>
      <c r="M59" s="2">
        <v>30783</v>
      </c>
      <c r="N59" s="8" t="s">
        <v>546</v>
      </c>
      <c r="O59" s="2">
        <v>10092.02267</v>
      </c>
      <c r="P59" s="2">
        <v>6229.855458</v>
      </c>
      <c r="Q59" s="2">
        <v>7327.1518889999998</v>
      </c>
      <c r="R59" s="2">
        <v>10881.22134</v>
      </c>
      <c r="S59" s="2">
        <v>8995.1560590000008</v>
      </c>
      <c r="T59" s="2">
        <v>11698.40717</v>
      </c>
      <c r="U59" s="2">
        <v>5756.0203069999998</v>
      </c>
      <c r="V59" s="2">
        <v>6927.7959840000003</v>
      </c>
      <c r="W59" s="2">
        <v>18965.790089999999</v>
      </c>
      <c r="X59" s="2">
        <v>13505.75388</v>
      </c>
      <c r="Y59" s="2">
        <v>15505.90374</v>
      </c>
      <c r="Z59" s="2">
        <v>10288.304700000001</v>
      </c>
      <c r="AA59" s="2" t="s">
        <v>28</v>
      </c>
      <c r="AB59" s="2">
        <v>0.4002</v>
      </c>
    </row>
    <row r="60" spans="1:28" x14ac:dyDescent="0.3">
      <c r="A60" s="8" t="s">
        <v>407</v>
      </c>
      <c r="B60" s="2">
        <v>19</v>
      </c>
      <c r="C60" s="2">
        <v>2</v>
      </c>
      <c r="D60" s="2">
        <v>73.22</v>
      </c>
      <c r="E60" s="2">
        <v>1.1201969000000001E-2</v>
      </c>
      <c r="F60" s="2">
        <v>9.6509930000000001E-3</v>
      </c>
      <c r="G60" s="2">
        <v>2.3603683520000001</v>
      </c>
      <c r="H60" s="2">
        <v>0.846135839</v>
      </c>
      <c r="I60" s="2">
        <v>2</v>
      </c>
      <c r="J60" s="2">
        <v>1</v>
      </c>
      <c r="K60" s="2" t="s">
        <v>2</v>
      </c>
      <c r="L60" s="2" t="s">
        <v>1</v>
      </c>
      <c r="M60" s="2">
        <v>54537</v>
      </c>
      <c r="N60" s="8" t="s">
        <v>408</v>
      </c>
      <c r="O60" s="2">
        <v>8515.1403819999996</v>
      </c>
      <c r="P60" s="2">
        <v>3922.7381770000002</v>
      </c>
      <c r="Q60" s="2">
        <v>8052.6653919999999</v>
      </c>
      <c r="R60" s="2">
        <v>12523.6149</v>
      </c>
      <c r="S60" s="2">
        <v>4891.8778480000001</v>
      </c>
      <c r="T60" s="2">
        <v>7454.883417</v>
      </c>
      <c r="U60" s="2">
        <v>6029.9354219999996</v>
      </c>
      <c r="V60" s="2">
        <v>5906.826489</v>
      </c>
      <c r="W60" s="2">
        <v>17568.733029999999</v>
      </c>
      <c r="X60" s="2">
        <v>15128.27015</v>
      </c>
      <c r="Y60" s="2">
        <v>13668.633159999999</v>
      </c>
      <c r="Z60" s="2">
        <v>10952.42325</v>
      </c>
      <c r="AA60" s="2" t="s">
        <v>28</v>
      </c>
      <c r="AB60" s="2">
        <v>0.60099999999999998</v>
      </c>
    </row>
    <row r="61" spans="1:28" x14ac:dyDescent="0.3">
      <c r="A61" s="8" t="s">
        <v>465</v>
      </c>
      <c r="B61" s="2">
        <v>16</v>
      </c>
      <c r="C61" s="2">
        <v>5</v>
      </c>
      <c r="D61" s="2">
        <v>103.76</v>
      </c>
      <c r="E61" s="2">
        <v>1.7899269999999998E-2</v>
      </c>
      <c r="F61" s="2">
        <v>1.3218011999999999E-2</v>
      </c>
      <c r="G61" s="2">
        <v>1.788315976</v>
      </c>
      <c r="H61" s="2">
        <v>0.77806560999999996</v>
      </c>
      <c r="I61" s="2">
        <v>2</v>
      </c>
      <c r="J61" s="2">
        <v>1</v>
      </c>
      <c r="K61" s="2" t="s">
        <v>2</v>
      </c>
      <c r="L61" s="2" t="s">
        <v>0</v>
      </c>
      <c r="M61" s="2">
        <v>27481</v>
      </c>
      <c r="N61" s="8" t="s">
        <v>466</v>
      </c>
      <c r="O61" s="2">
        <v>24039.26714</v>
      </c>
      <c r="P61" s="2">
        <v>23003.283319999999</v>
      </c>
      <c r="Q61" s="2">
        <v>16806.089940000002</v>
      </c>
      <c r="R61" s="2">
        <v>41396.391689999997</v>
      </c>
      <c r="S61" s="2">
        <v>38505.412499999999</v>
      </c>
      <c r="T61" s="2">
        <v>33204.74699</v>
      </c>
      <c r="U61" s="2">
        <v>40243.331680000003</v>
      </c>
      <c r="V61" s="2">
        <v>30347.874019999999</v>
      </c>
      <c r="W61" s="2">
        <v>57830.62846</v>
      </c>
      <c r="X61" s="2">
        <v>42915.191420000003</v>
      </c>
      <c r="Y61" s="2">
        <v>47122.538359999999</v>
      </c>
      <c r="Z61" s="2">
        <v>40343.014009999999</v>
      </c>
      <c r="AA61" s="2" t="s">
        <v>28</v>
      </c>
      <c r="AB61" s="2">
        <v>0.52890000000000004</v>
      </c>
    </row>
    <row r="62" spans="1:28" x14ac:dyDescent="0.3">
      <c r="A62" s="8" t="s">
        <v>397</v>
      </c>
      <c r="B62" s="2">
        <v>10</v>
      </c>
      <c r="C62" s="2">
        <v>2</v>
      </c>
      <c r="D62" s="2">
        <v>76.8</v>
      </c>
      <c r="E62" s="2">
        <v>1.044664E-2</v>
      </c>
      <c r="F62" s="2">
        <v>9.2334099999999992E-3</v>
      </c>
      <c r="G62" s="2">
        <v>2.7633427560000001</v>
      </c>
      <c r="H62" s="2">
        <v>0.85504613799999996</v>
      </c>
      <c r="I62" s="2">
        <v>2</v>
      </c>
      <c r="J62" s="2">
        <v>1</v>
      </c>
      <c r="K62" s="2" t="s">
        <v>0</v>
      </c>
      <c r="L62" s="2" t="s">
        <v>2</v>
      </c>
      <c r="M62" s="2">
        <v>47479</v>
      </c>
      <c r="N62" s="8" t="s">
        <v>398</v>
      </c>
      <c r="O62" s="2">
        <v>2287.149054</v>
      </c>
      <c r="P62" s="2">
        <v>2405.8649479999999</v>
      </c>
      <c r="Q62" s="2">
        <v>3440.996564</v>
      </c>
      <c r="R62" s="2">
        <v>1983.3298050000001</v>
      </c>
      <c r="S62" s="2">
        <v>1028.270102</v>
      </c>
      <c r="T62" s="2">
        <v>2285.3783050000002</v>
      </c>
      <c r="U62" s="2">
        <v>627.95992799999999</v>
      </c>
      <c r="V62" s="2">
        <v>943.56699019999996</v>
      </c>
      <c r="W62" s="2">
        <v>1109.5952709999999</v>
      </c>
      <c r="X62" s="2">
        <v>621.31643799999995</v>
      </c>
      <c r="Y62" s="2">
        <v>1213.532027</v>
      </c>
      <c r="Z62" s="2">
        <v>716.82497560000002</v>
      </c>
      <c r="AA62" s="2" t="s">
        <v>28</v>
      </c>
      <c r="AB62" s="2">
        <v>0.65390000000000004</v>
      </c>
    </row>
    <row r="63" spans="1:28" x14ac:dyDescent="0.3">
      <c r="A63" s="8" t="s">
        <v>49</v>
      </c>
      <c r="B63" s="2">
        <v>13</v>
      </c>
      <c r="C63" s="2">
        <v>3</v>
      </c>
      <c r="D63" s="2">
        <v>72.02</v>
      </c>
      <c r="E63" s="4">
        <v>9.4199999999999996E-6</v>
      </c>
      <c r="F63" s="2">
        <v>1.1511899999999999E-4</v>
      </c>
      <c r="G63" s="2">
        <v>2.8095349810000001</v>
      </c>
      <c r="H63" s="2">
        <v>0.99999999900000003</v>
      </c>
      <c r="I63" s="2">
        <v>2</v>
      </c>
      <c r="J63" s="2">
        <v>1</v>
      </c>
      <c r="K63" s="2" t="s">
        <v>0</v>
      </c>
      <c r="L63" s="2" t="s">
        <v>1</v>
      </c>
      <c r="M63" s="2">
        <v>76181</v>
      </c>
      <c r="N63" s="8" t="s">
        <v>50</v>
      </c>
      <c r="O63" s="2">
        <v>5805.7427500000003</v>
      </c>
      <c r="P63" s="2">
        <v>3736.178273</v>
      </c>
      <c r="Q63" s="2">
        <v>5133.4591829999999</v>
      </c>
      <c r="R63" s="2">
        <v>5102.7424410000003</v>
      </c>
      <c r="S63" s="2">
        <v>1918.292455</v>
      </c>
      <c r="T63" s="2">
        <v>1697.6499260000001</v>
      </c>
      <c r="U63" s="2">
        <v>1524.3648760000001</v>
      </c>
      <c r="V63" s="2">
        <v>1899.335523</v>
      </c>
      <c r="W63" s="2">
        <v>3150.2018640000001</v>
      </c>
      <c r="X63" s="2">
        <v>3139.7469660000002</v>
      </c>
      <c r="Y63" s="2">
        <v>3929.3080150000001</v>
      </c>
      <c r="Z63" s="2">
        <v>3697.3424839999998</v>
      </c>
      <c r="AA63" s="2" t="s">
        <v>28</v>
      </c>
      <c r="AB63" s="2">
        <v>0.41499999999999998</v>
      </c>
    </row>
    <row r="64" spans="1:28" x14ac:dyDescent="0.3">
      <c r="A64" s="8" t="s">
        <v>312</v>
      </c>
      <c r="B64" s="2">
        <v>11</v>
      </c>
      <c r="C64" s="2">
        <v>2</v>
      </c>
      <c r="D64" s="2">
        <v>55.68</v>
      </c>
      <c r="E64" s="2">
        <v>4.8361740000000004E-3</v>
      </c>
      <c r="F64" s="2">
        <v>5.6121260000000003E-3</v>
      </c>
      <c r="G64" s="2">
        <v>5.9379446009999999</v>
      </c>
      <c r="H64" s="2">
        <v>0.93193873400000005</v>
      </c>
      <c r="I64" s="2">
        <v>2</v>
      </c>
      <c r="J64" s="2">
        <v>1</v>
      </c>
      <c r="K64" s="2" t="s">
        <v>0</v>
      </c>
      <c r="L64" s="2" t="s">
        <v>1</v>
      </c>
      <c r="M64" s="2">
        <v>25064</v>
      </c>
      <c r="N64" s="8" t="s">
        <v>313</v>
      </c>
      <c r="O64" s="2">
        <v>3142.987791</v>
      </c>
      <c r="P64" s="2">
        <v>1141.322199</v>
      </c>
      <c r="Q64" s="2">
        <v>2724.5666839999999</v>
      </c>
      <c r="R64" s="2">
        <v>1523.714027</v>
      </c>
      <c r="S64" s="2">
        <v>132.3958384</v>
      </c>
      <c r="T64" s="2">
        <v>340.63263139999998</v>
      </c>
      <c r="U64" s="2">
        <v>248.28172570000001</v>
      </c>
      <c r="V64" s="2">
        <v>715.6501121</v>
      </c>
      <c r="W64" s="2">
        <v>385.1459026</v>
      </c>
      <c r="X64" s="2">
        <v>878.26754119999998</v>
      </c>
      <c r="Y64" s="2">
        <v>406.62538699999999</v>
      </c>
      <c r="Z64" s="2">
        <v>1232.4588389999999</v>
      </c>
      <c r="AA64" s="2" t="s">
        <v>28</v>
      </c>
      <c r="AB64" s="2">
        <v>0.56889999999999996</v>
      </c>
    </row>
    <row r="65" spans="1:28" x14ac:dyDescent="0.3">
      <c r="A65" s="8" t="s">
        <v>587</v>
      </c>
      <c r="B65" s="2">
        <v>17</v>
      </c>
      <c r="C65" s="2">
        <v>4</v>
      </c>
      <c r="D65" s="2">
        <v>143.75</v>
      </c>
      <c r="E65" s="2">
        <v>4.3906038000000001E-2</v>
      </c>
      <c r="F65" s="2">
        <v>2.5217997999999998E-2</v>
      </c>
      <c r="G65" s="2">
        <v>2.9661512179999998</v>
      </c>
      <c r="H65" s="2">
        <v>0.61371330800000001</v>
      </c>
      <c r="I65" s="2">
        <v>2</v>
      </c>
      <c r="J65" s="2">
        <v>1</v>
      </c>
      <c r="K65" s="2" t="s">
        <v>2</v>
      </c>
      <c r="L65" s="2" t="s">
        <v>1</v>
      </c>
      <c r="M65" s="2">
        <v>37353</v>
      </c>
      <c r="N65" s="8" t="s">
        <v>588</v>
      </c>
      <c r="O65" s="2">
        <v>12998.389649999999</v>
      </c>
      <c r="P65" s="2">
        <v>7925.4424689999996</v>
      </c>
      <c r="Q65" s="2">
        <v>15296.635619999999</v>
      </c>
      <c r="R65" s="2">
        <v>2364.8742790000001</v>
      </c>
      <c r="S65" s="2">
        <v>18368.74224</v>
      </c>
      <c r="T65" s="2">
        <v>3348.7945450000002</v>
      </c>
      <c r="U65" s="2">
        <v>3980.400431</v>
      </c>
      <c r="V65" s="2">
        <v>7282.6125140000004</v>
      </c>
      <c r="W65" s="2">
        <v>32004.195899999999</v>
      </c>
      <c r="X65" s="2">
        <v>21743.134740000001</v>
      </c>
      <c r="Y65" s="2">
        <v>22307.542549999998</v>
      </c>
      <c r="Z65" s="2">
        <v>21770.424569999999</v>
      </c>
      <c r="AA65" s="2" t="s">
        <v>28</v>
      </c>
      <c r="AB65" s="2">
        <v>0.3906</v>
      </c>
    </row>
    <row r="66" spans="1:28" x14ac:dyDescent="0.3">
      <c r="A66" s="8" t="s">
        <v>477</v>
      </c>
      <c r="B66" s="2">
        <v>19</v>
      </c>
      <c r="C66" s="2">
        <v>8</v>
      </c>
      <c r="D66" s="2">
        <v>91.16</v>
      </c>
      <c r="E66" s="2">
        <v>2.0553915999999998E-2</v>
      </c>
      <c r="F66" s="2">
        <v>1.4769401E-2</v>
      </c>
      <c r="G66" s="2">
        <v>2.3236216270000001</v>
      </c>
      <c r="H66" s="2">
        <v>0.75537279099999999</v>
      </c>
      <c r="I66" s="2">
        <v>2</v>
      </c>
      <c r="J66" s="2">
        <v>1</v>
      </c>
      <c r="K66" s="2" t="s">
        <v>2</v>
      </c>
      <c r="L66" s="2" t="s">
        <v>1</v>
      </c>
      <c r="M66" s="2">
        <v>56516</v>
      </c>
      <c r="N66" s="8" t="s">
        <v>478</v>
      </c>
      <c r="O66" s="2">
        <v>7210.8349689999995</v>
      </c>
      <c r="P66" s="2">
        <v>4294.3035810000001</v>
      </c>
      <c r="Q66" s="2">
        <v>9813.2051719999999</v>
      </c>
      <c r="R66" s="2">
        <v>15268.39026</v>
      </c>
      <c r="S66" s="2">
        <v>9902.8620499999997</v>
      </c>
      <c r="T66" s="2">
        <v>9718.2047559999992</v>
      </c>
      <c r="U66" s="2">
        <v>5229.8497029999999</v>
      </c>
      <c r="V66" s="2">
        <v>5579.5730670000003</v>
      </c>
      <c r="W66" s="2">
        <v>22284.882610000001</v>
      </c>
      <c r="X66" s="2">
        <v>17725.097539999999</v>
      </c>
      <c r="Y66" s="2">
        <v>15759.630880000001</v>
      </c>
      <c r="Z66" s="2">
        <v>14939.33268</v>
      </c>
      <c r="AA66" s="2" t="s">
        <v>28</v>
      </c>
      <c r="AB66" s="2">
        <v>0.59750000000000003</v>
      </c>
    </row>
    <row r="67" spans="1:28" x14ac:dyDescent="0.3">
      <c r="A67" s="8" t="s">
        <v>176</v>
      </c>
      <c r="B67" s="2">
        <v>39</v>
      </c>
      <c r="C67" s="2">
        <v>6</v>
      </c>
      <c r="D67" s="2">
        <v>631.64</v>
      </c>
      <c r="E67" s="2">
        <v>9.04863E-4</v>
      </c>
      <c r="F67" s="2">
        <v>2.0580899999999998E-3</v>
      </c>
      <c r="G67" s="2">
        <v>3.1035558970000001</v>
      </c>
      <c r="H67" s="2">
        <v>0.99390707599999994</v>
      </c>
      <c r="I67" s="2">
        <v>2</v>
      </c>
      <c r="J67" s="2">
        <v>1</v>
      </c>
      <c r="K67" s="2" t="s">
        <v>0</v>
      </c>
      <c r="L67" s="2" t="s">
        <v>1</v>
      </c>
      <c r="M67" s="2">
        <v>141132</v>
      </c>
      <c r="N67" s="8" t="s">
        <v>177</v>
      </c>
      <c r="O67" s="2">
        <v>24989.461149999999</v>
      </c>
      <c r="P67" s="2">
        <v>14360.8156</v>
      </c>
      <c r="Q67" s="2">
        <v>35130.879110000002</v>
      </c>
      <c r="R67" s="2">
        <v>25854.849689999999</v>
      </c>
      <c r="S67" s="2">
        <v>6628.3027380000003</v>
      </c>
      <c r="T67" s="2">
        <v>11021.688039999999</v>
      </c>
      <c r="U67" s="2">
        <v>5597.0264219999999</v>
      </c>
      <c r="V67" s="2">
        <v>9082.3523490000007</v>
      </c>
      <c r="W67" s="2">
        <v>24345.28096</v>
      </c>
      <c r="X67" s="2">
        <v>19608.606820000001</v>
      </c>
      <c r="Y67" s="2">
        <v>19857.176009999999</v>
      </c>
      <c r="Z67" s="2">
        <v>16586.30891</v>
      </c>
      <c r="AA67" s="2" t="s">
        <v>28</v>
      </c>
      <c r="AB67" s="2">
        <v>0.52180000000000004</v>
      </c>
    </row>
    <row r="68" spans="1:28" x14ac:dyDescent="0.3">
      <c r="A68" s="8" t="s">
        <v>226</v>
      </c>
      <c r="B68" s="2">
        <v>45</v>
      </c>
      <c r="C68" s="2">
        <v>7</v>
      </c>
      <c r="D68" s="2">
        <v>397.08</v>
      </c>
      <c r="E68" s="2">
        <v>1.666107E-3</v>
      </c>
      <c r="F68" s="2">
        <v>2.7936649999999999E-3</v>
      </c>
      <c r="G68" s="2">
        <v>2.8891897790000001</v>
      </c>
      <c r="H68" s="2">
        <v>0.98310734899999996</v>
      </c>
      <c r="I68" s="2">
        <v>2</v>
      </c>
      <c r="J68" s="2">
        <v>1</v>
      </c>
      <c r="K68" s="2" t="s">
        <v>2</v>
      </c>
      <c r="L68" s="2" t="s">
        <v>0</v>
      </c>
      <c r="M68" s="2">
        <v>106604</v>
      </c>
      <c r="N68" s="8" t="s">
        <v>227</v>
      </c>
      <c r="O68" s="2">
        <v>8794.8104989999993</v>
      </c>
      <c r="P68" s="2">
        <v>5874.1250719999998</v>
      </c>
      <c r="Q68" s="2">
        <v>8344.7381540000006</v>
      </c>
      <c r="R68" s="2">
        <v>10221.021909999999</v>
      </c>
      <c r="S68" s="2">
        <v>8929.0535510000009</v>
      </c>
      <c r="T68" s="2">
        <v>16719.98963</v>
      </c>
      <c r="U68" s="2">
        <v>8948.1832770000001</v>
      </c>
      <c r="V68" s="2">
        <v>7038.9148210000003</v>
      </c>
      <c r="W68" s="2">
        <v>31949.66707</v>
      </c>
      <c r="X68" s="2">
        <v>25441.143909999999</v>
      </c>
      <c r="Y68" s="2">
        <v>22017.785759999999</v>
      </c>
      <c r="Z68" s="2">
        <v>16612.746200000001</v>
      </c>
      <c r="AA68" s="2" t="s">
        <v>28</v>
      </c>
      <c r="AB68" s="2">
        <v>0.39529999999999998</v>
      </c>
    </row>
    <row r="69" spans="1:28" x14ac:dyDescent="0.3">
      <c r="A69" s="8" t="s">
        <v>441</v>
      </c>
      <c r="B69" s="2">
        <v>33</v>
      </c>
      <c r="C69" s="2">
        <v>6</v>
      </c>
      <c r="D69" s="2">
        <v>130.09</v>
      </c>
      <c r="E69" s="2">
        <v>1.3675484999999999E-2</v>
      </c>
      <c r="F69" s="2">
        <v>1.0735145999999999E-2</v>
      </c>
      <c r="G69" s="2">
        <v>2.3119960329999998</v>
      </c>
      <c r="H69" s="2">
        <v>0.81888729100000002</v>
      </c>
      <c r="I69" s="2">
        <v>2</v>
      </c>
      <c r="J69" s="2">
        <v>1</v>
      </c>
      <c r="K69" s="2" t="s">
        <v>2</v>
      </c>
      <c r="L69" s="2" t="s">
        <v>1</v>
      </c>
      <c r="M69" s="2">
        <v>121981</v>
      </c>
      <c r="N69" s="8" t="s">
        <v>442</v>
      </c>
      <c r="O69" s="2">
        <v>13901.494790000001</v>
      </c>
      <c r="P69" s="2">
        <v>11899.0864</v>
      </c>
      <c r="Q69" s="2">
        <v>13156.932779999999</v>
      </c>
      <c r="R69" s="2">
        <v>23602.190340000001</v>
      </c>
      <c r="S69" s="2">
        <v>11458.456</v>
      </c>
      <c r="T69" s="2">
        <v>5791.5537539999996</v>
      </c>
      <c r="U69" s="2">
        <v>10879.43663</v>
      </c>
      <c r="V69" s="2">
        <v>8041.468269</v>
      </c>
      <c r="W69" s="2">
        <v>17701.13175</v>
      </c>
      <c r="X69" s="2">
        <v>20345.924370000001</v>
      </c>
      <c r="Y69" s="2">
        <v>31126.733909999999</v>
      </c>
      <c r="Z69" s="2">
        <v>14453.221170000001</v>
      </c>
      <c r="AA69" s="2" t="s">
        <v>28</v>
      </c>
      <c r="AB69" s="2">
        <v>0.45119999999999999</v>
      </c>
    </row>
    <row r="70" spans="1:28" x14ac:dyDescent="0.3">
      <c r="A70" s="8" t="s">
        <v>220</v>
      </c>
      <c r="B70" s="2">
        <v>12</v>
      </c>
      <c r="C70" s="2">
        <v>1</v>
      </c>
      <c r="D70" s="2">
        <v>97.85</v>
      </c>
      <c r="E70" s="2">
        <v>1.4223580000000001E-3</v>
      </c>
      <c r="F70" s="2">
        <v>2.4758580000000001E-3</v>
      </c>
      <c r="G70" s="2">
        <v>81.664130520000001</v>
      </c>
      <c r="H70" s="2">
        <v>0.98680701800000004</v>
      </c>
      <c r="I70" s="2">
        <v>2</v>
      </c>
      <c r="J70" s="2">
        <v>1</v>
      </c>
      <c r="K70" s="2" t="s">
        <v>1</v>
      </c>
      <c r="L70" s="2" t="s">
        <v>0</v>
      </c>
      <c r="M70" s="2">
        <v>40162</v>
      </c>
      <c r="N70" s="8" t="s">
        <v>221</v>
      </c>
      <c r="O70" s="2">
        <v>0</v>
      </c>
      <c r="P70" s="2">
        <v>12.628654600000001</v>
      </c>
      <c r="Q70" s="2">
        <v>0</v>
      </c>
      <c r="R70" s="2">
        <v>71.289664880000004</v>
      </c>
      <c r="S70" s="2">
        <v>1038.086339</v>
      </c>
      <c r="T70" s="2">
        <v>4725.7086600000002</v>
      </c>
      <c r="U70" s="2">
        <v>455.3413008</v>
      </c>
      <c r="V70" s="2">
        <v>633.98029510000003</v>
      </c>
      <c r="W70" s="2">
        <v>267.10599539999998</v>
      </c>
      <c r="X70" s="2">
        <v>323.5777258</v>
      </c>
      <c r="Y70" s="2">
        <v>669.90451740000003</v>
      </c>
      <c r="Z70" s="2">
        <v>1018.629993</v>
      </c>
      <c r="AA70" s="2" t="s">
        <v>28</v>
      </c>
      <c r="AB70" s="2">
        <v>0.52769999999999995</v>
      </c>
    </row>
    <row r="71" spans="1:28" x14ac:dyDescent="0.3">
      <c r="A71" s="8" t="s">
        <v>498</v>
      </c>
      <c r="B71" s="2">
        <v>6</v>
      </c>
      <c r="C71" s="2">
        <v>2</v>
      </c>
      <c r="D71" s="2">
        <v>31</v>
      </c>
      <c r="E71" s="2">
        <v>2.5202335999999999E-2</v>
      </c>
      <c r="F71" s="2">
        <v>1.7335323E-2</v>
      </c>
      <c r="G71" s="2">
        <v>5.0519860019999996</v>
      </c>
      <c r="H71" s="2">
        <v>0.71995616900000003</v>
      </c>
      <c r="I71" s="2">
        <v>2</v>
      </c>
      <c r="J71" s="2">
        <v>1</v>
      </c>
      <c r="K71" s="2" t="s">
        <v>1</v>
      </c>
      <c r="L71" s="2" t="s">
        <v>0</v>
      </c>
      <c r="M71" s="2">
        <v>11797</v>
      </c>
      <c r="N71" s="8" t="s">
        <v>499</v>
      </c>
      <c r="O71" s="2">
        <v>54.733958989999998</v>
      </c>
      <c r="P71" s="2">
        <v>39.927916199999999</v>
      </c>
      <c r="Q71" s="2">
        <v>167.1653268</v>
      </c>
      <c r="R71" s="2">
        <v>233.7655714</v>
      </c>
      <c r="S71" s="2">
        <v>477.07760000000002</v>
      </c>
      <c r="T71" s="2">
        <v>1391.4957690000001</v>
      </c>
      <c r="U71" s="2">
        <v>425.57904969999998</v>
      </c>
      <c r="V71" s="2">
        <v>209.57533530000001</v>
      </c>
      <c r="W71" s="2">
        <v>269.2484518</v>
      </c>
      <c r="X71" s="2">
        <v>185.70684030000001</v>
      </c>
      <c r="Y71" s="2">
        <v>138.89859530000001</v>
      </c>
      <c r="Z71" s="2">
        <v>215.4886248</v>
      </c>
      <c r="AA71" s="2" t="s">
        <v>28</v>
      </c>
      <c r="AB71" s="2">
        <v>0.67349999999999999</v>
      </c>
    </row>
    <row r="72" spans="1:28" x14ac:dyDescent="0.3">
      <c r="A72" s="8" t="s">
        <v>615</v>
      </c>
      <c r="B72" s="2">
        <v>25</v>
      </c>
      <c r="C72" s="2">
        <v>12</v>
      </c>
      <c r="D72" s="2">
        <v>171.13</v>
      </c>
      <c r="E72" s="2">
        <v>4.9488216000000002E-2</v>
      </c>
      <c r="F72" s="2">
        <v>2.6885305000000002E-2</v>
      </c>
      <c r="G72" s="2">
        <v>2.1355649360000002</v>
      </c>
      <c r="H72" s="2">
        <v>0.58937738200000001</v>
      </c>
      <c r="I72" s="2">
        <v>2</v>
      </c>
      <c r="J72" s="2">
        <v>1</v>
      </c>
      <c r="K72" s="2" t="s">
        <v>0</v>
      </c>
      <c r="L72" s="2" t="s">
        <v>2</v>
      </c>
      <c r="M72" s="2">
        <v>96581</v>
      </c>
      <c r="N72" s="8" t="s">
        <v>616</v>
      </c>
      <c r="O72" s="2">
        <v>7939.7800269999998</v>
      </c>
      <c r="P72" s="2">
        <v>4992.5454440000003</v>
      </c>
      <c r="Q72" s="2">
        <v>10995.264649999999</v>
      </c>
      <c r="R72" s="2">
        <v>15371.467049999999</v>
      </c>
      <c r="S72" s="2">
        <v>7789.5628900000002</v>
      </c>
      <c r="T72" s="2">
        <v>4985.884607</v>
      </c>
      <c r="U72" s="2">
        <v>3042.8142069999999</v>
      </c>
      <c r="V72" s="2">
        <v>3029.7918020000002</v>
      </c>
      <c r="W72" s="2">
        <v>5995.4621809999999</v>
      </c>
      <c r="X72" s="2">
        <v>4511.7491259999997</v>
      </c>
      <c r="Y72" s="2">
        <v>4107.8536610000001</v>
      </c>
      <c r="Z72" s="2">
        <v>3787.1182269999999</v>
      </c>
      <c r="AA72" s="2" t="s">
        <v>28</v>
      </c>
      <c r="AB72" s="2">
        <v>0.63590000000000002</v>
      </c>
    </row>
    <row r="73" spans="1:28" x14ac:dyDescent="0.3">
      <c r="A73" s="8" t="s">
        <v>326</v>
      </c>
      <c r="B73" s="2">
        <v>48</v>
      </c>
      <c r="C73" s="2">
        <v>12</v>
      </c>
      <c r="D73" s="2">
        <v>289.39</v>
      </c>
      <c r="E73" s="2">
        <v>5.9798569999999999E-3</v>
      </c>
      <c r="F73" s="2">
        <v>6.6238870000000002E-3</v>
      </c>
      <c r="G73" s="2">
        <v>3.0468300519999998</v>
      </c>
      <c r="H73" s="2">
        <v>0.91457368299999997</v>
      </c>
      <c r="I73" s="2">
        <v>2</v>
      </c>
      <c r="J73" s="2">
        <v>1</v>
      </c>
      <c r="K73" s="2" t="s">
        <v>2</v>
      </c>
      <c r="L73" s="2" t="s">
        <v>0</v>
      </c>
      <c r="M73" s="2">
        <v>156513</v>
      </c>
      <c r="N73" s="8" t="s">
        <v>327</v>
      </c>
      <c r="O73" s="2">
        <v>14073.92916</v>
      </c>
      <c r="P73" s="2">
        <v>9992.9560099999999</v>
      </c>
      <c r="Q73" s="2">
        <v>16838.653259999999</v>
      </c>
      <c r="R73" s="2">
        <v>11924.47488</v>
      </c>
      <c r="S73" s="2">
        <v>24326.56436</v>
      </c>
      <c r="T73" s="2">
        <v>39016.765659999997</v>
      </c>
      <c r="U73" s="2">
        <v>15550.443300000001</v>
      </c>
      <c r="V73" s="2">
        <v>14557.469209999999</v>
      </c>
      <c r="W73" s="2">
        <v>59788.897749999996</v>
      </c>
      <c r="X73" s="2">
        <v>36305.217550000001</v>
      </c>
      <c r="Y73" s="2">
        <v>38607.872600000002</v>
      </c>
      <c r="Z73" s="2">
        <v>26262.084299999999</v>
      </c>
      <c r="AA73" s="2" t="s">
        <v>28</v>
      </c>
      <c r="AB73" s="2">
        <v>0.66659999999999997</v>
      </c>
    </row>
    <row r="74" spans="1:28" x14ac:dyDescent="0.3">
      <c r="A74" s="8" t="s">
        <v>492</v>
      </c>
      <c r="B74" s="2">
        <v>15</v>
      </c>
      <c r="C74" s="2">
        <v>4</v>
      </c>
      <c r="D74" s="2">
        <v>522.74</v>
      </c>
      <c r="E74" s="2">
        <v>2.4441432999999999E-2</v>
      </c>
      <c r="F74" s="2">
        <v>1.7017799E-2</v>
      </c>
      <c r="G74" s="2">
        <v>5.0508559829999999</v>
      </c>
      <c r="H74" s="2">
        <v>0.72542299600000004</v>
      </c>
      <c r="I74" s="2">
        <v>2</v>
      </c>
      <c r="J74" s="2">
        <v>1</v>
      </c>
      <c r="K74" s="2" t="s">
        <v>0</v>
      </c>
      <c r="L74" s="2" t="s">
        <v>1</v>
      </c>
      <c r="M74" s="2">
        <v>19376</v>
      </c>
      <c r="N74" s="8" t="s">
        <v>493</v>
      </c>
      <c r="O74" s="2">
        <v>5068.0872179999997</v>
      </c>
      <c r="P74" s="2">
        <v>3859.6003110000001</v>
      </c>
      <c r="Q74" s="2">
        <v>2064.7021709999999</v>
      </c>
      <c r="R74" s="2">
        <v>7503.3832979999997</v>
      </c>
      <c r="S74" s="2">
        <v>669.01336249999997</v>
      </c>
      <c r="T74" s="2">
        <v>985.12547319999999</v>
      </c>
      <c r="U74" s="2">
        <v>1291.6659520000001</v>
      </c>
      <c r="V74" s="2">
        <v>716.10382000000004</v>
      </c>
      <c r="W74" s="2">
        <v>4462.8597820000005</v>
      </c>
      <c r="X74" s="2">
        <v>1463.0999750000001</v>
      </c>
      <c r="Y74" s="2">
        <v>422.97108409999998</v>
      </c>
      <c r="Z74" s="2">
        <v>772.28731649999997</v>
      </c>
      <c r="AA74" s="2" t="s">
        <v>28</v>
      </c>
      <c r="AB74" s="2">
        <v>0.67330000000000001</v>
      </c>
    </row>
    <row r="75" spans="1:28" x14ac:dyDescent="0.3">
      <c r="A75" s="8" t="s">
        <v>131</v>
      </c>
      <c r="B75" s="2">
        <v>12</v>
      </c>
      <c r="C75" s="2">
        <v>6</v>
      </c>
      <c r="D75" s="2">
        <v>53.3</v>
      </c>
      <c r="E75" s="2">
        <v>3.7267499999999999E-4</v>
      </c>
      <c r="F75" s="2">
        <v>1.199493E-3</v>
      </c>
      <c r="G75" s="2">
        <v>4.998432802</v>
      </c>
      <c r="H75" s="2">
        <v>0.99902665700000004</v>
      </c>
      <c r="I75" s="2">
        <v>2</v>
      </c>
      <c r="J75" s="2">
        <v>1</v>
      </c>
      <c r="K75" s="2" t="s">
        <v>2</v>
      </c>
      <c r="L75" s="2" t="s">
        <v>0</v>
      </c>
      <c r="M75" s="2">
        <v>25353</v>
      </c>
      <c r="N75" s="8" t="s">
        <v>132</v>
      </c>
      <c r="O75" s="2">
        <v>4075.5879070000001</v>
      </c>
      <c r="P75" s="2">
        <v>3518.4847070000001</v>
      </c>
      <c r="Q75" s="2">
        <v>6124.3358260000005</v>
      </c>
      <c r="R75" s="2">
        <v>7238.4587490000004</v>
      </c>
      <c r="S75" s="2">
        <v>18830.865979999999</v>
      </c>
      <c r="T75" s="2">
        <v>33308.741750000001</v>
      </c>
      <c r="U75" s="2">
        <v>11776.59737</v>
      </c>
      <c r="V75" s="2">
        <v>14287.55918</v>
      </c>
      <c r="W75" s="2">
        <v>39183.56899</v>
      </c>
      <c r="X75" s="2">
        <v>22817.17613</v>
      </c>
      <c r="Y75" s="2">
        <v>21502.32604</v>
      </c>
      <c r="Z75" s="2">
        <v>21248.42124</v>
      </c>
      <c r="AA75" s="2" t="s">
        <v>28</v>
      </c>
      <c r="AB75" s="2">
        <v>0.51759999999999995</v>
      </c>
    </row>
    <row r="76" spans="1:28" x14ac:dyDescent="0.3">
      <c r="A76" s="8" t="s">
        <v>601</v>
      </c>
      <c r="B76" s="2">
        <v>39</v>
      </c>
      <c r="C76" s="2">
        <v>12</v>
      </c>
      <c r="D76" s="2">
        <v>349.13</v>
      </c>
      <c r="E76" s="2">
        <v>4.7690686000000003E-2</v>
      </c>
      <c r="F76" s="2">
        <v>2.6541250999999998E-2</v>
      </c>
      <c r="G76" s="2">
        <v>2.957365979</v>
      </c>
      <c r="H76" s="2">
        <v>0.59694101200000005</v>
      </c>
      <c r="I76" s="2">
        <v>2</v>
      </c>
      <c r="J76" s="2">
        <v>1</v>
      </c>
      <c r="K76" s="2" t="s">
        <v>2</v>
      </c>
      <c r="L76" s="2" t="s">
        <v>1</v>
      </c>
      <c r="M76" s="2">
        <v>137459</v>
      </c>
      <c r="N76" s="8" t="s">
        <v>143</v>
      </c>
      <c r="O76" s="2">
        <v>81518.183860000005</v>
      </c>
      <c r="P76" s="2">
        <v>30230.28703</v>
      </c>
      <c r="Q76" s="2">
        <v>56006.934079999999</v>
      </c>
      <c r="R76" s="2">
        <v>13570.77355</v>
      </c>
      <c r="S76" s="2">
        <v>10710.76355</v>
      </c>
      <c r="T76" s="2">
        <v>54057.472280000002</v>
      </c>
      <c r="U76" s="2">
        <v>17863.596269999998</v>
      </c>
      <c r="V76" s="2">
        <v>17408.48299</v>
      </c>
      <c r="W76" s="2">
        <v>88585.159780000002</v>
      </c>
      <c r="X76" s="2">
        <v>78820.892909999995</v>
      </c>
      <c r="Y76" s="2">
        <v>60558.979959999997</v>
      </c>
      <c r="Z76" s="2">
        <v>67890.791729999997</v>
      </c>
      <c r="AA76" s="2" t="s">
        <v>28</v>
      </c>
      <c r="AB76" s="2">
        <v>0.57340000000000002</v>
      </c>
    </row>
    <row r="77" spans="1:28" x14ac:dyDescent="0.3">
      <c r="A77" s="8" t="s">
        <v>142</v>
      </c>
      <c r="B77" s="2">
        <v>32</v>
      </c>
      <c r="C77" s="2">
        <v>2</v>
      </c>
      <c r="D77" s="2">
        <v>232.67</v>
      </c>
      <c r="E77" s="2">
        <v>4.8289200000000001E-4</v>
      </c>
      <c r="F77" s="2">
        <v>1.41485E-3</v>
      </c>
      <c r="G77" s="2">
        <v>37.07865597</v>
      </c>
      <c r="H77" s="2">
        <v>0.99825602999999996</v>
      </c>
      <c r="I77" s="2">
        <v>2</v>
      </c>
      <c r="J77" s="2">
        <v>1</v>
      </c>
      <c r="K77" s="2" t="s">
        <v>2</v>
      </c>
      <c r="L77" s="2" t="s">
        <v>0</v>
      </c>
      <c r="M77" s="2">
        <v>142038</v>
      </c>
      <c r="N77" s="8" t="s">
        <v>143</v>
      </c>
      <c r="O77" s="2">
        <v>15.496431640000001</v>
      </c>
      <c r="P77" s="2">
        <v>24.330461979999999</v>
      </c>
      <c r="Q77" s="2">
        <v>107.1465364</v>
      </c>
      <c r="R77" s="2">
        <v>5.7915225130000003</v>
      </c>
      <c r="S77" s="2">
        <v>394.83498520000001</v>
      </c>
      <c r="T77" s="2">
        <v>154.6767739</v>
      </c>
      <c r="U77" s="2">
        <v>60.70827139</v>
      </c>
      <c r="V77" s="2">
        <v>76.821245180000005</v>
      </c>
      <c r="W77" s="2">
        <v>625.25667339999995</v>
      </c>
      <c r="X77" s="2">
        <v>2212.722201</v>
      </c>
      <c r="Y77" s="2">
        <v>1126.9348</v>
      </c>
      <c r="Z77" s="2">
        <v>1699.4054470000001</v>
      </c>
      <c r="AA77" s="2" t="s">
        <v>28</v>
      </c>
      <c r="AB77" s="2">
        <v>0.57340000000000002</v>
      </c>
    </row>
    <row r="78" spans="1:28" x14ac:dyDescent="0.3">
      <c r="A78" s="8" t="s">
        <v>269</v>
      </c>
      <c r="B78" s="2">
        <v>27</v>
      </c>
      <c r="C78" s="2">
        <v>1</v>
      </c>
      <c r="D78" s="2">
        <v>147.88</v>
      </c>
      <c r="E78" s="2">
        <v>2.8330320000000001E-3</v>
      </c>
      <c r="F78" s="2">
        <v>3.872169E-3</v>
      </c>
      <c r="G78" s="2">
        <v>211.04183130000001</v>
      </c>
      <c r="H78" s="2">
        <v>0.96423331700000003</v>
      </c>
      <c r="I78" s="2">
        <v>2</v>
      </c>
      <c r="J78" s="2">
        <v>1</v>
      </c>
      <c r="K78" s="2" t="s">
        <v>2</v>
      </c>
      <c r="L78" s="2" t="s">
        <v>0</v>
      </c>
      <c r="M78" s="2">
        <v>64505</v>
      </c>
      <c r="N78" s="8" t="s">
        <v>270</v>
      </c>
      <c r="O78" s="2">
        <v>0.85250561400000002</v>
      </c>
      <c r="P78" s="2">
        <v>6.5227796050000002</v>
      </c>
      <c r="Q78" s="2">
        <v>12.88240177</v>
      </c>
      <c r="R78" s="2">
        <v>0</v>
      </c>
      <c r="S78" s="2">
        <v>7.015027796</v>
      </c>
      <c r="T78" s="2">
        <v>1013.408584</v>
      </c>
      <c r="U78" s="2">
        <v>381.23513509999998</v>
      </c>
      <c r="V78" s="2">
        <v>215.33060409999999</v>
      </c>
      <c r="W78" s="2">
        <v>2835.9243259999998</v>
      </c>
      <c r="X78" s="2">
        <v>346.56027180000001</v>
      </c>
      <c r="Y78" s="2">
        <v>863.44789349999996</v>
      </c>
      <c r="Z78" s="2">
        <v>229.28686830000001</v>
      </c>
      <c r="AA78" s="2" t="s">
        <v>28</v>
      </c>
      <c r="AB78" s="2">
        <v>0.85019999999999996</v>
      </c>
    </row>
    <row r="79" spans="1:28" x14ac:dyDescent="0.3">
      <c r="A79" s="8" t="s">
        <v>271</v>
      </c>
      <c r="B79" s="2">
        <v>14</v>
      </c>
      <c r="C79" s="2">
        <v>4</v>
      </c>
      <c r="D79" s="2">
        <v>101.46</v>
      </c>
      <c r="E79" s="2">
        <v>2.8374060000000002E-3</v>
      </c>
      <c r="F79" s="2">
        <v>3.872169E-3</v>
      </c>
      <c r="G79" s="2">
        <v>12.933909809999999</v>
      </c>
      <c r="H79" s="2">
        <v>0.96416131000000005</v>
      </c>
      <c r="I79" s="2">
        <v>2</v>
      </c>
      <c r="J79" s="2">
        <v>1</v>
      </c>
      <c r="K79" s="2" t="s">
        <v>2</v>
      </c>
      <c r="L79" s="2" t="s">
        <v>1</v>
      </c>
      <c r="M79" s="2">
        <v>43937</v>
      </c>
      <c r="N79" s="8" t="s">
        <v>272</v>
      </c>
      <c r="O79" s="2">
        <v>116.2037936</v>
      </c>
      <c r="P79" s="2">
        <v>110.8492629</v>
      </c>
      <c r="Q79" s="2">
        <v>681.14682800000003</v>
      </c>
      <c r="R79" s="2">
        <v>564.56617640000002</v>
      </c>
      <c r="S79" s="2">
        <v>96.157448369999997</v>
      </c>
      <c r="T79" s="2">
        <v>426.78333800000001</v>
      </c>
      <c r="U79" s="2">
        <v>29.174038249999999</v>
      </c>
      <c r="V79" s="2">
        <v>64.340794509999995</v>
      </c>
      <c r="W79" s="2">
        <v>2982.773588</v>
      </c>
      <c r="X79" s="2">
        <v>1841.4831280000001</v>
      </c>
      <c r="Y79" s="2">
        <v>1398.6833509999999</v>
      </c>
      <c r="Z79" s="2">
        <v>1750.2413100000001</v>
      </c>
      <c r="AA79" s="2" t="s">
        <v>28</v>
      </c>
      <c r="AB79" s="2">
        <v>0.27629999999999999</v>
      </c>
    </row>
    <row r="80" spans="1:28" x14ac:dyDescent="0.3">
      <c r="A80" s="8" t="s">
        <v>420</v>
      </c>
      <c r="B80" s="2">
        <v>10</v>
      </c>
      <c r="C80" s="2">
        <v>5</v>
      </c>
      <c r="D80" s="2">
        <v>57.45</v>
      </c>
      <c r="E80" s="2">
        <v>1.2260836000000001E-2</v>
      </c>
      <c r="F80" s="2">
        <v>1.0202556999999999E-2</v>
      </c>
      <c r="G80" s="2">
        <v>1.846176083</v>
      </c>
      <c r="H80" s="2">
        <v>0.83412567100000001</v>
      </c>
      <c r="I80" s="2">
        <v>2</v>
      </c>
      <c r="J80" s="2">
        <v>1</v>
      </c>
      <c r="K80" s="2" t="s">
        <v>1</v>
      </c>
      <c r="L80" s="2" t="s">
        <v>0</v>
      </c>
      <c r="M80" s="2">
        <v>59595</v>
      </c>
      <c r="N80" s="8" t="s">
        <v>421</v>
      </c>
      <c r="O80" s="2">
        <v>6054.4125510000003</v>
      </c>
      <c r="P80" s="2">
        <v>4743.3818940000001</v>
      </c>
      <c r="Q80" s="2">
        <v>5785.6541619999998</v>
      </c>
      <c r="R80" s="2">
        <v>5936.2079009999998</v>
      </c>
      <c r="S80" s="2">
        <v>8755.3108630000006</v>
      </c>
      <c r="T80" s="2">
        <v>15278.82797</v>
      </c>
      <c r="U80" s="2">
        <v>8321.7471150000001</v>
      </c>
      <c r="V80" s="2">
        <v>9219.3653030000005</v>
      </c>
      <c r="W80" s="2">
        <v>12273.37154</v>
      </c>
      <c r="X80" s="2">
        <v>9444.2897780000003</v>
      </c>
      <c r="Y80" s="2">
        <v>7587.0471189999998</v>
      </c>
      <c r="Z80" s="2">
        <v>7100.2052130000002</v>
      </c>
      <c r="AA80" s="2" t="s">
        <v>28</v>
      </c>
      <c r="AB80" s="2">
        <v>0.70660000000000001</v>
      </c>
    </row>
    <row r="81" spans="1:28" x14ac:dyDescent="0.3">
      <c r="A81" s="8" t="s">
        <v>352</v>
      </c>
      <c r="B81" s="2">
        <v>12</v>
      </c>
      <c r="C81" s="2">
        <v>1</v>
      </c>
      <c r="D81" s="2">
        <v>144.77000000000001</v>
      </c>
      <c r="E81" s="2">
        <v>7.2808940000000004E-3</v>
      </c>
      <c r="F81" s="2">
        <v>7.3929579999999998E-3</v>
      </c>
      <c r="G81" s="2">
        <v>8.0304897890000007</v>
      </c>
      <c r="H81" s="2">
        <v>0.89591801299999996</v>
      </c>
      <c r="I81" s="2">
        <v>2</v>
      </c>
      <c r="J81" s="2">
        <v>1</v>
      </c>
      <c r="K81" s="2" t="s">
        <v>0</v>
      </c>
      <c r="L81" s="2" t="s">
        <v>1</v>
      </c>
      <c r="M81" s="2">
        <v>35869</v>
      </c>
      <c r="N81" s="8" t="s">
        <v>353</v>
      </c>
      <c r="O81" s="2">
        <v>1171.5677969999999</v>
      </c>
      <c r="P81" s="2">
        <v>1038.8109340000001</v>
      </c>
      <c r="Q81" s="2">
        <v>2028.4946829999999</v>
      </c>
      <c r="R81" s="2">
        <v>816.77366329999995</v>
      </c>
      <c r="S81" s="2">
        <v>89.712642579999994</v>
      </c>
      <c r="T81" s="2">
        <v>120.24509860000001</v>
      </c>
      <c r="U81" s="2">
        <v>55.323631859999999</v>
      </c>
      <c r="V81" s="2">
        <v>364.27513099999999</v>
      </c>
      <c r="W81" s="2">
        <v>103.28855419999999</v>
      </c>
      <c r="X81" s="2">
        <v>855.16949079999995</v>
      </c>
      <c r="Y81" s="2">
        <v>127.7482107</v>
      </c>
      <c r="Z81" s="2">
        <v>445.41032860000001</v>
      </c>
      <c r="AA81" s="2" t="s">
        <v>28</v>
      </c>
      <c r="AB81" s="2">
        <v>0.72370000000000001</v>
      </c>
    </row>
    <row r="82" spans="1:28" x14ac:dyDescent="0.3">
      <c r="A82" s="8" t="s">
        <v>383</v>
      </c>
      <c r="B82" s="2">
        <v>80</v>
      </c>
      <c r="C82" s="2">
        <v>22</v>
      </c>
      <c r="D82" s="2">
        <v>350.28</v>
      </c>
      <c r="E82" s="2">
        <v>9.6389849999999992E-3</v>
      </c>
      <c r="F82" s="2">
        <v>8.8033009999999995E-3</v>
      </c>
      <c r="G82" s="2">
        <v>2.2830124879999998</v>
      </c>
      <c r="H82" s="2">
        <v>0.86491147099999999</v>
      </c>
      <c r="I82" s="2">
        <v>2</v>
      </c>
      <c r="J82" s="2">
        <v>1</v>
      </c>
      <c r="K82" s="2" t="s">
        <v>2</v>
      </c>
      <c r="L82" s="2" t="s">
        <v>1</v>
      </c>
      <c r="M82" s="2">
        <v>318321</v>
      </c>
      <c r="N82" s="8" t="s">
        <v>384</v>
      </c>
      <c r="O82" s="2">
        <v>20057.04696</v>
      </c>
      <c r="P82" s="2">
        <v>15066.006299999999</v>
      </c>
      <c r="Q82" s="2">
        <v>29858.57706</v>
      </c>
      <c r="R82" s="2">
        <v>35619.947119999997</v>
      </c>
      <c r="S82" s="2">
        <v>17056.76672</v>
      </c>
      <c r="T82" s="2">
        <v>19601.556339999999</v>
      </c>
      <c r="U82" s="2">
        <v>10687.56933</v>
      </c>
      <c r="V82" s="2">
        <v>10951.071389999999</v>
      </c>
      <c r="W82" s="2">
        <v>39458.067629999998</v>
      </c>
      <c r="X82" s="2">
        <v>33165.081939999996</v>
      </c>
      <c r="Y82" s="2">
        <v>33919.704590000001</v>
      </c>
      <c r="Z82" s="2">
        <v>26549.84215</v>
      </c>
      <c r="AA82" s="2" t="s">
        <v>28</v>
      </c>
      <c r="AB82" s="2">
        <v>0.71440000000000003</v>
      </c>
    </row>
    <row r="83" spans="1:28" x14ac:dyDescent="0.3">
      <c r="A83" s="8" t="s">
        <v>73</v>
      </c>
      <c r="B83" s="2">
        <v>61</v>
      </c>
      <c r="C83" s="2">
        <v>13</v>
      </c>
      <c r="D83" s="2">
        <v>631.29999999999995</v>
      </c>
      <c r="E83" s="4">
        <v>3.6300000000000001E-5</v>
      </c>
      <c r="F83" s="2">
        <v>2.5796899999999998E-4</v>
      </c>
      <c r="G83" s="2">
        <v>3.6280607730000001</v>
      </c>
      <c r="H83" s="2">
        <v>0.99999947199999994</v>
      </c>
      <c r="I83" s="2" t="s">
        <v>39</v>
      </c>
      <c r="J83" s="2">
        <v>2</v>
      </c>
      <c r="K83" s="2" t="s">
        <v>2</v>
      </c>
      <c r="L83" s="2" t="s">
        <v>0</v>
      </c>
      <c r="M83" s="2">
        <v>172857</v>
      </c>
      <c r="N83" s="8" t="s">
        <v>74</v>
      </c>
      <c r="O83" s="2">
        <v>79362.165129999994</v>
      </c>
      <c r="P83" s="2">
        <v>82633.631370000003</v>
      </c>
      <c r="Q83" s="2">
        <v>108068.43859999999</v>
      </c>
      <c r="R83" s="2">
        <v>100695.24069999999</v>
      </c>
      <c r="S83" s="2">
        <v>119691.5819</v>
      </c>
      <c r="T83" s="2">
        <v>127223.1836</v>
      </c>
      <c r="U83" s="2">
        <v>108168.11599999999</v>
      </c>
      <c r="V83" s="2">
        <v>60118.721140000001</v>
      </c>
      <c r="W83" s="2">
        <v>277799.55089999997</v>
      </c>
      <c r="X83" s="2">
        <v>325494.163</v>
      </c>
      <c r="Y83" s="2">
        <v>364306.73349999997</v>
      </c>
      <c r="Z83" s="2">
        <v>377537.4632</v>
      </c>
      <c r="AA83" s="2" t="s">
        <v>28</v>
      </c>
      <c r="AB83" s="2">
        <v>0.49099999999999999</v>
      </c>
    </row>
    <row r="84" spans="1:28" x14ac:dyDescent="0.3">
      <c r="A84" s="8" t="s">
        <v>75</v>
      </c>
      <c r="B84" s="2">
        <v>5</v>
      </c>
      <c r="C84" s="2">
        <v>1</v>
      </c>
      <c r="D84" s="2">
        <v>30.81</v>
      </c>
      <c r="E84" s="4">
        <v>4.2599999999999999E-5</v>
      </c>
      <c r="F84" s="2">
        <v>2.9053899999999998E-4</v>
      </c>
      <c r="G84" s="2">
        <v>3.2872112480000002</v>
      </c>
      <c r="H84" s="2">
        <v>0.99999896499999996</v>
      </c>
      <c r="I84" s="2">
        <v>2</v>
      </c>
      <c r="J84" s="2">
        <v>1</v>
      </c>
      <c r="K84" s="2" t="s">
        <v>2</v>
      </c>
      <c r="L84" s="2" t="s">
        <v>0</v>
      </c>
      <c r="M84" s="2">
        <v>11432</v>
      </c>
      <c r="N84" s="8" t="s">
        <v>76</v>
      </c>
      <c r="O84" s="2">
        <v>528.05858250000006</v>
      </c>
      <c r="P84" s="2">
        <v>306.62049660000002</v>
      </c>
      <c r="Q84" s="2">
        <v>576.12350719999995</v>
      </c>
      <c r="R84" s="2">
        <v>395.17176599999999</v>
      </c>
      <c r="S84" s="2">
        <v>629.85554690000004</v>
      </c>
      <c r="T84" s="2">
        <v>664.66099750000001</v>
      </c>
      <c r="U84" s="2">
        <v>524.39399839999999</v>
      </c>
      <c r="V84" s="2">
        <v>523.11955390000003</v>
      </c>
      <c r="W84" s="2">
        <v>1274.731043</v>
      </c>
      <c r="X84" s="2">
        <v>1801.4469779999999</v>
      </c>
      <c r="Y84" s="2">
        <v>1272.762853</v>
      </c>
      <c r="Z84" s="2">
        <v>1587.6783310000001</v>
      </c>
      <c r="AA84" s="2" t="s">
        <v>28</v>
      </c>
      <c r="AB84" s="2">
        <v>0.48699999999999999</v>
      </c>
    </row>
    <row r="85" spans="1:28" x14ac:dyDescent="0.3">
      <c r="A85" s="8" t="s">
        <v>314</v>
      </c>
      <c r="B85" s="2">
        <v>18</v>
      </c>
      <c r="C85" s="2">
        <v>4</v>
      </c>
      <c r="D85" s="2">
        <v>92.91</v>
      </c>
      <c r="E85" s="2">
        <v>4.9516550000000001E-3</v>
      </c>
      <c r="F85" s="2">
        <v>5.7073109999999996E-3</v>
      </c>
      <c r="G85" s="2">
        <v>2.755296328</v>
      </c>
      <c r="H85" s="2">
        <v>0.93014476499999998</v>
      </c>
      <c r="I85" s="2">
        <v>2</v>
      </c>
      <c r="J85" s="2">
        <v>1</v>
      </c>
      <c r="K85" s="2" t="s">
        <v>2</v>
      </c>
      <c r="L85" s="2" t="s">
        <v>0</v>
      </c>
      <c r="M85" s="2">
        <v>89373</v>
      </c>
      <c r="N85" s="8" t="s">
        <v>315</v>
      </c>
      <c r="O85" s="2">
        <v>3239.9836289999998</v>
      </c>
      <c r="P85" s="2">
        <v>6260.6000739999999</v>
      </c>
      <c r="Q85" s="2">
        <v>5971.72325</v>
      </c>
      <c r="R85" s="2">
        <v>9638.6872160000003</v>
      </c>
      <c r="S85" s="2">
        <v>11685.29214</v>
      </c>
      <c r="T85" s="2">
        <v>7334.8876849999997</v>
      </c>
      <c r="U85" s="2">
        <v>5206.4119209999999</v>
      </c>
      <c r="V85" s="2">
        <v>5367.5542370000003</v>
      </c>
      <c r="W85" s="2">
        <v>19672.802199999998</v>
      </c>
      <c r="X85" s="2">
        <v>20707.715039999999</v>
      </c>
      <c r="Y85" s="2">
        <v>15746.30149</v>
      </c>
      <c r="Z85" s="2">
        <v>13061.41131</v>
      </c>
      <c r="AA85" s="2" t="s">
        <v>28</v>
      </c>
      <c r="AB85" s="2">
        <v>0.67930000000000001</v>
      </c>
    </row>
    <row r="86" spans="1:28" x14ac:dyDescent="0.3">
      <c r="A86" s="8" t="s">
        <v>550</v>
      </c>
      <c r="B86" s="2">
        <v>7</v>
      </c>
      <c r="C86" s="2">
        <v>4</v>
      </c>
      <c r="D86" s="2">
        <v>48.76</v>
      </c>
      <c r="E86" s="2">
        <v>3.3507584E-2</v>
      </c>
      <c r="F86" s="2">
        <v>2.063508E-2</v>
      </c>
      <c r="G86" s="2">
        <v>2.1663918359999998</v>
      </c>
      <c r="H86" s="2">
        <v>0.66700857300000005</v>
      </c>
      <c r="I86" s="2">
        <v>2</v>
      </c>
      <c r="J86" s="2">
        <v>1</v>
      </c>
      <c r="K86" s="2" t="s">
        <v>1</v>
      </c>
      <c r="L86" s="2" t="s">
        <v>0</v>
      </c>
      <c r="M86" s="2">
        <v>31632</v>
      </c>
      <c r="N86" s="8" t="s">
        <v>551</v>
      </c>
      <c r="O86" s="2">
        <v>1469.3829949999999</v>
      </c>
      <c r="P86" s="2">
        <v>1856.4936540000001</v>
      </c>
      <c r="Q86" s="2">
        <v>4763.3840099999998</v>
      </c>
      <c r="R86" s="2">
        <v>3059.6631510000002</v>
      </c>
      <c r="S86" s="2">
        <v>8911.8689560000003</v>
      </c>
      <c r="T86" s="2">
        <v>6831.3326569999999</v>
      </c>
      <c r="U86" s="2">
        <v>5015.9620420000001</v>
      </c>
      <c r="V86" s="2">
        <v>3393.773866</v>
      </c>
      <c r="W86" s="2">
        <v>5340.736922</v>
      </c>
      <c r="X86" s="2">
        <v>5819.8470420000003</v>
      </c>
      <c r="Y86" s="2">
        <v>5662.8224179999997</v>
      </c>
      <c r="Z86" s="2">
        <v>4123.4040420000001</v>
      </c>
      <c r="AA86" s="2" t="s">
        <v>25</v>
      </c>
      <c r="AB86" s="2">
        <v>0.74199999999999999</v>
      </c>
    </row>
    <row r="87" spans="1:28" x14ac:dyDescent="0.3">
      <c r="A87" s="8" t="s">
        <v>146</v>
      </c>
      <c r="B87" s="2">
        <v>5</v>
      </c>
      <c r="C87" s="2">
        <v>3</v>
      </c>
      <c r="D87" s="2">
        <v>199.31</v>
      </c>
      <c r="E87" s="2">
        <v>4.9842500000000004E-4</v>
      </c>
      <c r="F87" s="2">
        <v>1.415508E-3</v>
      </c>
      <c r="G87" s="2">
        <v>2.310691158</v>
      </c>
      <c r="H87" s="2">
        <v>0.99813246700000002</v>
      </c>
      <c r="I87" s="2" t="s">
        <v>39</v>
      </c>
      <c r="J87" s="2">
        <v>2</v>
      </c>
      <c r="K87" s="2" t="s">
        <v>0</v>
      </c>
      <c r="L87" s="2" t="s">
        <v>1</v>
      </c>
      <c r="M87" s="2">
        <v>17769</v>
      </c>
      <c r="N87" s="8" t="s">
        <v>147</v>
      </c>
      <c r="O87" s="2">
        <v>8216.9480359999998</v>
      </c>
      <c r="P87" s="2">
        <v>6699.8881410000004</v>
      </c>
      <c r="Q87" s="2">
        <v>10840.52901</v>
      </c>
      <c r="R87" s="2">
        <v>11969.21963</v>
      </c>
      <c r="S87" s="2">
        <v>3832.5958059999998</v>
      </c>
      <c r="T87" s="2">
        <v>4885.195127</v>
      </c>
      <c r="U87" s="2">
        <v>3803.6506690000001</v>
      </c>
      <c r="V87" s="2">
        <v>3805.5282229999998</v>
      </c>
      <c r="W87" s="2">
        <v>12035.070949999999</v>
      </c>
      <c r="X87" s="2">
        <v>7964.0726409999997</v>
      </c>
      <c r="Y87" s="2">
        <v>7395.3846059999996</v>
      </c>
      <c r="Z87" s="2">
        <v>9378.5284879999999</v>
      </c>
      <c r="AA87" s="2" t="s">
        <v>25</v>
      </c>
      <c r="AB87" s="2">
        <v>0.59630000000000005</v>
      </c>
    </row>
    <row r="88" spans="1:28" x14ac:dyDescent="0.3">
      <c r="A88" s="8" t="s">
        <v>125</v>
      </c>
      <c r="B88" s="2">
        <v>17</v>
      </c>
      <c r="C88" s="2">
        <v>3</v>
      </c>
      <c r="D88" s="2">
        <v>169.41</v>
      </c>
      <c r="E88" s="2">
        <v>3.12403E-4</v>
      </c>
      <c r="F88" s="2">
        <v>1.0514789999999999E-3</v>
      </c>
      <c r="G88" s="2">
        <v>6.0216669209999996</v>
      </c>
      <c r="H88" s="2">
        <v>0.99936139099999999</v>
      </c>
      <c r="I88" s="2">
        <v>2</v>
      </c>
      <c r="J88" s="2">
        <v>1</v>
      </c>
      <c r="K88" s="2" t="s">
        <v>2</v>
      </c>
      <c r="L88" s="2" t="s">
        <v>0</v>
      </c>
      <c r="M88" s="2">
        <v>30652</v>
      </c>
      <c r="N88" s="8" t="s">
        <v>126</v>
      </c>
      <c r="O88" s="2">
        <v>154.63522280000001</v>
      </c>
      <c r="P88" s="2">
        <v>338.02406880000001</v>
      </c>
      <c r="Q88" s="2">
        <v>263.70717230000002</v>
      </c>
      <c r="R88" s="2">
        <v>440.81557249999997</v>
      </c>
      <c r="S88" s="2">
        <v>572.91835790000005</v>
      </c>
      <c r="T88" s="2">
        <v>787.98905520000005</v>
      </c>
      <c r="U88" s="2">
        <v>653.00043010000002</v>
      </c>
      <c r="V88" s="2">
        <v>416.42419619999998</v>
      </c>
      <c r="W88" s="2">
        <v>3019.0526049999999</v>
      </c>
      <c r="X88" s="2">
        <v>1609.5387129999999</v>
      </c>
      <c r="Y88" s="2">
        <v>1241.8081030000001</v>
      </c>
      <c r="Z88" s="2">
        <v>1338.6320450000001</v>
      </c>
      <c r="AA88" s="2" t="s">
        <v>25</v>
      </c>
      <c r="AB88" s="2">
        <v>0.81479999999999997</v>
      </c>
    </row>
    <row r="89" spans="1:28" x14ac:dyDescent="0.3">
      <c r="A89" s="8" t="s">
        <v>362</v>
      </c>
      <c r="B89" s="2">
        <v>16</v>
      </c>
      <c r="C89" s="2">
        <v>3</v>
      </c>
      <c r="D89" s="2">
        <v>114.23</v>
      </c>
      <c r="E89" s="2">
        <v>8.0659410000000001E-3</v>
      </c>
      <c r="F89" s="2">
        <v>7.9076709999999998E-3</v>
      </c>
      <c r="G89" s="2">
        <v>4.0948555400000002</v>
      </c>
      <c r="H89" s="2">
        <v>0.88521014799999997</v>
      </c>
      <c r="I89" s="2">
        <v>2</v>
      </c>
      <c r="J89" s="2">
        <v>1</v>
      </c>
      <c r="K89" s="2" t="s">
        <v>2</v>
      </c>
      <c r="L89" s="2" t="s">
        <v>1</v>
      </c>
      <c r="M89" s="2">
        <v>40938</v>
      </c>
      <c r="N89" s="8" t="s">
        <v>363</v>
      </c>
      <c r="O89" s="2">
        <v>902.63287579999997</v>
      </c>
      <c r="P89" s="2">
        <v>495.99355379999997</v>
      </c>
      <c r="Q89" s="2">
        <v>1391.957048</v>
      </c>
      <c r="R89" s="2">
        <v>987.42432729999996</v>
      </c>
      <c r="S89" s="2">
        <v>312.7764947</v>
      </c>
      <c r="T89" s="2">
        <v>451.84350769999998</v>
      </c>
      <c r="U89" s="2">
        <v>173.17128869999999</v>
      </c>
      <c r="V89" s="2">
        <v>299.16541910000001</v>
      </c>
      <c r="W89" s="2">
        <v>865.37675679999995</v>
      </c>
      <c r="X89" s="2">
        <v>2180.9353070000002</v>
      </c>
      <c r="Y89" s="2">
        <v>545.74676539999996</v>
      </c>
      <c r="Z89" s="2">
        <v>1473.1002089999999</v>
      </c>
      <c r="AA89" s="2" t="s">
        <v>25</v>
      </c>
      <c r="AB89" s="2">
        <v>0.51780000000000004</v>
      </c>
    </row>
    <row r="90" spans="1:28" x14ac:dyDescent="0.3">
      <c r="A90" s="8" t="s">
        <v>338</v>
      </c>
      <c r="B90" s="2">
        <v>7</v>
      </c>
      <c r="C90" s="2">
        <v>1</v>
      </c>
      <c r="D90" s="2">
        <v>53.61</v>
      </c>
      <c r="E90" s="2">
        <v>6.7090279999999997E-3</v>
      </c>
      <c r="F90" s="2">
        <v>7.0962439999999998E-3</v>
      </c>
      <c r="G90" s="2">
        <v>3.0070727580000001</v>
      </c>
      <c r="H90" s="2">
        <v>0.90397534000000002</v>
      </c>
      <c r="I90" s="2">
        <v>2</v>
      </c>
      <c r="J90" s="2">
        <v>1</v>
      </c>
      <c r="K90" s="2" t="s">
        <v>0</v>
      </c>
      <c r="L90" s="2" t="s">
        <v>1</v>
      </c>
      <c r="M90" s="2">
        <v>20858</v>
      </c>
      <c r="N90" s="8" t="s">
        <v>339</v>
      </c>
      <c r="O90" s="2">
        <v>1117.066317</v>
      </c>
      <c r="P90" s="2">
        <v>583.55330279999998</v>
      </c>
      <c r="Q90" s="2">
        <v>1378.9175459999999</v>
      </c>
      <c r="R90" s="2">
        <v>2459.439081</v>
      </c>
      <c r="S90" s="2">
        <v>460.79627740000001</v>
      </c>
      <c r="T90" s="2">
        <v>488.02350969999998</v>
      </c>
      <c r="U90" s="2">
        <v>399.27257279999998</v>
      </c>
      <c r="V90" s="2">
        <v>493.89042319999999</v>
      </c>
      <c r="W90" s="2">
        <v>1538.3781300000001</v>
      </c>
      <c r="X90" s="2">
        <v>1077.5919610000001</v>
      </c>
      <c r="Y90" s="2">
        <v>1175.581563</v>
      </c>
      <c r="Z90" s="2">
        <v>975.08619499999998</v>
      </c>
      <c r="AA90" s="2" t="s">
        <v>25</v>
      </c>
      <c r="AB90" s="2">
        <v>0.56020000000000003</v>
      </c>
    </row>
    <row r="91" spans="1:28" x14ac:dyDescent="0.3">
      <c r="A91" s="8" t="s">
        <v>485</v>
      </c>
      <c r="B91" s="2">
        <v>20</v>
      </c>
      <c r="C91" s="2">
        <v>4</v>
      </c>
      <c r="D91" s="2">
        <v>99.5</v>
      </c>
      <c r="E91" s="2">
        <v>2.2820205999999999E-2</v>
      </c>
      <c r="F91" s="2">
        <v>1.6152706999999999E-2</v>
      </c>
      <c r="G91" s="2">
        <v>2.3126099839999998</v>
      </c>
      <c r="H91" s="2">
        <v>0.73748393999999995</v>
      </c>
      <c r="I91" s="2">
        <v>2</v>
      </c>
      <c r="J91" s="2">
        <v>1</v>
      </c>
      <c r="K91" s="2" t="s">
        <v>2</v>
      </c>
      <c r="L91" s="2" t="s">
        <v>0</v>
      </c>
      <c r="M91" s="2">
        <v>69475</v>
      </c>
      <c r="N91" s="8" t="s">
        <v>486</v>
      </c>
      <c r="O91" s="2">
        <v>24528.82446</v>
      </c>
      <c r="P91" s="2">
        <v>19411.554909999999</v>
      </c>
      <c r="Q91" s="2">
        <v>19967.562969999999</v>
      </c>
      <c r="R91" s="2">
        <v>28581.677100000001</v>
      </c>
      <c r="S91" s="2">
        <v>52541.740059999996</v>
      </c>
      <c r="T91" s="2">
        <v>63614.962209999998</v>
      </c>
      <c r="U91" s="2">
        <v>23643.21443</v>
      </c>
      <c r="V91" s="2">
        <v>39705.383999999998</v>
      </c>
      <c r="W91" s="2">
        <v>56368.316330000001</v>
      </c>
      <c r="X91" s="2">
        <v>42751.371950000001</v>
      </c>
      <c r="Y91" s="2">
        <v>80467.253710000005</v>
      </c>
      <c r="Z91" s="2">
        <v>34305.475380000003</v>
      </c>
      <c r="AA91" s="2" t="s">
        <v>25</v>
      </c>
      <c r="AB91" s="2">
        <v>0.99</v>
      </c>
    </row>
    <row r="92" spans="1:28" x14ac:dyDescent="0.3">
      <c r="A92" s="8" t="s">
        <v>158</v>
      </c>
      <c r="B92" s="2">
        <v>3</v>
      </c>
      <c r="C92" s="2">
        <v>1</v>
      </c>
      <c r="D92" s="2">
        <v>54.48</v>
      </c>
      <c r="E92" s="2">
        <v>6.9247999999999998E-4</v>
      </c>
      <c r="F92" s="2">
        <v>1.7898059999999999E-3</v>
      </c>
      <c r="G92" s="2">
        <v>6.1957186389999999</v>
      </c>
      <c r="H92" s="2">
        <v>0.99632683</v>
      </c>
      <c r="I92" s="2">
        <v>2</v>
      </c>
      <c r="J92" s="2">
        <v>1</v>
      </c>
      <c r="K92" s="2" t="s">
        <v>1</v>
      </c>
      <c r="L92" s="2" t="s">
        <v>0</v>
      </c>
      <c r="M92" s="2">
        <v>33675</v>
      </c>
      <c r="N92" s="8" t="s">
        <v>159</v>
      </c>
      <c r="O92" s="2">
        <v>690.90357700000004</v>
      </c>
      <c r="P92" s="2">
        <v>520.17082359999995</v>
      </c>
      <c r="Q92" s="2">
        <v>1122.3856069999999</v>
      </c>
      <c r="R92" s="2">
        <v>1747.9353450000001</v>
      </c>
      <c r="S92" s="2">
        <v>9173.6971279999998</v>
      </c>
      <c r="T92" s="2">
        <v>8751.7441780000008</v>
      </c>
      <c r="U92" s="2">
        <v>4426.4100120000003</v>
      </c>
      <c r="V92" s="2">
        <v>2935.3259440000002</v>
      </c>
      <c r="W92" s="2">
        <v>6107.9708289999999</v>
      </c>
      <c r="X92" s="2">
        <v>4125.6560440000003</v>
      </c>
      <c r="Y92" s="2">
        <v>3981.2226350000001</v>
      </c>
      <c r="Z92" s="2">
        <v>3649.9726380000002</v>
      </c>
      <c r="AA92" s="2" t="s">
        <v>25</v>
      </c>
      <c r="AB92" s="2">
        <v>0.91120000000000001</v>
      </c>
    </row>
    <row r="93" spans="1:28" x14ac:dyDescent="0.3">
      <c r="A93" s="8" t="s">
        <v>431</v>
      </c>
      <c r="B93" s="2">
        <v>14</v>
      </c>
      <c r="C93" s="2">
        <v>2</v>
      </c>
      <c r="D93" s="2">
        <v>102.08</v>
      </c>
      <c r="E93" s="2">
        <v>1.3371836999999999E-2</v>
      </c>
      <c r="F93" s="2">
        <v>1.0735145999999999E-2</v>
      </c>
      <c r="G93" s="2">
        <v>2.2411992860000001</v>
      </c>
      <c r="H93" s="2">
        <v>0.82208446899999998</v>
      </c>
      <c r="I93" s="2">
        <v>2</v>
      </c>
      <c r="J93" s="2">
        <v>1</v>
      </c>
      <c r="K93" s="2" t="s">
        <v>2</v>
      </c>
      <c r="L93" s="2" t="s">
        <v>1</v>
      </c>
      <c r="M93" s="2">
        <v>53129</v>
      </c>
      <c r="N93" s="8" t="s">
        <v>432</v>
      </c>
      <c r="O93" s="2">
        <v>4203.555507</v>
      </c>
      <c r="P93" s="2">
        <v>3422.343034</v>
      </c>
      <c r="Q93" s="2">
        <v>2102.9597829999998</v>
      </c>
      <c r="R93" s="2">
        <v>2031.2048150000001</v>
      </c>
      <c r="S93" s="2">
        <v>2801.868136</v>
      </c>
      <c r="T93" s="2">
        <v>1969.8575310000001</v>
      </c>
      <c r="U93" s="2">
        <v>1263.5745400000001</v>
      </c>
      <c r="V93" s="2">
        <v>3697.6863490000001</v>
      </c>
      <c r="W93" s="2">
        <v>5917.7250389999999</v>
      </c>
      <c r="X93" s="2">
        <v>5581.209519</v>
      </c>
      <c r="Y93" s="2">
        <v>5047.3727410000001</v>
      </c>
      <c r="Z93" s="2">
        <v>5267.2552210000003</v>
      </c>
      <c r="AA93" s="2" t="s">
        <v>25</v>
      </c>
      <c r="AB93" s="2">
        <v>0.92120000000000002</v>
      </c>
    </row>
    <row r="94" spans="1:28" x14ac:dyDescent="0.3">
      <c r="A94" s="8" t="s">
        <v>318</v>
      </c>
      <c r="B94" s="2">
        <v>19</v>
      </c>
      <c r="C94" s="2">
        <v>3</v>
      </c>
      <c r="D94" s="2">
        <v>135.46</v>
      </c>
      <c r="E94" s="2">
        <v>5.4087680000000004E-3</v>
      </c>
      <c r="F94" s="2">
        <v>6.1510590000000004E-3</v>
      </c>
      <c r="G94" s="2">
        <v>4.7221619510000004</v>
      </c>
      <c r="H94" s="2">
        <v>0.92313216399999998</v>
      </c>
      <c r="I94" s="2">
        <v>2</v>
      </c>
      <c r="J94" s="2">
        <v>1</v>
      </c>
      <c r="K94" s="2" t="s">
        <v>0</v>
      </c>
      <c r="L94" s="2" t="s">
        <v>1</v>
      </c>
      <c r="M94" s="2">
        <v>69240</v>
      </c>
      <c r="N94" s="8" t="s">
        <v>319</v>
      </c>
      <c r="O94" s="2">
        <v>19577.28802</v>
      </c>
      <c r="P94" s="2">
        <v>11805.892879999999</v>
      </c>
      <c r="Q94" s="2">
        <v>31261.011210000001</v>
      </c>
      <c r="R94" s="2">
        <v>42394.619070000001</v>
      </c>
      <c r="S94" s="2">
        <v>2557.0149719999999</v>
      </c>
      <c r="T94" s="2">
        <v>10133.58259</v>
      </c>
      <c r="U94" s="2">
        <v>5835.2082739999996</v>
      </c>
      <c r="V94" s="2">
        <v>3717.9910249999998</v>
      </c>
      <c r="W94" s="2">
        <v>12262.64976</v>
      </c>
      <c r="X94" s="2">
        <v>6595.2425389999999</v>
      </c>
      <c r="Y94" s="2">
        <v>6465.2009529999996</v>
      </c>
      <c r="Z94" s="2">
        <v>4678.2253849999997</v>
      </c>
      <c r="AA94" s="2" t="s">
        <v>25</v>
      </c>
      <c r="AB94" s="2">
        <v>0.95450000000000002</v>
      </c>
    </row>
    <row r="95" spans="1:28" x14ac:dyDescent="0.3">
      <c r="A95" s="8" t="s">
        <v>613</v>
      </c>
      <c r="B95" s="2">
        <v>36</v>
      </c>
      <c r="C95" s="2">
        <v>2</v>
      </c>
      <c r="D95" s="2">
        <v>1198.68</v>
      </c>
      <c r="E95" s="2">
        <v>4.9288484E-2</v>
      </c>
      <c r="F95" s="2">
        <v>2.6862345999999999E-2</v>
      </c>
      <c r="G95" s="2">
        <v>4.8402731430000001</v>
      </c>
      <c r="H95" s="2">
        <v>0.59020577399999996</v>
      </c>
      <c r="I95" s="2" t="s">
        <v>39</v>
      </c>
      <c r="J95" s="2">
        <v>2</v>
      </c>
      <c r="K95" s="2" t="s">
        <v>0</v>
      </c>
      <c r="L95" s="2" t="s">
        <v>1</v>
      </c>
      <c r="M95" s="2">
        <v>68812</v>
      </c>
      <c r="N95" s="8" t="s">
        <v>614</v>
      </c>
      <c r="O95" s="2">
        <v>933.05700320000005</v>
      </c>
      <c r="P95" s="2">
        <v>2735.5882320000001</v>
      </c>
      <c r="Q95" s="2">
        <v>8822.9028999999991</v>
      </c>
      <c r="R95" s="2">
        <v>4911.138355</v>
      </c>
      <c r="S95" s="2">
        <v>485.89135249999998</v>
      </c>
      <c r="T95" s="2">
        <v>2238.0548520000002</v>
      </c>
      <c r="U95" s="2">
        <v>355.31129770000001</v>
      </c>
      <c r="V95" s="2">
        <v>516.13597579999998</v>
      </c>
      <c r="W95" s="2">
        <v>857.37695240000005</v>
      </c>
      <c r="X95" s="2">
        <v>607.27344649999998</v>
      </c>
      <c r="Y95" s="2">
        <v>1267.347587</v>
      </c>
      <c r="Z95" s="2">
        <v>1941.438138</v>
      </c>
      <c r="AA95" s="2" t="s">
        <v>25</v>
      </c>
      <c r="AB95" s="2">
        <v>0.71650000000000003</v>
      </c>
    </row>
    <row r="96" spans="1:28" x14ac:dyDescent="0.3">
      <c r="A96" s="8" t="s">
        <v>133</v>
      </c>
      <c r="B96" s="2">
        <v>11</v>
      </c>
      <c r="C96" s="2">
        <v>1</v>
      </c>
      <c r="D96" s="2">
        <v>110.32</v>
      </c>
      <c r="E96" s="2">
        <v>3.8508200000000002E-4</v>
      </c>
      <c r="F96" s="2">
        <v>1.216473E-3</v>
      </c>
      <c r="G96" s="2">
        <v>7.513096494</v>
      </c>
      <c r="H96" s="2">
        <v>0.99894977100000004</v>
      </c>
      <c r="I96" s="2">
        <v>2</v>
      </c>
      <c r="J96" s="2">
        <v>1</v>
      </c>
      <c r="K96" s="2" t="s">
        <v>2</v>
      </c>
      <c r="L96" s="2" t="s">
        <v>0</v>
      </c>
      <c r="M96" s="2">
        <v>51707</v>
      </c>
      <c r="N96" s="8" t="s">
        <v>134</v>
      </c>
      <c r="O96" s="2">
        <v>75.279811039999998</v>
      </c>
      <c r="P96" s="2">
        <v>78.07880858</v>
      </c>
      <c r="Q96" s="2">
        <v>277.68154060000001</v>
      </c>
      <c r="R96" s="2">
        <v>70.729356820000007</v>
      </c>
      <c r="S96" s="2">
        <v>755.61444359999996</v>
      </c>
      <c r="T96" s="2">
        <v>1263.2766790000001</v>
      </c>
      <c r="U96" s="2">
        <v>405.3521854</v>
      </c>
      <c r="V96" s="2">
        <v>717.16469529999995</v>
      </c>
      <c r="W96" s="2">
        <v>1549.78495</v>
      </c>
      <c r="X96" s="2">
        <v>683.10574899999995</v>
      </c>
      <c r="Y96" s="2">
        <v>812.84275930000001</v>
      </c>
      <c r="Z96" s="2">
        <v>724.10934169999996</v>
      </c>
      <c r="AA96" s="2" t="s">
        <v>25</v>
      </c>
      <c r="AB96" s="2">
        <v>0.74780000000000002</v>
      </c>
    </row>
    <row r="97" spans="1:28" x14ac:dyDescent="0.3">
      <c r="A97" s="8" t="s">
        <v>611</v>
      </c>
      <c r="B97" s="2">
        <v>13</v>
      </c>
      <c r="C97" s="2">
        <v>1</v>
      </c>
      <c r="D97" s="2">
        <v>73.55</v>
      </c>
      <c r="E97" s="2">
        <v>4.90219E-2</v>
      </c>
      <c r="F97" s="2">
        <v>2.6802689000000001E-2</v>
      </c>
      <c r="G97" s="2">
        <v>2.5015155760000001</v>
      </c>
      <c r="H97" s="2">
        <v>0.59131605600000003</v>
      </c>
      <c r="I97" s="2">
        <v>2</v>
      </c>
      <c r="J97" s="2">
        <v>1</v>
      </c>
      <c r="K97" s="2" t="s">
        <v>1</v>
      </c>
      <c r="L97" s="2" t="s">
        <v>0</v>
      </c>
      <c r="M97" s="2">
        <v>21632</v>
      </c>
      <c r="N97" s="8" t="s">
        <v>612</v>
      </c>
      <c r="O97" s="2">
        <v>373.04424740000002</v>
      </c>
      <c r="P97" s="2">
        <v>208.94411170000001</v>
      </c>
      <c r="Q97" s="2">
        <v>302.68012470000002</v>
      </c>
      <c r="R97" s="2">
        <v>653.11401260000002</v>
      </c>
      <c r="S97" s="2">
        <v>1510.3668889999999</v>
      </c>
      <c r="T97" s="2">
        <v>1179.5002420000001</v>
      </c>
      <c r="U97" s="2">
        <v>690.15135420000001</v>
      </c>
      <c r="V97" s="2">
        <v>466.76838140000001</v>
      </c>
      <c r="W97" s="2">
        <v>752.85603660000004</v>
      </c>
      <c r="X97" s="2">
        <v>601.22999949999996</v>
      </c>
      <c r="Y97" s="2">
        <v>521.43634450000002</v>
      </c>
      <c r="Z97" s="2">
        <v>409.57856980000003</v>
      </c>
      <c r="AA97" s="2" t="s">
        <v>25</v>
      </c>
      <c r="AB97" s="2">
        <v>0.46310000000000001</v>
      </c>
    </row>
    <row r="98" spans="1:28" x14ac:dyDescent="0.3">
      <c r="A98" s="8" t="s">
        <v>526</v>
      </c>
      <c r="B98" s="2">
        <v>14</v>
      </c>
      <c r="C98" s="2">
        <v>2</v>
      </c>
      <c r="D98" s="2">
        <v>198.21</v>
      </c>
      <c r="E98" s="2">
        <v>2.9284101999999999E-2</v>
      </c>
      <c r="F98" s="2">
        <v>1.8994111000000001E-2</v>
      </c>
      <c r="G98" s="2">
        <v>2.0404479549999999</v>
      </c>
      <c r="H98" s="2">
        <v>0.69251650600000003</v>
      </c>
      <c r="I98" s="2">
        <v>2</v>
      </c>
      <c r="J98" s="2">
        <v>1</v>
      </c>
      <c r="K98" s="2" t="s">
        <v>1</v>
      </c>
      <c r="L98" s="2" t="s">
        <v>0</v>
      </c>
      <c r="M98" s="2">
        <v>27426</v>
      </c>
      <c r="N98" s="8" t="s">
        <v>527</v>
      </c>
      <c r="O98" s="2">
        <v>4118.5810309999997</v>
      </c>
      <c r="P98" s="2">
        <v>2195.5753340000001</v>
      </c>
      <c r="Q98" s="2">
        <v>4513.8558409999996</v>
      </c>
      <c r="R98" s="2">
        <v>5268.3397580000001</v>
      </c>
      <c r="S98" s="2">
        <v>8594.3552409999993</v>
      </c>
      <c r="T98" s="2">
        <v>12568.27641</v>
      </c>
      <c r="U98" s="2">
        <v>5630.0735649999997</v>
      </c>
      <c r="V98" s="2">
        <v>6051.063236</v>
      </c>
      <c r="W98" s="2">
        <v>10026.42823</v>
      </c>
      <c r="X98" s="2">
        <v>6687.1307020000004</v>
      </c>
      <c r="Y98" s="2">
        <v>6145.3878960000002</v>
      </c>
      <c r="Z98" s="2">
        <v>6329.239834</v>
      </c>
      <c r="AA98" s="2" t="s">
        <v>25</v>
      </c>
      <c r="AB98" s="2">
        <v>0.41660000000000003</v>
      </c>
    </row>
    <row r="99" spans="1:28" x14ac:dyDescent="0.3">
      <c r="A99" s="8" t="s">
        <v>275</v>
      </c>
      <c r="B99" s="2">
        <v>6</v>
      </c>
      <c r="C99" s="2">
        <v>2</v>
      </c>
      <c r="D99" s="2">
        <v>223.02</v>
      </c>
      <c r="E99" s="2">
        <v>3.438689E-3</v>
      </c>
      <c r="F99" s="2">
        <v>4.5922180000000003E-3</v>
      </c>
      <c r="G99" s="2">
        <v>2.038046574</v>
      </c>
      <c r="H99" s="2">
        <v>0.95428749000000002</v>
      </c>
      <c r="I99" s="2">
        <v>2</v>
      </c>
      <c r="J99" s="2">
        <v>1</v>
      </c>
      <c r="K99" s="2" t="s">
        <v>1</v>
      </c>
      <c r="L99" s="2" t="s">
        <v>0</v>
      </c>
      <c r="M99" s="2">
        <v>14904</v>
      </c>
      <c r="N99" s="8" t="s">
        <v>276</v>
      </c>
      <c r="O99" s="2">
        <v>2062.2981719999998</v>
      </c>
      <c r="P99" s="2">
        <v>2112.4930749999999</v>
      </c>
      <c r="Q99" s="2">
        <v>2182.1282190000002</v>
      </c>
      <c r="R99" s="2">
        <v>2907.3496810000001</v>
      </c>
      <c r="S99" s="2">
        <v>5236.9345599999997</v>
      </c>
      <c r="T99" s="2">
        <v>6492.4805720000004</v>
      </c>
      <c r="U99" s="2">
        <v>3202.6781289999999</v>
      </c>
      <c r="V99" s="2">
        <v>3948.9187390000002</v>
      </c>
      <c r="W99" s="2">
        <v>3527.5959990000001</v>
      </c>
      <c r="X99" s="2">
        <v>3413.0370130000001</v>
      </c>
      <c r="Y99" s="2">
        <v>3575.2344910000002</v>
      </c>
      <c r="Z99" s="2">
        <v>3155.238554</v>
      </c>
      <c r="AA99" s="2" t="s">
        <v>25</v>
      </c>
      <c r="AB99" s="2">
        <v>0.57430000000000003</v>
      </c>
    </row>
    <row r="100" spans="1:28" x14ac:dyDescent="0.3">
      <c r="A100" s="8" t="s">
        <v>107</v>
      </c>
      <c r="B100" s="2">
        <v>12</v>
      </c>
      <c r="C100" s="2">
        <v>2</v>
      </c>
      <c r="D100" s="2">
        <v>91.08</v>
      </c>
      <c r="E100" s="2">
        <v>1.58834E-4</v>
      </c>
      <c r="F100" s="2">
        <v>6.5966199999999999E-4</v>
      </c>
      <c r="G100" s="2">
        <v>11.845737440000001</v>
      </c>
      <c r="H100" s="2">
        <v>0.999896059</v>
      </c>
      <c r="I100" s="2">
        <v>2</v>
      </c>
      <c r="J100" s="2">
        <v>1</v>
      </c>
      <c r="K100" s="2" t="s">
        <v>2</v>
      </c>
      <c r="L100" s="2" t="s">
        <v>0</v>
      </c>
      <c r="M100" s="2">
        <v>70144</v>
      </c>
      <c r="N100" s="8" t="s">
        <v>108</v>
      </c>
      <c r="O100" s="2">
        <v>17383.089250000001</v>
      </c>
      <c r="P100" s="2">
        <v>11848.835300000001</v>
      </c>
      <c r="Q100" s="2">
        <v>25810.83973</v>
      </c>
      <c r="R100" s="2">
        <v>26722.672859999999</v>
      </c>
      <c r="S100" s="2">
        <v>236917.6073</v>
      </c>
      <c r="T100" s="2">
        <v>333752.75939999998</v>
      </c>
      <c r="U100" s="2">
        <v>153565.74540000001</v>
      </c>
      <c r="V100" s="2">
        <v>84374.443809999997</v>
      </c>
      <c r="W100" s="2">
        <v>426719.38449999999</v>
      </c>
      <c r="X100" s="2">
        <v>158049.29380000001</v>
      </c>
      <c r="Y100" s="2">
        <v>259846.7689</v>
      </c>
      <c r="Z100" s="2">
        <v>123956.4528</v>
      </c>
      <c r="AA100" s="2" t="s">
        <v>25</v>
      </c>
      <c r="AB100" s="2">
        <v>0.63090000000000002</v>
      </c>
    </row>
    <row r="101" spans="1:28" x14ac:dyDescent="0.3">
      <c r="A101" s="8" t="s">
        <v>23</v>
      </c>
      <c r="B101" s="2">
        <v>8</v>
      </c>
      <c r="C101" s="2">
        <v>2</v>
      </c>
      <c r="D101" s="2">
        <v>62.54</v>
      </c>
      <c r="E101" s="4">
        <v>8.3700000000000002E-8</v>
      </c>
      <c r="F101" s="4">
        <v>4.7600000000000002E-6</v>
      </c>
      <c r="G101" s="2">
        <v>1268.241125</v>
      </c>
      <c r="H101" s="2">
        <v>1</v>
      </c>
      <c r="I101" s="2">
        <v>2</v>
      </c>
      <c r="J101" s="2">
        <v>1</v>
      </c>
      <c r="K101" s="2" t="s">
        <v>1</v>
      </c>
      <c r="L101" s="2" t="s">
        <v>0</v>
      </c>
      <c r="M101" s="2">
        <v>24337</v>
      </c>
      <c r="N101" s="8" t="s">
        <v>24</v>
      </c>
      <c r="O101" s="2">
        <v>2.52029989</v>
      </c>
      <c r="P101" s="2">
        <v>2.3444564190000001</v>
      </c>
      <c r="Q101" s="2">
        <v>0</v>
      </c>
      <c r="R101" s="2">
        <v>0</v>
      </c>
      <c r="S101" s="2">
        <v>2262.601866</v>
      </c>
      <c r="T101" s="2">
        <v>2119.9404650000001</v>
      </c>
      <c r="U101" s="2">
        <v>1107.76593</v>
      </c>
      <c r="V101" s="2">
        <v>679.37575530000004</v>
      </c>
      <c r="W101" s="2">
        <v>1820.9223500000001</v>
      </c>
      <c r="X101" s="2">
        <v>1608.4880310000001</v>
      </c>
      <c r="Y101" s="2">
        <v>1124.490397</v>
      </c>
      <c r="Z101" s="2">
        <v>1402.74827</v>
      </c>
      <c r="AA101" s="2" t="s">
        <v>25</v>
      </c>
      <c r="AB101" s="2">
        <v>0.47020000000000001</v>
      </c>
    </row>
    <row r="102" spans="1:28" x14ac:dyDescent="0.3">
      <c r="A102" s="8" t="s">
        <v>188</v>
      </c>
      <c r="B102" s="2">
        <v>16</v>
      </c>
      <c r="C102" s="2">
        <v>5</v>
      </c>
      <c r="D102" s="2">
        <v>68.260000000000005</v>
      </c>
      <c r="E102" s="2">
        <v>1.0729050000000001E-3</v>
      </c>
      <c r="F102" s="2">
        <v>2.2536259999999999E-3</v>
      </c>
      <c r="G102" s="2">
        <v>5.3095488749999999</v>
      </c>
      <c r="H102" s="2">
        <v>0.99175237000000005</v>
      </c>
      <c r="I102" s="2">
        <v>2</v>
      </c>
      <c r="J102" s="2">
        <v>1</v>
      </c>
      <c r="K102" s="2" t="s">
        <v>2</v>
      </c>
      <c r="L102" s="2" t="s">
        <v>0</v>
      </c>
      <c r="M102" s="2">
        <v>55446</v>
      </c>
      <c r="N102" s="8" t="s">
        <v>189</v>
      </c>
      <c r="O102" s="2">
        <v>196.91049469999999</v>
      </c>
      <c r="P102" s="2">
        <v>208.1113186</v>
      </c>
      <c r="Q102" s="2">
        <v>601.99775799999998</v>
      </c>
      <c r="R102" s="2">
        <v>458.29160619999999</v>
      </c>
      <c r="S102" s="2">
        <v>896.99913240000001</v>
      </c>
      <c r="T102" s="2">
        <v>1412.3378419999999</v>
      </c>
      <c r="U102" s="2">
        <v>553.26065819999997</v>
      </c>
      <c r="V102" s="2">
        <v>653.28188269999998</v>
      </c>
      <c r="W102" s="2">
        <v>2900.3147640000002</v>
      </c>
      <c r="X102" s="2">
        <v>1695.928312</v>
      </c>
      <c r="Y102" s="2">
        <v>1504.247723</v>
      </c>
      <c r="Z102" s="2">
        <v>1679.6505159999999</v>
      </c>
      <c r="AA102" s="2" t="s">
        <v>25</v>
      </c>
      <c r="AB102" s="2">
        <v>0.75849999999999995</v>
      </c>
    </row>
    <row r="103" spans="1:28" x14ac:dyDescent="0.3">
      <c r="A103" s="8" t="s">
        <v>101</v>
      </c>
      <c r="B103" s="2">
        <v>18</v>
      </c>
      <c r="C103" s="2">
        <v>5</v>
      </c>
      <c r="D103" s="2">
        <v>608.49</v>
      </c>
      <c r="E103" s="2">
        <v>1.2858300000000001E-4</v>
      </c>
      <c r="F103" s="2">
        <v>5.7722399999999999E-4</v>
      </c>
      <c r="G103" s="2">
        <v>4.134995719</v>
      </c>
      <c r="H103" s="2">
        <v>0.99994505499999997</v>
      </c>
      <c r="I103" s="2">
        <v>2</v>
      </c>
      <c r="J103" s="2">
        <v>1</v>
      </c>
      <c r="K103" s="2" t="s">
        <v>0</v>
      </c>
      <c r="L103" s="2" t="s">
        <v>1</v>
      </c>
      <c r="M103" s="2">
        <v>37918</v>
      </c>
      <c r="N103" s="8" t="s">
        <v>102</v>
      </c>
      <c r="O103" s="2">
        <v>115658.1802</v>
      </c>
      <c r="P103" s="2">
        <v>80024.513439999995</v>
      </c>
      <c r="Q103" s="2">
        <v>133285.51939999999</v>
      </c>
      <c r="R103" s="2">
        <v>172615.92009999999</v>
      </c>
      <c r="S103" s="2">
        <v>33949.475870000002</v>
      </c>
      <c r="T103" s="2">
        <v>34324.937579999998</v>
      </c>
      <c r="U103" s="2">
        <v>26078.434290000001</v>
      </c>
      <c r="V103" s="2">
        <v>26949.365669999999</v>
      </c>
      <c r="W103" s="2">
        <v>55532.574800000002</v>
      </c>
      <c r="X103" s="2">
        <v>40160.704239999999</v>
      </c>
      <c r="Y103" s="2">
        <v>32678.346850000002</v>
      </c>
      <c r="Z103" s="2">
        <v>24954.018700000001</v>
      </c>
      <c r="AA103" s="2" t="s">
        <v>25</v>
      </c>
      <c r="AB103" s="2">
        <v>0.38129999999999997</v>
      </c>
    </row>
    <row r="104" spans="1:28" x14ac:dyDescent="0.3">
      <c r="A104" s="8" t="s">
        <v>381</v>
      </c>
      <c r="B104" s="2">
        <v>11</v>
      </c>
      <c r="C104" s="2">
        <v>3</v>
      </c>
      <c r="D104" s="2">
        <v>232.2</v>
      </c>
      <c r="E104" s="2">
        <v>9.5116539999999996E-3</v>
      </c>
      <c r="F104" s="2">
        <v>8.8033009999999995E-3</v>
      </c>
      <c r="G104" s="2">
        <v>2.6338975709999999</v>
      </c>
      <c r="H104" s="2">
        <v>0.86650004599999997</v>
      </c>
      <c r="I104" s="2">
        <v>2</v>
      </c>
      <c r="J104" s="2">
        <v>1</v>
      </c>
      <c r="K104" s="2" t="s">
        <v>2</v>
      </c>
      <c r="L104" s="2" t="s">
        <v>1</v>
      </c>
      <c r="M104" s="2">
        <v>24115</v>
      </c>
      <c r="N104" s="8" t="s">
        <v>382</v>
      </c>
      <c r="O104" s="2">
        <v>3706.2112609999999</v>
      </c>
      <c r="P104" s="2">
        <v>2133.201728</v>
      </c>
      <c r="Q104" s="2">
        <v>3315.7223859999999</v>
      </c>
      <c r="R104" s="2">
        <v>3447.8761209999998</v>
      </c>
      <c r="S104" s="2">
        <v>1645.25611</v>
      </c>
      <c r="T104" s="2">
        <v>1499.1731110000001</v>
      </c>
      <c r="U104" s="2">
        <v>409.17003799999998</v>
      </c>
      <c r="V104" s="2">
        <v>1590.2067199999999</v>
      </c>
      <c r="W104" s="2">
        <v>3320.7438849999999</v>
      </c>
      <c r="X104" s="2">
        <v>3646.3560280000002</v>
      </c>
      <c r="Y104" s="2">
        <v>3870.5572849999999</v>
      </c>
      <c r="Z104" s="2">
        <v>2710.6008750000001</v>
      </c>
      <c r="AA104" s="2" t="s">
        <v>25</v>
      </c>
      <c r="AB104" s="2">
        <v>0.63400000000000001</v>
      </c>
    </row>
    <row r="105" spans="1:28" x14ac:dyDescent="0.3">
      <c r="A105" s="8" t="s">
        <v>443</v>
      </c>
      <c r="B105" s="2">
        <v>9</v>
      </c>
      <c r="C105" s="2">
        <v>1</v>
      </c>
      <c r="D105" s="2">
        <v>162.82</v>
      </c>
      <c r="E105" s="2">
        <v>1.3705868E-2</v>
      </c>
      <c r="F105" s="2">
        <v>1.0735145999999999E-2</v>
      </c>
      <c r="G105" s="2">
        <v>2.939870092</v>
      </c>
      <c r="H105" s="2">
        <v>0.81856952000000005</v>
      </c>
      <c r="I105" s="2">
        <v>2</v>
      </c>
      <c r="J105" s="2">
        <v>1</v>
      </c>
      <c r="K105" s="2" t="s">
        <v>0</v>
      </c>
      <c r="L105" s="2" t="s">
        <v>1</v>
      </c>
      <c r="M105" s="2">
        <v>29440</v>
      </c>
      <c r="N105" s="8" t="s">
        <v>382</v>
      </c>
      <c r="O105" s="2">
        <v>385.53847680000001</v>
      </c>
      <c r="P105" s="2">
        <v>292.24113010000002</v>
      </c>
      <c r="Q105" s="2">
        <v>949.22609179999995</v>
      </c>
      <c r="R105" s="2">
        <v>922.18937749999998</v>
      </c>
      <c r="S105" s="2">
        <v>216.25092749999999</v>
      </c>
      <c r="T105" s="2">
        <v>197.79126790000001</v>
      </c>
      <c r="U105" s="2">
        <v>339.88687099999999</v>
      </c>
      <c r="V105" s="2">
        <v>113.1824034</v>
      </c>
      <c r="W105" s="2">
        <v>485.28291439999998</v>
      </c>
      <c r="X105" s="2">
        <v>669.76567899999998</v>
      </c>
      <c r="Y105" s="2">
        <v>593.36676379999994</v>
      </c>
      <c r="Z105" s="2">
        <v>523.10888050000005</v>
      </c>
      <c r="AA105" s="2" t="s">
        <v>25</v>
      </c>
      <c r="AB105" s="2">
        <v>0.57299999999999995</v>
      </c>
    </row>
    <row r="106" spans="1:28" x14ac:dyDescent="0.3">
      <c r="A106" s="8" t="s">
        <v>232</v>
      </c>
      <c r="B106" s="2">
        <v>5</v>
      </c>
      <c r="C106" s="2">
        <v>2</v>
      </c>
      <c r="D106" s="2">
        <v>35.85</v>
      </c>
      <c r="E106" s="2">
        <v>1.7162200000000001E-3</v>
      </c>
      <c r="F106" s="2">
        <v>2.794777E-3</v>
      </c>
      <c r="G106" s="2">
        <v>6.0836952530000001</v>
      </c>
      <c r="H106" s="2">
        <v>0.982328859</v>
      </c>
      <c r="I106" s="2">
        <v>2</v>
      </c>
      <c r="J106" s="2">
        <v>1</v>
      </c>
      <c r="K106" s="2" t="s">
        <v>1</v>
      </c>
      <c r="L106" s="2" t="s">
        <v>0</v>
      </c>
      <c r="M106" s="2">
        <v>16598</v>
      </c>
      <c r="N106" s="8" t="s">
        <v>233</v>
      </c>
      <c r="O106" s="2">
        <v>806.92847549999999</v>
      </c>
      <c r="P106" s="2">
        <v>553.91133960000002</v>
      </c>
      <c r="Q106" s="2">
        <v>1560.6015299999999</v>
      </c>
      <c r="R106" s="2">
        <v>2520.0921450000001</v>
      </c>
      <c r="S106" s="2">
        <v>9711.6103879999991</v>
      </c>
      <c r="T106" s="2">
        <v>14047.003500000001</v>
      </c>
      <c r="U106" s="2">
        <v>5377.1219289999999</v>
      </c>
      <c r="V106" s="2">
        <v>3968.8956509999998</v>
      </c>
      <c r="W106" s="2">
        <v>8659.2372790000009</v>
      </c>
      <c r="X106" s="2">
        <v>6785.940979</v>
      </c>
      <c r="Y106" s="2">
        <v>4270.2518760000003</v>
      </c>
      <c r="Z106" s="2">
        <v>4988.2644950000004</v>
      </c>
      <c r="AA106" s="2" t="s">
        <v>25</v>
      </c>
      <c r="AB106" s="2">
        <v>0.62960000000000005</v>
      </c>
    </row>
    <row r="107" spans="1:28" x14ac:dyDescent="0.3">
      <c r="A107" s="8" t="s">
        <v>162</v>
      </c>
      <c r="B107" s="2">
        <v>14</v>
      </c>
      <c r="C107" s="2">
        <v>3</v>
      </c>
      <c r="D107" s="2">
        <v>80.94</v>
      </c>
      <c r="E107" s="2">
        <v>7.2592000000000002E-4</v>
      </c>
      <c r="F107" s="2">
        <v>1.821055E-3</v>
      </c>
      <c r="G107" s="2">
        <v>4.8678946879999998</v>
      </c>
      <c r="H107" s="2">
        <v>0.99597279599999999</v>
      </c>
      <c r="I107" s="2">
        <v>2</v>
      </c>
      <c r="J107" s="2">
        <v>1</v>
      </c>
      <c r="K107" s="2" t="s">
        <v>2</v>
      </c>
      <c r="L107" s="2" t="s">
        <v>0</v>
      </c>
      <c r="M107" s="2">
        <v>32929</v>
      </c>
      <c r="N107" s="8" t="s">
        <v>163</v>
      </c>
      <c r="O107" s="2">
        <v>1163.8421229999999</v>
      </c>
      <c r="P107" s="2">
        <v>1087.3714379999999</v>
      </c>
      <c r="Q107" s="2">
        <v>1464.823664</v>
      </c>
      <c r="R107" s="2">
        <v>819.99467560000005</v>
      </c>
      <c r="S107" s="2">
        <v>2170.2969119999998</v>
      </c>
      <c r="T107" s="2">
        <v>4937.4708300000002</v>
      </c>
      <c r="U107" s="2">
        <v>2542.7004379999998</v>
      </c>
      <c r="V107" s="2">
        <v>1810.1623569999999</v>
      </c>
      <c r="W107" s="2">
        <v>9012.2131890000001</v>
      </c>
      <c r="X107" s="2">
        <v>5010.6936400000004</v>
      </c>
      <c r="Y107" s="2">
        <v>3657.346853</v>
      </c>
      <c r="Z107" s="2">
        <v>4400.67191</v>
      </c>
      <c r="AA107" s="2" t="s">
        <v>37</v>
      </c>
      <c r="AB107" s="2">
        <v>0.85040000000000004</v>
      </c>
    </row>
    <row r="108" spans="1:28" x14ac:dyDescent="0.3">
      <c r="A108" s="8" t="s">
        <v>234</v>
      </c>
      <c r="B108" s="2">
        <v>13</v>
      </c>
      <c r="C108" s="2">
        <v>3</v>
      </c>
      <c r="D108" s="2">
        <v>475.75</v>
      </c>
      <c r="E108" s="2">
        <v>1.7202579999999999E-3</v>
      </c>
      <c r="F108" s="2">
        <v>2.794777E-3</v>
      </c>
      <c r="G108" s="2">
        <v>4.348632233</v>
      </c>
      <c r="H108" s="2">
        <v>0.982265897</v>
      </c>
      <c r="I108" s="2">
        <v>2</v>
      </c>
      <c r="J108" s="2">
        <v>1</v>
      </c>
      <c r="K108" s="2" t="s">
        <v>2</v>
      </c>
      <c r="L108" s="2" t="s">
        <v>0</v>
      </c>
      <c r="M108" s="2">
        <v>27681</v>
      </c>
      <c r="N108" s="8" t="s">
        <v>235</v>
      </c>
      <c r="O108" s="2">
        <v>124.2912571</v>
      </c>
      <c r="P108" s="2">
        <v>327.68472550000001</v>
      </c>
      <c r="Q108" s="2">
        <v>249.28866410000001</v>
      </c>
      <c r="R108" s="2">
        <v>313.78071490000002</v>
      </c>
      <c r="S108" s="2">
        <v>569.49104209999996</v>
      </c>
      <c r="T108" s="2">
        <v>992.90243550000002</v>
      </c>
      <c r="U108" s="2">
        <v>346.56828990000002</v>
      </c>
      <c r="V108" s="2">
        <v>468.47964539999998</v>
      </c>
      <c r="W108" s="2">
        <v>1084.027501</v>
      </c>
      <c r="X108" s="2">
        <v>1587.0212389999999</v>
      </c>
      <c r="Y108" s="2">
        <v>786.19724269999995</v>
      </c>
      <c r="Z108" s="2">
        <v>956.81299479999996</v>
      </c>
      <c r="AA108" s="2" t="s">
        <v>37</v>
      </c>
      <c r="AB108" s="2">
        <v>0.88690000000000002</v>
      </c>
    </row>
    <row r="109" spans="1:28" x14ac:dyDescent="0.3">
      <c r="A109" s="8" t="s">
        <v>512</v>
      </c>
      <c r="B109" s="2">
        <v>32</v>
      </c>
      <c r="C109" s="2">
        <v>13</v>
      </c>
      <c r="D109" s="2">
        <v>1333.35</v>
      </c>
      <c r="E109" s="2">
        <v>2.6428298999999999E-2</v>
      </c>
      <c r="F109" s="2">
        <v>1.7610515E-2</v>
      </c>
      <c r="G109" s="2">
        <v>2.8971539630000001</v>
      </c>
      <c r="H109" s="2">
        <v>0.71139202099999999</v>
      </c>
      <c r="I109" s="2" t="s">
        <v>39</v>
      </c>
      <c r="J109" s="2">
        <v>2</v>
      </c>
      <c r="K109" s="2" t="s">
        <v>1</v>
      </c>
      <c r="L109" s="2" t="s">
        <v>0</v>
      </c>
      <c r="M109" s="2">
        <v>51559</v>
      </c>
      <c r="N109" s="8" t="s">
        <v>513</v>
      </c>
      <c r="O109" s="2">
        <v>22375.724849999999</v>
      </c>
      <c r="P109" s="2">
        <v>19311.547979999999</v>
      </c>
      <c r="Q109" s="2">
        <v>30639.100910000001</v>
      </c>
      <c r="R109" s="2">
        <v>21385.869200000001</v>
      </c>
      <c r="S109" s="2">
        <v>49095.649599999997</v>
      </c>
      <c r="T109" s="2">
        <v>149020.5154</v>
      </c>
      <c r="U109" s="2">
        <v>22660.97435</v>
      </c>
      <c r="V109" s="2">
        <v>50721.656629999998</v>
      </c>
      <c r="W109" s="2">
        <v>65766.451300000001</v>
      </c>
      <c r="X109" s="2">
        <v>54100.034310000003</v>
      </c>
      <c r="Y109" s="2">
        <v>71326.468120000005</v>
      </c>
      <c r="Z109" s="2">
        <v>70805.181779999999</v>
      </c>
      <c r="AA109" s="2" t="s">
        <v>37</v>
      </c>
      <c r="AB109" s="2">
        <v>0.98709999999999998</v>
      </c>
    </row>
    <row r="110" spans="1:28" x14ac:dyDescent="0.3">
      <c r="A110" s="8" t="s">
        <v>390</v>
      </c>
      <c r="B110" s="2">
        <v>7</v>
      </c>
      <c r="C110" s="2">
        <v>3</v>
      </c>
      <c r="D110" s="2">
        <v>41.37</v>
      </c>
      <c r="E110" s="2">
        <v>9.9394700000000006E-3</v>
      </c>
      <c r="F110" s="2">
        <v>8.9267459999999993E-3</v>
      </c>
      <c r="G110" s="2">
        <v>1.842416066</v>
      </c>
      <c r="H110" s="2">
        <v>0.86119902000000004</v>
      </c>
      <c r="I110" s="2">
        <v>2</v>
      </c>
      <c r="J110" s="2">
        <v>1</v>
      </c>
      <c r="K110" s="2" t="s">
        <v>2</v>
      </c>
      <c r="L110" s="2" t="s">
        <v>0</v>
      </c>
      <c r="M110" s="2">
        <v>11548</v>
      </c>
      <c r="N110" s="8" t="s">
        <v>391</v>
      </c>
      <c r="O110" s="2">
        <v>4373.741548</v>
      </c>
      <c r="P110" s="2">
        <v>2552.0851550000002</v>
      </c>
      <c r="Q110" s="2">
        <v>4679.0861450000002</v>
      </c>
      <c r="R110" s="2">
        <v>3460.410883</v>
      </c>
      <c r="S110" s="2">
        <v>5586.5396229999997</v>
      </c>
      <c r="T110" s="2">
        <v>4875.7630479999998</v>
      </c>
      <c r="U110" s="2">
        <v>2906.6648460000001</v>
      </c>
      <c r="V110" s="2">
        <v>3586.7642070000002</v>
      </c>
      <c r="W110" s="2">
        <v>6276.0939269999999</v>
      </c>
      <c r="X110" s="2">
        <v>7855.2327109999997</v>
      </c>
      <c r="Y110" s="2">
        <v>6810.4799519999997</v>
      </c>
      <c r="Z110" s="2">
        <v>6814.7878860000001</v>
      </c>
      <c r="AA110" s="2" t="s">
        <v>37</v>
      </c>
      <c r="AB110" s="2">
        <v>0.49249999999999999</v>
      </c>
    </row>
    <row r="111" spans="1:28" x14ac:dyDescent="0.3">
      <c r="A111" s="8" t="s">
        <v>454</v>
      </c>
      <c r="B111" s="2">
        <v>6</v>
      </c>
      <c r="C111" s="2">
        <v>4</v>
      </c>
      <c r="D111" s="2">
        <v>143.4</v>
      </c>
      <c r="E111" s="2">
        <v>1.5118787999999999E-2</v>
      </c>
      <c r="F111" s="2">
        <v>1.1462445E-2</v>
      </c>
      <c r="G111" s="2">
        <v>3.1257295909999998</v>
      </c>
      <c r="H111" s="2">
        <v>0.80420360400000002</v>
      </c>
      <c r="I111" s="2">
        <v>2</v>
      </c>
      <c r="J111" s="2">
        <v>1</v>
      </c>
      <c r="K111" s="2" t="s">
        <v>2</v>
      </c>
      <c r="L111" s="2" t="s">
        <v>0</v>
      </c>
      <c r="M111" s="2">
        <v>12800</v>
      </c>
      <c r="N111" s="8" t="s">
        <v>455</v>
      </c>
      <c r="O111" s="2">
        <v>878.9787139</v>
      </c>
      <c r="P111" s="2">
        <v>667.69827929999997</v>
      </c>
      <c r="Q111" s="2">
        <v>1197.6254329999999</v>
      </c>
      <c r="R111" s="2">
        <v>1606.50809</v>
      </c>
      <c r="S111" s="2">
        <v>2553.8682760000002</v>
      </c>
      <c r="T111" s="2">
        <v>3751.0879070000001</v>
      </c>
      <c r="U111" s="2">
        <v>931.82278629999996</v>
      </c>
      <c r="V111" s="2">
        <v>1259.630285</v>
      </c>
      <c r="W111" s="2">
        <v>3926.349389</v>
      </c>
      <c r="X111" s="2">
        <v>4093.8734920000002</v>
      </c>
      <c r="Y111" s="2">
        <v>2603.4743239999998</v>
      </c>
      <c r="Z111" s="2">
        <v>2975.7599700000001</v>
      </c>
      <c r="AA111" s="2" t="s">
        <v>37</v>
      </c>
      <c r="AB111" s="2">
        <v>0.80969999999999998</v>
      </c>
    </row>
    <row r="112" spans="1:28" x14ac:dyDescent="0.3">
      <c r="A112" s="8" t="s">
        <v>458</v>
      </c>
      <c r="B112" s="2">
        <v>25</v>
      </c>
      <c r="C112" s="2">
        <v>5</v>
      </c>
      <c r="D112" s="2">
        <v>1162.48</v>
      </c>
      <c r="E112" s="2">
        <v>1.5465523E-2</v>
      </c>
      <c r="F112" s="2">
        <v>1.1622019000000001E-2</v>
      </c>
      <c r="G112" s="2">
        <v>8.0864958710000003</v>
      </c>
      <c r="H112" s="2">
        <v>0.80079613299999997</v>
      </c>
      <c r="I112" s="2">
        <v>2</v>
      </c>
      <c r="J112" s="2">
        <v>1</v>
      </c>
      <c r="K112" s="2" t="s">
        <v>2</v>
      </c>
      <c r="L112" s="2" t="s">
        <v>1</v>
      </c>
      <c r="M112" s="2">
        <v>37924</v>
      </c>
      <c r="N112" s="8" t="s">
        <v>459</v>
      </c>
      <c r="O112" s="2">
        <v>10415.03422</v>
      </c>
      <c r="P112" s="2">
        <v>3488.0596059999998</v>
      </c>
      <c r="Q112" s="2">
        <v>3917.8384019999999</v>
      </c>
      <c r="R112" s="2">
        <v>3696.9492289999998</v>
      </c>
      <c r="S112" s="2">
        <v>308.97816119999999</v>
      </c>
      <c r="T112" s="2">
        <v>2501.6388419999998</v>
      </c>
      <c r="U112" s="2">
        <v>1335.5841439999999</v>
      </c>
      <c r="V112" s="2">
        <v>3426.7251460000002</v>
      </c>
      <c r="W112" s="2">
        <v>3540.317751</v>
      </c>
      <c r="X112" s="2">
        <v>22944.102370000001</v>
      </c>
      <c r="Y112" s="2">
        <v>19343.18549</v>
      </c>
      <c r="Z112" s="2">
        <v>15410.83158</v>
      </c>
      <c r="AA112" s="2" t="s">
        <v>37</v>
      </c>
      <c r="AB112" s="2">
        <v>0.80969999999999998</v>
      </c>
    </row>
    <row r="113" spans="1:28" x14ac:dyDescent="0.3">
      <c r="A113" s="8" t="s">
        <v>135</v>
      </c>
      <c r="B113" s="2">
        <v>24</v>
      </c>
      <c r="C113" s="2">
        <v>8</v>
      </c>
      <c r="D113" s="2">
        <v>704.99</v>
      </c>
      <c r="E113" s="2">
        <v>4.3261599999999998E-4</v>
      </c>
      <c r="F113" s="2">
        <v>1.3417839999999999E-3</v>
      </c>
      <c r="G113" s="2">
        <v>4.0525537969999998</v>
      </c>
      <c r="H113" s="2">
        <v>0.99863144100000001</v>
      </c>
      <c r="I113" s="2">
        <v>2</v>
      </c>
      <c r="J113" s="2">
        <v>1</v>
      </c>
      <c r="K113" s="2" t="s">
        <v>2</v>
      </c>
      <c r="L113" s="2" t="s">
        <v>1</v>
      </c>
      <c r="M113" s="2">
        <v>51501</v>
      </c>
      <c r="N113" s="8" t="s">
        <v>136</v>
      </c>
      <c r="O113" s="2">
        <v>3503.5987</v>
      </c>
      <c r="P113" s="2">
        <v>2869.6966710000002</v>
      </c>
      <c r="Q113" s="2">
        <v>4256.2642470000001</v>
      </c>
      <c r="R113" s="2">
        <v>4642.9492680000003</v>
      </c>
      <c r="S113" s="2">
        <v>3478.4242960000001</v>
      </c>
      <c r="T113" s="2">
        <v>4089.0936710000001</v>
      </c>
      <c r="U113" s="2">
        <v>2621.4663169999999</v>
      </c>
      <c r="V113" s="2">
        <v>4408.1983499999997</v>
      </c>
      <c r="W113" s="2">
        <v>13962.958189999999</v>
      </c>
      <c r="X113" s="2">
        <v>21371.272959999998</v>
      </c>
      <c r="Y113" s="2">
        <v>6915.4815319999998</v>
      </c>
      <c r="Z113" s="2">
        <v>16906.155220000001</v>
      </c>
      <c r="AA113" s="2" t="s">
        <v>37</v>
      </c>
      <c r="AB113" s="2">
        <v>0.80910000000000004</v>
      </c>
    </row>
    <row r="114" spans="1:28" x14ac:dyDescent="0.3">
      <c r="A114" s="8" t="s">
        <v>47</v>
      </c>
      <c r="B114" s="2">
        <v>4</v>
      </c>
      <c r="C114" s="2">
        <v>2</v>
      </c>
      <c r="D114" s="2">
        <v>111.25</v>
      </c>
      <c r="E114" s="4">
        <v>7.8099999999999998E-6</v>
      </c>
      <c r="F114" s="2">
        <v>1.11025E-4</v>
      </c>
      <c r="G114" s="2">
        <v>3.7548053220000002</v>
      </c>
      <c r="H114" s="2">
        <v>1</v>
      </c>
      <c r="I114" s="2">
        <v>2</v>
      </c>
      <c r="J114" s="2">
        <v>1</v>
      </c>
      <c r="K114" s="2" t="s">
        <v>0</v>
      </c>
      <c r="L114" s="2" t="s">
        <v>1</v>
      </c>
      <c r="M114" s="2">
        <v>16747</v>
      </c>
      <c r="N114" s="8" t="s">
        <v>48</v>
      </c>
      <c r="O114" s="2">
        <v>2140.7035729999998</v>
      </c>
      <c r="P114" s="2">
        <v>1945.2247199999999</v>
      </c>
      <c r="Q114" s="2">
        <v>2463.6009819999999</v>
      </c>
      <c r="R114" s="2">
        <v>1615.9750409999999</v>
      </c>
      <c r="S114" s="2">
        <v>387.60477159999999</v>
      </c>
      <c r="T114" s="2">
        <v>629.51503119999995</v>
      </c>
      <c r="U114" s="2">
        <v>496.00682669999998</v>
      </c>
      <c r="V114" s="2">
        <v>661.55450980000001</v>
      </c>
      <c r="W114" s="2">
        <v>798.10678610000002</v>
      </c>
      <c r="X114" s="2">
        <v>703.50118450000002</v>
      </c>
      <c r="Y114" s="2">
        <v>668.78831309999998</v>
      </c>
      <c r="Z114" s="2">
        <v>820.79648870000005</v>
      </c>
      <c r="AA114" s="2" t="s">
        <v>37</v>
      </c>
      <c r="AB114" s="2">
        <v>0.998</v>
      </c>
    </row>
    <row r="115" spans="1:28" x14ac:dyDescent="0.3">
      <c r="A115" s="8" t="s">
        <v>548</v>
      </c>
      <c r="B115" s="2">
        <v>36</v>
      </c>
      <c r="C115" s="2">
        <v>5</v>
      </c>
      <c r="D115" s="2">
        <v>1020.92</v>
      </c>
      <c r="E115" s="2">
        <v>3.348396E-2</v>
      </c>
      <c r="F115" s="2">
        <v>2.063508E-2</v>
      </c>
      <c r="G115" s="2">
        <v>1.845409509</v>
      </c>
      <c r="H115" s="2">
        <v>0.66714410499999999</v>
      </c>
      <c r="I115" s="2">
        <v>2</v>
      </c>
      <c r="J115" s="2">
        <v>1</v>
      </c>
      <c r="K115" s="2" t="s">
        <v>2</v>
      </c>
      <c r="L115" s="2" t="s">
        <v>0</v>
      </c>
      <c r="M115" s="2">
        <v>75709</v>
      </c>
      <c r="N115" s="8" t="s">
        <v>549</v>
      </c>
      <c r="O115" s="2">
        <v>6365.5248140000003</v>
      </c>
      <c r="P115" s="2">
        <v>4637.147054</v>
      </c>
      <c r="Q115" s="2">
        <v>10495.97183</v>
      </c>
      <c r="R115" s="2">
        <v>12009.249669999999</v>
      </c>
      <c r="S115" s="2">
        <v>14971.46178</v>
      </c>
      <c r="T115" s="2">
        <v>17803.623200000002</v>
      </c>
      <c r="U115" s="2">
        <v>11054.069240000001</v>
      </c>
      <c r="V115" s="2">
        <v>9907.6020879999996</v>
      </c>
      <c r="W115" s="2">
        <v>18424.348440000002</v>
      </c>
      <c r="X115" s="2">
        <v>16101.838809999999</v>
      </c>
      <c r="Y115" s="2">
        <v>14653.259620000001</v>
      </c>
      <c r="Z115" s="2">
        <v>12656.338180000001</v>
      </c>
      <c r="AA115" s="2" t="s">
        <v>37</v>
      </c>
      <c r="AB115" s="2">
        <v>0.76870000000000005</v>
      </c>
    </row>
    <row r="116" spans="1:28" x14ac:dyDescent="0.3">
      <c r="A116" s="8" t="s">
        <v>532</v>
      </c>
      <c r="B116" s="2">
        <v>18</v>
      </c>
      <c r="C116" s="2">
        <v>3</v>
      </c>
      <c r="D116" s="2">
        <v>530.37</v>
      </c>
      <c r="E116" s="2">
        <v>2.9940676999999999E-2</v>
      </c>
      <c r="F116" s="2">
        <v>1.9200953E-2</v>
      </c>
      <c r="G116" s="2">
        <v>1.989971454</v>
      </c>
      <c r="H116" s="2">
        <v>0.68837307299999995</v>
      </c>
      <c r="I116" s="2">
        <v>2</v>
      </c>
      <c r="J116" s="2">
        <v>1</v>
      </c>
      <c r="K116" s="2" t="s">
        <v>2</v>
      </c>
      <c r="L116" s="2" t="s">
        <v>1</v>
      </c>
      <c r="M116" s="2">
        <v>27412</v>
      </c>
      <c r="N116" s="8" t="s">
        <v>533</v>
      </c>
      <c r="O116" s="2">
        <v>2152.1406200000001</v>
      </c>
      <c r="P116" s="2">
        <v>2474.540203</v>
      </c>
      <c r="Q116" s="2">
        <v>4200.5322489999999</v>
      </c>
      <c r="R116" s="2">
        <v>5188.5780139999997</v>
      </c>
      <c r="S116" s="2">
        <v>3422.80951</v>
      </c>
      <c r="T116" s="2">
        <v>4690.703141</v>
      </c>
      <c r="U116" s="2">
        <v>1931.1095190000001</v>
      </c>
      <c r="V116" s="2">
        <v>2972.267202</v>
      </c>
      <c r="W116" s="2">
        <v>8438.126816</v>
      </c>
      <c r="X116" s="2">
        <v>6070.5873659999997</v>
      </c>
      <c r="Y116" s="2">
        <v>6445.5504799999999</v>
      </c>
      <c r="Z116" s="2">
        <v>4948.9736080000002</v>
      </c>
      <c r="AA116" s="2" t="s">
        <v>37</v>
      </c>
      <c r="AB116" s="2">
        <v>0.47260000000000002</v>
      </c>
    </row>
    <row r="117" spans="1:28" x14ac:dyDescent="0.3">
      <c r="A117" s="8" t="s">
        <v>95</v>
      </c>
      <c r="B117" s="2">
        <v>4</v>
      </c>
      <c r="C117" s="2">
        <v>2</v>
      </c>
      <c r="D117" s="2">
        <v>47.4</v>
      </c>
      <c r="E117" s="4">
        <v>9.2999999999999997E-5</v>
      </c>
      <c r="F117" s="2">
        <v>4.5316099999999999E-4</v>
      </c>
      <c r="G117" s="2">
        <v>47.412264440000001</v>
      </c>
      <c r="H117" s="2">
        <v>0.99998076800000002</v>
      </c>
      <c r="I117" s="2">
        <v>2</v>
      </c>
      <c r="J117" s="2">
        <v>1</v>
      </c>
      <c r="K117" s="2" t="s">
        <v>1</v>
      </c>
      <c r="L117" s="2" t="s">
        <v>0</v>
      </c>
      <c r="M117" s="2">
        <v>21043</v>
      </c>
      <c r="N117" s="8" t="s">
        <v>96</v>
      </c>
      <c r="O117" s="2">
        <v>20.689889399999998</v>
      </c>
      <c r="P117" s="2">
        <v>204.3429046</v>
      </c>
      <c r="Q117" s="2">
        <v>27.948016920000001</v>
      </c>
      <c r="R117" s="2">
        <v>6.643858539</v>
      </c>
      <c r="S117" s="2">
        <v>4393.4570709999998</v>
      </c>
      <c r="T117" s="2">
        <v>4552.9772789999997</v>
      </c>
      <c r="U117" s="2">
        <v>2095.5896790000002</v>
      </c>
      <c r="V117" s="2">
        <v>1267.369455</v>
      </c>
      <c r="W117" s="2">
        <v>2795.504915</v>
      </c>
      <c r="X117" s="2">
        <v>1504.0814789999999</v>
      </c>
      <c r="Y117" s="2">
        <v>2300.3038409999999</v>
      </c>
      <c r="Z117" s="2">
        <v>1869.9780390000001</v>
      </c>
      <c r="AA117" s="2" t="s">
        <v>37</v>
      </c>
      <c r="AB117" s="2">
        <v>0.96709999999999996</v>
      </c>
    </row>
    <row r="118" spans="1:28" x14ac:dyDescent="0.3">
      <c r="A118" s="8" t="s">
        <v>154</v>
      </c>
      <c r="B118" s="2">
        <v>13</v>
      </c>
      <c r="C118" s="2">
        <v>4</v>
      </c>
      <c r="D118" s="2">
        <v>205.24</v>
      </c>
      <c r="E118" s="2">
        <v>6.2858599999999999E-4</v>
      </c>
      <c r="F118" s="2">
        <v>1.675434E-3</v>
      </c>
      <c r="G118" s="2">
        <v>12.489703090000001</v>
      </c>
      <c r="H118" s="2">
        <v>0.99697074600000002</v>
      </c>
      <c r="I118" s="2">
        <v>2</v>
      </c>
      <c r="J118" s="2">
        <v>1</v>
      </c>
      <c r="K118" s="2" t="s">
        <v>1</v>
      </c>
      <c r="L118" s="2" t="s">
        <v>2</v>
      </c>
      <c r="M118" s="2">
        <v>46940</v>
      </c>
      <c r="N118" s="8" t="s">
        <v>155</v>
      </c>
      <c r="O118" s="2">
        <v>43.189567250000003</v>
      </c>
      <c r="P118" s="2">
        <v>117.3902324</v>
      </c>
      <c r="Q118" s="2">
        <v>229.63282129999999</v>
      </c>
      <c r="R118" s="2">
        <v>131.7494528</v>
      </c>
      <c r="S118" s="2">
        <v>370.6618307</v>
      </c>
      <c r="T118" s="2">
        <v>608.54409580000004</v>
      </c>
      <c r="U118" s="2">
        <v>1138.409189</v>
      </c>
      <c r="V118" s="2">
        <v>452.83208500000001</v>
      </c>
      <c r="W118" s="2">
        <v>21.530265610000001</v>
      </c>
      <c r="X118" s="2">
        <v>93.996913739999997</v>
      </c>
      <c r="Y118" s="2">
        <v>43.973757890000002</v>
      </c>
      <c r="Z118" s="2">
        <v>46.304371510000003</v>
      </c>
      <c r="AA118" s="2" t="s">
        <v>37</v>
      </c>
      <c r="AB118" s="2">
        <v>0.58740000000000003</v>
      </c>
    </row>
    <row r="119" spans="1:28" x14ac:dyDescent="0.3">
      <c r="A119" s="8" t="s">
        <v>409</v>
      </c>
      <c r="B119" s="2">
        <v>27</v>
      </c>
      <c r="C119" s="2">
        <v>5</v>
      </c>
      <c r="D119" s="2">
        <v>647.22</v>
      </c>
      <c r="E119" s="2">
        <v>1.1396916999999999E-2</v>
      </c>
      <c r="F119" s="2">
        <v>9.7696069999999996E-3</v>
      </c>
      <c r="G119" s="2">
        <v>1.9004629790000001</v>
      </c>
      <c r="H119" s="2">
        <v>0.843883516</v>
      </c>
      <c r="I119" s="2">
        <v>2</v>
      </c>
      <c r="J119" s="2">
        <v>1</v>
      </c>
      <c r="K119" s="2" t="s">
        <v>2</v>
      </c>
      <c r="L119" s="2" t="s">
        <v>1</v>
      </c>
      <c r="M119" s="2">
        <v>55847</v>
      </c>
      <c r="N119" s="8" t="s">
        <v>253</v>
      </c>
      <c r="O119" s="2">
        <v>9472.6865010000001</v>
      </c>
      <c r="P119" s="2">
        <v>9656.6268720000007</v>
      </c>
      <c r="Q119" s="2">
        <v>10434.892390000001</v>
      </c>
      <c r="R119" s="2">
        <v>16994.411319999999</v>
      </c>
      <c r="S119" s="2">
        <v>9368.5753299999997</v>
      </c>
      <c r="T119" s="2">
        <v>13958.748089999999</v>
      </c>
      <c r="U119" s="2">
        <v>10370.763300000001</v>
      </c>
      <c r="V119" s="2">
        <v>7888.3463860000002</v>
      </c>
      <c r="W119" s="2">
        <v>18187.887709999999</v>
      </c>
      <c r="X119" s="2">
        <v>15522.38234</v>
      </c>
      <c r="Y119" s="2">
        <v>26769.551749999999</v>
      </c>
      <c r="Z119" s="2">
        <v>18553.654760000001</v>
      </c>
      <c r="AA119" s="2" t="s">
        <v>37</v>
      </c>
      <c r="AB119" s="2">
        <v>0.58509999999999995</v>
      </c>
    </row>
    <row r="120" spans="1:28" x14ac:dyDescent="0.3">
      <c r="A120" s="8" t="s">
        <v>252</v>
      </c>
      <c r="B120" s="2">
        <v>22</v>
      </c>
      <c r="C120" s="2">
        <v>5</v>
      </c>
      <c r="D120" s="2">
        <v>544.07000000000005</v>
      </c>
      <c r="E120" s="2">
        <v>2.2195259999999999E-3</v>
      </c>
      <c r="F120" s="2">
        <v>3.3212250000000001E-3</v>
      </c>
      <c r="G120" s="2">
        <v>3.4824520940000001</v>
      </c>
      <c r="H120" s="2">
        <v>0.97429141200000002</v>
      </c>
      <c r="I120" s="2">
        <v>2</v>
      </c>
      <c r="J120" s="2">
        <v>1</v>
      </c>
      <c r="K120" s="2" t="s">
        <v>0</v>
      </c>
      <c r="L120" s="2" t="s">
        <v>2</v>
      </c>
      <c r="M120" s="2">
        <v>45429</v>
      </c>
      <c r="N120" s="8" t="s">
        <v>253</v>
      </c>
      <c r="O120" s="2">
        <v>2367.9141239999999</v>
      </c>
      <c r="P120" s="2">
        <v>2124.5901720000002</v>
      </c>
      <c r="Q120" s="2">
        <v>3894.096599</v>
      </c>
      <c r="R120" s="2">
        <v>2931.4866010000001</v>
      </c>
      <c r="S120" s="2">
        <v>3834.4435279999998</v>
      </c>
      <c r="T120" s="2">
        <v>1824.4119089999999</v>
      </c>
      <c r="U120" s="2">
        <v>1682.1761329999999</v>
      </c>
      <c r="V120" s="2">
        <v>1659.6051560000001</v>
      </c>
      <c r="W120" s="2">
        <v>523.90253259999997</v>
      </c>
      <c r="X120" s="2">
        <v>1175.1466330000001</v>
      </c>
      <c r="Y120" s="2">
        <v>510.03237639999998</v>
      </c>
      <c r="Z120" s="2">
        <v>1040.9523979999999</v>
      </c>
      <c r="AA120" s="2" t="s">
        <v>37</v>
      </c>
      <c r="AB120" s="2">
        <v>0.84789999999999999</v>
      </c>
    </row>
    <row r="121" spans="1:28" x14ac:dyDescent="0.3">
      <c r="A121" s="8" t="s">
        <v>379</v>
      </c>
      <c r="B121" s="2">
        <v>24</v>
      </c>
      <c r="C121" s="2">
        <v>3</v>
      </c>
      <c r="D121" s="2">
        <v>165.89</v>
      </c>
      <c r="E121" s="2">
        <v>9.3821570000000003E-3</v>
      </c>
      <c r="F121" s="2">
        <v>8.7456970000000002E-3</v>
      </c>
      <c r="G121" s="2">
        <v>3.23452443</v>
      </c>
      <c r="H121" s="2">
        <v>0.86812516799999995</v>
      </c>
      <c r="I121" s="2">
        <v>2</v>
      </c>
      <c r="J121" s="2">
        <v>1</v>
      </c>
      <c r="K121" s="2" t="s">
        <v>2</v>
      </c>
      <c r="L121" s="2" t="s">
        <v>1</v>
      </c>
      <c r="M121" s="2">
        <v>60654</v>
      </c>
      <c r="N121" s="8" t="s">
        <v>380</v>
      </c>
      <c r="O121" s="2">
        <v>1996.7331710000001</v>
      </c>
      <c r="P121" s="2">
        <v>1363.777405</v>
      </c>
      <c r="Q121" s="2">
        <v>4206.7594410000002</v>
      </c>
      <c r="R121" s="2">
        <v>3554.992002</v>
      </c>
      <c r="S121" s="2">
        <v>1748.7614739999999</v>
      </c>
      <c r="T121" s="2">
        <v>3476.5313310000001</v>
      </c>
      <c r="U121" s="2">
        <v>1242.8386459999999</v>
      </c>
      <c r="V121" s="2">
        <v>1062.5692790000001</v>
      </c>
      <c r="W121" s="2">
        <v>7704.137103</v>
      </c>
      <c r="X121" s="2">
        <v>6911.8005370000001</v>
      </c>
      <c r="Y121" s="2">
        <v>4507.5736539999998</v>
      </c>
      <c r="Z121" s="2">
        <v>5234.7241860000004</v>
      </c>
      <c r="AA121" s="2" t="s">
        <v>37</v>
      </c>
      <c r="AB121" s="2">
        <v>0.82150000000000001</v>
      </c>
    </row>
    <row r="122" spans="1:28" x14ac:dyDescent="0.3">
      <c r="A122" s="8" t="s">
        <v>503</v>
      </c>
      <c r="B122" s="2">
        <v>7</v>
      </c>
      <c r="C122" s="2">
        <v>1</v>
      </c>
      <c r="D122" s="2">
        <v>208.13</v>
      </c>
      <c r="E122" s="2">
        <v>2.5937160000000001E-2</v>
      </c>
      <c r="F122" s="2">
        <v>1.7610515E-2</v>
      </c>
      <c r="G122" s="2">
        <v>4.1054166079999996</v>
      </c>
      <c r="H122" s="2">
        <v>0.714787748</v>
      </c>
      <c r="I122" s="2">
        <v>2</v>
      </c>
      <c r="J122" s="2">
        <v>1</v>
      </c>
      <c r="K122" s="2" t="s">
        <v>2</v>
      </c>
      <c r="L122" s="2" t="s">
        <v>0</v>
      </c>
      <c r="M122" s="2">
        <v>23798</v>
      </c>
      <c r="N122" s="8" t="s">
        <v>504</v>
      </c>
      <c r="O122" s="2">
        <v>171.68893990000001</v>
      </c>
      <c r="P122" s="2">
        <v>527.39916029999995</v>
      </c>
      <c r="Q122" s="2">
        <v>1635.8830049999999</v>
      </c>
      <c r="R122" s="2">
        <v>516.1326517</v>
      </c>
      <c r="S122" s="2">
        <v>805.8898676</v>
      </c>
      <c r="T122" s="2">
        <v>860.96991539999999</v>
      </c>
      <c r="U122" s="2">
        <v>421.44519220000001</v>
      </c>
      <c r="V122" s="2">
        <v>1388.3130619999999</v>
      </c>
      <c r="W122" s="2">
        <v>1413.6861489999999</v>
      </c>
      <c r="X122" s="2">
        <v>5270.3720549999998</v>
      </c>
      <c r="Y122" s="2">
        <v>3218.549853</v>
      </c>
      <c r="Z122" s="2">
        <v>1802.3606600000001</v>
      </c>
      <c r="AA122" s="2" t="s">
        <v>37</v>
      </c>
      <c r="AB122" s="2">
        <v>0.97409999999999997</v>
      </c>
    </row>
    <row r="123" spans="1:28" x14ac:dyDescent="0.3">
      <c r="A123" s="8" t="s">
        <v>184</v>
      </c>
      <c r="B123" s="2">
        <v>10</v>
      </c>
      <c r="C123" s="2">
        <v>3</v>
      </c>
      <c r="D123" s="2">
        <v>605.99</v>
      </c>
      <c r="E123" s="2">
        <v>1.0353199999999999E-3</v>
      </c>
      <c r="F123" s="2">
        <v>2.23558E-3</v>
      </c>
      <c r="G123" s="2">
        <v>5.111565175</v>
      </c>
      <c r="H123" s="2">
        <v>0.99224954600000004</v>
      </c>
      <c r="I123" s="2" t="s">
        <v>39</v>
      </c>
      <c r="J123" s="2">
        <v>2</v>
      </c>
      <c r="K123" s="2" t="s">
        <v>1</v>
      </c>
      <c r="L123" s="2" t="s">
        <v>0</v>
      </c>
      <c r="M123" s="2">
        <v>25559</v>
      </c>
      <c r="N123" s="8" t="s">
        <v>185</v>
      </c>
      <c r="O123" s="2">
        <v>1973.583515</v>
      </c>
      <c r="P123" s="2">
        <v>1434.1549279999999</v>
      </c>
      <c r="Q123" s="2">
        <v>3256.64912</v>
      </c>
      <c r="R123" s="2">
        <v>1620.2410640000001</v>
      </c>
      <c r="S123" s="2">
        <v>9606.5885269999999</v>
      </c>
      <c r="T123" s="2">
        <v>20332.23216</v>
      </c>
      <c r="U123" s="2">
        <v>6200.1186559999996</v>
      </c>
      <c r="V123" s="2">
        <v>6208.4798229999997</v>
      </c>
      <c r="W123" s="2">
        <v>11403.26931</v>
      </c>
      <c r="X123" s="2">
        <v>7637.7544669999997</v>
      </c>
      <c r="Y123" s="2">
        <v>5758.9442300000001</v>
      </c>
      <c r="Z123" s="2">
        <v>6732.4511929999999</v>
      </c>
      <c r="AA123" s="2" t="s">
        <v>37</v>
      </c>
      <c r="AB123" s="2">
        <v>0.99880000000000002</v>
      </c>
    </row>
    <row r="124" spans="1:28" x14ac:dyDescent="0.3">
      <c r="A124" s="8" t="s">
        <v>279</v>
      </c>
      <c r="B124" s="2">
        <v>7</v>
      </c>
      <c r="C124" s="2">
        <v>2</v>
      </c>
      <c r="D124" s="2">
        <v>282.54000000000002</v>
      </c>
      <c r="E124" s="2">
        <v>3.6202130000000002E-3</v>
      </c>
      <c r="F124" s="2">
        <v>4.7872619999999996E-3</v>
      </c>
      <c r="G124" s="2">
        <v>2.9654738589999998</v>
      </c>
      <c r="H124" s="2">
        <v>0.95132707999999999</v>
      </c>
      <c r="I124" s="2">
        <v>2</v>
      </c>
      <c r="J124" s="2">
        <v>1</v>
      </c>
      <c r="K124" s="2" t="s">
        <v>0</v>
      </c>
      <c r="L124" s="2" t="s">
        <v>2</v>
      </c>
      <c r="M124" s="2">
        <v>12487</v>
      </c>
      <c r="N124" s="8" t="s">
        <v>280</v>
      </c>
      <c r="O124" s="2">
        <v>21047.737990000001</v>
      </c>
      <c r="P124" s="2">
        <v>14148.90467</v>
      </c>
      <c r="Q124" s="2">
        <v>26951.982779999998</v>
      </c>
      <c r="R124" s="2">
        <v>32152.476879999998</v>
      </c>
      <c r="S124" s="2">
        <v>9695.5555910000003</v>
      </c>
      <c r="T124" s="2">
        <v>19765.887279999999</v>
      </c>
      <c r="U124" s="2">
        <v>9478.9788289999997</v>
      </c>
      <c r="V124" s="2">
        <v>11235.528539999999</v>
      </c>
      <c r="W124" s="2">
        <v>10525.647800000001</v>
      </c>
      <c r="X124" s="2">
        <v>8541.8188100000007</v>
      </c>
      <c r="Y124" s="2">
        <v>5949.713761</v>
      </c>
      <c r="Z124" s="2">
        <v>6782.493743</v>
      </c>
      <c r="AA124" s="2" t="s">
        <v>37</v>
      </c>
      <c r="AB124" s="2">
        <v>0.7681</v>
      </c>
    </row>
    <row r="125" spans="1:28" x14ac:dyDescent="0.3">
      <c r="A125" s="8" t="s">
        <v>264</v>
      </c>
      <c r="B125" s="2">
        <v>11</v>
      </c>
      <c r="C125" s="2">
        <v>3</v>
      </c>
      <c r="D125" s="2">
        <v>463.7</v>
      </c>
      <c r="E125" s="2">
        <v>2.7166099999999999E-3</v>
      </c>
      <c r="F125" s="2">
        <v>3.8298759999999999E-3</v>
      </c>
      <c r="G125" s="2">
        <v>1.9343185839999999</v>
      </c>
      <c r="H125" s="2">
        <v>0.96614956799999996</v>
      </c>
      <c r="I125" s="2">
        <v>2</v>
      </c>
      <c r="J125" s="2">
        <v>1</v>
      </c>
      <c r="K125" s="2" t="s">
        <v>2</v>
      </c>
      <c r="L125" s="2" t="s">
        <v>0</v>
      </c>
      <c r="M125" s="2">
        <v>13685</v>
      </c>
      <c r="N125" s="8" t="s">
        <v>90</v>
      </c>
      <c r="O125" s="2">
        <v>9435.0897249999998</v>
      </c>
      <c r="P125" s="2">
        <v>7081.7341029999998</v>
      </c>
      <c r="Q125" s="2">
        <v>8077.3151289999996</v>
      </c>
      <c r="R125" s="2">
        <v>9166.966692</v>
      </c>
      <c r="S125" s="2">
        <v>10908.474039999999</v>
      </c>
      <c r="T125" s="2">
        <v>17887.533009999999</v>
      </c>
      <c r="U125" s="2">
        <v>11577.83943</v>
      </c>
      <c r="V125" s="2">
        <v>12049.81732</v>
      </c>
      <c r="W125" s="2">
        <v>19902.938569999998</v>
      </c>
      <c r="X125" s="2">
        <v>17612.081579999998</v>
      </c>
      <c r="Y125" s="2">
        <v>12513.59755</v>
      </c>
      <c r="Z125" s="2">
        <v>15276.116389999999</v>
      </c>
      <c r="AA125" s="2" t="s">
        <v>37</v>
      </c>
      <c r="AB125" s="2">
        <v>0.80249999999999999</v>
      </c>
    </row>
    <row r="126" spans="1:28" x14ac:dyDescent="0.3">
      <c r="A126" s="8" t="s">
        <v>89</v>
      </c>
      <c r="B126" s="2">
        <v>21</v>
      </c>
      <c r="C126" s="2">
        <v>6</v>
      </c>
      <c r="D126" s="2">
        <v>733.15</v>
      </c>
      <c r="E126" s="4">
        <v>7.7899999999999996E-5</v>
      </c>
      <c r="F126" s="2">
        <v>4.1536399999999999E-4</v>
      </c>
      <c r="G126" s="2">
        <v>11.9897355</v>
      </c>
      <c r="H126" s="2">
        <v>0.99998955700000003</v>
      </c>
      <c r="I126" s="2">
        <v>2</v>
      </c>
      <c r="J126" s="2">
        <v>1</v>
      </c>
      <c r="K126" s="2" t="s">
        <v>2</v>
      </c>
      <c r="L126" s="2" t="s">
        <v>0</v>
      </c>
      <c r="M126" s="2">
        <v>28309</v>
      </c>
      <c r="N126" s="8" t="s">
        <v>90</v>
      </c>
      <c r="O126" s="2">
        <v>545.35793969999997</v>
      </c>
      <c r="P126" s="2">
        <v>358.18060869999999</v>
      </c>
      <c r="Q126" s="2">
        <v>494.63276000000002</v>
      </c>
      <c r="R126" s="2">
        <v>294.78252509999999</v>
      </c>
      <c r="S126" s="2">
        <v>2123.581651</v>
      </c>
      <c r="T126" s="2">
        <v>4170.9656660000001</v>
      </c>
      <c r="U126" s="2">
        <v>2430.1987640000002</v>
      </c>
      <c r="V126" s="2">
        <v>2447.8303380000002</v>
      </c>
      <c r="W126" s="2">
        <v>5439.5073160000002</v>
      </c>
      <c r="X126" s="2">
        <v>8041.4326460000002</v>
      </c>
      <c r="Y126" s="2">
        <v>1779.8181830000001</v>
      </c>
      <c r="Z126" s="2">
        <v>5037.3105249999999</v>
      </c>
      <c r="AA126" s="2" t="s">
        <v>37</v>
      </c>
      <c r="AB126" s="2">
        <v>0.85619999999999996</v>
      </c>
    </row>
    <row r="127" spans="1:28" x14ac:dyDescent="0.3">
      <c r="A127" s="8" t="s">
        <v>310</v>
      </c>
      <c r="B127" s="2">
        <v>2</v>
      </c>
      <c r="C127" s="2">
        <v>1</v>
      </c>
      <c r="D127" s="2">
        <v>56.08</v>
      </c>
      <c r="E127" s="2">
        <v>4.6789650000000002E-3</v>
      </c>
      <c r="F127" s="2">
        <v>5.4668829999999996E-3</v>
      </c>
      <c r="G127" s="2">
        <v>17.660995119999999</v>
      </c>
      <c r="H127" s="2">
        <v>0.93439510000000003</v>
      </c>
      <c r="I127" s="2">
        <v>1</v>
      </c>
      <c r="J127" s="2">
        <v>1</v>
      </c>
      <c r="K127" s="2" t="s">
        <v>2</v>
      </c>
      <c r="L127" s="2" t="s">
        <v>0</v>
      </c>
      <c r="M127" s="2">
        <v>18821</v>
      </c>
      <c r="N127" s="8" t="s">
        <v>311</v>
      </c>
      <c r="O127" s="2">
        <v>104.8533442</v>
      </c>
      <c r="P127" s="2">
        <v>600.4127211</v>
      </c>
      <c r="Q127" s="2">
        <v>255.59418460000001</v>
      </c>
      <c r="R127" s="2">
        <v>397.91381560000002</v>
      </c>
      <c r="S127" s="2">
        <v>601.08580229999995</v>
      </c>
      <c r="T127" s="2">
        <v>4395.1785410000002</v>
      </c>
      <c r="U127" s="2">
        <v>258.73170479999999</v>
      </c>
      <c r="V127" s="2">
        <v>284.12990569999999</v>
      </c>
      <c r="W127" s="2">
        <v>10579.40315</v>
      </c>
      <c r="X127" s="2">
        <v>2515.5593920000001</v>
      </c>
      <c r="Y127" s="2">
        <v>5887.064824</v>
      </c>
      <c r="Z127" s="2">
        <v>5015.2747730000001</v>
      </c>
      <c r="AA127" s="2" t="s">
        <v>37</v>
      </c>
      <c r="AB127" s="2">
        <v>0.44450000000000001</v>
      </c>
    </row>
    <row r="128" spans="1:28" x14ac:dyDescent="0.3">
      <c r="A128" s="8" t="s">
        <v>583</v>
      </c>
      <c r="B128" s="2">
        <v>7</v>
      </c>
      <c r="C128" s="2">
        <v>1</v>
      </c>
      <c r="D128" s="2">
        <v>328.25</v>
      </c>
      <c r="E128" s="2">
        <v>4.2465718999999999E-2</v>
      </c>
      <c r="F128" s="2">
        <v>2.4556094000000001E-2</v>
      </c>
      <c r="G128" s="2">
        <v>4.5347182000000004</v>
      </c>
      <c r="H128" s="2">
        <v>0.62042367200000004</v>
      </c>
      <c r="I128" s="2">
        <v>2</v>
      </c>
      <c r="J128" s="2">
        <v>1</v>
      </c>
      <c r="K128" s="2" t="s">
        <v>0</v>
      </c>
      <c r="L128" s="2" t="s">
        <v>1</v>
      </c>
      <c r="M128" s="2">
        <v>18464</v>
      </c>
      <c r="N128" s="8" t="s">
        <v>584</v>
      </c>
      <c r="O128" s="2">
        <v>1010.984473</v>
      </c>
      <c r="P128" s="2">
        <v>777.40511819999995</v>
      </c>
      <c r="Q128" s="2">
        <v>1007.3574149999999</v>
      </c>
      <c r="R128" s="2">
        <v>187.5285433</v>
      </c>
      <c r="S128" s="2">
        <v>273.92646589999998</v>
      </c>
      <c r="T128" s="2">
        <v>69.507692160000005</v>
      </c>
      <c r="U128" s="2">
        <v>30.574148959999999</v>
      </c>
      <c r="V128" s="2">
        <v>283.86621079999998</v>
      </c>
      <c r="W128" s="2">
        <v>283.92522539999999</v>
      </c>
      <c r="X128" s="2">
        <v>300.13010709999998</v>
      </c>
      <c r="Y128" s="2">
        <v>214.33764640000001</v>
      </c>
      <c r="Z128" s="2">
        <v>379.70074949999997</v>
      </c>
      <c r="AA128" s="2" t="s">
        <v>37</v>
      </c>
      <c r="AB128" s="2">
        <v>0.77149999999999996</v>
      </c>
    </row>
    <row r="129" spans="1:28" x14ac:dyDescent="0.3">
      <c r="A129" s="8" t="s">
        <v>38</v>
      </c>
      <c r="B129" s="2">
        <v>53</v>
      </c>
      <c r="C129" s="2">
        <v>18</v>
      </c>
      <c r="D129" s="2">
        <v>3699.53</v>
      </c>
      <c r="E129" s="4">
        <v>6.4999999999999996E-6</v>
      </c>
      <c r="F129" s="2">
        <v>1.06525E-4</v>
      </c>
      <c r="G129" s="2">
        <v>21.695072060000001</v>
      </c>
      <c r="H129" s="2">
        <v>1</v>
      </c>
      <c r="I129" s="2" t="s">
        <v>39</v>
      </c>
      <c r="J129" s="2">
        <v>2</v>
      </c>
      <c r="K129" s="2" t="s">
        <v>2</v>
      </c>
      <c r="L129" s="2" t="s">
        <v>0</v>
      </c>
      <c r="M129" s="2">
        <v>50708</v>
      </c>
      <c r="N129" s="8" t="s">
        <v>40</v>
      </c>
      <c r="O129" s="2">
        <v>38255.153789999997</v>
      </c>
      <c r="P129" s="2">
        <v>18653.376209999999</v>
      </c>
      <c r="Q129" s="2">
        <v>47464.159610000002</v>
      </c>
      <c r="R129" s="2">
        <v>30173.219499999999</v>
      </c>
      <c r="S129" s="2">
        <v>324531.6692</v>
      </c>
      <c r="T129" s="2">
        <v>679606.4669</v>
      </c>
      <c r="U129" s="2">
        <v>238167.8799</v>
      </c>
      <c r="V129" s="2">
        <v>259803.08319999999</v>
      </c>
      <c r="W129" s="2">
        <v>1193979.075</v>
      </c>
      <c r="X129" s="2">
        <v>539789.47019999998</v>
      </c>
      <c r="Y129" s="2">
        <v>616598.9216</v>
      </c>
      <c r="Z129" s="2">
        <v>568615.72699999996</v>
      </c>
      <c r="AA129" s="2" t="s">
        <v>37</v>
      </c>
      <c r="AB129" s="2">
        <v>0.8196</v>
      </c>
    </row>
    <row r="130" spans="1:28" x14ac:dyDescent="0.3">
      <c r="A130" s="8" t="s">
        <v>581</v>
      </c>
      <c r="B130" s="2">
        <v>14</v>
      </c>
      <c r="C130" s="2">
        <v>1</v>
      </c>
      <c r="D130" s="2">
        <v>627.6</v>
      </c>
      <c r="E130" s="2">
        <v>4.0238856000000003E-2</v>
      </c>
      <c r="F130" s="2">
        <v>2.3427223E-2</v>
      </c>
      <c r="G130" s="2">
        <v>3.4648743780000002</v>
      </c>
      <c r="H130" s="2">
        <v>0.63118693699999995</v>
      </c>
      <c r="I130" s="2">
        <v>2</v>
      </c>
      <c r="J130" s="2">
        <v>1</v>
      </c>
      <c r="K130" s="2" t="s">
        <v>2</v>
      </c>
      <c r="L130" s="2" t="s">
        <v>0</v>
      </c>
      <c r="M130" s="2">
        <v>17699</v>
      </c>
      <c r="N130" s="8" t="s">
        <v>582</v>
      </c>
      <c r="O130" s="2">
        <v>756.12079670000003</v>
      </c>
      <c r="P130" s="2">
        <v>364.187209</v>
      </c>
      <c r="Q130" s="2">
        <v>2034.4767469999999</v>
      </c>
      <c r="R130" s="2">
        <v>3094.743183</v>
      </c>
      <c r="S130" s="2">
        <v>1095.1597300000001</v>
      </c>
      <c r="T130" s="2">
        <v>2628.2166040000002</v>
      </c>
      <c r="U130" s="2">
        <v>1110.058215</v>
      </c>
      <c r="V130" s="2">
        <v>1452.0655059999999</v>
      </c>
      <c r="W130" s="2">
        <v>4588.5530189999999</v>
      </c>
      <c r="X130" s="2">
        <v>8518.6282439999995</v>
      </c>
      <c r="Y130" s="2">
        <v>2044.26322</v>
      </c>
      <c r="Z130" s="2">
        <v>6502.3847329999999</v>
      </c>
      <c r="AA130" s="2" t="s">
        <v>37</v>
      </c>
      <c r="AB130" s="2">
        <v>0.97430000000000005</v>
      </c>
    </row>
    <row r="131" spans="1:28" x14ac:dyDescent="0.3">
      <c r="A131" s="8" t="s">
        <v>414</v>
      </c>
      <c r="B131" s="2">
        <v>8</v>
      </c>
      <c r="C131" s="2">
        <v>1</v>
      </c>
      <c r="D131" s="2">
        <v>157.16999999999999</v>
      </c>
      <c r="E131" s="2">
        <v>1.2026396999999999E-2</v>
      </c>
      <c r="F131" s="2">
        <v>1.0145355E-2</v>
      </c>
      <c r="G131" s="2">
        <v>3.3251628640000002</v>
      </c>
      <c r="H131" s="2">
        <v>0.83673833200000003</v>
      </c>
      <c r="I131" s="2">
        <v>2</v>
      </c>
      <c r="J131" s="2">
        <v>1</v>
      </c>
      <c r="K131" s="2" t="s">
        <v>0</v>
      </c>
      <c r="L131" s="2" t="s">
        <v>1</v>
      </c>
      <c r="M131" s="2">
        <v>30770</v>
      </c>
      <c r="N131" s="8" t="s">
        <v>415</v>
      </c>
      <c r="O131" s="2">
        <v>10773.92808</v>
      </c>
      <c r="P131" s="2">
        <v>6151.0374899999997</v>
      </c>
      <c r="Q131" s="2">
        <v>10965.148880000001</v>
      </c>
      <c r="R131" s="2">
        <v>27419.735290000001</v>
      </c>
      <c r="S131" s="2">
        <v>3896.3358859999998</v>
      </c>
      <c r="T131" s="2">
        <v>6220.1740570000002</v>
      </c>
      <c r="U131" s="2">
        <v>3459.6061930000001</v>
      </c>
      <c r="V131" s="2">
        <v>3057.6103899999998</v>
      </c>
      <c r="W131" s="2">
        <v>6769.7481369999996</v>
      </c>
      <c r="X131" s="2">
        <v>5152.0492489999997</v>
      </c>
      <c r="Y131" s="2">
        <v>5381.3983500000004</v>
      </c>
      <c r="Z131" s="2">
        <v>4956.5008879999996</v>
      </c>
      <c r="AA131" s="2" t="s">
        <v>37</v>
      </c>
      <c r="AB131" s="2">
        <v>0.72560000000000002</v>
      </c>
    </row>
    <row r="132" spans="1:28" x14ac:dyDescent="0.3">
      <c r="A132" s="8" t="s">
        <v>538</v>
      </c>
      <c r="B132" s="2">
        <v>40</v>
      </c>
      <c r="C132" s="2">
        <v>12</v>
      </c>
      <c r="D132" s="2">
        <v>1780.81</v>
      </c>
      <c r="E132" s="2">
        <v>3.0830831999999999E-2</v>
      </c>
      <c r="F132" s="2">
        <v>1.9551306000000001E-2</v>
      </c>
      <c r="G132" s="2">
        <v>1.9948874830000001</v>
      </c>
      <c r="H132" s="2">
        <v>0.68286461099999995</v>
      </c>
      <c r="I132" s="2" t="s">
        <v>39</v>
      </c>
      <c r="J132" s="2">
        <v>2</v>
      </c>
      <c r="K132" s="2" t="s">
        <v>2</v>
      </c>
      <c r="L132" s="2" t="s">
        <v>1</v>
      </c>
      <c r="M132" s="2">
        <v>57999</v>
      </c>
      <c r="N132" s="8" t="s">
        <v>502</v>
      </c>
      <c r="O132" s="2">
        <v>36508.92787</v>
      </c>
      <c r="P132" s="2">
        <v>37056.745190000001</v>
      </c>
      <c r="Q132" s="2">
        <v>44681.214740000003</v>
      </c>
      <c r="R132" s="2">
        <v>27021.132809999999</v>
      </c>
      <c r="S132" s="2">
        <v>30148.95796</v>
      </c>
      <c r="T132" s="2">
        <v>32560.30171</v>
      </c>
      <c r="U132" s="2">
        <v>14024.12235</v>
      </c>
      <c r="V132" s="2">
        <v>46640.653350000001</v>
      </c>
      <c r="W132" s="2">
        <v>53728.697399999997</v>
      </c>
      <c r="X132" s="2">
        <v>51393.64256</v>
      </c>
      <c r="Y132" s="2">
        <v>82494.034920000006</v>
      </c>
      <c r="Z132" s="2">
        <v>58500.943950000001</v>
      </c>
      <c r="AA132" s="2" t="s">
        <v>37</v>
      </c>
      <c r="AB132" s="2">
        <v>0.79669999999999996</v>
      </c>
    </row>
    <row r="133" spans="1:28" x14ac:dyDescent="0.3">
      <c r="A133" s="8" t="s">
        <v>501</v>
      </c>
      <c r="B133" s="2">
        <v>27</v>
      </c>
      <c r="C133" s="2">
        <v>5</v>
      </c>
      <c r="D133" s="2">
        <v>784.52</v>
      </c>
      <c r="E133" s="2">
        <v>2.5724167999999999E-2</v>
      </c>
      <c r="F133" s="2">
        <v>1.7552708E-2</v>
      </c>
      <c r="G133" s="2">
        <v>2.2884598980000002</v>
      </c>
      <c r="H133" s="2">
        <v>0.71627486699999998</v>
      </c>
      <c r="I133" s="2" t="s">
        <v>39</v>
      </c>
      <c r="J133" s="2">
        <v>2</v>
      </c>
      <c r="K133" s="2" t="s">
        <v>0</v>
      </c>
      <c r="L133" s="2" t="s">
        <v>1</v>
      </c>
      <c r="M133" s="2">
        <v>59764</v>
      </c>
      <c r="N133" s="8" t="s">
        <v>502</v>
      </c>
      <c r="O133" s="2">
        <v>7919.6962830000002</v>
      </c>
      <c r="P133" s="2">
        <v>6097.8807109999998</v>
      </c>
      <c r="Q133" s="2">
        <v>14579.03499</v>
      </c>
      <c r="R133" s="2">
        <v>14798.090190000001</v>
      </c>
      <c r="S133" s="2">
        <v>4145.0671380000003</v>
      </c>
      <c r="T133" s="2">
        <v>6622.2051019999999</v>
      </c>
      <c r="U133" s="2">
        <v>4658.2369170000002</v>
      </c>
      <c r="V133" s="2">
        <v>3536.8953000000001</v>
      </c>
      <c r="W133" s="2">
        <v>8344.4916880000001</v>
      </c>
      <c r="X133" s="2">
        <v>5066.2321469999997</v>
      </c>
      <c r="Y133" s="2">
        <v>5048.1448769999997</v>
      </c>
      <c r="Z133" s="2">
        <v>3998.179369</v>
      </c>
      <c r="AA133" s="2" t="s">
        <v>37</v>
      </c>
      <c r="AB133" s="2">
        <v>0.86450000000000005</v>
      </c>
    </row>
    <row r="134" spans="1:28" x14ac:dyDescent="0.3">
      <c r="A134" s="8" t="s">
        <v>369</v>
      </c>
      <c r="B134" s="2">
        <v>9</v>
      </c>
      <c r="C134" s="2">
        <v>2</v>
      </c>
      <c r="D134" s="2">
        <v>397.19</v>
      </c>
      <c r="E134" s="2">
        <v>8.5697099999999995E-3</v>
      </c>
      <c r="F134" s="2">
        <v>8.2127559999999999E-3</v>
      </c>
      <c r="G134" s="2">
        <v>41.250958259999997</v>
      </c>
      <c r="H134" s="2">
        <v>0.87854629200000001</v>
      </c>
      <c r="I134" s="2" t="s">
        <v>39</v>
      </c>
      <c r="J134" s="2">
        <v>2</v>
      </c>
      <c r="K134" s="2" t="s">
        <v>0</v>
      </c>
      <c r="L134" s="2" t="s">
        <v>1</v>
      </c>
      <c r="M134" s="2">
        <v>15864</v>
      </c>
      <c r="N134" s="8" t="s">
        <v>370</v>
      </c>
      <c r="O134" s="2">
        <v>4770.3359200000004</v>
      </c>
      <c r="P134" s="2">
        <v>6963.6697720000002</v>
      </c>
      <c r="Q134" s="2">
        <v>25457.216390000001</v>
      </c>
      <c r="R134" s="2">
        <v>233.33190060000001</v>
      </c>
      <c r="S134" s="2">
        <v>530.10128029999998</v>
      </c>
      <c r="T134" s="2">
        <v>203.74602490000001</v>
      </c>
      <c r="U134" s="2">
        <v>149.47295399999999</v>
      </c>
      <c r="V134" s="2">
        <v>23.920580040000001</v>
      </c>
      <c r="W134" s="2">
        <v>4289.864834</v>
      </c>
      <c r="X134" s="2">
        <v>2983.628134</v>
      </c>
      <c r="Y134" s="2">
        <v>13901.124330000001</v>
      </c>
      <c r="Z134" s="2">
        <v>11694.501389999999</v>
      </c>
      <c r="AA134" s="2" t="s">
        <v>37</v>
      </c>
      <c r="AB134" s="2">
        <v>0.80869999999999997</v>
      </c>
    </row>
    <row r="135" spans="1:28" x14ac:dyDescent="0.3">
      <c r="A135" s="8" t="s">
        <v>283</v>
      </c>
      <c r="B135" s="2">
        <v>8</v>
      </c>
      <c r="C135" s="2">
        <v>2</v>
      </c>
      <c r="D135" s="2">
        <v>179.31</v>
      </c>
      <c r="E135" s="2">
        <v>3.6958410000000001E-3</v>
      </c>
      <c r="F135" s="2">
        <v>4.8126560000000002E-3</v>
      </c>
      <c r="G135" s="2">
        <v>7.5038180920000004</v>
      </c>
      <c r="H135" s="2">
        <v>0.95009776099999999</v>
      </c>
      <c r="I135" s="2">
        <v>2</v>
      </c>
      <c r="J135" s="2">
        <v>1</v>
      </c>
      <c r="K135" s="2" t="s">
        <v>1</v>
      </c>
      <c r="L135" s="2" t="s">
        <v>0</v>
      </c>
      <c r="M135" s="2">
        <v>30212</v>
      </c>
      <c r="N135" s="8" t="s">
        <v>284</v>
      </c>
      <c r="O135" s="2">
        <v>1182.7708009999999</v>
      </c>
      <c r="P135" s="2">
        <v>520.16915889999996</v>
      </c>
      <c r="Q135" s="2">
        <v>737.47472700000003</v>
      </c>
      <c r="R135" s="2">
        <v>186.983476</v>
      </c>
      <c r="S135" s="2">
        <v>4233.885088</v>
      </c>
      <c r="T135" s="2">
        <v>9470.4320619999999</v>
      </c>
      <c r="U135" s="2">
        <v>3491.286971</v>
      </c>
      <c r="V135" s="2">
        <v>2519.9137479999999</v>
      </c>
      <c r="W135" s="2">
        <v>3211.6575760000001</v>
      </c>
      <c r="X135" s="2">
        <v>1595.0691549999999</v>
      </c>
      <c r="Y135" s="2">
        <v>962.42589580000003</v>
      </c>
      <c r="Z135" s="2">
        <v>1668.391846</v>
      </c>
      <c r="AA135" s="2" t="s">
        <v>37</v>
      </c>
      <c r="AB135" s="2">
        <v>0.91969999999999996</v>
      </c>
    </row>
    <row r="136" spans="1:28" x14ac:dyDescent="0.3">
      <c r="A136" s="8" t="s">
        <v>190</v>
      </c>
      <c r="B136" s="2">
        <v>22</v>
      </c>
      <c r="C136" s="2">
        <v>9</v>
      </c>
      <c r="D136" s="2">
        <v>562.03</v>
      </c>
      <c r="E136" s="2">
        <v>1.0929970000000001E-3</v>
      </c>
      <c r="F136" s="2">
        <v>2.2536259999999999E-3</v>
      </c>
      <c r="G136" s="2">
        <v>16.835724760000002</v>
      </c>
      <c r="H136" s="2">
        <v>0.99148332699999997</v>
      </c>
      <c r="I136" s="2" t="s">
        <v>39</v>
      </c>
      <c r="J136" s="2">
        <v>2</v>
      </c>
      <c r="K136" s="2" t="s">
        <v>2</v>
      </c>
      <c r="L136" s="2" t="s">
        <v>0</v>
      </c>
      <c r="M136" s="2">
        <v>47406</v>
      </c>
      <c r="N136" s="8" t="s">
        <v>191</v>
      </c>
      <c r="O136" s="2">
        <v>21178.395219999999</v>
      </c>
      <c r="P136" s="2">
        <v>24699.971119999998</v>
      </c>
      <c r="Q136" s="2">
        <v>23311.879949999999</v>
      </c>
      <c r="R136" s="2">
        <v>12009.3475</v>
      </c>
      <c r="S136" s="2">
        <v>11420.92231</v>
      </c>
      <c r="T136" s="2">
        <v>116765.88</v>
      </c>
      <c r="U136" s="2">
        <v>9515.8374609999992</v>
      </c>
      <c r="V136" s="2">
        <v>7822.7224450000003</v>
      </c>
      <c r="W136" s="2">
        <v>188530.05369999999</v>
      </c>
      <c r="X136" s="2">
        <v>265882.53330000001</v>
      </c>
      <c r="Y136" s="2">
        <v>284385.04680000001</v>
      </c>
      <c r="Z136" s="2">
        <v>628256.37769999995</v>
      </c>
      <c r="AA136" s="2" t="s">
        <v>37</v>
      </c>
      <c r="AB136" s="2">
        <v>0.84750000000000003</v>
      </c>
    </row>
    <row r="137" spans="1:28" x14ac:dyDescent="0.3">
      <c r="A137" s="8" t="s">
        <v>277</v>
      </c>
      <c r="B137" s="2">
        <v>16</v>
      </c>
      <c r="C137" s="2">
        <v>3</v>
      </c>
      <c r="D137" s="2">
        <v>407.19</v>
      </c>
      <c r="E137" s="2">
        <v>3.445797E-3</v>
      </c>
      <c r="F137" s="2">
        <v>4.5922180000000003E-3</v>
      </c>
      <c r="G137" s="2">
        <v>11.05233325</v>
      </c>
      <c r="H137" s="2">
        <v>0.95417132000000004</v>
      </c>
      <c r="I137" s="2" t="s">
        <v>39</v>
      </c>
      <c r="J137" s="2">
        <v>2</v>
      </c>
      <c r="K137" s="2" t="s">
        <v>2</v>
      </c>
      <c r="L137" s="2" t="s">
        <v>1</v>
      </c>
      <c r="M137" s="2">
        <v>56971</v>
      </c>
      <c r="N137" s="8" t="s">
        <v>278</v>
      </c>
      <c r="O137" s="2">
        <v>7663.0119379999996</v>
      </c>
      <c r="P137" s="2">
        <v>6108.4698580000004</v>
      </c>
      <c r="Q137" s="2">
        <v>33584.862309999997</v>
      </c>
      <c r="R137" s="2">
        <v>2012.5424829999999</v>
      </c>
      <c r="S137" s="2">
        <v>7518.4593340000001</v>
      </c>
      <c r="T137" s="2">
        <v>32309.647110000002</v>
      </c>
      <c r="U137" s="2">
        <v>4458.281465</v>
      </c>
      <c r="V137" s="2">
        <v>2697.7160170000002</v>
      </c>
      <c r="W137" s="2">
        <v>90983.570810000005</v>
      </c>
      <c r="X137" s="2">
        <v>127503.8515</v>
      </c>
      <c r="Y137" s="2">
        <v>77427.990959999996</v>
      </c>
      <c r="Z137" s="2">
        <v>223368.56080000001</v>
      </c>
      <c r="AA137" s="2" t="s">
        <v>37</v>
      </c>
      <c r="AB137" s="2">
        <v>0.64880000000000004</v>
      </c>
    </row>
    <row r="138" spans="1:28" x14ac:dyDescent="0.3">
      <c r="A138" s="8" t="s">
        <v>428</v>
      </c>
      <c r="B138" s="2">
        <v>59</v>
      </c>
      <c r="C138" s="2">
        <v>20</v>
      </c>
      <c r="D138" s="2">
        <v>3011.97</v>
      </c>
      <c r="E138" s="2">
        <v>1.2630746999999999E-2</v>
      </c>
      <c r="F138" s="2">
        <v>1.0309214000000001E-2</v>
      </c>
      <c r="G138" s="2">
        <v>6.0153656639999999</v>
      </c>
      <c r="H138" s="2">
        <v>0.83005507999999995</v>
      </c>
      <c r="I138" s="2" t="s">
        <v>39</v>
      </c>
      <c r="J138" s="2">
        <v>2</v>
      </c>
      <c r="K138" s="2" t="s">
        <v>1</v>
      </c>
      <c r="L138" s="2" t="s">
        <v>0</v>
      </c>
      <c r="M138" s="2">
        <v>47176</v>
      </c>
      <c r="N138" s="8" t="s">
        <v>429</v>
      </c>
      <c r="O138" s="2">
        <v>70516.295819999999</v>
      </c>
      <c r="P138" s="2">
        <v>56603.043680000002</v>
      </c>
      <c r="Q138" s="2">
        <v>115272.59849999999</v>
      </c>
      <c r="R138" s="2">
        <v>116787.9914</v>
      </c>
      <c r="S138" s="2">
        <v>737766.13340000005</v>
      </c>
      <c r="T138" s="2">
        <v>1001896.626</v>
      </c>
      <c r="U138" s="2">
        <v>280669.13829999999</v>
      </c>
      <c r="V138" s="2">
        <v>140266.71650000001</v>
      </c>
      <c r="W138" s="2">
        <v>220517.2188</v>
      </c>
      <c r="X138" s="2">
        <v>135634.75949999999</v>
      </c>
      <c r="Y138" s="2">
        <v>99992.431240000005</v>
      </c>
      <c r="Z138" s="2">
        <v>119012.25659999999</v>
      </c>
      <c r="AA138" s="2" t="s">
        <v>37</v>
      </c>
      <c r="AB138" s="2">
        <v>0.70050000000000001</v>
      </c>
    </row>
    <row r="139" spans="1:28" x14ac:dyDescent="0.3">
      <c r="A139" s="8" t="s">
        <v>445</v>
      </c>
      <c r="B139" s="2">
        <v>9</v>
      </c>
      <c r="C139" s="2">
        <v>2</v>
      </c>
      <c r="D139" s="2">
        <v>266.10000000000002</v>
      </c>
      <c r="E139" s="2">
        <v>1.3865966E-2</v>
      </c>
      <c r="F139" s="2">
        <v>1.0800623000000001E-2</v>
      </c>
      <c r="G139" s="2">
        <v>4.8431394159999996</v>
      </c>
      <c r="H139" s="2">
        <v>0.81690141500000002</v>
      </c>
      <c r="I139" s="2">
        <v>2</v>
      </c>
      <c r="J139" s="2">
        <v>1</v>
      </c>
      <c r="K139" s="2" t="s">
        <v>2</v>
      </c>
      <c r="L139" s="2" t="s">
        <v>0</v>
      </c>
      <c r="M139" s="2">
        <v>14885</v>
      </c>
      <c r="N139" s="8" t="s">
        <v>157</v>
      </c>
      <c r="O139" s="2">
        <v>1766.777934</v>
      </c>
      <c r="P139" s="2">
        <v>548.06073089999995</v>
      </c>
      <c r="Q139" s="2">
        <v>2222.399253</v>
      </c>
      <c r="R139" s="2">
        <v>2842.5868099999998</v>
      </c>
      <c r="S139" s="2">
        <v>4968.5430980000001</v>
      </c>
      <c r="T139" s="2">
        <v>6169.1724119999999</v>
      </c>
      <c r="U139" s="2">
        <v>3697.56448</v>
      </c>
      <c r="V139" s="2">
        <v>1041.5052559999999</v>
      </c>
      <c r="W139" s="2">
        <v>10721.76391</v>
      </c>
      <c r="X139" s="2">
        <v>6870.9545150000004</v>
      </c>
      <c r="Y139" s="2">
        <v>11193.948689999999</v>
      </c>
      <c r="Z139" s="2">
        <v>6954.8529079999998</v>
      </c>
      <c r="AA139" s="2" t="s">
        <v>37</v>
      </c>
      <c r="AB139" s="2">
        <v>0.621</v>
      </c>
    </row>
    <row r="140" spans="1:28" x14ac:dyDescent="0.3">
      <c r="A140" s="8" t="s">
        <v>156</v>
      </c>
      <c r="B140" s="2">
        <v>17</v>
      </c>
      <c r="C140" s="2">
        <v>5</v>
      </c>
      <c r="D140" s="2">
        <v>512.79999999999995</v>
      </c>
      <c r="E140" s="2">
        <v>6.3880199999999995E-4</v>
      </c>
      <c r="F140" s="2">
        <v>1.6764690000000001E-3</v>
      </c>
      <c r="G140" s="2">
        <v>6.8033707220000004</v>
      </c>
      <c r="H140" s="2">
        <v>0.99687079700000003</v>
      </c>
      <c r="I140" s="2">
        <v>2</v>
      </c>
      <c r="J140" s="2">
        <v>1</v>
      </c>
      <c r="K140" s="2" t="s">
        <v>2</v>
      </c>
      <c r="L140" s="2" t="s">
        <v>0</v>
      </c>
      <c r="M140" s="2">
        <v>38333</v>
      </c>
      <c r="N140" s="8" t="s">
        <v>157</v>
      </c>
      <c r="O140" s="2">
        <v>2849.4747750000001</v>
      </c>
      <c r="P140" s="2">
        <v>2155.2782750000001</v>
      </c>
      <c r="Q140" s="2">
        <v>2334.3431059999998</v>
      </c>
      <c r="R140" s="2">
        <v>2785.2889879999998</v>
      </c>
      <c r="S140" s="2">
        <v>4031.8733050000001</v>
      </c>
      <c r="T140" s="2">
        <v>19184.467479999999</v>
      </c>
      <c r="U140" s="2">
        <v>5266.426031</v>
      </c>
      <c r="V140" s="2">
        <v>3824.250759</v>
      </c>
      <c r="W140" s="2">
        <v>18775.591209999999</v>
      </c>
      <c r="X140" s="2">
        <v>17585.004420000001</v>
      </c>
      <c r="Y140" s="2">
        <v>16683.054270000001</v>
      </c>
      <c r="Z140" s="2">
        <v>15836.29557</v>
      </c>
      <c r="AA140" s="2" t="s">
        <v>37</v>
      </c>
      <c r="AB140" s="2">
        <v>0.621</v>
      </c>
    </row>
    <row r="141" spans="1:28" x14ac:dyDescent="0.3">
      <c r="A141" s="8" t="s">
        <v>218</v>
      </c>
      <c r="B141" s="2">
        <v>9</v>
      </c>
      <c r="C141" s="2">
        <v>2</v>
      </c>
      <c r="D141" s="2">
        <v>284.43</v>
      </c>
      <c r="E141" s="2">
        <v>1.421853E-3</v>
      </c>
      <c r="F141" s="2">
        <v>2.4758580000000001E-3</v>
      </c>
      <c r="G141" s="2">
        <v>9.6061720099999999</v>
      </c>
      <c r="H141" s="2">
        <v>0.98681451399999998</v>
      </c>
      <c r="I141" s="2">
        <v>2</v>
      </c>
      <c r="J141" s="2">
        <v>1</v>
      </c>
      <c r="K141" s="2" t="s">
        <v>2</v>
      </c>
      <c r="L141" s="2" t="s">
        <v>0</v>
      </c>
      <c r="M141" s="2">
        <v>20612</v>
      </c>
      <c r="N141" s="8" t="s">
        <v>219</v>
      </c>
      <c r="O141" s="2">
        <v>394.93908929999998</v>
      </c>
      <c r="P141" s="2">
        <v>135.16412800000001</v>
      </c>
      <c r="Q141" s="2">
        <v>303.51453650000002</v>
      </c>
      <c r="R141" s="2">
        <v>542.07792770000003</v>
      </c>
      <c r="S141" s="2">
        <v>1714.6327859999999</v>
      </c>
      <c r="T141" s="2">
        <v>2510.627915</v>
      </c>
      <c r="U141" s="2">
        <v>1113.1465439999999</v>
      </c>
      <c r="V141" s="2">
        <v>1205.026652</v>
      </c>
      <c r="W141" s="2">
        <v>4309.8516300000001</v>
      </c>
      <c r="X141" s="2">
        <v>4860.4702450000004</v>
      </c>
      <c r="Y141" s="2">
        <v>932.81886499999996</v>
      </c>
      <c r="Z141" s="2">
        <v>3112.028609</v>
      </c>
      <c r="AA141" s="2" t="s">
        <v>37</v>
      </c>
      <c r="AB141" s="2">
        <v>0.98860000000000003</v>
      </c>
    </row>
    <row r="142" spans="1:28" x14ac:dyDescent="0.3">
      <c r="A142" s="8" t="s">
        <v>261</v>
      </c>
      <c r="B142" s="2">
        <v>24</v>
      </c>
      <c r="C142" s="2">
        <v>1</v>
      </c>
      <c r="D142" s="2">
        <v>391.98</v>
      </c>
      <c r="E142" s="2">
        <v>2.5984570000000002E-3</v>
      </c>
      <c r="F142" s="2">
        <v>3.7248730000000001E-3</v>
      </c>
      <c r="G142" s="2">
        <v>14.010120369999999</v>
      </c>
      <c r="H142" s="2">
        <v>0.96809263999999995</v>
      </c>
      <c r="I142" s="2">
        <v>2</v>
      </c>
      <c r="J142" s="2">
        <v>1</v>
      </c>
      <c r="K142" s="2" t="s">
        <v>2</v>
      </c>
      <c r="L142" s="2" t="s">
        <v>0</v>
      </c>
      <c r="M142" s="2">
        <v>41057</v>
      </c>
      <c r="N142" s="8" t="s">
        <v>262</v>
      </c>
      <c r="O142" s="2">
        <v>12.83425789</v>
      </c>
      <c r="P142" s="2">
        <v>4.2894873889999996</v>
      </c>
      <c r="Q142" s="2">
        <v>59.193781420000001</v>
      </c>
      <c r="R142" s="2">
        <v>64.915226790000006</v>
      </c>
      <c r="S142" s="2">
        <v>64.633349170000002</v>
      </c>
      <c r="T142" s="2">
        <v>190.5820052</v>
      </c>
      <c r="U142" s="2">
        <v>166.05717290000001</v>
      </c>
      <c r="V142" s="2">
        <v>157.35056489999999</v>
      </c>
      <c r="W142" s="2">
        <v>593.97763680000003</v>
      </c>
      <c r="X142" s="2">
        <v>719.21334260000003</v>
      </c>
      <c r="Y142" s="2">
        <v>198.08567429999999</v>
      </c>
      <c r="Z142" s="2">
        <v>467.41122280000002</v>
      </c>
      <c r="AA142" s="2" t="s">
        <v>37</v>
      </c>
      <c r="AB142" s="2">
        <v>0.98860000000000003</v>
      </c>
    </row>
    <row r="143" spans="1:28" x14ac:dyDescent="0.3">
      <c r="A143" s="8" t="s">
        <v>354</v>
      </c>
      <c r="B143" s="2">
        <v>9</v>
      </c>
      <c r="C143" s="2">
        <v>2</v>
      </c>
      <c r="D143" s="2">
        <v>136.44</v>
      </c>
      <c r="E143" s="2">
        <v>7.3683109999999998E-3</v>
      </c>
      <c r="F143" s="2">
        <v>7.43745E-3</v>
      </c>
      <c r="G143" s="2">
        <v>22.564528710000001</v>
      </c>
      <c r="H143" s="2">
        <v>0.89470569099999997</v>
      </c>
      <c r="I143" s="2" t="s">
        <v>39</v>
      </c>
      <c r="J143" s="2">
        <v>2</v>
      </c>
      <c r="K143" s="2" t="s">
        <v>2</v>
      </c>
      <c r="L143" s="2" t="s">
        <v>0</v>
      </c>
      <c r="M143" s="2">
        <v>13839</v>
      </c>
      <c r="N143" s="8" t="s">
        <v>355</v>
      </c>
      <c r="O143" s="2">
        <v>424.23050710000001</v>
      </c>
      <c r="P143" s="2">
        <v>687.63504409999996</v>
      </c>
      <c r="Q143" s="2">
        <v>2044.0481950000001</v>
      </c>
      <c r="R143" s="2">
        <v>1475.293807</v>
      </c>
      <c r="S143" s="2">
        <v>5001.0686370000003</v>
      </c>
      <c r="T143" s="2">
        <v>11422.39039</v>
      </c>
      <c r="U143" s="2">
        <v>860.11779030000002</v>
      </c>
      <c r="V143" s="2">
        <v>182.3373205</v>
      </c>
      <c r="W143" s="2">
        <v>38903.350120000003</v>
      </c>
      <c r="X143" s="2">
        <v>16534.89776</v>
      </c>
      <c r="Y143" s="2">
        <v>24403.04609</v>
      </c>
      <c r="Z143" s="2">
        <v>24659.721850000002</v>
      </c>
      <c r="AA143" s="2" t="s">
        <v>37</v>
      </c>
      <c r="AB143" s="2">
        <v>0.99970000000000003</v>
      </c>
    </row>
    <row r="144" spans="1:28" x14ac:dyDescent="0.3">
      <c r="A144" s="8" t="s">
        <v>371</v>
      </c>
      <c r="B144" s="2">
        <v>10</v>
      </c>
      <c r="C144" s="2">
        <v>3</v>
      </c>
      <c r="D144" s="2">
        <v>83.34</v>
      </c>
      <c r="E144" s="2">
        <v>8.7139660000000001E-3</v>
      </c>
      <c r="F144" s="2">
        <v>8.2601129999999995E-3</v>
      </c>
      <c r="G144" s="2">
        <v>2.1800399800000001</v>
      </c>
      <c r="H144" s="2">
        <v>0.87666701000000002</v>
      </c>
      <c r="I144" s="2">
        <v>2</v>
      </c>
      <c r="J144" s="2">
        <v>1</v>
      </c>
      <c r="K144" s="2" t="s">
        <v>1</v>
      </c>
      <c r="L144" s="2" t="s">
        <v>0</v>
      </c>
      <c r="M144" s="2">
        <v>24942</v>
      </c>
      <c r="N144" s="8" t="s">
        <v>372</v>
      </c>
      <c r="O144" s="2">
        <v>7923.3326100000004</v>
      </c>
      <c r="P144" s="2">
        <v>4932.5338760000004</v>
      </c>
      <c r="Q144" s="2">
        <v>10045.13544</v>
      </c>
      <c r="R144" s="2">
        <v>10023.85097</v>
      </c>
      <c r="S144" s="2">
        <v>17777.130959999999</v>
      </c>
      <c r="T144" s="2">
        <v>26630.406859999999</v>
      </c>
      <c r="U144" s="2">
        <v>13075.758260000001</v>
      </c>
      <c r="V144" s="2">
        <v>14294.199570000001</v>
      </c>
      <c r="W144" s="2">
        <v>9704.9102330000005</v>
      </c>
      <c r="X144" s="2">
        <v>11132.23373</v>
      </c>
      <c r="Y144" s="2">
        <v>8824.1814809999996</v>
      </c>
      <c r="Z144" s="2">
        <v>7227.5191439999999</v>
      </c>
      <c r="AA144" s="2" t="s">
        <v>37</v>
      </c>
      <c r="AB144" s="2">
        <v>0.99260000000000004</v>
      </c>
    </row>
    <row r="145" spans="1:28" x14ac:dyDescent="0.3">
      <c r="A145" s="8" t="s">
        <v>475</v>
      </c>
      <c r="B145" s="2">
        <v>23</v>
      </c>
      <c r="C145" s="2">
        <v>4</v>
      </c>
      <c r="D145" s="2">
        <v>681.19</v>
      </c>
      <c r="E145" s="2">
        <v>1.9503362E-2</v>
      </c>
      <c r="F145" s="2">
        <v>1.4097441E-2</v>
      </c>
      <c r="G145" s="2">
        <v>2.2069999610000002</v>
      </c>
      <c r="H145" s="2">
        <v>0.76411352799999999</v>
      </c>
      <c r="I145" s="2">
        <v>2</v>
      </c>
      <c r="J145" s="2">
        <v>1</v>
      </c>
      <c r="K145" s="2" t="s">
        <v>2</v>
      </c>
      <c r="L145" s="2" t="s">
        <v>0</v>
      </c>
      <c r="M145" s="2">
        <v>26254</v>
      </c>
      <c r="N145" s="8" t="s">
        <v>476</v>
      </c>
      <c r="O145" s="2">
        <v>1240.742624</v>
      </c>
      <c r="P145" s="2">
        <v>626.06073149999997</v>
      </c>
      <c r="Q145" s="2">
        <v>1179.981959</v>
      </c>
      <c r="R145" s="2">
        <v>3510.6570029999998</v>
      </c>
      <c r="S145" s="2">
        <v>2359.4599389999998</v>
      </c>
      <c r="T145" s="2">
        <v>3872.6288760000002</v>
      </c>
      <c r="U145" s="2">
        <v>3774.8179300000002</v>
      </c>
      <c r="V145" s="2">
        <v>3905.364098</v>
      </c>
      <c r="W145" s="2">
        <v>3750.3322189999999</v>
      </c>
      <c r="X145" s="2">
        <v>4043.0500670000001</v>
      </c>
      <c r="Y145" s="2">
        <v>3711.9884310000002</v>
      </c>
      <c r="Z145" s="2">
        <v>2966.9042239999999</v>
      </c>
      <c r="AA145" s="2" t="s">
        <v>37</v>
      </c>
      <c r="AB145" s="2">
        <v>0.44900000000000001</v>
      </c>
    </row>
    <row r="146" spans="1:28" x14ac:dyDescent="0.3">
      <c r="A146" s="8" t="s">
        <v>301</v>
      </c>
      <c r="B146" s="2">
        <v>9</v>
      </c>
      <c r="C146" s="2">
        <v>3</v>
      </c>
      <c r="D146" s="2">
        <v>75.11</v>
      </c>
      <c r="E146" s="2">
        <v>4.4081559999999999E-3</v>
      </c>
      <c r="F146" s="2">
        <v>5.3045799999999997E-3</v>
      </c>
      <c r="G146" s="2">
        <v>3.190087712</v>
      </c>
      <c r="H146" s="2">
        <v>0.93866374799999996</v>
      </c>
      <c r="I146" s="2">
        <v>2</v>
      </c>
      <c r="J146" s="2">
        <v>1</v>
      </c>
      <c r="K146" s="2" t="s">
        <v>2</v>
      </c>
      <c r="L146" s="2" t="s">
        <v>0</v>
      </c>
      <c r="M146" s="2">
        <v>40332</v>
      </c>
      <c r="N146" s="8" t="s">
        <v>302</v>
      </c>
      <c r="O146" s="2">
        <v>1760.772144</v>
      </c>
      <c r="P146" s="2">
        <v>1263.4120620000001</v>
      </c>
      <c r="Q146" s="2">
        <v>1264.1166149999999</v>
      </c>
      <c r="R146" s="2">
        <v>2123.695228</v>
      </c>
      <c r="S146" s="2">
        <v>4443.3363879999997</v>
      </c>
      <c r="T146" s="2">
        <v>6718.933473</v>
      </c>
      <c r="U146" s="2">
        <v>2612.763606</v>
      </c>
      <c r="V146" s="2">
        <v>2394.3852069999998</v>
      </c>
      <c r="W146" s="2">
        <v>7615.0257229999997</v>
      </c>
      <c r="X146" s="2">
        <v>5146.5930179999996</v>
      </c>
      <c r="Y146" s="2">
        <v>3950.129563</v>
      </c>
      <c r="Z146" s="2">
        <v>3743.081498</v>
      </c>
      <c r="AA146" s="2" t="s">
        <v>37</v>
      </c>
      <c r="AB146" s="2">
        <v>0.54979999999999996</v>
      </c>
    </row>
    <row r="147" spans="1:28" x14ac:dyDescent="0.3">
      <c r="A147" s="8" t="s">
        <v>115</v>
      </c>
      <c r="B147" s="2">
        <v>26</v>
      </c>
      <c r="C147" s="2">
        <v>7</v>
      </c>
      <c r="D147" s="2">
        <v>771.45</v>
      </c>
      <c r="E147" s="2">
        <v>2.09187E-4</v>
      </c>
      <c r="F147" s="2">
        <v>7.9298400000000005E-4</v>
      </c>
      <c r="G147" s="2">
        <v>6.2785494829999999</v>
      </c>
      <c r="H147" s="2">
        <v>0.99977348899999996</v>
      </c>
      <c r="I147" s="2">
        <v>2</v>
      </c>
      <c r="J147" s="2">
        <v>1</v>
      </c>
      <c r="K147" s="2" t="s">
        <v>1</v>
      </c>
      <c r="L147" s="2" t="s">
        <v>0</v>
      </c>
      <c r="M147" s="2">
        <v>45003</v>
      </c>
      <c r="N147" s="8" t="s">
        <v>116</v>
      </c>
      <c r="O147" s="2">
        <v>2000.1095439999999</v>
      </c>
      <c r="P147" s="2">
        <v>1804.6616289999999</v>
      </c>
      <c r="Q147" s="2">
        <v>2423.8248880000001</v>
      </c>
      <c r="R147" s="2">
        <v>2144.7125070000002</v>
      </c>
      <c r="S147" s="2">
        <v>8543.4987230000006</v>
      </c>
      <c r="T147" s="2">
        <v>25365.092189999999</v>
      </c>
      <c r="U147" s="2">
        <v>11012.09727</v>
      </c>
      <c r="V147" s="2">
        <v>7651.5439919999999</v>
      </c>
      <c r="W147" s="2">
        <v>13191.017449999999</v>
      </c>
      <c r="X147" s="2">
        <v>10885.14309</v>
      </c>
      <c r="Y147" s="2">
        <v>5978.3385099999996</v>
      </c>
      <c r="Z147" s="2">
        <v>9416.4335179999998</v>
      </c>
      <c r="AA147" s="2" t="s">
        <v>37</v>
      </c>
      <c r="AB147" s="2">
        <v>0.5212</v>
      </c>
    </row>
    <row r="148" spans="1:28" x14ac:dyDescent="0.3">
      <c r="A148" s="8" t="s">
        <v>367</v>
      </c>
      <c r="B148" s="2">
        <v>5</v>
      </c>
      <c r="C148" s="2">
        <v>1</v>
      </c>
      <c r="D148" s="2">
        <v>107.68</v>
      </c>
      <c r="E148" s="2">
        <v>8.4571160000000006E-3</v>
      </c>
      <c r="F148" s="2">
        <v>8.1506419999999996E-3</v>
      </c>
      <c r="G148" s="2">
        <v>2.6084148470000001</v>
      </c>
      <c r="H148" s="2">
        <v>0.88002197599999998</v>
      </c>
      <c r="I148" s="2">
        <v>2</v>
      </c>
      <c r="J148" s="2">
        <v>1</v>
      </c>
      <c r="K148" s="2" t="s">
        <v>0</v>
      </c>
      <c r="L148" s="2" t="s">
        <v>1</v>
      </c>
      <c r="M148" s="2">
        <v>21877</v>
      </c>
      <c r="N148" s="8" t="s">
        <v>368</v>
      </c>
      <c r="O148" s="2">
        <v>2815.6179699999998</v>
      </c>
      <c r="P148" s="2">
        <v>2441.8111490000001</v>
      </c>
      <c r="Q148" s="2">
        <v>3668.229765</v>
      </c>
      <c r="R148" s="2">
        <v>6478.8869709999999</v>
      </c>
      <c r="S148" s="2">
        <v>1948.904432</v>
      </c>
      <c r="T148" s="2">
        <v>1233.5093910000001</v>
      </c>
      <c r="U148" s="2">
        <v>1343.5187579999999</v>
      </c>
      <c r="V148" s="2">
        <v>1379.7790319999999</v>
      </c>
      <c r="W148" s="2">
        <v>2586.0517890000001</v>
      </c>
      <c r="X148" s="2">
        <v>1794.1920250000001</v>
      </c>
      <c r="Y148" s="2">
        <v>3135.4470569999999</v>
      </c>
      <c r="Z148" s="2">
        <v>2067.3633840000002</v>
      </c>
      <c r="AA148" s="2" t="s">
        <v>37</v>
      </c>
      <c r="AB148" s="2">
        <v>0.94769999999999999</v>
      </c>
    </row>
    <row r="149" spans="1:28" x14ac:dyDescent="0.3">
      <c r="A149" s="8" t="s">
        <v>35</v>
      </c>
      <c r="B149" s="2">
        <v>5</v>
      </c>
      <c r="C149" s="2">
        <v>1</v>
      </c>
      <c r="D149" s="2">
        <v>129.94</v>
      </c>
      <c r="E149" s="4">
        <v>4.9599999999999999E-6</v>
      </c>
      <c r="F149" s="2">
        <v>1.05851E-4</v>
      </c>
      <c r="G149" s="2">
        <v>333.77156339999999</v>
      </c>
      <c r="H149" s="2">
        <v>1</v>
      </c>
      <c r="I149" s="2">
        <v>2</v>
      </c>
      <c r="J149" s="2">
        <v>1</v>
      </c>
      <c r="K149" s="2" t="s">
        <v>2</v>
      </c>
      <c r="L149" s="2" t="s">
        <v>0</v>
      </c>
      <c r="M149" s="2">
        <v>24307</v>
      </c>
      <c r="N149" s="8" t="s">
        <v>36</v>
      </c>
      <c r="O149" s="2">
        <v>4.0141175589999998</v>
      </c>
      <c r="P149" s="2">
        <v>0.63586547699999996</v>
      </c>
      <c r="Q149" s="2">
        <v>5.7083779549999996</v>
      </c>
      <c r="R149" s="2">
        <v>0</v>
      </c>
      <c r="S149" s="2">
        <v>482.14868389999998</v>
      </c>
      <c r="T149" s="2">
        <v>1108.367078</v>
      </c>
      <c r="U149" s="2">
        <v>254.99760850000001</v>
      </c>
      <c r="V149" s="2">
        <v>211.91512940000001</v>
      </c>
      <c r="W149" s="2">
        <v>1361.222019</v>
      </c>
      <c r="X149" s="2">
        <v>950.59290869999995</v>
      </c>
      <c r="Y149" s="2">
        <v>524.77537989999996</v>
      </c>
      <c r="Z149" s="2">
        <v>620.73603500000002</v>
      </c>
      <c r="AA149" s="2" t="s">
        <v>37</v>
      </c>
      <c r="AB149" s="2">
        <v>0.24179999999999999</v>
      </c>
    </row>
    <row r="150" spans="1:28" x14ac:dyDescent="0.3">
      <c r="A150" s="8" t="s">
        <v>119</v>
      </c>
      <c r="B150" s="2">
        <v>14</v>
      </c>
      <c r="C150" s="2">
        <v>2</v>
      </c>
      <c r="D150" s="2">
        <v>106.69</v>
      </c>
      <c r="E150" s="2">
        <v>2.55209E-4</v>
      </c>
      <c r="F150" s="2">
        <v>9.0670400000000004E-4</v>
      </c>
      <c r="G150" s="2">
        <v>15.208728600000001</v>
      </c>
      <c r="H150" s="2">
        <v>0.99961597199999996</v>
      </c>
      <c r="I150" s="2">
        <v>2</v>
      </c>
      <c r="J150" s="2">
        <v>1</v>
      </c>
      <c r="K150" s="2" t="s">
        <v>2</v>
      </c>
      <c r="L150" s="2" t="s">
        <v>0</v>
      </c>
      <c r="M150" s="2">
        <v>28583</v>
      </c>
      <c r="N150" s="8" t="s">
        <v>120</v>
      </c>
      <c r="O150" s="2">
        <v>65.342555869999998</v>
      </c>
      <c r="P150" s="2">
        <v>166.07795999999999</v>
      </c>
      <c r="Q150" s="2">
        <v>34.459798069999998</v>
      </c>
      <c r="R150" s="2">
        <v>18.539907599999999</v>
      </c>
      <c r="S150" s="2">
        <v>452.83670360000002</v>
      </c>
      <c r="T150" s="2">
        <v>1064.7696900000001</v>
      </c>
      <c r="U150" s="2">
        <v>268.31154029999999</v>
      </c>
      <c r="V150" s="2">
        <v>464.4064674</v>
      </c>
      <c r="W150" s="2">
        <v>1266.1522219999999</v>
      </c>
      <c r="X150" s="2">
        <v>1216.998632</v>
      </c>
      <c r="Y150" s="2">
        <v>770.58176060000005</v>
      </c>
      <c r="Z150" s="2">
        <v>1071.9373439999999</v>
      </c>
      <c r="AA150" s="2" t="s">
        <v>37</v>
      </c>
      <c r="AB150" s="2">
        <v>0.59840000000000004</v>
      </c>
    </row>
    <row r="151" spans="1:28" x14ac:dyDescent="0.3">
      <c r="A151" s="8" t="s">
        <v>377</v>
      </c>
      <c r="B151" s="2">
        <v>26</v>
      </c>
      <c r="C151" s="2">
        <v>11</v>
      </c>
      <c r="D151" s="2">
        <v>763.01</v>
      </c>
      <c r="E151" s="2">
        <v>9.1847349999999994E-3</v>
      </c>
      <c r="F151" s="2">
        <v>8.6087090000000008E-3</v>
      </c>
      <c r="G151" s="2">
        <v>3.3541019510000001</v>
      </c>
      <c r="H151" s="2">
        <v>0.87062143800000003</v>
      </c>
      <c r="I151" s="2">
        <v>2</v>
      </c>
      <c r="J151" s="2">
        <v>1</v>
      </c>
      <c r="K151" s="2" t="s">
        <v>1</v>
      </c>
      <c r="L151" s="2" t="s">
        <v>2</v>
      </c>
      <c r="M151" s="2">
        <v>48786</v>
      </c>
      <c r="N151" s="8" t="s">
        <v>378</v>
      </c>
      <c r="O151" s="2">
        <v>50302.966899999999</v>
      </c>
      <c r="P151" s="2">
        <v>14496.587</v>
      </c>
      <c r="Q151" s="2">
        <v>21008.108779999999</v>
      </c>
      <c r="R151" s="2">
        <v>28911.608660000002</v>
      </c>
      <c r="S151" s="2">
        <v>29581.56018</v>
      </c>
      <c r="T151" s="2">
        <v>59870.321609999999</v>
      </c>
      <c r="U151" s="2">
        <v>21090.72047</v>
      </c>
      <c r="V151" s="2">
        <v>20701.58988</v>
      </c>
      <c r="W151" s="2">
        <v>10256.5044</v>
      </c>
      <c r="X151" s="2">
        <v>10849.74296</v>
      </c>
      <c r="Y151" s="2">
        <v>9341.0625689999997</v>
      </c>
      <c r="Z151" s="2">
        <v>8682.1482780000006</v>
      </c>
      <c r="AA151" s="2" t="s">
        <v>37</v>
      </c>
      <c r="AB151" s="2">
        <v>0.96419999999999995</v>
      </c>
    </row>
    <row r="152" spans="1:28" x14ac:dyDescent="0.3">
      <c r="A152" s="8" t="s">
        <v>467</v>
      </c>
      <c r="B152" s="2">
        <v>19</v>
      </c>
      <c r="C152" s="2">
        <v>4</v>
      </c>
      <c r="D152" s="2">
        <v>256.94</v>
      </c>
      <c r="E152" s="2">
        <v>1.8632078E-2</v>
      </c>
      <c r="F152" s="2">
        <v>1.3699859999999999E-2</v>
      </c>
      <c r="G152" s="2">
        <v>1.928176243</v>
      </c>
      <c r="H152" s="2">
        <v>0.77159721800000003</v>
      </c>
      <c r="I152" s="2">
        <v>2</v>
      </c>
      <c r="J152" s="2">
        <v>1</v>
      </c>
      <c r="K152" s="2" t="s">
        <v>2</v>
      </c>
      <c r="L152" s="2" t="s">
        <v>1</v>
      </c>
      <c r="M152" s="2">
        <v>28266</v>
      </c>
      <c r="N152" s="8" t="s">
        <v>468</v>
      </c>
      <c r="O152" s="2">
        <v>11214.158069999999</v>
      </c>
      <c r="P152" s="2">
        <v>9190.6314289999991</v>
      </c>
      <c r="Q152" s="2">
        <v>15356.683919999999</v>
      </c>
      <c r="R152" s="2">
        <v>16833.93447</v>
      </c>
      <c r="S152" s="2">
        <v>4503.1695799999998</v>
      </c>
      <c r="T152" s="2">
        <v>11390.778259999999</v>
      </c>
      <c r="U152" s="2">
        <v>5951.86834</v>
      </c>
      <c r="V152" s="2">
        <v>5737.2829549999997</v>
      </c>
      <c r="W152" s="2">
        <v>15158.494919999999</v>
      </c>
      <c r="X152" s="2">
        <v>16947.481489999998</v>
      </c>
      <c r="Y152" s="2">
        <v>10597.11743</v>
      </c>
      <c r="Z152" s="2">
        <v>10481.98263</v>
      </c>
      <c r="AA152" s="2" t="s">
        <v>37</v>
      </c>
      <c r="AB152" s="2">
        <v>0.44490000000000002</v>
      </c>
    </row>
    <row r="153" spans="1:28" x14ac:dyDescent="0.3">
      <c r="A153" s="8" t="s">
        <v>347</v>
      </c>
      <c r="B153" s="2">
        <v>16</v>
      </c>
      <c r="C153" s="2">
        <v>3</v>
      </c>
      <c r="D153" s="2">
        <v>171.93</v>
      </c>
      <c r="E153" s="2">
        <v>7.0432250000000002E-3</v>
      </c>
      <c r="F153" s="2">
        <v>7.2629060000000004E-3</v>
      </c>
      <c r="G153" s="2">
        <v>4.054315925</v>
      </c>
      <c r="H153" s="2">
        <v>0.89923985299999998</v>
      </c>
      <c r="I153" s="2">
        <v>2</v>
      </c>
      <c r="J153" s="2">
        <v>1</v>
      </c>
      <c r="K153" s="2" t="s">
        <v>2</v>
      </c>
      <c r="L153" s="2" t="s">
        <v>0</v>
      </c>
      <c r="M153" s="2">
        <v>41981</v>
      </c>
      <c r="N153" s="8" t="s">
        <v>348</v>
      </c>
      <c r="O153" s="2">
        <v>1550.2309949999999</v>
      </c>
      <c r="P153" s="2">
        <v>1378.832576</v>
      </c>
      <c r="Q153" s="2">
        <v>3628.617377</v>
      </c>
      <c r="R153" s="2">
        <v>2733.925647</v>
      </c>
      <c r="S153" s="2">
        <v>4798.2563460000001</v>
      </c>
      <c r="T153" s="2">
        <v>9955.7747610000006</v>
      </c>
      <c r="U153" s="2">
        <v>3354.4465730000002</v>
      </c>
      <c r="V153" s="2">
        <v>3047.0381090000001</v>
      </c>
      <c r="W153" s="2">
        <v>10793.56222</v>
      </c>
      <c r="X153" s="2">
        <v>12089.706099999999</v>
      </c>
      <c r="Y153" s="2">
        <v>4818.1124760000002</v>
      </c>
      <c r="Z153" s="2">
        <v>9969.7277869999998</v>
      </c>
      <c r="AA153" s="2" t="s">
        <v>37</v>
      </c>
      <c r="AB153" s="2">
        <v>0.44490000000000002</v>
      </c>
    </row>
    <row r="154" spans="1:28" x14ac:dyDescent="0.3">
      <c r="A154" s="8" t="s">
        <v>308</v>
      </c>
      <c r="B154" s="2">
        <v>10</v>
      </c>
      <c r="C154" s="2">
        <v>2</v>
      </c>
      <c r="D154" s="2">
        <v>158.85</v>
      </c>
      <c r="E154" s="2">
        <v>4.6155270000000003E-3</v>
      </c>
      <c r="F154" s="2">
        <v>5.4299530000000004E-3</v>
      </c>
      <c r="G154" s="2">
        <v>4.091738994</v>
      </c>
      <c r="H154" s="2">
        <v>0.93539086400000004</v>
      </c>
      <c r="I154" s="2">
        <v>2</v>
      </c>
      <c r="J154" s="2">
        <v>1</v>
      </c>
      <c r="K154" s="2" t="s">
        <v>1</v>
      </c>
      <c r="L154" s="2" t="s">
        <v>0</v>
      </c>
      <c r="M154" s="2">
        <v>13656</v>
      </c>
      <c r="N154" s="8" t="s">
        <v>309</v>
      </c>
      <c r="O154" s="2">
        <v>454.85469699999999</v>
      </c>
      <c r="P154" s="2">
        <v>658.24206400000003</v>
      </c>
      <c r="Q154" s="2">
        <v>763.00268619999997</v>
      </c>
      <c r="R154" s="2">
        <v>354.21714889999998</v>
      </c>
      <c r="S154" s="2">
        <v>3900.0065559999998</v>
      </c>
      <c r="T154" s="2">
        <v>2016.235197</v>
      </c>
      <c r="U154" s="2">
        <v>1772.125524</v>
      </c>
      <c r="V154" s="2">
        <v>1437.506106</v>
      </c>
      <c r="W154" s="2">
        <v>1378.3555229999999</v>
      </c>
      <c r="X154" s="2">
        <v>780.25460169999997</v>
      </c>
      <c r="Y154" s="2">
        <v>367.25942409999999</v>
      </c>
      <c r="Z154" s="2">
        <v>745.81880479999995</v>
      </c>
      <c r="AA154" s="2" t="s">
        <v>37</v>
      </c>
      <c r="AB154" s="2">
        <v>0.95269999999999999</v>
      </c>
    </row>
    <row r="155" spans="1:28" x14ac:dyDescent="0.3">
      <c r="A155" s="8" t="s">
        <v>422</v>
      </c>
      <c r="B155" s="2">
        <v>13</v>
      </c>
      <c r="C155" s="2">
        <v>4</v>
      </c>
      <c r="D155" s="2">
        <v>289.63</v>
      </c>
      <c r="E155" s="2">
        <v>1.2339101999999999E-2</v>
      </c>
      <c r="F155" s="2">
        <v>1.0217841E-2</v>
      </c>
      <c r="G155" s="2">
        <v>2.7622165839999999</v>
      </c>
      <c r="H155" s="2">
        <v>0.83325916499999997</v>
      </c>
      <c r="I155" s="2">
        <v>2</v>
      </c>
      <c r="J155" s="2">
        <v>1</v>
      </c>
      <c r="K155" s="2" t="s">
        <v>2</v>
      </c>
      <c r="L155" s="2" t="s">
        <v>0</v>
      </c>
      <c r="M155" s="2">
        <v>14415</v>
      </c>
      <c r="N155" s="8" t="s">
        <v>423</v>
      </c>
      <c r="O155" s="2">
        <v>12125.080099999999</v>
      </c>
      <c r="P155" s="2">
        <v>6931.0605020000003</v>
      </c>
      <c r="Q155" s="2">
        <v>11406.08865</v>
      </c>
      <c r="R155" s="2">
        <v>4400.355552</v>
      </c>
      <c r="S155" s="2">
        <v>8265.1556639999999</v>
      </c>
      <c r="T155" s="2">
        <v>18805.978999999999</v>
      </c>
      <c r="U155" s="2">
        <v>5975.0325800000001</v>
      </c>
      <c r="V155" s="2">
        <v>6386.8528310000002</v>
      </c>
      <c r="W155" s="2">
        <v>29709.421269999999</v>
      </c>
      <c r="X155" s="2">
        <v>21249.446650000002</v>
      </c>
      <c r="Y155" s="2">
        <v>28235.010129999999</v>
      </c>
      <c r="Z155" s="2">
        <v>17104.131870000001</v>
      </c>
      <c r="AA155" s="2" t="s">
        <v>37</v>
      </c>
      <c r="AB155" s="2">
        <v>0.8659</v>
      </c>
    </row>
    <row r="156" spans="1:28" x14ac:dyDescent="0.3">
      <c r="A156" s="8" t="s">
        <v>150</v>
      </c>
      <c r="B156" s="2">
        <v>26</v>
      </c>
      <c r="C156" s="2">
        <v>5</v>
      </c>
      <c r="D156" s="2">
        <v>693.76</v>
      </c>
      <c r="E156" s="2">
        <v>5.7096499999999999E-4</v>
      </c>
      <c r="F156" s="2">
        <v>1.570943E-3</v>
      </c>
      <c r="G156" s="2">
        <v>6.7946819139999999</v>
      </c>
      <c r="H156" s="2">
        <v>0.99751154600000003</v>
      </c>
      <c r="I156" s="2">
        <v>2</v>
      </c>
      <c r="J156" s="2">
        <v>1</v>
      </c>
      <c r="K156" s="2" t="s">
        <v>2</v>
      </c>
      <c r="L156" s="2" t="s">
        <v>0</v>
      </c>
      <c r="M156" s="2">
        <v>35016</v>
      </c>
      <c r="N156" s="8" t="s">
        <v>151</v>
      </c>
      <c r="O156" s="2">
        <v>2880.139017</v>
      </c>
      <c r="P156" s="2">
        <v>1863.4887510000001</v>
      </c>
      <c r="Q156" s="2">
        <v>2354.7371119999998</v>
      </c>
      <c r="R156" s="2">
        <v>1283.5898850000001</v>
      </c>
      <c r="S156" s="2">
        <v>1815.706471</v>
      </c>
      <c r="T156" s="2">
        <v>6050.9813869999998</v>
      </c>
      <c r="U156" s="2">
        <v>3101.7296500000002</v>
      </c>
      <c r="V156" s="2">
        <v>5792.4326950000004</v>
      </c>
      <c r="W156" s="2">
        <v>15896.52152</v>
      </c>
      <c r="X156" s="2">
        <v>18406.195950000001</v>
      </c>
      <c r="Y156" s="2">
        <v>7744.0851810000004</v>
      </c>
      <c r="Z156" s="2">
        <v>14905.9138</v>
      </c>
      <c r="AA156" s="2" t="s">
        <v>37</v>
      </c>
      <c r="AB156" s="2">
        <v>0.69240000000000002</v>
      </c>
    </row>
    <row r="157" spans="1:28" x14ac:dyDescent="0.3">
      <c r="A157" s="8" t="s">
        <v>358</v>
      </c>
      <c r="B157" s="2">
        <v>12</v>
      </c>
      <c r="C157" s="2">
        <v>1</v>
      </c>
      <c r="D157" s="2">
        <v>775.57</v>
      </c>
      <c r="E157" s="2">
        <v>7.6654189999999997E-3</v>
      </c>
      <c r="F157" s="2">
        <v>7.6468500000000002E-3</v>
      </c>
      <c r="G157" s="2">
        <v>4.2028259490000002</v>
      </c>
      <c r="H157" s="2">
        <v>0.89062303300000001</v>
      </c>
      <c r="I157" s="2">
        <v>2</v>
      </c>
      <c r="J157" s="2">
        <v>1</v>
      </c>
      <c r="K157" s="2" t="s">
        <v>2</v>
      </c>
      <c r="L157" s="2" t="s">
        <v>1</v>
      </c>
      <c r="M157" s="2">
        <v>14490</v>
      </c>
      <c r="N157" s="8" t="s">
        <v>359</v>
      </c>
      <c r="O157" s="2">
        <v>275.38452560000002</v>
      </c>
      <c r="P157" s="2">
        <v>297.53770129999998</v>
      </c>
      <c r="Q157" s="2">
        <v>1228.4257379999999</v>
      </c>
      <c r="R157" s="2">
        <v>434.11289740000001</v>
      </c>
      <c r="S157" s="2">
        <v>395.05443559999998</v>
      </c>
      <c r="T157" s="2">
        <v>630.62420050000003</v>
      </c>
      <c r="U157" s="2">
        <v>331.63541370000002</v>
      </c>
      <c r="V157" s="2">
        <v>128.25693390000001</v>
      </c>
      <c r="W157" s="2">
        <v>1850.578168</v>
      </c>
      <c r="X157" s="2">
        <v>1449.727715</v>
      </c>
      <c r="Y157" s="2">
        <v>1493.992227</v>
      </c>
      <c r="Z157" s="2">
        <v>1449.29817</v>
      </c>
      <c r="AA157" s="2" t="s">
        <v>37</v>
      </c>
      <c r="AB157" s="2">
        <v>0.8659</v>
      </c>
    </row>
    <row r="158" spans="1:28" x14ac:dyDescent="0.3">
      <c r="A158" s="8" t="s">
        <v>203</v>
      </c>
      <c r="B158" s="2">
        <v>6</v>
      </c>
      <c r="C158" s="2">
        <v>2</v>
      </c>
      <c r="D158" s="2">
        <v>45.73</v>
      </c>
      <c r="E158" s="2">
        <v>1.295797E-3</v>
      </c>
      <c r="F158" s="2">
        <v>2.4602790000000001E-3</v>
      </c>
      <c r="G158" s="2">
        <v>3.9904587170000001</v>
      </c>
      <c r="H158" s="2">
        <v>0.98865665700000005</v>
      </c>
      <c r="I158" s="2">
        <v>2</v>
      </c>
      <c r="J158" s="2">
        <v>1</v>
      </c>
      <c r="K158" s="2" t="s">
        <v>0</v>
      </c>
      <c r="L158" s="2" t="s">
        <v>1</v>
      </c>
      <c r="M158" s="2">
        <v>22449</v>
      </c>
      <c r="N158" s="8" t="s">
        <v>204</v>
      </c>
      <c r="O158" s="2">
        <v>3072.9273199999998</v>
      </c>
      <c r="P158" s="2">
        <v>1670.7656300000001</v>
      </c>
      <c r="Q158" s="2">
        <v>1167.419531</v>
      </c>
      <c r="R158" s="2">
        <v>2627.1829659999999</v>
      </c>
      <c r="S158" s="2">
        <v>429.56451449999997</v>
      </c>
      <c r="T158" s="2">
        <v>678.64395009999998</v>
      </c>
      <c r="U158" s="2">
        <v>446.68869260000002</v>
      </c>
      <c r="V158" s="2">
        <v>584.78052219999995</v>
      </c>
      <c r="W158" s="2">
        <v>2159.4147010000002</v>
      </c>
      <c r="X158" s="2">
        <v>1014.1761749999999</v>
      </c>
      <c r="Y158" s="2">
        <v>1204.860267</v>
      </c>
      <c r="Z158" s="2">
        <v>1054.190325</v>
      </c>
      <c r="AA158" s="2" t="s">
        <v>37</v>
      </c>
      <c r="AB158" s="2">
        <v>0.84119999999999995</v>
      </c>
    </row>
    <row r="159" spans="1:28" x14ac:dyDescent="0.3">
      <c r="A159" s="8" t="s">
        <v>483</v>
      </c>
      <c r="B159" s="2">
        <v>8</v>
      </c>
      <c r="C159" s="2">
        <v>1</v>
      </c>
      <c r="D159" s="2">
        <v>108.93</v>
      </c>
      <c r="E159" s="2">
        <v>2.1004800000000001E-2</v>
      </c>
      <c r="F159" s="2">
        <v>1.4929667000000001E-2</v>
      </c>
      <c r="G159" s="2">
        <v>10.428715649999999</v>
      </c>
      <c r="H159" s="2">
        <v>0.75171162899999999</v>
      </c>
      <c r="I159" s="2">
        <v>2</v>
      </c>
      <c r="J159" s="2">
        <v>1</v>
      </c>
      <c r="K159" s="2" t="s">
        <v>1</v>
      </c>
      <c r="L159" s="2" t="s">
        <v>0</v>
      </c>
      <c r="M159" s="2">
        <v>15655</v>
      </c>
      <c r="N159" s="8" t="s">
        <v>484</v>
      </c>
      <c r="O159" s="2">
        <v>91.725069619999999</v>
      </c>
      <c r="P159" s="2">
        <v>75.353140789999998</v>
      </c>
      <c r="Q159" s="2">
        <v>241.14958759999999</v>
      </c>
      <c r="R159" s="2">
        <v>2.866560196</v>
      </c>
      <c r="S159" s="2">
        <v>435.39573159999998</v>
      </c>
      <c r="T159" s="2">
        <v>2705.158649</v>
      </c>
      <c r="U159" s="2">
        <v>711.68890959999999</v>
      </c>
      <c r="V159" s="2">
        <v>434.94287700000001</v>
      </c>
      <c r="W159" s="2">
        <v>1404.61772</v>
      </c>
      <c r="X159" s="2">
        <v>730.72578120000003</v>
      </c>
      <c r="Y159" s="2">
        <v>327.17772380000002</v>
      </c>
      <c r="Z159" s="2">
        <v>489.84792750000003</v>
      </c>
      <c r="AA159" s="2" t="s">
        <v>37</v>
      </c>
      <c r="AB159" s="2">
        <v>0.99970000000000003</v>
      </c>
    </row>
    <row r="160" spans="1:28" x14ac:dyDescent="0.3">
      <c r="A160" s="8" t="s">
        <v>575</v>
      </c>
      <c r="B160" s="2">
        <v>14</v>
      </c>
      <c r="C160" s="2">
        <v>3</v>
      </c>
      <c r="D160" s="2">
        <v>432.85</v>
      </c>
      <c r="E160" s="2">
        <v>3.9520082999999998E-2</v>
      </c>
      <c r="F160" s="2">
        <v>2.3246771999999999E-2</v>
      </c>
      <c r="G160" s="2">
        <v>2.4064937209999999</v>
      </c>
      <c r="H160" s="2">
        <v>0.63476740600000003</v>
      </c>
      <c r="I160" s="2">
        <v>2</v>
      </c>
      <c r="J160" s="2">
        <v>1</v>
      </c>
      <c r="K160" s="2" t="s">
        <v>0</v>
      </c>
      <c r="L160" s="2" t="s">
        <v>2</v>
      </c>
      <c r="M160" s="2">
        <v>20283</v>
      </c>
      <c r="N160" s="8" t="s">
        <v>576</v>
      </c>
      <c r="O160" s="2">
        <v>1122.113304</v>
      </c>
      <c r="P160" s="2">
        <v>670.36764889999995</v>
      </c>
      <c r="Q160" s="2">
        <v>1341.7384709999999</v>
      </c>
      <c r="R160" s="2">
        <v>1313.765562</v>
      </c>
      <c r="S160" s="2">
        <v>455.58745729999998</v>
      </c>
      <c r="T160" s="2">
        <v>1114.1037249999999</v>
      </c>
      <c r="U160" s="2">
        <v>409.47201319999999</v>
      </c>
      <c r="V160" s="2">
        <v>406.39204319999999</v>
      </c>
      <c r="W160" s="2">
        <v>854.80659249999997</v>
      </c>
      <c r="X160" s="2">
        <v>363.96688440000003</v>
      </c>
      <c r="Y160" s="2">
        <v>382.88998709999998</v>
      </c>
      <c r="Z160" s="2">
        <v>246.66256630000001</v>
      </c>
      <c r="AA160" s="2" t="s">
        <v>37</v>
      </c>
      <c r="AB160" s="2">
        <v>0.72619999999999996</v>
      </c>
    </row>
    <row r="161" spans="1:28" x14ac:dyDescent="0.3">
      <c r="A161" s="8" t="s">
        <v>604</v>
      </c>
      <c r="B161" s="2">
        <v>30</v>
      </c>
      <c r="C161" s="2">
        <v>1</v>
      </c>
      <c r="D161" s="2">
        <v>1108.26</v>
      </c>
      <c r="E161" s="2">
        <v>4.8029429999999998E-2</v>
      </c>
      <c r="F161" s="2">
        <v>2.6541250999999998E-2</v>
      </c>
      <c r="G161" s="2">
        <v>3.5584691610000001</v>
      </c>
      <c r="H161" s="2">
        <v>0.59549674600000002</v>
      </c>
      <c r="I161" s="2">
        <v>2</v>
      </c>
      <c r="J161" s="2">
        <v>1</v>
      </c>
      <c r="K161" s="2" t="s">
        <v>1</v>
      </c>
      <c r="L161" s="2" t="s">
        <v>0</v>
      </c>
      <c r="M161" s="2">
        <v>40654</v>
      </c>
      <c r="N161" s="8" t="s">
        <v>605</v>
      </c>
      <c r="O161" s="2">
        <v>1422.0466180000001</v>
      </c>
      <c r="P161" s="2">
        <v>1491.963902</v>
      </c>
      <c r="Q161" s="2">
        <v>1338.2330179999999</v>
      </c>
      <c r="R161" s="2">
        <v>694.05094050000002</v>
      </c>
      <c r="S161" s="2">
        <v>2651.2339310000002</v>
      </c>
      <c r="T161" s="2">
        <v>4991.002152</v>
      </c>
      <c r="U161" s="2">
        <v>3011.522704</v>
      </c>
      <c r="V161" s="2">
        <v>6947.4775769999997</v>
      </c>
      <c r="W161" s="2">
        <v>211.2661162</v>
      </c>
      <c r="X161" s="2">
        <v>2511.50569</v>
      </c>
      <c r="Y161" s="2">
        <v>461.43950699999999</v>
      </c>
      <c r="Z161" s="2">
        <v>2379.10104</v>
      </c>
      <c r="AA161" s="2" t="s">
        <v>37</v>
      </c>
      <c r="AB161" s="2">
        <v>0.76870000000000005</v>
      </c>
    </row>
    <row r="162" spans="1:28" x14ac:dyDescent="0.3">
      <c r="A162" s="8" t="s">
        <v>91</v>
      </c>
      <c r="B162" s="2">
        <v>5</v>
      </c>
      <c r="C162" s="2">
        <v>1</v>
      </c>
      <c r="D162" s="2">
        <v>112.19</v>
      </c>
      <c r="E162" s="4">
        <v>8.0900000000000001E-5</v>
      </c>
      <c r="F162" s="2">
        <v>4.18188E-4</v>
      </c>
      <c r="G162" s="2">
        <v>24.175019200000001</v>
      </c>
      <c r="H162" s="2">
        <v>0.999988082</v>
      </c>
      <c r="I162" s="2">
        <v>2</v>
      </c>
      <c r="J162" s="2">
        <v>1</v>
      </c>
      <c r="K162" s="2" t="s">
        <v>2</v>
      </c>
      <c r="L162" s="2" t="s">
        <v>0</v>
      </c>
      <c r="M162" s="2">
        <v>14045</v>
      </c>
      <c r="N162" s="8" t="s">
        <v>92</v>
      </c>
      <c r="O162" s="2">
        <v>6.3305385169999999</v>
      </c>
      <c r="P162" s="2">
        <v>13.51012714</v>
      </c>
      <c r="Q162" s="2">
        <v>15.297816539999999</v>
      </c>
      <c r="R162" s="2">
        <v>14.1480766</v>
      </c>
      <c r="S162" s="2">
        <v>34.01991151</v>
      </c>
      <c r="T162" s="2">
        <v>107.2615048</v>
      </c>
      <c r="U162" s="2">
        <v>34.806867939999997</v>
      </c>
      <c r="V162" s="2">
        <v>84.383864500000001</v>
      </c>
      <c r="W162" s="2">
        <v>235.12075519999999</v>
      </c>
      <c r="X162" s="2">
        <v>496.67324869999999</v>
      </c>
      <c r="Y162" s="2">
        <v>116.4664298</v>
      </c>
      <c r="Z162" s="2">
        <v>343.2430718</v>
      </c>
      <c r="AA162" s="2" t="s">
        <v>37</v>
      </c>
      <c r="AB162" s="2">
        <v>0.38850000000000001</v>
      </c>
    </row>
    <row r="163" spans="1:28" x14ac:dyDescent="0.3">
      <c r="A163" s="8" t="s">
        <v>487</v>
      </c>
      <c r="B163" s="2">
        <v>16</v>
      </c>
      <c r="C163" s="2">
        <v>3</v>
      </c>
      <c r="D163" s="2">
        <v>641.82000000000005</v>
      </c>
      <c r="E163" s="2">
        <v>2.3600237E-2</v>
      </c>
      <c r="F163" s="2">
        <v>1.6635805E-2</v>
      </c>
      <c r="G163" s="2">
        <v>3.599158724</v>
      </c>
      <c r="H163" s="2">
        <v>0.73160872300000002</v>
      </c>
      <c r="I163" s="2">
        <v>2</v>
      </c>
      <c r="J163" s="2">
        <v>1</v>
      </c>
      <c r="K163" s="2" t="s">
        <v>1</v>
      </c>
      <c r="L163" s="2" t="s">
        <v>0</v>
      </c>
      <c r="M163" s="2">
        <v>35458</v>
      </c>
      <c r="N163" s="8" t="s">
        <v>488</v>
      </c>
      <c r="O163" s="2">
        <v>493.27069540000002</v>
      </c>
      <c r="P163" s="2">
        <v>333.72426330000002</v>
      </c>
      <c r="Q163" s="2">
        <v>240.54110990000001</v>
      </c>
      <c r="R163" s="2">
        <v>522.97461659999999</v>
      </c>
      <c r="S163" s="2">
        <v>1027.0090459999999</v>
      </c>
      <c r="T163" s="2">
        <v>2362.3933729999999</v>
      </c>
      <c r="U163" s="2">
        <v>1247.084906</v>
      </c>
      <c r="V163" s="2">
        <v>1088.0130830000001</v>
      </c>
      <c r="W163" s="2">
        <v>655.64794900000004</v>
      </c>
      <c r="X163" s="2">
        <v>1131.1948259999999</v>
      </c>
      <c r="Y163" s="2">
        <v>169.6156766</v>
      </c>
      <c r="Z163" s="2">
        <v>480.2221169</v>
      </c>
      <c r="AA163" s="2" t="s">
        <v>37</v>
      </c>
      <c r="AB163" s="2">
        <v>0.75949999999999995</v>
      </c>
    </row>
    <row r="164" spans="1:28" x14ac:dyDescent="0.3">
      <c r="A164" s="8" t="s">
        <v>471</v>
      </c>
      <c r="B164" s="2">
        <v>10</v>
      </c>
      <c r="C164" s="2">
        <v>4</v>
      </c>
      <c r="D164" s="2">
        <v>75.959999999999994</v>
      </c>
      <c r="E164" s="2">
        <v>1.9066862E-2</v>
      </c>
      <c r="F164" s="2">
        <v>1.3899724E-2</v>
      </c>
      <c r="G164" s="2">
        <v>4.0833586970000004</v>
      </c>
      <c r="H164" s="2">
        <v>0.76783532899999996</v>
      </c>
      <c r="I164" s="2">
        <v>2</v>
      </c>
      <c r="J164" s="2">
        <v>1</v>
      </c>
      <c r="K164" s="2" t="s">
        <v>0</v>
      </c>
      <c r="L164" s="2" t="s">
        <v>1</v>
      </c>
      <c r="M164" s="2">
        <v>22191</v>
      </c>
      <c r="N164" s="8" t="s">
        <v>472</v>
      </c>
      <c r="O164" s="2">
        <v>3285.256762</v>
      </c>
      <c r="P164" s="2">
        <v>931.33500739999999</v>
      </c>
      <c r="Q164" s="2">
        <v>1564.016887</v>
      </c>
      <c r="R164" s="2">
        <v>2634.5882959999999</v>
      </c>
      <c r="S164" s="2">
        <v>232.74131159999999</v>
      </c>
      <c r="T164" s="2">
        <v>1360.194154</v>
      </c>
      <c r="U164" s="2">
        <v>279.94333089999998</v>
      </c>
      <c r="V164" s="2">
        <v>187.97296230000001</v>
      </c>
      <c r="W164" s="2">
        <v>1176.9406080000001</v>
      </c>
      <c r="X164" s="2">
        <v>940.04253540000002</v>
      </c>
      <c r="Y164" s="2">
        <v>489.26650690000002</v>
      </c>
      <c r="Z164" s="2">
        <v>1161.8673140000001</v>
      </c>
      <c r="AA164" s="2" t="s">
        <v>37</v>
      </c>
      <c r="AB164" s="2">
        <v>0.99229999999999996</v>
      </c>
    </row>
    <row r="165" spans="1:28" x14ac:dyDescent="0.3">
      <c r="A165" s="8" t="s">
        <v>508</v>
      </c>
      <c r="B165" s="2">
        <v>25</v>
      </c>
      <c r="C165" s="2">
        <v>3</v>
      </c>
      <c r="D165" s="2">
        <v>243.13</v>
      </c>
      <c r="E165" s="2">
        <v>2.6301418999999999E-2</v>
      </c>
      <c r="F165" s="2">
        <v>1.7610515E-2</v>
      </c>
      <c r="G165" s="2">
        <v>10.208112939999999</v>
      </c>
      <c r="H165" s="2">
        <v>0.71226484400000001</v>
      </c>
      <c r="I165" s="2">
        <v>2</v>
      </c>
      <c r="J165" s="2">
        <v>1</v>
      </c>
      <c r="K165" s="2" t="s">
        <v>2</v>
      </c>
      <c r="L165" s="2" t="s">
        <v>1</v>
      </c>
      <c r="M165" s="2">
        <v>90473</v>
      </c>
      <c r="N165" s="8" t="s">
        <v>509</v>
      </c>
      <c r="O165" s="2">
        <v>630.28698529999997</v>
      </c>
      <c r="P165" s="2">
        <v>18.853756910000001</v>
      </c>
      <c r="Q165" s="2">
        <v>613.69856219999997</v>
      </c>
      <c r="R165" s="2">
        <v>258.7081761</v>
      </c>
      <c r="S165" s="2">
        <v>100.9419039</v>
      </c>
      <c r="T165" s="2">
        <v>135.61362399999999</v>
      </c>
      <c r="U165" s="2">
        <v>55.17367874</v>
      </c>
      <c r="V165" s="2">
        <v>33.843398379999996</v>
      </c>
      <c r="W165" s="2">
        <v>653.0969556</v>
      </c>
      <c r="X165" s="2">
        <v>786.76945820000003</v>
      </c>
      <c r="Y165" s="2">
        <v>720.34226339999998</v>
      </c>
      <c r="Z165" s="2">
        <v>1163.273246</v>
      </c>
      <c r="AA165" s="2" t="s">
        <v>37</v>
      </c>
      <c r="AB165" s="2">
        <v>0.96689999999999998</v>
      </c>
    </row>
    <row r="166" spans="1:28" x14ac:dyDescent="0.3">
      <c r="A166" s="8" t="s">
        <v>589</v>
      </c>
      <c r="B166" s="2">
        <v>55</v>
      </c>
      <c r="C166" s="2">
        <v>11</v>
      </c>
      <c r="D166" s="2">
        <v>1398.56</v>
      </c>
      <c r="E166" s="2">
        <v>4.4068364999999998E-2</v>
      </c>
      <c r="F166" s="2">
        <v>2.5226295999999999E-2</v>
      </c>
      <c r="G166" s="2">
        <v>3.8550529870000001</v>
      </c>
      <c r="H166" s="2">
        <v>0.61296883800000002</v>
      </c>
      <c r="I166" s="2">
        <v>2</v>
      </c>
      <c r="J166" s="2">
        <v>1</v>
      </c>
      <c r="K166" s="2" t="s">
        <v>0</v>
      </c>
      <c r="L166" s="2" t="s">
        <v>1</v>
      </c>
      <c r="M166" s="2">
        <v>92319</v>
      </c>
      <c r="N166" s="8" t="s">
        <v>590</v>
      </c>
      <c r="O166" s="2">
        <v>78515.290970000002</v>
      </c>
      <c r="P166" s="2">
        <v>63378.92899</v>
      </c>
      <c r="Q166" s="2">
        <v>150140.32759999999</v>
      </c>
      <c r="R166" s="2">
        <v>23144.105159999999</v>
      </c>
      <c r="S166" s="2">
        <v>8387.7835020000002</v>
      </c>
      <c r="T166" s="2">
        <v>43098.862869999997</v>
      </c>
      <c r="U166" s="2">
        <v>11307.58116</v>
      </c>
      <c r="V166" s="2">
        <v>18963.054080000002</v>
      </c>
      <c r="W166" s="2">
        <v>42306.538070000002</v>
      </c>
      <c r="X166" s="2">
        <v>36776.091419999997</v>
      </c>
      <c r="Y166" s="2">
        <v>20208.133000000002</v>
      </c>
      <c r="Z166" s="2">
        <v>32441.315589999998</v>
      </c>
      <c r="AA166" s="2" t="s">
        <v>37</v>
      </c>
      <c r="AB166" s="2">
        <v>0.95589999999999997</v>
      </c>
    </row>
    <row r="167" spans="1:28" x14ac:dyDescent="0.3">
      <c r="A167" s="8" t="s">
        <v>160</v>
      </c>
      <c r="B167" s="2">
        <v>16</v>
      </c>
      <c r="C167" s="2">
        <v>2</v>
      </c>
      <c r="D167" s="2">
        <v>188.43</v>
      </c>
      <c r="E167" s="2">
        <v>7.1060199999999996E-4</v>
      </c>
      <c r="F167" s="2">
        <v>1.8092329999999999E-3</v>
      </c>
      <c r="G167" s="2">
        <v>6.777793666</v>
      </c>
      <c r="H167" s="2">
        <v>0.99613635700000003</v>
      </c>
      <c r="I167" s="2">
        <v>2</v>
      </c>
      <c r="J167" s="2">
        <v>1</v>
      </c>
      <c r="K167" s="2" t="s">
        <v>1</v>
      </c>
      <c r="L167" s="2" t="s">
        <v>2</v>
      </c>
      <c r="M167" s="2">
        <v>28425</v>
      </c>
      <c r="N167" s="8" t="s">
        <v>161</v>
      </c>
      <c r="O167" s="2">
        <v>519.21212619999994</v>
      </c>
      <c r="P167" s="2">
        <v>1239.464882</v>
      </c>
      <c r="Q167" s="2">
        <v>1103.5200199999999</v>
      </c>
      <c r="R167" s="2">
        <v>412.21773309999998</v>
      </c>
      <c r="S167" s="2">
        <v>4131.6990539999997</v>
      </c>
      <c r="T167" s="2">
        <v>10937.44641</v>
      </c>
      <c r="U167" s="2">
        <v>2879.1355870000002</v>
      </c>
      <c r="V167" s="2">
        <v>3775.501972</v>
      </c>
      <c r="W167" s="2">
        <v>1106.864335</v>
      </c>
      <c r="X167" s="2">
        <v>887.00529110000002</v>
      </c>
      <c r="Y167" s="2">
        <v>513.12223240000003</v>
      </c>
      <c r="Z167" s="2">
        <v>698.14894270000002</v>
      </c>
      <c r="AA167" s="2" t="s">
        <v>37</v>
      </c>
      <c r="AB167" s="2">
        <v>0.27010000000000001</v>
      </c>
    </row>
    <row r="168" spans="1:28" x14ac:dyDescent="0.3">
      <c r="A168" s="8" t="s">
        <v>250</v>
      </c>
      <c r="B168" s="2">
        <v>8</v>
      </c>
      <c r="C168" s="2">
        <v>1</v>
      </c>
      <c r="D168" s="2">
        <v>147.41999999999999</v>
      </c>
      <c r="E168" s="2">
        <v>2.1915120000000001E-3</v>
      </c>
      <c r="F168" s="2">
        <v>3.3083259999999999E-3</v>
      </c>
      <c r="G168" s="2">
        <v>9.273117246</v>
      </c>
      <c r="H168" s="2">
        <v>0.97474633700000002</v>
      </c>
      <c r="I168" s="2">
        <v>2</v>
      </c>
      <c r="J168" s="2">
        <v>1</v>
      </c>
      <c r="K168" s="2" t="s">
        <v>2</v>
      </c>
      <c r="L168" s="2" t="s">
        <v>0</v>
      </c>
      <c r="M168" s="2">
        <v>27203</v>
      </c>
      <c r="N168" s="8" t="s">
        <v>251</v>
      </c>
      <c r="O168" s="2">
        <v>2394.3869380000001</v>
      </c>
      <c r="P168" s="2">
        <v>1052.722188</v>
      </c>
      <c r="Q168" s="2">
        <v>2583.2592479999998</v>
      </c>
      <c r="R168" s="2">
        <v>393.09830879999998</v>
      </c>
      <c r="S168" s="2">
        <v>2210.965224</v>
      </c>
      <c r="T168" s="2">
        <v>7586.8132500000002</v>
      </c>
      <c r="U168" s="2">
        <v>1930.306253</v>
      </c>
      <c r="V168" s="2">
        <v>2140.0718179999999</v>
      </c>
      <c r="W168" s="2">
        <v>24799.532449999999</v>
      </c>
      <c r="X168" s="2">
        <v>12951.20233</v>
      </c>
      <c r="Y168" s="2">
        <v>9219.7353760000005</v>
      </c>
      <c r="Z168" s="2">
        <v>12595.089540000001</v>
      </c>
      <c r="AA168" s="2" t="s">
        <v>37</v>
      </c>
      <c r="AB168" s="2">
        <v>0.96199999999999997</v>
      </c>
    </row>
    <row r="169" spans="1:28" x14ac:dyDescent="0.3">
      <c r="A169" s="8" t="s">
        <v>127</v>
      </c>
      <c r="B169" s="2">
        <v>21</v>
      </c>
      <c r="C169" s="2">
        <v>1</v>
      </c>
      <c r="D169" s="2">
        <v>374.99</v>
      </c>
      <c r="E169" s="2">
        <v>3.1436000000000002E-4</v>
      </c>
      <c r="F169" s="2">
        <v>1.0514789999999999E-3</v>
      </c>
      <c r="G169" s="2">
        <v>5.0950737180000001</v>
      </c>
      <c r="H169" s="2">
        <v>0.99935156599999997</v>
      </c>
      <c r="I169" s="2" t="s">
        <v>39</v>
      </c>
      <c r="J169" s="2">
        <v>2</v>
      </c>
      <c r="K169" s="2" t="s">
        <v>1</v>
      </c>
      <c r="L169" s="2" t="s">
        <v>0</v>
      </c>
      <c r="M169" s="2">
        <v>40019</v>
      </c>
      <c r="N169" s="8" t="s">
        <v>128</v>
      </c>
      <c r="O169" s="2">
        <v>170.665919</v>
      </c>
      <c r="P169" s="2">
        <v>136.22456020000001</v>
      </c>
      <c r="Q169" s="2">
        <v>218.1820937</v>
      </c>
      <c r="R169" s="2">
        <v>132.01417850000001</v>
      </c>
      <c r="S169" s="2">
        <v>595.35071159999995</v>
      </c>
      <c r="T169" s="2">
        <v>1455.6446390000001</v>
      </c>
      <c r="U169" s="2">
        <v>532.04335630000003</v>
      </c>
      <c r="V169" s="2">
        <v>764.86673069999995</v>
      </c>
      <c r="W169" s="2">
        <v>605.78343429999995</v>
      </c>
      <c r="X169" s="2">
        <v>799.48007229999996</v>
      </c>
      <c r="Y169" s="2">
        <v>361.57946149999998</v>
      </c>
      <c r="Z169" s="2">
        <v>560.70775119999996</v>
      </c>
      <c r="AA169" s="2" t="s">
        <v>55</v>
      </c>
      <c r="AB169" s="2">
        <v>0.3105</v>
      </c>
    </row>
    <row r="170" spans="1:28" x14ac:dyDescent="0.3">
      <c r="A170" s="8" t="s">
        <v>228</v>
      </c>
      <c r="B170" s="2">
        <v>18</v>
      </c>
      <c r="C170" s="2">
        <v>6</v>
      </c>
      <c r="D170" s="2">
        <v>174.27</v>
      </c>
      <c r="E170" s="2">
        <v>1.67834E-3</v>
      </c>
      <c r="F170" s="2">
        <v>2.7936649999999999E-3</v>
      </c>
      <c r="G170" s="2">
        <v>2.6087477849999998</v>
      </c>
      <c r="H170" s="2">
        <v>0.98291780100000004</v>
      </c>
      <c r="I170" s="2">
        <v>2</v>
      </c>
      <c r="J170" s="2">
        <v>1</v>
      </c>
      <c r="K170" s="2" t="s">
        <v>0</v>
      </c>
      <c r="L170" s="2" t="s">
        <v>2</v>
      </c>
      <c r="M170" s="2">
        <v>46856</v>
      </c>
      <c r="N170" s="8" t="s">
        <v>229</v>
      </c>
      <c r="O170" s="2">
        <v>5541.8932489999997</v>
      </c>
      <c r="P170" s="2">
        <v>3784.638794</v>
      </c>
      <c r="Q170" s="2">
        <v>4394.2091639999999</v>
      </c>
      <c r="R170" s="2">
        <v>3867.1287349999998</v>
      </c>
      <c r="S170" s="2">
        <v>2127.1123269999998</v>
      </c>
      <c r="T170" s="2">
        <v>2146.9791580000001</v>
      </c>
      <c r="U170" s="2">
        <v>1372.7785309999999</v>
      </c>
      <c r="V170" s="2">
        <v>2559.3968930000001</v>
      </c>
      <c r="W170" s="2">
        <v>978.14514380000003</v>
      </c>
      <c r="X170" s="2">
        <v>2316.3525209999998</v>
      </c>
      <c r="Y170" s="2">
        <v>1686.3480959999999</v>
      </c>
      <c r="Z170" s="2">
        <v>1761.0363179999999</v>
      </c>
      <c r="AA170" s="2" t="s">
        <v>55</v>
      </c>
      <c r="AB170" s="2">
        <v>0.39960000000000001</v>
      </c>
    </row>
    <row r="171" spans="1:28" x14ac:dyDescent="0.3">
      <c r="A171" s="8" t="s">
        <v>463</v>
      </c>
      <c r="B171" s="2">
        <v>15</v>
      </c>
      <c r="C171" s="2">
        <v>5</v>
      </c>
      <c r="D171" s="2">
        <v>119.63</v>
      </c>
      <c r="E171" s="2">
        <v>1.7280792E-2</v>
      </c>
      <c r="F171" s="2">
        <v>1.2816770999999999E-2</v>
      </c>
      <c r="G171" s="2">
        <v>4.3630541770000004</v>
      </c>
      <c r="H171" s="2">
        <v>0.78365470400000004</v>
      </c>
      <c r="I171" s="2">
        <v>2</v>
      </c>
      <c r="J171" s="2">
        <v>1</v>
      </c>
      <c r="K171" s="2" t="s">
        <v>2</v>
      </c>
      <c r="L171" s="2" t="s">
        <v>0</v>
      </c>
      <c r="M171" s="2">
        <v>50491</v>
      </c>
      <c r="N171" s="8" t="s">
        <v>464</v>
      </c>
      <c r="O171" s="2">
        <v>477.27971919999999</v>
      </c>
      <c r="P171" s="2">
        <v>396.21822559999998</v>
      </c>
      <c r="Q171" s="2">
        <v>1456.7465729999999</v>
      </c>
      <c r="R171" s="2">
        <v>733.09589040000003</v>
      </c>
      <c r="S171" s="2">
        <v>3319.9924120000001</v>
      </c>
      <c r="T171" s="2">
        <v>4974.2386459999998</v>
      </c>
      <c r="U171" s="2">
        <v>1908.4091880000001</v>
      </c>
      <c r="V171" s="2">
        <v>1133.1003499999999</v>
      </c>
      <c r="W171" s="2">
        <v>5865.4498569999996</v>
      </c>
      <c r="X171" s="2">
        <v>1973.24441</v>
      </c>
      <c r="Y171" s="2">
        <v>4067.2238710000001</v>
      </c>
      <c r="Z171" s="2">
        <v>1459.602026</v>
      </c>
      <c r="AA171" s="2" t="s">
        <v>55</v>
      </c>
      <c r="AB171" s="2">
        <v>0.99209999999999998</v>
      </c>
    </row>
    <row r="172" spans="1:28" x14ac:dyDescent="0.3">
      <c r="A172" s="8" t="s">
        <v>182</v>
      </c>
      <c r="B172" s="2">
        <v>40</v>
      </c>
      <c r="C172" s="2">
        <v>7</v>
      </c>
      <c r="D172" s="2">
        <v>1154.1400000000001</v>
      </c>
      <c r="E172" s="2">
        <v>1.0233429999999999E-3</v>
      </c>
      <c r="F172" s="2">
        <v>2.23558E-3</v>
      </c>
      <c r="G172" s="2">
        <v>3.4694620060000001</v>
      </c>
      <c r="H172" s="2">
        <v>0.99240623900000002</v>
      </c>
      <c r="I172" s="2">
        <v>2</v>
      </c>
      <c r="J172" s="2">
        <v>1</v>
      </c>
      <c r="K172" s="2" t="s">
        <v>0</v>
      </c>
      <c r="L172" s="2" t="s">
        <v>2</v>
      </c>
      <c r="M172" s="2">
        <v>77148</v>
      </c>
      <c r="N172" s="8" t="s">
        <v>183</v>
      </c>
      <c r="O172" s="2">
        <v>23377.66101</v>
      </c>
      <c r="P172" s="2">
        <v>9255.3811650000007</v>
      </c>
      <c r="Q172" s="2">
        <v>17618.714670000001</v>
      </c>
      <c r="R172" s="2">
        <v>15309.64428</v>
      </c>
      <c r="S172" s="2">
        <v>4959.0352679999996</v>
      </c>
      <c r="T172" s="2">
        <v>5848.5550899999998</v>
      </c>
      <c r="U172" s="2">
        <v>5770.0779060000004</v>
      </c>
      <c r="V172" s="2">
        <v>4098.6783070000001</v>
      </c>
      <c r="W172" s="2">
        <v>5889.6126519999998</v>
      </c>
      <c r="X172" s="2">
        <v>5196.4522420000003</v>
      </c>
      <c r="Y172" s="2">
        <v>2439.8726790000001</v>
      </c>
      <c r="Z172" s="2">
        <v>5370.7677370000001</v>
      </c>
      <c r="AA172" s="2" t="s">
        <v>55</v>
      </c>
      <c r="AB172" s="2">
        <v>0.49940000000000001</v>
      </c>
    </row>
    <row r="173" spans="1:28" x14ac:dyDescent="0.3">
      <c r="A173" s="8" t="s">
        <v>53</v>
      </c>
      <c r="B173" s="2">
        <v>17</v>
      </c>
      <c r="C173" s="2">
        <v>2</v>
      </c>
      <c r="D173" s="2">
        <v>108.01</v>
      </c>
      <c r="E173" s="4">
        <v>1.0499999999999999E-5</v>
      </c>
      <c r="F173" s="2">
        <v>1.19583E-4</v>
      </c>
      <c r="G173" s="2">
        <v>30.733815029999999</v>
      </c>
      <c r="H173" s="2">
        <v>0.99999999900000003</v>
      </c>
      <c r="I173" s="2">
        <v>2</v>
      </c>
      <c r="J173" s="2">
        <v>1</v>
      </c>
      <c r="K173" s="2" t="s">
        <v>2</v>
      </c>
      <c r="L173" s="2" t="s">
        <v>0</v>
      </c>
      <c r="M173" s="2">
        <v>69921</v>
      </c>
      <c r="N173" s="8" t="s">
        <v>54</v>
      </c>
      <c r="O173" s="2">
        <v>20.306462239999998</v>
      </c>
      <c r="P173" s="2">
        <v>31.635389329999999</v>
      </c>
      <c r="Q173" s="2">
        <v>63.450048430000002</v>
      </c>
      <c r="R173" s="2">
        <v>41.67616554</v>
      </c>
      <c r="S173" s="2">
        <v>709.09216470000001</v>
      </c>
      <c r="T173" s="2">
        <v>396.08619729999998</v>
      </c>
      <c r="U173" s="2">
        <v>197.19236599999999</v>
      </c>
      <c r="V173" s="2">
        <v>165.76864789999999</v>
      </c>
      <c r="W173" s="2">
        <v>1355.488967</v>
      </c>
      <c r="X173" s="2">
        <v>1365.4516410000001</v>
      </c>
      <c r="Y173" s="2">
        <v>948.872344</v>
      </c>
      <c r="Z173" s="2">
        <v>1157.4879209999999</v>
      </c>
      <c r="AA173" s="2" t="s">
        <v>55</v>
      </c>
      <c r="AB173" s="2">
        <v>0.62439999999999996</v>
      </c>
    </row>
    <row r="174" spans="1:28" x14ac:dyDescent="0.3">
      <c r="A174" s="8" t="s">
        <v>593</v>
      </c>
      <c r="B174" s="2">
        <v>7</v>
      </c>
      <c r="C174" s="2">
        <v>3</v>
      </c>
      <c r="D174" s="2">
        <v>40.51</v>
      </c>
      <c r="E174" s="2">
        <v>4.4627295999999997E-2</v>
      </c>
      <c r="F174" s="2">
        <v>2.5375939E-2</v>
      </c>
      <c r="G174" s="2">
        <v>1.7166908000000001</v>
      </c>
      <c r="H174" s="2">
        <v>0.61042328000000001</v>
      </c>
      <c r="I174" s="2">
        <v>2</v>
      </c>
      <c r="J174" s="2">
        <v>1</v>
      </c>
      <c r="K174" s="2" t="s">
        <v>2</v>
      </c>
      <c r="L174" s="2" t="s">
        <v>1</v>
      </c>
      <c r="M174" s="2">
        <v>17483</v>
      </c>
      <c r="N174" s="8" t="s">
        <v>594</v>
      </c>
      <c r="O174" s="2">
        <v>1559.8271769999999</v>
      </c>
      <c r="P174" s="2">
        <v>993.02542500000004</v>
      </c>
      <c r="Q174" s="2">
        <v>1314.829142</v>
      </c>
      <c r="R174" s="2">
        <v>2055.467967</v>
      </c>
      <c r="S174" s="2">
        <v>1089.1255410000001</v>
      </c>
      <c r="T174" s="2">
        <v>1092.1220920000001</v>
      </c>
      <c r="U174" s="2">
        <v>730.82082160000004</v>
      </c>
      <c r="V174" s="2">
        <v>1225.3658620000001</v>
      </c>
      <c r="W174" s="2">
        <v>1791.2120259999999</v>
      </c>
      <c r="X174" s="2">
        <v>1774.3748949999999</v>
      </c>
      <c r="Y174" s="2">
        <v>2257.8650929999999</v>
      </c>
      <c r="Z174" s="2">
        <v>1279.243412</v>
      </c>
      <c r="AA174" s="2" t="s">
        <v>55</v>
      </c>
      <c r="AB174" s="2">
        <v>0.76749999999999996</v>
      </c>
    </row>
    <row r="175" spans="1:28" x14ac:dyDescent="0.3">
      <c r="A175" s="8" t="s">
        <v>140</v>
      </c>
      <c r="B175" s="2">
        <v>7</v>
      </c>
      <c r="C175" s="2">
        <v>1</v>
      </c>
      <c r="D175" s="2">
        <v>68.61</v>
      </c>
      <c r="E175" s="2">
        <v>4.66737E-4</v>
      </c>
      <c r="F175" s="2">
        <v>1.3968190000000001E-3</v>
      </c>
      <c r="G175" s="2">
        <v>14.04006794</v>
      </c>
      <c r="H175" s="2">
        <v>0.99838081099999998</v>
      </c>
      <c r="I175" s="2">
        <v>2</v>
      </c>
      <c r="J175" s="2">
        <v>1</v>
      </c>
      <c r="K175" s="2" t="s">
        <v>2</v>
      </c>
      <c r="L175" s="2" t="s">
        <v>0</v>
      </c>
      <c r="M175" s="2">
        <v>29469</v>
      </c>
      <c r="N175" s="8" t="s">
        <v>141</v>
      </c>
      <c r="O175" s="2">
        <v>51.409195889999999</v>
      </c>
      <c r="P175" s="2">
        <v>25.057650649999999</v>
      </c>
      <c r="Q175" s="2">
        <v>58.784360270000001</v>
      </c>
      <c r="R175" s="2">
        <v>36.120588789999999</v>
      </c>
      <c r="S175" s="2">
        <v>305.85050589999997</v>
      </c>
      <c r="T175" s="2">
        <v>344.26972740000002</v>
      </c>
      <c r="U175" s="2">
        <v>123.5230787</v>
      </c>
      <c r="V175" s="2">
        <v>115.33597640000001</v>
      </c>
      <c r="W175" s="2">
        <v>312.28286789999999</v>
      </c>
      <c r="X175" s="2">
        <v>985.84711140000002</v>
      </c>
      <c r="Y175" s="2">
        <v>251.62478580000001</v>
      </c>
      <c r="Z175" s="2">
        <v>856.31688880000002</v>
      </c>
      <c r="AA175" s="2" t="s">
        <v>43</v>
      </c>
      <c r="AB175" s="2">
        <v>0.29299999999999998</v>
      </c>
    </row>
    <row r="176" spans="1:28" x14ac:dyDescent="0.3">
      <c r="A176" s="8" t="s">
        <v>536</v>
      </c>
      <c r="B176" s="2">
        <v>11</v>
      </c>
      <c r="C176" s="2">
        <v>4</v>
      </c>
      <c r="D176" s="2">
        <v>50.33</v>
      </c>
      <c r="E176" s="2">
        <v>3.0526975000000001E-2</v>
      </c>
      <c r="F176" s="2">
        <v>1.943085E-2</v>
      </c>
      <c r="G176" s="2">
        <v>3.6721455070000002</v>
      </c>
      <c r="H176" s="2">
        <v>0.68473110699999995</v>
      </c>
      <c r="I176" s="2">
        <v>2</v>
      </c>
      <c r="J176" s="2">
        <v>1</v>
      </c>
      <c r="K176" s="2" t="s">
        <v>1</v>
      </c>
      <c r="L176" s="2" t="s">
        <v>0</v>
      </c>
      <c r="M176" s="2">
        <v>37359</v>
      </c>
      <c r="N176" s="8" t="s">
        <v>537</v>
      </c>
      <c r="O176" s="2">
        <v>2592.7633580000002</v>
      </c>
      <c r="P176" s="2">
        <v>848.12502029999996</v>
      </c>
      <c r="Q176" s="2">
        <v>5045.5114910000002</v>
      </c>
      <c r="R176" s="2">
        <v>3174.1139370000001</v>
      </c>
      <c r="S176" s="2">
        <v>9803.8555550000001</v>
      </c>
      <c r="T176" s="2">
        <v>23189.492470000001</v>
      </c>
      <c r="U176" s="2">
        <v>4705.542582</v>
      </c>
      <c r="V176" s="2">
        <v>5120.2127710000004</v>
      </c>
      <c r="W176" s="2">
        <v>13342.906129999999</v>
      </c>
      <c r="X176" s="2">
        <v>6536.328391</v>
      </c>
      <c r="Y176" s="2">
        <v>10418.5344</v>
      </c>
      <c r="Z176" s="2">
        <v>6772.5174950000001</v>
      </c>
      <c r="AA176" s="2" t="s">
        <v>43</v>
      </c>
      <c r="AB176" s="2">
        <v>0.53269999999999995</v>
      </c>
    </row>
    <row r="177" spans="1:28" x14ac:dyDescent="0.3">
      <c r="A177" s="8" t="s">
        <v>64</v>
      </c>
      <c r="B177" s="2">
        <v>20</v>
      </c>
      <c r="C177" s="2">
        <v>1</v>
      </c>
      <c r="D177" s="2">
        <v>451.14</v>
      </c>
      <c r="E177" s="4">
        <v>1.8700000000000001E-5</v>
      </c>
      <c r="F177" s="2">
        <v>1.52946E-4</v>
      </c>
      <c r="G177" s="2">
        <v>6.5220484489999997</v>
      </c>
      <c r="H177" s="2">
        <v>0.99999997600000001</v>
      </c>
      <c r="I177" s="2">
        <v>2</v>
      </c>
      <c r="J177" s="2">
        <v>1</v>
      </c>
      <c r="K177" s="2" t="s">
        <v>1</v>
      </c>
      <c r="L177" s="2" t="s">
        <v>0</v>
      </c>
      <c r="M177" s="2">
        <v>71438</v>
      </c>
      <c r="N177" s="8" t="s">
        <v>65</v>
      </c>
      <c r="O177" s="2">
        <v>1223.809773</v>
      </c>
      <c r="P177" s="2">
        <v>546.62326110000004</v>
      </c>
      <c r="Q177" s="2">
        <v>1002.675702</v>
      </c>
      <c r="R177" s="2">
        <v>844.27745530000004</v>
      </c>
      <c r="S177" s="2">
        <v>6727.401562</v>
      </c>
      <c r="T177" s="2">
        <v>8687.374221</v>
      </c>
      <c r="U177" s="2">
        <v>3743.7085069999998</v>
      </c>
      <c r="V177" s="2">
        <v>4434.283711</v>
      </c>
      <c r="W177" s="2">
        <v>6439.7152910000004</v>
      </c>
      <c r="X177" s="2">
        <v>4754.489055</v>
      </c>
      <c r="Y177" s="2">
        <v>4755.0081300000002</v>
      </c>
      <c r="Z177" s="2">
        <v>4794.1166819999999</v>
      </c>
      <c r="AA177" s="2" t="s">
        <v>43</v>
      </c>
      <c r="AB177" s="2">
        <v>0.60399999999999998</v>
      </c>
    </row>
    <row r="178" spans="1:28" x14ac:dyDescent="0.3">
      <c r="A178" s="8" t="s">
        <v>206</v>
      </c>
      <c r="B178" s="2">
        <v>7</v>
      </c>
      <c r="C178" s="2">
        <v>1</v>
      </c>
      <c r="D178" s="2">
        <v>50.37</v>
      </c>
      <c r="E178" s="2">
        <v>1.328566E-3</v>
      </c>
      <c r="F178" s="2">
        <v>2.4758580000000001E-3</v>
      </c>
      <c r="G178" s="2">
        <v>2.9759234569999999</v>
      </c>
      <c r="H178" s="2">
        <v>0.98818330799999998</v>
      </c>
      <c r="I178" s="2">
        <v>2</v>
      </c>
      <c r="J178" s="2">
        <v>1</v>
      </c>
      <c r="K178" s="2" t="s">
        <v>2</v>
      </c>
      <c r="L178" s="2" t="s">
        <v>0</v>
      </c>
      <c r="M178" s="2">
        <v>12408</v>
      </c>
      <c r="N178" s="8" t="s">
        <v>207</v>
      </c>
      <c r="O178" s="2">
        <v>357.17395049999999</v>
      </c>
      <c r="P178" s="2">
        <v>802.21699460000002</v>
      </c>
      <c r="Q178" s="2">
        <v>403.74938689999999</v>
      </c>
      <c r="R178" s="2">
        <v>728.94065709999995</v>
      </c>
      <c r="S178" s="2">
        <v>1013.795109</v>
      </c>
      <c r="T178" s="2">
        <v>1744.1965009999999</v>
      </c>
      <c r="U178" s="2">
        <v>880.48258869999995</v>
      </c>
      <c r="V178" s="2">
        <v>1140.1321909999999</v>
      </c>
      <c r="W178" s="2">
        <v>1488.8653469999999</v>
      </c>
      <c r="X178" s="2">
        <v>1910.2708540000001</v>
      </c>
      <c r="Y178" s="2">
        <v>1866.647295</v>
      </c>
      <c r="Z178" s="2">
        <v>1555.274085</v>
      </c>
      <c r="AA178" s="2" t="s">
        <v>43</v>
      </c>
      <c r="AB178" s="2">
        <v>0.3266</v>
      </c>
    </row>
    <row r="179" spans="1:28" x14ac:dyDescent="0.3">
      <c r="A179" s="8" t="s">
        <v>577</v>
      </c>
      <c r="B179" s="2">
        <v>25</v>
      </c>
      <c r="C179" s="2">
        <v>5</v>
      </c>
      <c r="D179" s="2">
        <v>147.28</v>
      </c>
      <c r="E179" s="2">
        <v>4.0106900000000001E-2</v>
      </c>
      <c r="F179" s="2">
        <v>2.3427223E-2</v>
      </c>
      <c r="G179" s="2">
        <v>2.1794374209999998</v>
      </c>
      <c r="H179" s="2">
        <v>0.63184024800000005</v>
      </c>
      <c r="I179" s="2">
        <v>2</v>
      </c>
      <c r="J179" s="2">
        <v>1</v>
      </c>
      <c r="K179" s="2" t="s">
        <v>2</v>
      </c>
      <c r="L179" s="2" t="s">
        <v>1</v>
      </c>
      <c r="M179" s="2">
        <v>85129</v>
      </c>
      <c r="N179" s="8" t="s">
        <v>578</v>
      </c>
      <c r="O179" s="2">
        <v>3997.190693</v>
      </c>
      <c r="P179" s="2">
        <v>2775.113351</v>
      </c>
      <c r="Q179" s="2">
        <v>6081.7329799999998</v>
      </c>
      <c r="R179" s="2">
        <v>4437.2924730000004</v>
      </c>
      <c r="S179" s="2">
        <v>1883.534314</v>
      </c>
      <c r="T179" s="2">
        <v>3853.6130889999999</v>
      </c>
      <c r="U179" s="2">
        <v>2023.394771</v>
      </c>
      <c r="V179" s="2">
        <v>1943.547069</v>
      </c>
      <c r="W179" s="2">
        <v>4922.0716259999999</v>
      </c>
      <c r="X179" s="2">
        <v>8132.9530869999999</v>
      </c>
      <c r="Y179" s="2">
        <v>2851.7898220000002</v>
      </c>
      <c r="Z179" s="2">
        <v>5242.6406989999996</v>
      </c>
      <c r="AA179" s="2" t="s">
        <v>43</v>
      </c>
      <c r="AB179" s="2">
        <v>0.42020000000000002</v>
      </c>
    </row>
    <row r="180" spans="1:28" x14ac:dyDescent="0.3">
      <c r="A180" s="8" t="s">
        <v>304</v>
      </c>
      <c r="B180" s="2">
        <v>11</v>
      </c>
      <c r="C180" s="2">
        <v>1</v>
      </c>
      <c r="D180" s="2">
        <v>216.39</v>
      </c>
      <c r="E180" s="2">
        <v>4.468812E-3</v>
      </c>
      <c r="F180" s="2">
        <v>5.3132079999999998E-3</v>
      </c>
      <c r="G180" s="2">
        <v>3.2982700199999999</v>
      </c>
      <c r="H180" s="2">
        <v>0.93770363000000001</v>
      </c>
      <c r="I180" s="2">
        <v>2</v>
      </c>
      <c r="J180" s="2">
        <v>1</v>
      </c>
      <c r="K180" s="2" t="s">
        <v>2</v>
      </c>
      <c r="L180" s="2" t="s">
        <v>1</v>
      </c>
      <c r="M180" s="2">
        <v>56982</v>
      </c>
      <c r="N180" s="8" t="s">
        <v>305</v>
      </c>
      <c r="O180" s="2">
        <v>723.14888840000003</v>
      </c>
      <c r="P180" s="2">
        <v>657.51732579999998</v>
      </c>
      <c r="Q180" s="2">
        <v>872.96149979999996</v>
      </c>
      <c r="R180" s="2">
        <v>489.45708639999998</v>
      </c>
      <c r="S180" s="2">
        <v>418.83087929999999</v>
      </c>
      <c r="T180" s="2">
        <v>859.70622230000004</v>
      </c>
      <c r="U180" s="2">
        <v>348.67336210000002</v>
      </c>
      <c r="V180" s="2">
        <v>898.15137519999996</v>
      </c>
      <c r="W180" s="2">
        <v>2386.2896930000002</v>
      </c>
      <c r="X180" s="2">
        <v>3114.5306249999999</v>
      </c>
      <c r="Y180" s="2">
        <v>1096.498165</v>
      </c>
      <c r="Z180" s="2">
        <v>1732.00676</v>
      </c>
      <c r="AA180" s="2" t="s">
        <v>43</v>
      </c>
      <c r="AB180" s="2">
        <v>0.48849999999999999</v>
      </c>
    </row>
    <row r="181" spans="1:28" x14ac:dyDescent="0.3">
      <c r="A181" s="8" t="s">
        <v>41</v>
      </c>
      <c r="B181" s="2">
        <v>18</v>
      </c>
      <c r="C181" s="2">
        <v>2</v>
      </c>
      <c r="D181" s="2">
        <v>109.46</v>
      </c>
      <c r="E181" s="4">
        <v>6.5699999999999998E-6</v>
      </c>
      <c r="F181" s="2">
        <v>1.06525E-4</v>
      </c>
      <c r="G181" s="2">
        <v>19.86710021</v>
      </c>
      <c r="H181" s="2">
        <v>1</v>
      </c>
      <c r="I181" s="2">
        <v>2</v>
      </c>
      <c r="J181" s="2">
        <v>1</v>
      </c>
      <c r="K181" s="2" t="s">
        <v>1</v>
      </c>
      <c r="L181" s="2" t="s">
        <v>0</v>
      </c>
      <c r="M181" s="2">
        <v>67030</v>
      </c>
      <c r="N181" s="8" t="s">
        <v>42</v>
      </c>
      <c r="O181" s="2">
        <v>257.20445310000002</v>
      </c>
      <c r="P181" s="2">
        <v>232.6449805</v>
      </c>
      <c r="Q181" s="2">
        <v>232.52813560000001</v>
      </c>
      <c r="R181" s="2">
        <v>541.29606220000005</v>
      </c>
      <c r="S181" s="2">
        <v>7369.111672</v>
      </c>
      <c r="T181" s="2">
        <v>10379.72307</v>
      </c>
      <c r="U181" s="2">
        <v>4671.1812010000003</v>
      </c>
      <c r="V181" s="2">
        <v>2685.514725</v>
      </c>
      <c r="W181" s="2">
        <v>7415.4453579999999</v>
      </c>
      <c r="X181" s="2">
        <v>6157.8752899999999</v>
      </c>
      <c r="Y181" s="2">
        <v>4406.6511909999999</v>
      </c>
      <c r="Z181" s="2">
        <v>4355.6481009999998</v>
      </c>
      <c r="AA181" s="2" t="s">
        <v>43</v>
      </c>
      <c r="AB181" s="2">
        <v>0.78259999999999996</v>
      </c>
    </row>
    <row r="182" spans="1:28" x14ac:dyDescent="0.3">
      <c r="A182" s="8" t="s">
        <v>168</v>
      </c>
      <c r="B182" s="2">
        <v>4</v>
      </c>
      <c r="C182" s="2">
        <v>1</v>
      </c>
      <c r="D182" s="2">
        <v>42.24</v>
      </c>
      <c r="E182" s="2">
        <v>8.1942500000000004E-4</v>
      </c>
      <c r="F182" s="2">
        <v>1.939975E-3</v>
      </c>
      <c r="G182" s="2">
        <v>4.5106182610000003</v>
      </c>
      <c r="H182" s="2">
        <v>0.99492694299999995</v>
      </c>
      <c r="I182" s="2">
        <v>2</v>
      </c>
      <c r="J182" s="2">
        <v>1</v>
      </c>
      <c r="K182" s="2" t="s">
        <v>0</v>
      </c>
      <c r="L182" s="2" t="s">
        <v>1</v>
      </c>
      <c r="M182" s="2">
        <v>20486</v>
      </c>
      <c r="N182" s="8" t="s">
        <v>169</v>
      </c>
      <c r="O182" s="2">
        <v>1858.272381</v>
      </c>
      <c r="P182" s="2">
        <v>2050.8381850000001</v>
      </c>
      <c r="Q182" s="2">
        <v>3209.3004070000002</v>
      </c>
      <c r="R182" s="2">
        <v>3314.4391000000001</v>
      </c>
      <c r="S182" s="2">
        <v>316.48564169999997</v>
      </c>
      <c r="T182" s="2">
        <v>648.28843380000001</v>
      </c>
      <c r="U182" s="2">
        <v>527.24159950000001</v>
      </c>
      <c r="V182" s="2">
        <v>820.93777599999999</v>
      </c>
      <c r="W182" s="2">
        <v>2076.6539210000001</v>
      </c>
      <c r="X182" s="2">
        <v>1872.072085</v>
      </c>
      <c r="Y182" s="2">
        <v>1043.9234409999999</v>
      </c>
      <c r="Z182" s="2">
        <v>951.01441890000001</v>
      </c>
      <c r="AA182" s="2" t="s">
        <v>43</v>
      </c>
      <c r="AB182" s="2">
        <v>0.4284</v>
      </c>
    </row>
    <row r="183" spans="1:28" x14ac:dyDescent="0.3">
      <c r="A183" s="8" t="s">
        <v>350</v>
      </c>
      <c r="B183" s="2">
        <v>15</v>
      </c>
      <c r="C183" s="2">
        <v>1</v>
      </c>
      <c r="D183" s="2">
        <v>93.88</v>
      </c>
      <c r="E183" s="2">
        <v>7.1178939999999996E-3</v>
      </c>
      <c r="F183" s="2">
        <v>7.2707270000000003E-3</v>
      </c>
      <c r="G183" s="2">
        <v>3.6324873229999999</v>
      </c>
      <c r="H183" s="2">
        <v>0.89819214400000003</v>
      </c>
      <c r="I183" s="2">
        <v>2</v>
      </c>
      <c r="J183" s="2">
        <v>1</v>
      </c>
      <c r="K183" s="2" t="s">
        <v>2</v>
      </c>
      <c r="L183" s="2" t="s">
        <v>0</v>
      </c>
      <c r="M183" s="2">
        <v>44800</v>
      </c>
      <c r="N183" s="8" t="s">
        <v>351</v>
      </c>
      <c r="O183" s="2">
        <v>78.784576099999995</v>
      </c>
      <c r="P183" s="2">
        <v>53.070185870000003</v>
      </c>
      <c r="Q183" s="2">
        <v>71.631901439999993</v>
      </c>
      <c r="R183" s="2">
        <v>182.03408920000001</v>
      </c>
      <c r="S183" s="2">
        <v>112.7025323</v>
      </c>
      <c r="T183" s="2">
        <v>61.827132779999999</v>
      </c>
      <c r="U183" s="2">
        <v>219.1545811</v>
      </c>
      <c r="V183" s="2">
        <v>74.858286019999994</v>
      </c>
      <c r="W183" s="2">
        <v>461.456548</v>
      </c>
      <c r="X183" s="2">
        <v>449.880987</v>
      </c>
      <c r="Y183" s="2">
        <v>241.3864853</v>
      </c>
      <c r="Z183" s="2">
        <v>247.6752261</v>
      </c>
      <c r="AA183" s="2" t="s">
        <v>43</v>
      </c>
      <c r="AB183" s="2">
        <v>0.57689999999999997</v>
      </c>
    </row>
    <row r="184" spans="1:28" x14ac:dyDescent="0.3">
      <c r="A184" s="8" t="s">
        <v>214</v>
      </c>
      <c r="B184" s="2">
        <v>5</v>
      </c>
      <c r="C184" s="2">
        <v>1</v>
      </c>
      <c r="D184" s="2">
        <v>99.06</v>
      </c>
      <c r="E184" s="2">
        <v>1.4014240000000001E-3</v>
      </c>
      <c r="F184" s="2">
        <v>2.4758580000000001E-3</v>
      </c>
      <c r="G184" s="2">
        <v>12.692708769999999</v>
      </c>
      <c r="H184" s="2">
        <v>0.98711680599999996</v>
      </c>
      <c r="I184" s="2">
        <v>2</v>
      </c>
      <c r="J184" s="2">
        <v>1</v>
      </c>
      <c r="K184" s="2" t="s">
        <v>2</v>
      </c>
      <c r="L184" s="2" t="s">
        <v>1</v>
      </c>
      <c r="M184" s="2">
        <v>15808</v>
      </c>
      <c r="N184" s="8" t="s">
        <v>215</v>
      </c>
      <c r="O184" s="2">
        <v>259.27669650000001</v>
      </c>
      <c r="P184" s="2">
        <v>175.5344288</v>
      </c>
      <c r="Q184" s="2">
        <v>414.57323259999998</v>
      </c>
      <c r="R184" s="2">
        <v>328.37758400000001</v>
      </c>
      <c r="S184" s="2">
        <v>35.205514409999999</v>
      </c>
      <c r="T184" s="2">
        <v>319.49306719999998</v>
      </c>
      <c r="U184" s="2">
        <v>17.659721480000002</v>
      </c>
      <c r="V184" s="2">
        <v>74.532410639999995</v>
      </c>
      <c r="W184" s="2">
        <v>2431.1468380000001</v>
      </c>
      <c r="X184" s="2">
        <v>1269.145348</v>
      </c>
      <c r="Y184" s="2">
        <v>839.34973809999997</v>
      </c>
      <c r="Z184" s="2">
        <v>1132.6117569999999</v>
      </c>
      <c r="AA184" s="2" t="s">
        <v>139</v>
      </c>
      <c r="AB184" s="2">
        <v>0.61860000000000004</v>
      </c>
    </row>
    <row r="185" spans="1:28" x14ac:dyDescent="0.3">
      <c r="A185" s="8" t="s">
        <v>137</v>
      </c>
      <c r="B185" s="2">
        <v>19</v>
      </c>
      <c r="C185" s="2">
        <v>2</v>
      </c>
      <c r="D185" s="2">
        <v>185.31</v>
      </c>
      <c r="E185" s="2">
        <v>4.60481E-4</v>
      </c>
      <c r="F185" s="2">
        <v>1.3968190000000001E-3</v>
      </c>
      <c r="G185" s="2">
        <v>3.7866105710000002</v>
      </c>
      <c r="H185" s="2">
        <v>0.99842808999999999</v>
      </c>
      <c r="I185" s="2">
        <v>2</v>
      </c>
      <c r="J185" s="2">
        <v>1</v>
      </c>
      <c r="K185" s="2" t="s">
        <v>0</v>
      </c>
      <c r="L185" s="2" t="s">
        <v>1</v>
      </c>
      <c r="M185" s="2">
        <v>58111</v>
      </c>
      <c r="N185" s="8" t="s">
        <v>138</v>
      </c>
      <c r="O185" s="2">
        <v>8735.1773439999997</v>
      </c>
      <c r="P185" s="2">
        <v>8029.3519610000003</v>
      </c>
      <c r="Q185" s="2">
        <v>16088.93871</v>
      </c>
      <c r="R185" s="2">
        <v>20044.839070000002</v>
      </c>
      <c r="S185" s="2">
        <v>3781.755647</v>
      </c>
      <c r="T185" s="2">
        <v>4378.450957</v>
      </c>
      <c r="U185" s="2">
        <v>2977.9966020000002</v>
      </c>
      <c r="V185" s="2">
        <v>2831.62709</v>
      </c>
      <c r="W185" s="2">
        <v>11742.37559</v>
      </c>
      <c r="X185" s="2">
        <v>10754.71255</v>
      </c>
      <c r="Y185" s="2">
        <v>9075.8153089999996</v>
      </c>
      <c r="Z185" s="2">
        <v>8122.2927339999997</v>
      </c>
      <c r="AA185" s="2" t="s">
        <v>139</v>
      </c>
      <c r="AB185" s="2">
        <v>0.99609999999999999</v>
      </c>
    </row>
    <row r="186" spans="1:28" x14ac:dyDescent="0.3">
      <c r="A186" s="8" t="s">
        <v>366</v>
      </c>
      <c r="B186" s="2">
        <v>4</v>
      </c>
      <c r="C186" s="2">
        <v>1</v>
      </c>
      <c r="D186" s="2">
        <v>52.77</v>
      </c>
      <c r="E186" s="2">
        <v>8.3560019999999995E-3</v>
      </c>
      <c r="F186" s="2">
        <v>8.0989489999999994E-3</v>
      </c>
      <c r="G186" s="2">
        <v>6.1408655310000002</v>
      </c>
      <c r="H186" s="2">
        <v>0.88135387399999998</v>
      </c>
      <c r="I186" s="2">
        <v>2</v>
      </c>
      <c r="J186" s="2">
        <v>1</v>
      </c>
      <c r="K186" s="2" t="s">
        <v>2</v>
      </c>
      <c r="L186" s="2" t="s">
        <v>0</v>
      </c>
      <c r="M186" s="2">
        <v>13503</v>
      </c>
      <c r="N186" s="8" t="s">
        <v>341</v>
      </c>
      <c r="O186" s="2">
        <v>179.93102279999999</v>
      </c>
      <c r="P186" s="2">
        <v>76.320229760000004</v>
      </c>
      <c r="Q186" s="2">
        <v>389.7376486</v>
      </c>
      <c r="R186" s="2">
        <v>549.17563570000004</v>
      </c>
      <c r="S186" s="2">
        <v>1575.3134090000001</v>
      </c>
      <c r="T186" s="2">
        <v>2550.056752</v>
      </c>
      <c r="U186" s="2">
        <v>911.80125580000004</v>
      </c>
      <c r="V186" s="2">
        <v>386.68014470000003</v>
      </c>
      <c r="W186" s="2">
        <v>2803.697064</v>
      </c>
      <c r="X186" s="2">
        <v>1801.9510700000001</v>
      </c>
      <c r="Y186" s="2">
        <v>1157.718838</v>
      </c>
      <c r="Z186" s="2">
        <v>1575.977736</v>
      </c>
      <c r="AA186" s="2" t="s">
        <v>139</v>
      </c>
      <c r="AB186" s="2">
        <v>0.46079999999999999</v>
      </c>
    </row>
    <row r="187" spans="1:28" x14ac:dyDescent="0.3">
      <c r="A187" s="8" t="s">
        <v>506</v>
      </c>
      <c r="B187" s="2">
        <v>2</v>
      </c>
      <c r="C187" s="2">
        <v>1</v>
      </c>
      <c r="D187" s="2">
        <v>25.56</v>
      </c>
      <c r="E187" s="2">
        <v>2.6278913000000001E-2</v>
      </c>
      <c r="F187" s="2">
        <v>1.7610515E-2</v>
      </c>
      <c r="G187" s="2">
        <v>69.754001410000001</v>
      </c>
      <c r="H187" s="2">
        <v>0.71241998799999995</v>
      </c>
      <c r="I187" s="2">
        <v>2</v>
      </c>
      <c r="J187" s="2">
        <v>1</v>
      </c>
      <c r="K187" s="2" t="s">
        <v>1</v>
      </c>
      <c r="L187" s="2" t="s">
        <v>2</v>
      </c>
      <c r="M187" s="2">
        <v>12870</v>
      </c>
      <c r="N187" s="8" t="s">
        <v>507</v>
      </c>
      <c r="O187" s="2">
        <v>580.02967799999999</v>
      </c>
      <c r="P187" s="2">
        <v>967.25170319999995</v>
      </c>
      <c r="Q187" s="2">
        <v>229.53986889999999</v>
      </c>
      <c r="R187" s="2">
        <v>1859.0825400000001</v>
      </c>
      <c r="S187" s="2">
        <v>3342.4793100000002</v>
      </c>
      <c r="T187" s="2">
        <v>6.311005153</v>
      </c>
      <c r="U187" s="2">
        <v>1811.196471</v>
      </c>
      <c r="V187" s="2">
        <v>1712.9684360000001</v>
      </c>
      <c r="W187" s="2">
        <v>50.11588605</v>
      </c>
      <c r="X187" s="2">
        <v>48.415453849999999</v>
      </c>
      <c r="Y187" s="2">
        <v>0</v>
      </c>
      <c r="Z187" s="2">
        <v>0</v>
      </c>
      <c r="AA187" s="2" t="s">
        <v>139</v>
      </c>
      <c r="AB187" s="2">
        <v>0.47699999999999998</v>
      </c>
    </row>
    <row r="188" spans="1:28" x14ac:dyDescent="0.3">
      <c r="A188" s="8" t="s">
        <v>297</v>
      </c>
      <c r="B188" s="2">
        <v>32</v>
      </c>
      <c r="C188" s="2">
        <v>5</v>
      </c>
      <c r="D188" s="2">
        <v>789.44</v>
      </c>
      <c r="E188" s="2">
        <v>4.2331840000000001E-3</v>
      </c>
      <c r="F188" s="2">
        <v>5.1951150000000001E-3</v>
      </c>
      <c r="G188" s="2">
        <v>3.7167224230000002</v>
      </c>
      <c r="H188" s="2">
        <v>0.94144591799999999</v>
      </c>
      <c r="I188" s="2">
        <v>2</v>
      </c>
      <c r="J188" s="2">
        <v>1</v>
      </c>
      <c r="K188" s="2" t="s">
        <v>0</v>
      </c>
      <c r="L188" s="2" t="s">
        <v>1</v>
      </c>
      <c r="M188" s="2">
        <v>58977</v>
      </c>
      <c r="N188" s="8" t="s">
        <v>298</v>
      </c>
      <c r="O188" s="2">
        <v>10712.1101</v>
      </c>
      <c r="P188" s="2">
        <v>6692.2225189999999</v>
      </c>
      <c r="Q188" s="2">
        <v>21920.462210000002</v>
      </c>
      <c r="R188" s="2">
        <v>16343.09993</v>
      </c>
      <c r="S188" s="2">
        <v>2815.812304</v>
      </c>
      <c r="T188" s="2">
        <v>5740.1057639999999</v>
      </c>
      <c r="U188" s="2">
        <v>3566.5005369999999</v>
      </c>
      <c r="V188" s="2">
        <v>2855.265609</v>
      </c>
      <c r="W188" s="2">
        <v>9154.2972680000003</v>
      </c>
      <c r="X188" s="2">
        <v>6174.5246209999996</v>
      </c>
      <c r="Y188" s="2">
        <v>4975.4121450000002</v>
      </c>
      <c r="Z188" s="2">
        <v>5383.9932129999997</v>
      </c>
      <c r="AA188" s="2" t="s">
        <v>139</v>
      </c>
      <c r="AB188" s="2">
        <v>0.99419999999999997</v>
      </c>
    </row>
    <row r="189" spans="1:28" x14ac:dyDescent="0.3">
      <c r="A189" s="8" t="s">
        <v>172</v>
      </c>
      <c r="B189" s="2">
        <v>38</v>
      </c>
      <c r="C189" s="2">
        <v>5</v>
      </c>
      <c r="D189" s="2">
        <v>920.5</v>
      </c>
      <c r="E189" s="2">
        <v>8.3018800000000004E-4</v>
      </c>
      <c r="F189" s="2">
        <v>1.939975E-3</v>
      </c>
      <c r="G189" s="2">
        <v>4.1213112360000004</v>
      </c>
      <c r="H189" s="2">
        <v>0.99480165700000001</v>
      </c>
      <c r="I189" s="2" t="s">
        <v>39</v>
      </c>
      <c r="J189" s="2">
        <v>2</v>
      </c>
      <c r="K189" s="2" t="s">
        <v>2</v>
      </c>
      <c r="L189" s="2" t="s">
        <v>1</v>
      </c>
      <c r="M189" s="2">
        <v>77811</v>
      </c>
      <c r="N189" s="8" t="s">
        <v>173</v>
      </c>
      <c r="O189" s="2">
        <v>6234.6107179999999</v>
      </c>
      <c r="P189" s="2">
        <v>7050.4992979999997</v>
      </c>
      <c r="Q189" s="2">
        <v>8989.2511759999998</v>
      </c>
      <c r="R189" s="2">
        <v>4219.4546780000001</v>
      </c>
      <c r="S189" s="2">
        <v>2690.6605800000002</v>
      </c>
      <c r="T189" s="2">
        <v>4252.6399170000004</v>
      </c>
      <c r="U189" s="2">
        <v>1694.7368590000001</v>
      </c>
      <c r="V189" s="2">
        <v>1627.4832570000001</v>
      </c>
      <c r="W189" s="2">
        <v>7399.4118440000002</v>
      </c>
      <c r="X189" s="2">
        <v>8801.5218000000004</v>
      </c>
      <c r="Y189" s="2">
        <v>13966.751029999999</v>
      </c>
      <c r="Z189" s="2">
        <v>12139.72077</v>
      </c>
      <c r="AA189" s="2" t="s">
        <v>139</v>
      </c>
      <c r="AB189" s="2">
        <v>0.99650000000000005</v>
      </c>
    </row>
    <row r="190" spans="1:28" x14ac:dyDescent="0.3">
      <c r="A190" s="8" t="s">
        <v>567</v>
      </c>
      <c r="B190" s="2">
        <v>8</v>
      </c>
      <c r="C190" s="2">
        <v>3</v>
      </c>
      <c r="D190" s="2">
        <v>164.91</v>
      </c>
      <c r="E190" s="2">
        <v>3.8130877000000001E-2</v>
      </c>
      <c r="F190" s="2">
        <v>2.2735780000000001E-2</v>
      </c>
      <c r="G190" s="2">
        <v>4.87766696</v>
      </c>
      <c r="H190" s="2">
        <v>0.64184305399999997</v>
      </c>
      <c r="I190" s="2" t="s">
        <v>39</v>
      </c>
      <c r="J190" s="2">
        <v>2</v>
      </c>
      <c r="K190" s="2" t="s">
        <v>2</v>
      </c>
      <c r="L190" s="2" t="s">
        <v>1</v>
      </c>
      <c r="M190" s="2">
        <v>18376</v>
      </c>
      <c r="N190" s="8" t="s">
        <v>568</v>
      </c>
      <c r="O190" s="2">
        <v>3697.9425390000001</v>
      </c>
      <c r="P190" s="2">
        <v>2402.8465999999999</v>
      </c>
      <c r="Q190" s="2">
        <v>31783.540850000001</v>
      </c>
      <c r="R190" s="2">
        <v>3307.1217449999999</v>
      </c>
      <c r="S190" s="2">
        <v>6167.769937</v>
      </c>
      <c r="T190" s="2">
        <v>25722.135829999999</v>
      </c>
      <c r="U190" s="2">
        <v>6782.204874</v>
      </c>
      <c r="V190" s="2">
        <v>1055.2447870000001</v>
      </c>
      <c r="W190" s="2">
        <v>20451.345089999999</v>
      </c>
      <c r="X190" s="2">
        <v>72735.375190000006</v>
      </c>
      <c r="Y190" s="2">
        <v>36981.299980000003</v>
      </c>
      <c r="Z190" s="2">
        <v>63608.788719999997</v>
      </c>
      <c r="AA190" s="2" t="s">
        <v>139</v>
      </c>
      <c r="AB190" s="2">
        <v>0.39929999999999999</v>
      </c>
    </row>
    <row r="191" spans="1:28" x14ac:dyDescent="0.3">
      <c r="A191" s="8" t="s">
        <v>619</v>
      </c>
      <c r="B191" s="2">
        <v>11</v>
      </c>
      <c r="C191" s="2">
        <v>2</v>
      </c>
      <c r="D191" s="2">
        <v>702.47</v>
      </c>
      <c r="E191" s="2">
        <v>4.9815015999999997E-2</v>
      </c>
      <c r="F191" s="2">
        <v>2.6891559999999998E-2</v>
      </c>
      <c r="G191" s="2">
        <v>2.8687609639999998</v>
      </c>
      <c r="H191" s="2">
        <v>0.58802831899999997</v>
      </c>
      <c r="I191" s="2">
        <v>2</v>
      </c>
      <c r="J191" s="2">
        <v>1</v>
      </c>
      <c r="K191" s="2" t="s">
        <v>1</v>
      </c>
      <c r="L191" s="2" t="s">
        <v>0</v>
      </c>
      <c r="M191" s="2">
        <v>14516</v>
      </c>
      <c r="N191" s="8" t="s">
        <v>620</v>
      </c>
      <c r="O191" s="2">
        <v>3121.177443</v>
      </c>
      <c r="P191" s="2">
        <v>617.31285509999998</v>
      </c>
      <c r="Q191" s="2">
        <v>3014.8714580000001</v>
      </c>
      <c r="R191" s="2">
        <v>2470.4021170000001</v>
      </c>
      <c r="S191" s="2">
        <v>4919.6847280000002</v>
      </c>
      <c r="T191" s="2">
        <v>13574.018319999999</v>
      </c>
      <c r="U191" s="2">
        <v>4881.5760550000005</v>
      </c>
      <c r="V191" s="2">
        <v>3085.4946460000001</v>
      </c>
      <c r="W191" s="2">
        <v>8052.212931</v>
      </c>
      <c r="X191" s="2">
        <v>6448.3848699999999</v>
      </c>
      <c r="Y191" s="2">
        <v>4743.2101540000003</v>
      </c>
      <c r="Z191" s="2">
        <v>4288.9150390000004</v>
      </c>
      <c r="AA191" s="2" t="s">
        <v>139</v>
      </c>
      <c r="AB191" s="2">
        <v>0.98350000000000004</v>
      </c>
    </row>
    <row r="192" spans="1:28" x14ac:dyDescent="0.3">
      <c r="A192" s="8" t="s">
        <v>602</v>
      </c>
      <c r="B192" s="2">
        <v>24</v>
      </c>
      <c r="C192" s="2">
        <v>2</v>
      </c>
      <c r="D192" s="2">
        <v>1491.28</v>
      </c>
      <c r="E192" s="2">
        <v>4.7933908999999997E-2</v>
      </c>
      <c r="F192" s="2">
        <v>2.6541250999999998E-2</v>
      </c>
      <c r="G192" s="2">
        <v>2.7190042600000002</v>
      </c>
      <c r="H192" s="2">
        <v>0.59590310199999996</v>
      </c>
      <c r="I192" s="2">
        <v>2</v>
      </c>
      <c r="J192" s="2">
        <v>1</v>
      </c>
      <c r="K192" s="2" t="s">
        <v>0</v>
      </c>
      <c r="L192" s="2" t="s">
        <v>1</v>
      </c>
      <c r="M192" s="2">
        <v>28554</v>
      </c>
      <c r="N192" s="8" t="s">
        <v>603</v>
      </c>
      <c r="O192" s="2">
        <v>19984.183809999999</v>
      </c>
      <c r="P192" s="2">
        <v>7343.4152919999997</v>
      </c>
      <c r="Q192" s="2">
        <v>17541.42827</v>
      </c>
      <c r="R192" s="2">
        <v>30358.782169999999</v>
      </c>
      <c r="S192" s="2">
        <v>5531.7202630000002</v>
      </c>
      <c r="T192" s="2">
        <v>8085.733185</v>
      </c>
      <c r="U192" s="2">
        <v>3406.3434950000001</v>
      </c>
      <c r="V192" s="2">
        <v>10643.61449</v>
      </c>
      <c r="W192" s="2">
        <v>8679.2607590000007</v>
      </c>
      <c r="X192" s="2">
        <v>11684.49294</v>
      </c>
      <c r="Y192" s="2">
        <v>11299.787249999999</v>
      </c>
      <c r="Z192" s="2">
        <v>16022.90336</v>
      </c>
      <c r="AA192" s="2" t="s">
        <v>139</v>
      </c>
      <c r="AB192" s="2">
        <v>0.96840000000000004</v>
      </c>
    </row>
    <row r="193" spans="1:28" x14ac:dyDescent="0.3">
      <c r="A193" s="8" t="s">
        <v>496</v>
      </c>
      <c r="B193" s="2">
        <v>17</v>
      </c>
      <c r="C193" s="2">
        <v>2</v>
      </c>
      <c r="D193" s="2">
        <v>77.319999999999993</v>
      </c>
      <c r="E193" s="2">
        <v>2.4813490000000001E-2</v>
      </c>
      <c r="F193" s="2">
        <v>1.7136957000000001E-2</v>
      </c>
      <c r="G193" s="2">
        <v>4.0718722889999999</v>
      </c>
      <c r="H193" s="2">
        <v>0.72273498400000002</v>
      </c>
      <c r="I193" s="2">
        <v>2</v>
      </c>
      <c r="J193" s="2">
        <v>1</v>
      </c>
      <c r="K193" s="2" t="s">
        <v>2</v>
      </c>
      <c r="L193" s="2" t="s">
        <v>1</v>
      </c>
      <c r="M193" s="2">
        <v>35052</v>
      </c>
      <c r="N193" s="8" t="s">
        <v>497</v>
      </c>
      <c r="O193" s="2">
        <v>699.22450549999996</v>
      </c>
      <c r="P193" s="2">
        <v>210.6411933</v>
      </c>
      <c r="Q193" s="2">
        <v>894.35807350000005</v>
      </c>
      <c r="R193" s="2">
        <v>468.70721600000002</v>
      </c>
      <c r="S193" s="2">
        <v>368.74332670000001</v>
      </c>
      <c r="T193" s="2">
        <v>114.2976097</v>
      </c>
      <c r="U193" s="2">
        <v>334.75233580000003</v>
      </c>
      <c r="V193" s="2">
        <v>66.578691280000001</v>
      </c>
      <c r="W193" s="2">
        <v>499.68672529999998</v>
      </c>
      <c r="X193" s="2">
        <v>708.20686309999996</v>
      </c>
      <c r="Y193" s="2">
        <v>1517.904055</v>
      </c>
      <c r="Z193" s="2">
        <v>875.25204740000004</v>
      </c>
      <c r="AA193" s="2" t="s">
        <v>139</v>
      </c>
      <c r="AB193" s="2">
        <v>0.69920000000000004</v>
      </c>
    </row>
    <row r="194" spans="1:28" x14ac:dyDescent="0.3">
      <c r="A194" s="8" t="s">
        <v>194</v>
      </c>
      <c r="B194" s="2">
        <v>25</v>
      </c>
      <c r="C194" s="2">
        <v>1</v>
      </c>
      <c r="D194" s="2">
        <v>125.6</v>
      </c>
      <c r="E194" s="2">
        <v>1.112177E-3</v>
      </c>
      <c r="F194" s="2">
        <v>2.2536259999999999E-3</v>
      </c>
      <c r="G194" s="2">
        <v>734.5731141</v>
      </c>
      <c r="H194" s="2">
        <v>0.99122447000000002</v>
      </c>
      <c r="I194" s="2">
        <v>2</v>
      </c>
      <c r="J194" s="2">
        <v>1</v>
      </c>
      <c r="K194" s="2" t="s">
        <v>0</v>
      </c>
      <c r="L194" s="2" t="s">
        <v>1</v>
      </c>
      <c r="M194" s="2">
        <v>81469</v>
      </c>
      <c r="N194" s="8" t="s">
        <v>195</v>
      </c>
      <c r="O194" s="2">
        <v>1203.2617399999999</v>
      </c>
      <c r="P194" s="2">
        <v>1424.9655640000001</v>
      </c>
      <c r="Q194" s="2">
        <v>2555.8615580000001</v>
      </c>
      <c r="R194" s="2">
        <v>720.35445049999998</v>
      </c>
      <c r="S194" s="2">
        <v>5.85652449</v>
      </c>
      <c r="T194" s="2">
        <v>2.1814001219999999</v>
      </c>
      <c r="U194" s="2">
        <v>0</v>
      </c>
      <c r="V194" s="2">
        <v>0</v>
      </c>
      <c r="W194" s="2">
        <v>1.168138227</v>
      </c>
      <c r="X194" s="2">
        <v>94.91417654</v>
      </c>
      <c r="Y194" s="2">
        <v>750.16178309999998</v>
      </c>
      <c r="Z194" s="2">
        <v>15.2129806</v>
      </c>
      <c r="AA194" s="2" t="s">
        <v>139</v>
      </c>
      <c r="AB194" s="2">
        <v>0.98319999999999996</v>
      </c>
    </row>
    <row r="195" spans="1:28" x14ac:dyDescent="0.3">
      <c r="A195" s="8" t="s">
        <v>328</v>
      </c>
      <c r="B195" s="2">
        <v>25</v>
      </c>
      <c r="C195" s="2">
        <v>3</v>
      </c>
      <c r="D195" s="2">
        <v>284.3</v>
      </c>
      <c r="E195" s="2">
        <v>6.0257180000000002E-3</v>
      </c>
      <c r="F195" s="2">
        <v>6.631624E-3</v>
      </c>
      <c r="G195" s="2">
        <v>3.285941733</v>
      </c>
      <c r="H195" s="2">
        <v>0.91389624800000002</v>
      </c>
      <c r="I195" s="2">
        <v>2</v>
      </c>
      <c r="J195" s="2">
        <v>1</v>
      </c>
      <c r="K195" s="2" t="s">
        <v>0</v>
      </c>
      <c r="L195" s="2" t="s">
        <v>1</v>
      </c>
      <c r="M195" s="2">
        <v>73922</v>
      </c>
      <c r="N195" s="8" t="s">
        <v>329</v>
      </c>
      <c r="O195" s="2">
        <v>5178.4510460000001</v>
      </c>
      <c r="P195" s="2">
        <v>2586.2896949999999</v>
      </c>
      <c r="Q195" s="2">
        <v>4862.8938340000004</v>
      </c>
      <c r="R195" s="2">
        <v>4704.586644</v>
      </c>
      <c r="S195" s="2">
        <v>501.7656303</v>
      </c>
      <c r="T195" s="2">
        <v>1637.6218040000001</v>
      </c>
      <c r="U195" s="2">
        <v>1439.863339</v>
      </c>
      <c r="V195" s="2">
        <v>1695.4079469999999</v>
      </c>
      <c r="W195" s="2">
        <v>1909.507791</v>
      </c>
      <c r="X195" s="2">
        <v>1116.2111580000001</v>
      </c>
      <c r="Y195" s="2">
        <v>1654.029644</v>
      </c>
      <c r="Z195" s="2">
        <v>713.07459219999998</v>
      </c>
      <c r="AA195" s="2" t="s">
        <v>139</v>
      </c>
      <c r="AB195" s="2">
        <v>0.71299999999999997</v>
      </c>
    </row>
    <row r="196" spans="1:28" x14ac:dyDescent="0.3">
      <c r="A196" s="8" t="s">
        <v>170</v>
      </c>
      <c r="B196" s="2">
        <v>5</v>
      </c>
      <c r="C196" s="2">
        <v>1</v>
      </c>
      <c r="D196" s="2">
        <v>39.65</v>
      </c>
      <c r="E196" s="2">
        <v>8.2785699999999999E-4</v>
      </c>
      <c r="F196" s="2">
        <v>1.939975E-3</v>
      </c>
      <c r="G196" s="2">
        <v>4.8492395410000002</v>
      </c>
      <c r="H196" s="2">
        <v>0.99482886999999998</v>
      </c>
      <c r="I196" s="2">
        <v>2</v>
      </c>
      <c r="J196" s="2">
        <v>1</v>
      </c>
      <c r="K196" s="2" t="s">
        <v>2</v>
      </c>
      <c r="L196" s="2" t="s">
        <v>0</v>
      </c>
      <c r="M196" s="2">
        <v>14397</v>
      </c>
      <c r="N196" s="8" t="s">
        <v>171</v>
      </c>
      <c r="O196" s="2">
        <v>428.90314990000002</v>
      </c>
      <c r="P196" s="2">
        <v>348.70595229999998</v>
      </c>
      <c r="Q196" s="2">
        <v>775.16402819999996</v>
      </c>
      <c r="R196" s="2">
        <v>421.80753370000002</v>
      </c>
      <c r="S196" s="2">
        <v>2201.088299</v>
      </c>
      <c r="T196" s="2">
        <v>3001.0815269999998</v>
      </c>
      <c r="U196" s="2">
        <v>2004.64266</v>
      </c>
      <c r="V196" s="2">
        <v>857.66261350000002</v>
      </c>
      <c r="W196" s="2">
        <v>3525.1069120000002</v>
      </c>
      <c r="X196" s="2">
        <v>2361.4112829999999</v>
      </c>
      <c r="Y196" s="2">
        <v>2061.6258509999998</v>
      </c>
      <c r="Z196" s="2">
        <v>1627.070586</v>
      </c>
      <c r="AA196" s="2" t="s">
        <v>139</v>
      </c>
      <c r="AB196" s="2">
        <v>0.92730000000000001</v>
      </c>
    </row>
    <row r="197" spans="1:28" x14ac:dyDescent="0.3">
      <c r="A197" s="8" t="s">
        <v>360</v>
      </c>
      <c r="B197" s="2">
        <v>15</v>
      </c>
      <c r="C197" s="2">
        <v>4</v>
      </c>
      <c r="D197" s="2">
        <v>123.18</v>
      </c>
      <c r="E197" s="2">
        <v>7.7576520000000003E-3</v>
      </c>
      <c r="F197" s="2">
        <v>7.6927990000000002E-3</v>
      </c>
      <c r="G197" s="2">
        <v>6.3779392970000002</v>
      </c>
      <c r="H197" s="2">
        <v>0.88936737499999996</v>
      </c>
      <c r="I197" s="2">
        <v>2</v>
      </c>
      <c r="J197" s="2">
        <v>1</v>
      </c>
      <c r="K197" s="2" t="s">
        <v>0</v>
      </c>
      <c r="L197" s="2" t="s">
        <v>2</v>
      </c>
      <c r="M197" s="2">
        <v>40172</v>
      </c>
      <c r="N197" s="8" t="s">
        <v>361</v>
      </c>
      <c r="O197" s="2">
        <v>5139.8208409999997</v>
      </c>
      <c r="P197" s="2">
        <v>3646.294304</v>
      </c>
      <c r="Q197" s="2">
        <v>7655.1318739999997</v>
      </c>
      <c r="R197" s="2">
        <v>15320.35425</v>
      </c>
      <c r="S197" s="2">
        <v>2480.6520909999999</v>
      </c>
      <c r="T197" s="2">
        <v>4577.5636249999998</v>
      </c>
      <c r="U197" s="2">
        <v>1883.4618929999999</v>
      </c>
      <c r="V197" s="2">
        <v>716.99773560000006</v>
      </c>
      <c r="W197" s="2">
        <v>2098.1145689999998</v>
      </c>
      <c r="X197" s="2">
        <v>1038.0708090000001</v>
      </c>
      <c r="Y197" s="2">
        <v>920.4876107</v>
      </c>
      <c r="Z197" s="2">
        <v>923.24290380000002</v>
      </c>
      <c r="AA197" s="2" t="s">
        <v>139</v>
      </c>
      <c r="AB197" s="2">
        <v>0.81979999999999997</v>
      </c>
    </row>
    <row r="198" spans="1:28" x14ac:dyDescent="0.3">
      <c r="A198" s="8" t="s">
        <v>166</v>
      </c>
      <c r="B198" s="2">
        <v>11</v>
      </c>
      <c r="C198" s="2">
        <v>2</v>
      </c>
      <c r="D198" s="2">
        <v>173.62</v>
      </c>
      <c r="E198" s="2">
        <v>8.1281300000000001E-4</v>
      </c>
      <c r="F198" s="2">
        <v>1.939975E-3</v>
      </c>
      <c r="G198" s="2">
        <v>3.6381792989999999</v>
      </c>
      <c r="H198" s="2">
        <v>0.99500343700000005</v>
      </c>
      <c r="I198" s="2">
        <v>2</v>
      </c>
      <c r="J198" s="2">
        <v>1</v>
      </c>
      <c r="K198" s="2" t="s">
        <v>1</v>
      </c>
      <c r="L198" s="2" t="s">
        <v>0</v>
      </c>
      <c r="M198" s="2">
        <v>22955</v>
      </c>
      <c r="N198" s="8" t="s">
        <v>167</v>
      </c>
      <c r="O198" s="2">
        <v>1219.447314</v>
      </c>
      <c r="P198" s="2">
        <v>1615.13428</v>
      </c>
      <c r="Q198" s="2">
        <v>1138.379406</v>
      </c>
      <c r="R198" s="2">
        <v>1556.5842399999999</v>
      </c>
      <c r="S198" s="2">
        <v>3236.3989379999998</v>
      </c>
      <c r="T198" s="2">
        <v>7936.2039409999998</v>
      </c>
      <c r="U198" s="2">
        <v>4146.542324</v>
      </c>
      <c r="V198" s="2">
        <v>4798.3318259999996</v>
      </c>
      <c r="W198" s="2">
        <v>5780.0295969999997</v>
      </c>
      <c r="X198" s="2">
        <v>5186.9236899999996</v>
      </c>
      <c r="Y198" s="2">
        <v>2656.9591660000001</v>
      </c>
      <c r="Z198" s="2">
        <v>3178.7774850000001</v>
      </c>
      <c r="AA198" s="2" t="s">
        <v>139</v>
      </c>
      <c r="AB198" s="2">
        <v>0.62280000000000002</v>
      </c>
    </row>
    <row r="199" spans="1:28" x14ac:dyDescent="0.3">
      <c r="A199" s="8" t="s">
        <v>316</v>
      </c>
      <c r="B199" s="2">
        <v>5</v>
      </c>
      <c r="C199" s="2">
        <v>2</v>
      </c>
      <c r="D199" s="2">
        <v>55.22</v>
      </c>
      <c r="E199" s="2">
        <v>5.3352520000000004E-3</v>
      </c>
      <c r="F199" s="2">
        <v>6.1081750000000004E-3</v>
      </c>
      <c r="G199" s="2">
        <v>2.2533659519999998</v>
      </c>
      <c r="H199" s="2">
        <v>0.92425033199999995</v>
      </c>
      <c r="I199" s="2">
        <v>2</v>
      </c>
      <c r="J199" s="2">
        <v>1</v>
      </c>
      <c r="K199" s="2" t="s">
        <v>2</v>
      </c>
      <c r="L199" s="2" t="s">
        <v>0</v>
      </c>
      <c r="M199" s="2">
        <v>18230</v>
      </c>
      <c r="N199" s="8" t="s">
        <v>317</v>
      </c>
      <c r="O199" s="2">
        <v>4130.9443460000002</v>
      </c>
      <c r="P199" s="2">
        <v>2330.7460609999998</v>
      </c>
      <c r="Q199" s="2">
        <v>4104.1816179999996</v>
      </c>
      <c r="R199" s="2">
        <v>3678.4177140000002</v>
      </c>
      <c r="S199" s="2">
        <v>7196.0919489999997</v>
      </c>
      <c r="T199" s="2">
        <v>8630.1312030000008</v>
      </c>
      <c r="U199" s="2">
        <v>4284.4833360000002</v>
      </c>
      <c r="V199" s="2">
        <v>4690.8167240000002</v>
      </c>
      <c r="W199" s="2">
        <v>7823.2382230000003</v>
      </c>
      <c r="X199" s="2">
        <v>8079.1911120000004</v>
      </c>
      <c r="Y199" s="2">
        <v>9710.3951249999991</v>
      </c>
      <c r="Z199" s="2">
        <v>6484.7730510000001</v>
      </c>
      <c r="AA199" s="2" t="s">
        <v>139</v>
      </c>
      <c r="AB199" s="2">
        <v>0.42380000000000001</v>
      </c>
    </row>
    <row r="200" spans="1:28" x14ac:dyDescent="0.3">
      <c r="A200" s="8" t="s">
        <v>569</v>
      </c>
      <c r="B200" s="2">
        <v>17</v>
      </c>
      <c r="C200" s="2">
        <v>5</v>
      </c>
      <c r="D200" s="2">
        <v>141.94999999999999</v>
      </c>
      <c r="E200" s="2">
        <v>3.8251541999999999E-2</v>
      </c>
      <c r="F200" s="2">
        <v>2.2735780000000001E-2</v>
      </c>
      <c r="G200" s="2">
        <v>2.051373983</v>
      </c>
      <c r="H200" s="2">
        <v>0.64122013</v>
      </c>
      <c r="I200" s="2">
        <v>2</v>
      </c>
      <c r="J200" s="2">
        <v>1</v>
      </c>
      <c r="K200" s="2" t="s">
        <v>0</v>
      </c>
      <c r="L200" s="2" t="s">
        <v>1</v>
      </c>
      <c r="M200" s="2">
        <v>49148</v>
      </c>
      <c r="N200" s="8" t="s">
        <v>570</v>
      </c>
      <c r="O200" s="2">
        <v>5373.0223480000004</v>
      </c>
      <c r="P200" s="2">
        <v>3396.6871339999998</v>
      </c>
      <c r="Q200" s="2">
        <v>7408.1832610000001</v>
      </c>
      <c r="R200" s="2">
        <v>8627.2978399999993</v>
      </c>
      <c r="S200" s="2">
        <v>2659.9470590000001</v>
      </c>
      <c r="T200" s="2">
        <v>4558.1065040000003</v>
      </c>
      <c r="U200" s="2">
        <v>2896.6760760000002</v>
      </c>
      <c r="V200" s="2">
        <v>1977.2588490000001</v>
      </c>
      <c r="W200" s="2">
        <v>4751.3079310000003</v>
      </c>
      <c r="X200" s="2">
        <v>3691.648044</v>
      </c>
      <c r="Y200" s="2">
        <v>3523.8825609999999</v>
      </c>
      <c r="Z200" s="2">
        <v>3178.2562309999998</v>
      </c>
      <c r="AA200" s="2" t="s">
        <v>139</v>
      </c>
      <c r="AB200" s="2">
        <v>0.98750000000000004</v>
      </c>
    </row>
    <row r="201" spans="1:28" x14ac:dyDescent="0.3">
      <c r="A201" s="8" t="s">
        <v>554</v>
      </c>
      <c r="B201" s="2">
        <v>13</v>
      </c>
      <c r="C201" s="2">
        <v>3</v>
      </c>
      <c r="D201" s="2">
        <v>107.22</v>
      </c>
      <c r="E201" s="2">
        <v>3.4890993000000002E-2</v>
      </c>
      <c r="F201" s="2">
        <v>2.1333000000000001E-2</v>
      </c>
      <c r="G201" s="2">
        <v>2.8547252209999998</v>
      </c>
      <c r="H201" s="2">
        <v>0.65920055799999999</v>
      </c>
      <c r="I201" s="2">
        <v>2</v>
      </c>
      <c r="J201" s="2">
        <v>1</v>
      </c>
      <c r="K201" s="2" t="s">
        <v>2</v>
      </c>
      <c r="L201" s="2" t="s">
        <v>0</v>
      </c>
      <c r="M201" s="2">
        <v>43154</v>
      </c>
      <c r="N201" s="8" t="s">
        <v>555</v>
      </c>
      <c r="O201" s="2">
        <v>247.86331759999999</v>
      </c>
      <c r="P201" s="2">
        <v>310.34252759999998</v>
      </c>
      <c r="Q201" s="2">
        <v>254.72304439999999</v>
      </c>
      <c r="R201" s="2">
        <v>185.83424969999999</v>
      </c>
      <c r="S201" s="2">
        <v>88.51457791</v>
      </c>
      <c r="T201" s="2">
        <v>514.90035869999997</v>
      </c>
      <c r="U201" s="2">
        <v>181.36399080000001</v>
      </c>
      <c r="V201" s="2">
        <v>567.31591800000001</v>
      </c>
      <c r="W201" s="2">
        <v>664.98089589999995</v>
      </c>
      <c r="X201" s="2">
        <v>856.16594410000005</v>
      </c>
      <c r="Y201" s="2">
        <v>659.67214290000004</v>
      </c>
      <c r="Z201" s="2">
        <v>670.3753408</v>
      </c>
      <c r="AA201" s="2" t="s">
        <v>139</v>
      </c>
      <c r="AB201" s="2">
        <v>0.82330000000000003</v>
      </c>
    </row>
    <row r="202" spans="1:28" x14ac:dyDescent="0.3">
      <c r="A202" s="8" t="s">
        <v>418</v>
      </c>
      <c r="B202" s="2">
        <v>36</v>
      </c>
      <c r="C202" s="2">
        <v>7</v>
      </c>
      <c r="D202" s="2">
        <v>192.83</v>
      </c>
      <c r="E202" s="2">
        <v>1.2160255999999999E-2</v>
      </c>
      <c r="F202" s="2">
        <v>1.0168464E-2</v>
      </c>
      <c r="G202" s="2">
        <v>3.4843027869999998</v>
      </c>
      <c r="H202" s="2">
        <v>0.83524340699999999</v>
      </c>
      <c r="I202" s="2">
        <v>2</v>
      </c>
      <c r="J202" s="2">
        <v>1</v>
      </c>
      <c r="K202" s="2" t="s">
        <v>1</v>
      </c>
      <c r="L202" s="2" t="s">
        <v>0</v>
      </c>
      <c r="M202" s="2">
        <v>105358</v>
      </c>
      <c r="N202" s="8" t="s">
        <v>419</v>
      </c>
      <c r="O202" s="2">
        <v>1503.659433</v>
      </c>
      <c r="P202" s="2">
        <v>755.27183390000005</v>
      </c>
      <c r="Q202" s="2">
        <v>1314.9923470000001</v>
      </c>
      <c r="R202" s="2">
        <v>3698.232062</v>
      </c>
      <c r="S202" s="2">
        <v>8300.4833319999998</v>
      </c>
      <c r="T202" s="2">
        <v>9662.7230159999999</v>
      </c>
      <c r="U202" s="2">
        <v>3956.2759019999999</v>
      </c>
      <c r="V202" s="2">
        <v>3418.9100440000002</v>
      </c>
      <c r="W202" s="2">
        <v>4773.5444450000005</v>
      </c>
      <c r="X202" s="2">
        <v>3568.3514319999999</v>
      </c>
      <c r="Y202" s="2">
        <v>4597.6473759999999</v>
      </c>
      <c r="Z202" s="2">
        <v>3179.8669610000002</v>
      </c>
      <c r="AA202" s="2" t="s">
        <v>139</v>
      </c>
      <c r="AB202" s="2">
        <v>0.87529999999999997</v>
      </c>
    </row>
    <row r="203" spans="1:28" x14ac:dyDescent="0.3">
      <c r="A203" s="8" t="s">
        <v>178</v>
      </c>
      <c r="B203" s="2">
        <v>15</v>
      </c>
      <c r="C203" s="2">
        <v>3</v>
      </c>
      <c r="D203" s="2">
        <v>198.02</v>
      </c>
      <c r="E203" s="2">
        <v>9.7625800000000003E-4</v>
      </c>
      <c r="F203" s="2">
        <v>2.1780599999999999E-3</v>
      </c>
      <c r="G203" s="2">
        <v>9.3464799119999995</v>
      </c>
      <c r="H203" s="2">
        <v>0.99301374200000003</v>
      </c>
      <c r="I203" s="2">
        <v>2</v>
      </c>
      <c r="J203" s="2">
        <v>1</v>
      </c>
      <c r="K203" s="2" t="s">
        <v>1</v>
      </c>
      <c r="L203" s="2" t="s">
        <v>0</v>
      </c>
      <c r="M203" s="2">
        <v>27245</v>
      </c>
      <c r="N203" s="8" t="s">
        <v>179</v>
      </c>
      <c r="O203" s="2">
        <v>30.931437280000001</v>
      </c>
      <c r="P203" s="2">
        <v>171.5160692</v>
      </c>
      <c r="Q203" s="2">
        <v>252.1336268</v>
      </c>
      <c r="R203" s="2">
        <v>129.4083449</v>
      </c>
      <c r="S203" s="2">
        <v>1264.467635</v>
      </c>
      <c r="T203" s="2">
        <v>2037.322449</v>
      </c>
      <c r="U203" s="2">
        <v>1212.0846710000001</v>
      </c>
      <c r="V203" s="2">
        <v>944.37117290000003</v>
      </c>
      <c r="W203" s="2">
        <v>1298.719904</v>
      </c>
      <c r="X203" s="2">
        <v>1370.0899260000001</v>
      </c>
      <c r="Y203" s="2">
        <v>404.45237889999999</v>
      </c>
      <c r="Z203" s="2">
        <v>1016.482809</v>
      </c>
      <c r="AA203" s="2" t="s">
        <v>139</v>
      </c>
      <c r="AB203" s="2">
        <v>0.71250000000000002</v>
      </c>
    </row>
    <row r="204" spans="1:28" x14ac:dyDescent="0.3">
      <c r="A204" s="8" t="s">
        <v>469</v>
      </c>
      <c r="B204" s="2">
        <v>7</v>
      </c>
      <c r="C204" s="2">
        <v>3</v>
      </c>
      <c r="D204" s="2">
        <v>45.87</v>
      </c>
      <c r="E204" s="2">
        <v>1.8807165000000001E-2</v>
      </c>
      <c r="F204" s="2">
        <v>1.3769248E-2</v>
      </c>
      <c r="G204" s="2">
        <v>3.034112742</v>
      </c>
      <c r="H204" s="2">
        <v>0.77007564799999995</v>
      </c>
      <c r="I204" s="2">
        <v>2</v>
      </c>
      <c r="J204" s="2">
        <v>1</v>
      </c>
      <c r="K204" s="2" t="s">
        <v>2</v>
      </c>
      <c r="L204" s="2" t="s">
        <v>1</v>
      </c>
      <c r="M204" s="2">
        <v>29025</v>
      </c>
      <c r="N204" s="8" t="s">
        <v>470</v>
      </c>
      <c r="O204" s="2">
        <v>2032.1505119999999</v>
      </c>
      <c r="P204" s="2">
        <v>2007.8114559999999</v>
      </c>
      <c r="Q204" s="2">
        <v>4248.9657999999999</v>
      </c>
      <c r="R204" s="2">
        <v>4213.8696849999997</v>
      </c>
      <c r="S204" s="2">
        <v>1266.7511460000001</v>
      </c>
      <c r="T204" s="2">
        <v>3197.084617</v>
      </c>
      <c r="U204" s="2">
        <v>820.10070570000005</v>
      </c>
      <c r="V204" s="2">
        <v>1232.906716</v>
      </c>
      <c r="W204" s="2">
        <v>2648.6956749999999</v>
      </c>
      <c r="X204" s="2">
        <v>6862.1644859999997</v>
      </c>
      <c r="Y204" s="2">
        <v>5145.3435559999998</v>
      </c>
      <c r="Z204" s="2">
        <v>5116.6332279999997</v>
      </c>
      <c r="AA204" s="2" t="s">
        <v>139</v>
      </c>
      <c r="AB204" s="2">
        <v>0.98819999999999997</v>
      </c>
    </row>
    <row r="205" spans="1:28" x14ac:dyDescent="0.3">
      <c r="A205" s="8" t="s">
        <v>330</v>
      </c>
      <c r="B205" s="2">
        <v>16</v>
      </c>
      <c r="C205" s="2">
        <v>1</v>
      </c>
      <c r="D205" s="2">
        <v>127.62</v>
      </c>
      <c r="E205" s="2">
        <v>6.2146220000000004E-3</v>
      </c>
      <c r="F205" s="2">
        <v>6.7956809999999996E-3</v>
      </c>
      <c r="G205" s="2">
        <v>2.669936506</v>
      </c>
      <c r="H205" s="2">
        <v>0.91112124000000005</v>
      </c>
      <c r="I205" s="2">
        <v>2</v>
      </c>
      <c r="J205" s="2">
        <v>1</v>
      </c>
      <c r="K205" s="2" t="s">
        <v>2</v>
      </c>
      <c r="L205" s="2" t="s">
        <v>0</v>
      </c>
      <c r="M205" s="2">
        <v>40207</v>
      </c>
      <c r="N205" s="8" t="s">
        <v>331</v>
      </c>
      <c r="O205" s="2">
        <v>296.35250559999997</v>
      </c>
      <c r="P205" s="2">
        <v>302.04812879999997</v>
      </c>
      <c r="Q205" s="2">
        <v>433.18224850000001</v>
      </c>
      <c r="R205" s="2">
        <v>276.40215769999998</v>
      </c>
      <c r="S205" s="2">
        <v>423.06543429999999</v>
      </c>
      <c r="T205" s="2">
        <v>644.70359570000005</v>
      </c>
      <c r="U205" s="2">
        <v>1079.1538969999999</v>
      </c>
      <c r="V205" s="2">
        <v>351.10728699999999</v>
      </c>
      <c r="W205" s="2">
        <v>1040.535828</v>
      </c>
      <c r="X205" s="2">
        <v>930.5011816</v>
      </c>
      <c r="Y205" s="2">
        <v>771.28660520000005</v>
      </c>
      <c r="Z205" s="2">
        <v>749.91339400000004</v>
      </c>
      <c r="AA205" s="2" t="s">
        <v>139</v>
      </c>
      <c r="AB205" s="2">
        <v>0.42270000000000002</v>
      </c>
    </row>
    <row r="206" spans="1:28" x14ac:dyDescent="0.3">
      <c r="A206" s="8" t="s">
        <v>585</v>
      </c>
      <c r="B206" s="2">
        <v>16</v>
      </c>
      <c r="C206" s="2">
        <v>4</v>
      </c>
      <c r="D206" s="2">
        <v>46.5</v>
      </c>
      <c r="E206" s="2">
        <v>4.2969263000000001E-2</v>
      </c>
      <c r="F206" s="2">
        <v>2.4763328000000001E-2</v>
      </c>
      <c r="G206" s="2">
        <v>2.7970520240000001</v>
      </c>
      <c r="H206" s="2">
        <v>0.61805600199999999</v>
      </c>
      <c r="I206" s="2">
        <v>2</v>
      </c>
      <c r="J206" s="2">
        <v>1</v>
      </c>
      <c r="K206" s="2" t="s">
        <v>1</v>
      </c>
      <c r="L206" s="2" t="s">
        <v>0</v>
      </c>
      <c r="M206" s="2">
        <v>33855</v>
      </c>
      <c r="N206" s="8" t="s">
        <v>586</v>
      </c>
      <c r="O206" s="2">
        <v>1938.4985569999999</v>
      </c>
      <c r="P206" s="2">
        <v>1055.5826099999999</v>
      </c>
      <c r="Q206" s="2">
        <v>1211.278219</v>
      </c>
      <c r="R206" s="2">
        <v>1656.2161189999999</v>
      </c>
      <c r="S206" s="2">
        <v>3652.7947260000001</v>
      </c>
      <c r="T206" s="2">
        <v>8818.9475509999993</v>
      </c>
      <c r="U206" s="2">
        <v>1762.284811</v>
      </c>
      <c r="V206" s="2">
        <v>2161.1045469999999</v>
      </c>
      <c r="W206" s="2">
        <v>4624.7266339999996</v>
      </c>
      <c r="X206" s="2">
        <v>3678.4886040000001</v>
      </c>
      <c r="Y206" s="2">
        <v>2964.7875800000002</v>
      </c>
      <c r="Z206" s="2">
        <v>2688.2061359999998</v>
      </c>
      <c r="AA206" s="2" t="s">
        <v>139</v>
      </c>
      <c r="AB206" s="2">
        <v>0.99419999999999997</v>
      </c>
    </row>
    <row r="207" spans="1:28" x14ac:dyDescent="0.3">
      <c r="A207" s="8" t="s">
        <v>242</v>
      </c>
      <c r="B207" s="2">
        <v>8</v>
      </c>
      <c r="C207" s="2">
        <v>3</v>
      </c>
      <c r="D207" s="2">
        <v>51.03</v>
      </c>
      <c r="E207" s="2">
        <v>1.862729E-3</v>
      </c>
      <c r="F207" s="2">
        <v>2.9151839999999999E-3</v>
      </c>
      <c r="G207" s="2">
        <v>5.2044561480000002</v>
      </c>
      <c r="H207" s="2">
        <v>0.98002553000000003</v>
      </c>
      <c r="I207" s="2">
        <v>2</v>
      </c>
      <c r="J207" s="2">
        <v>1</v>
      </c>
      <c r="K207" s="2" t="s">
        <v>2</v>
      </c>
      <c r="L207" s="2" t="s">
        <v>0</v>
      </c>
      <c r="M207" s="2">
        <v>29093</v>
      </c>
      <c r="N207" s="8" t="s">
        <v>243</v>
      </c>
      <c r="O207" s="2">
        <v>3303.4863</v>
      </c>
      <c r="P207" s="2">
        <v>1323.2501709999999</v>
      </c>
      <c r="Q207" s="2">
        <v>1366.3575430000001</v>
      </c>
      <c r="R207" s="2">
        <v>4898.0359420000004</v>
      </c>
      <c r="S207" s="2">
        <v>6164.7992679999998</v>
      </c>
      <c r="T207" s="2">
        <v>7924.5871040000002</v>
      </c>
      <c r="U207" s="2">
        <v>3746.6272279999998</v>
      </c>
      <c r="V207" s="2">
        <v>3105.2652480000002</v>
      </c>
      <c r="W207" s="2">
        <v>20531.78801</v>
      </c>
      <c r="X207" s="2">
        <v>12225.70988</v>
      </c>
      <c r="Y207" s="2">
        <v>10532.70861</v>
      </c>
      <c r="Z207" s="2">
        <v>13392.20176</v>
      </c>
      <c r="AA207" s="2" t="s">
        <v>46</v>
      </c>
      <c r="AB207" s="2">
        <v>0.49819999999999998</v>
      </c>
    </row>
    <row r="208" spans="1:28" x14ac:dyDescent="0.3">
      <c r="A208" s="8" t="s">
        <v>306</v>
      </c>
      <c r="B208" s="2">
        <v>9</v>
      </c>
      <c r="C208" s="2">
        <v>4</v>
      </c>
      <c r="D208" s="2">
        <v>56.75</v>
      </c>
      <c r="E208" s="2">
        <v>4.4851450000000003E-3</v>
      </c>
      <c r="F208" s="2">
        <v>5.3132079999999998E-3</v>
      </c>
      <c r="G208" s="2">
        <v>3.1430909460000001</v>
      </c>
      <c r="H208" s="2">
        <v>0.93744548999999999</v>
      </c>
      <c r="I208" s="2">
        <v>2</v>
      </c>
      <c r="J208" s="2">
        <v>1</v>
      </c>
      <c r="K208" s="2" t="s">
        <v>2</v>
      </c>
      <c r="L208" s="2" t="s">
        <v>0</v>
      </c>
      <c r="M208" s="2">
        <v>27768</v>
      </c>
      <c r="N208" s="8" t="s">
        <v>307</v>
      </c>
      <c r="O208" s="2">
        <v>603.09934759999999</v>
      </c>
      <c r="P208" s="2">
        <v>370.81055789999999</v>
      </c>
      <c r="Q208" s="2">
        <v>932.70608700000003</v>
      </c>
      <c r="R208" s="2">
        <v>427.20837330000001</v>
      </c>
      <c r="S208" s="2">
        <v>893.96218529999999</v>
      </c>
      <c r="T208" s="2">
        <v>1272.295836</v>
      </c>
      <c r="U208" s="2">
        <v>1214.0647939999999</v>
      </c>
      <c r="V208" s="2">
        <v>2950.97471</v>
      </c>
      <c r="W208" s="2">
        <v>2104.3300049999998</v>
      </c>
      <c r="X208" s="2">
        <v>1437.2782589999999</v>
      </c>
      <c r="Y208" s="2">
        <v>2039.4469369999999</v>
      </c>
      <c r="Z208" s="2">
        <v>1754.367033</v>
      </c>
      <c r="AA208" s="2" t="s">
        <v>46</v>
      </c>
      <c r="AB208" s="2">
        <v>0.93400000000000005</v>
      </c>
    </row>
    <row r="209" spans="1:28" x14ac:dyDescent="0.3">
      <c r="A209" s="8" t="s">
        <v>292</v>
      </c>
      <c r="B209" s="2">
        <v>19</v>
      </c>
      <c r="C209" s="2">
        <v>4</v>
      </c>
      <c r="D209" s="2">
        <v>96.21</v>
      </c>
      <c r="E209" s="2">
        <v>3.9585109999999996E-3</v>
      </c>
      <c r="F209" s="2">
        <v>4.9392300000000002E-3</v>
      </c>
      <c r="G209" s="2">
        <v>4.5177363010000002</v>
      </c>
      <c r="H209" s="2">
        <v>0.94584931000000005</v>
      </c>
      <c r="I209" s="2">
        <v>2</v>
      </c>
      <c r="J209" s="2">
        <v>1</v>
      </c>
      <c r="K209" s="2" t="s">
        <v>2</v>
      </c>
      <c r="L209" s="2" t="s">
        <v>0</v>
      </c>
      <c r="M209" s="2">
        <v>63361</v>
      </c>
      <c r="N209" s="8" t="s">
        <v>293</v>
      </c>
      <c r="O209" s="2">
        <v>7974.6431499999999</v>
      </c>
      <c r="P209" s="2">
        <v>7970.7760040000003</v>
      </c>
      <c r="Q209" s="2">
        <v>7132.013097</v>
      </c>
      <c r="R209" s="2">
        <v>17697.266149999999</v>
      </c>
      <c r="S209" s="2">
        <v>18930.327109999998</v>
      </c>
      <c r="T209" s="2">
        <v>13526.185009999999</v>
      </c>
      <c r="U209" s="2">
        <v>28570.125080000002</v>
      </c>
      <c r="V209" s="2">
        <v>18397.576420000001</v>
      </c>
      <c r="W209" s="2">
        <v>85404.982329999999</v>
      </c>
      <c r="X209" s="2">
        <v>32987.16721</v>
      </c>
      <c r="Y209" s="2">
        <v>43295.19</v>
      </c>
      <c r="Z209" s="2">
        <v>22521.995589999999</v>
      </c>
      <c r="AA209" s="2" t="s">
        <v>46</v>
      </c>
      <c r="AB209" s="2">
        <v>0.81479999999999997</v>
      </c>
    </row>
    <row r="210" spans="1:28" x14ac:dyDescent="0.3">
      <c r="A210" s="8" t="s">
        <v>267</v>
      </c>
      <c r="B210" s="2">
        <v>5</v>
      </c>
      <c r="C210" s="2">
        <v>1</v>
      </c>
      <c r="D210" s="2">
        <v>39.53</v>
      </c>
      <c r="E210" s="2">
        <v>2.8197220000000002E-3</v>
      </c>
      <c r="F210" s="2">
        <v>3.872169E-3</v>
      </c>
      <c r="G210" s="2">
        <v>3.5077117480000002</v>
      </c>
      <c r="H210" s="2">
        <v>0.96445242200000003</v>
      </c>
      <c r="I210" s="2">
        <v>2</v>
      </c>
      <c r="J210" s="2">
        <v>1</v>
      </c>
      <c r="K210" s="2" t="s">
        <v>0</v>
      </c>
      <c r="L210" s="2" t="s">
        <v>1</v>
      </c>
      <c r="M210" s="2">
        <v>26807</v>
      </c>
      <c r="N210" s="8" t="s">
        <v>268</v>
      </c>
      <c r="O210" s="2">
        <v>4473.4697610000003</v>
      </c>
      <c r="P210" s="2">
        <v>2863.7747989999998</v>
      </c>
      <c r="Q210" s="2">
        <v>3626.1953210000001</v>
      </c>
      <c r="R210" s="2">
        <v>6825.9155140000003</v>
      </c>
      <c r="S210" s="2">
        <v>1423.3347409999999</v>
      </c>
      <c r="T210" s="2">
        <v>1775.307611</v>
      </c>
      <c r="U210" s="2">
        <v>971.16831860000002</v>
      </c>
      <c r="V210" s="2">
        <v>901.68797979999999</v>
      </c>
      <c r="W210" s="2">
        <v>7500.1835190000002</v>
      </c>
      <c r="X210" s="2">
        <v>3076.875513</v>
      </c>
      <c r="Y210" s="2">
        <v>3582.8134519999999</v>
      </c>
      <c r="Z210" s="2">
        <v>2483.2829579999998</v>
      </c>
      <c r="AA210" s="2" t="s">
        <v>46</v>
      </c>
      <c r="AB210" s="2">
        <v>0.99680000000000002</v>
      </c>
    </row>
    <row r="211" spans="1:28" x14ac:dyDescent="0.3">
      <c r="A211" s="8" t="s">
        <v>236</v>
      </c>
      <c r="B211" s="2">
        <v>9</v>
      </c>
      <c r="C211" s="2">
        <v>3</v>
      </c>
      <c r="D211" s="2">
        <v>48.24</v>
      </c>
      <c r="E211" s="2">
        <v>1.7542009999999999E-3</v>
      </c>
      <c r="F211" s="2">
        <v>2.7977760000000001E-3</v>
      </c>
      <c r="G211" s="2">
        <v>4.6590107620000003</v>
      </c>
      <c r="H211" s="2">
        <v>0.98173546</v>
      </c>
      <c r="I211" s="2">
        <v>2</v>
      </c>
      <c r="J211" s="2">
        <v>1</v>
      </c>
      <c r="K211" s="2" t="s">
        <v>0</v>
      </c>
      <c r="L211" s="2" t="s">
        <v>1</v>
      </c>
      <c r="M211" s="2">
        <v>24552</v>
      </c>
      <c r="N211" s="8" t="s">
        <v>237</v>
      </c>
      <c r="O211" s="2">
        <v>9062.7824500000006</v>
      </c>
      <c r="P211" s="2">
        <v>5969.2800719999996</v>
      </c>
      <c r="Q211" s="2">
        <v>10785.03002</v>
      </c>
      <c r="R211" s="2">
        <v>11743.90228</v>
      </c>
      <c r="S211" s="2">
        <v>2310.8100129999998</v>
      </c>
      <c r="T211" s="2">
        <v>1784.748384</v>
      </c>
      <c r="U211" s="2">
        <v>891.85240780000004</v>
      </c>
      <c r="V211" s="2">
        <v>3074.5999390000002</v>
      </c>
      <c r="W211" s="2">
        <v>1969.940785</v>
      </c>
      <c r="X211" s="2">
        <v>5056.1158589999995</v>
      </c>
      <c r="Y211" s="2">
        <v>4217.6651069999998</v>
      </c>
      <c r="Z211" s="2">
        <v>4521.5889299999999</v>
      </c>
      <c r="AA211" s="2" t="s">
        <v>46</v>
      </c>
      <c r="AB211" s="2">
        <v>0.56630000000000003</v>
      </c>
    </row>
    <row r="212" spans="1:28" x14ac:dyDescent="0.3">
      <c r="A212" s="8" t="s">
        <v>518</v>
      </c>
      <c r="B212" s="2">
        <v>36</v>
      </c>
      <c r="C212" s="2">
        <v>5</v>
      </c>
      <c r="D212" s="2">
        <v>193.86</v>
      </c>
      <c r="E212" s="2">
        <v>2.7804709E-2</v>
      </c>
      <c r="F212" s="2">
        <v>1.8303156000000001E-2</v>
      </c>
      <c r="G212" s="2">
        <v>1.9176297280000001</v>
      </c>
      <c r="H212" s="2">
        <v>0.70211517599999995</v>
      </c>
      <c r="I212" s="2">
        <v>2</v>
      </c>
      <c r="J212" s="2">
        <v>1</v>
      </c>
      <c r="K212" s="2" t="s">
        <v>2</v>
      </c>
      <c r="L212" s="2" t="s">
        <v>0</v>
      </c>
      <c r="M212" s="2">
        <v>144564</v>
      </c>
      <c r="N212" s="8" t="s">
        <v>519</v>
      </c>
      <c r="O212" s="2">
        <v>4884.5829229999999</v>
      </c>
      <c r="P212" s="2">
        <v>3163.7864800000002</v>
      </c>
      <c r="Q212" s="2">
        <v>7010.8696440000003</v>
      </c>
      <c r="R212" s="2">
        <v>8377.967525</v>
      </c>
      <c r="S212" s="2">
        <v>8304.2265850000003</v>
      </c>
      <c r="T212" s="2">
        <v>7751.8620929999997</v>
      </c>
      <c r="U212" s="2">
        <v>4362.4345709999998</v>
      </c>
      <c r="V212" s="2">
        <v>4165.5512740000004</v>
      </c>
      <c r="W212" s="2">
        <v>10598.01115</v>
      </c>
      <c r="X212" s="2">
        <v>13248.901599999999</v>
      </c>
      <c r="Y212" s="2">
        <v>9641.1768749999992</v>
      </c>
      <c r="Z212" s="2">
        <v>11455.79444</v>
      </c>
      <c r="AA212" s="2" t="s">
        <v>46</v>
      </c>
      <c r="AB212" s="2">
        <v>0.64670000000000005</v>
      </c>
    </row>
    <row r="213" spans="1:28" x14ac:dyDescent="0.3">
      <c r="A213" s="8" t="s">
        <v>345</v>
      </c>
      <c r="B213" s="2">
        <v>42</v>
      </c>
      <c r="C213" s="2">
        <v>7</v>
      </c>
      <c r="D213" s="2">
        <v>188.7</v>
      </c>
      <c r="E213" s="2">
        <v>6.979842E-3</v>
      </c>
      <c r="F213" s="2">
        <v>7.2601319999999999E-3</v>
      </c>
      <c r="G213" s="2">
        <v>3.0306631230000001</v>
      </c>
      <c r="H213" s="2">
        <v>0.90013215499999999</v>
      </c>
      <c r="I213" s="2">
        <v>2</v>
      </c>
      <c r="J213" s="2">
        <v>1</v>
      </c>
      <c r="K213" s="2" t="s">
        <v>0</v>
      </c>
      <c r="L213" s="2" t="s">
        <v>1</v>
      </c>
      <c r="M213" s="2">
        <v>141893</v>
      </c>
      <c r="N213" s="8" t="s">
        <v>346</v>
      </c>
      <c r="O213" s="2">
        <v>23315.790980000002</v>
      </c>
      <c r="P213" s="2">
        <v>17745.774959999999</v>
      </c>
      <c r="Q213" s="2">
        <v>24120.050200000001</v>
      </c>
      <c r="R213" s="2">
        <v>30709.38738</v>
      </c>
      <c r="S213" s="2">
        <v>9562.1289130000005</v>
      </c>
      <c r="T213" s="2">
        <v>12710.741180000001</v>
      </c>
      <c r="U213" s="2">
        <v>5257.7718400000003</v>
      </c>
      <c r="V213" s="2">
        <v>4109.6293949999999</v>
      </c>
      <c r="W213" s="2">
        <v>30210.56222</v>
      </c>
      <c r="X213" s="2">
        <v>12746.368350000001</v>
      </c>
      <c r="Y213" s="2">
        <v>15537.058650000001</v>
      </c>
      <c r="Z213" s="2">
        <v>12452.498229999999</v>
      </c>
      <c r="AA213" s="2" t="s">
        <v>46</v>
      </c>
      <c r="AB213" s="2">
        <v>0.97740000000000005</v>
      </c>
    </row>
    <row r="214" spans="1:28" x14ac:dyDescent="0.3">
      <c r="A214" s="8" t="s">
        <v>77</v>
      </c>
      <c r="B214" s="2">
        <v>3</v>
      </c>
      <c r="C214" s="2">
        <v>1</v>
      </c>
      <c r="D214" s="2">
        <v>25.48</v>
      </c>
      <c r="E214" s="4">
        <v>5.2599999999999998E-5</v>
      </c>
      <c r="F214" s="2">
        <v>3.4517599999999999E-4</v>
      </c>
      <c r="G214" s="2">
        <v>517.95411000000001</v>
      </c>
      <c r="H214" s="2">
        <v>0.999997578</v>
      </c>
      <c r="I214" s="2">
        <v>2</v>
      </c>
      <c r="J214" s="2">
        <v>1</v>
      </c>
      <c r="K214" s="2" t="s">
        <v>2</v>
      </c>
      <c r="L214" s="2" t="s">
        <v>0</v>
      </c>
      <c r="M214" s="2">
        <v>12391</v>
      </c>
      <c r="N214" s="8" t="s">
        <v>78</v>
      </c>
      <c r="O214" s="2">
        <v>10.86060193</v>
      </c>
      <c r="P214" s="2">
        <v>4.1196921069999997</v>
      </c>
      <c r="Q214" s="2">
        <v>65.500816400000005</v>
      </c>
      <c r="R214" s="2">
        <v>10.05243701</v>
      </c>
      <c r="S214" s="2">
        <v>873.99418319999995</v>
      </c>
      <c r="T214" s="2">
        <v>1900.8208950000001</v>
      </c>
      <c r="U214" s="2">
        <v>241.86527520000001</v>
      </c>
      <c r="V214" s="2">
        <v>83.481079640000004</v>
      </c>
      <c r="W214" s="2">
        <v>22165.16156</v>
      </c>
      <c r="X214" s="2">
        <v>13304.06524</v>
      </c>
      <c r="Y214" s="2">
        <v>5838.88256</v>
      </c>
      <c r="Z214" s="2">
        <v>5584.1136370000004</v>
      </c>
      <c r="AA214" s="2" t="s">
        <v>46</v>
      </c>
      <c r="AB214" s="2">
        <v>0.47020000000000001</v>
      </c>
    </row>
    <row r="215" spans="1:28" x14ac:dyDescent="0.3">
      <c r="A215" s="8" t="s">
        <v>405</v>
      </c>
      <c r="B215" s="2">
        <v>10</v>
      </c>
      <c r="C215" s="2">
        <v>5</v>
      </c>
      <c r="D215" s="2">
        <v>43.51</v>
      </c>
      <c r="E215" s="2">
        <v>1.1086451000000001E-2</v>
      </c>
      <c r="F215" s="2">
        <v>9.5999540000000008E-3</v>
      </c>
      <c r="G215" s="2">
        <v>1.88949528</v>
      </c>
      <c r="H215" s="2">
        <v>0.84747950299999997</v>
      </c>
      <c r="I215" s="2">
        <v>2</v>
      </c>
      <c r="J215" s="2">
        <v>1</v>
      </c>
      <c r="K215" s="2" t="s">
        <v>2</v>
      </c>
      <c r="L215" s="2" t="s">
        <v>0</v>
      </c>
      <c r="M215" s="2">
        <v>43412</v>
      </c>
      <c r="N215" s="8" t="s">
        <v>406</v>
      </c>
      <c r="O215" s="2">
        <v>6569.1653900000001</v>
      </c>
      <c r="P215" s="2">
        <v>5416.2579269999997</v>
      </c>
      <c r="Q215" s="2">
        <v>7539.5345399999997</v>
      </c>
      <c r="R215" s="2">
        <v>5885.8257329999997</v>
      </c>
      <c r="S215" s="2">
        <v>5176.5431699999999</v>
      </c>
      <c r="T215" s="2">
        <v>10962.27917</v>
      </c>
      <c r="U215" s="2">
        <v>5312.0248510000001</v>
      </c>
      <c r="V215" s="2">
        <v>5672.9268819999998</v>
      </c>
      <c r="W215" s="2">
        <v>14046.5702</v>
      </c>
      <c r="X215" s="2">
        <v>14423.71313</v>
      </c>
      <c r="Y215" s="2">
        <v>9471.2567940000008</v>
      </c>
      <c r="Z215" s="2">
        <v>10072.01554</v>
      </c>
      <c r="AA215" s="2" t="s">
        <v>46</v>
      </c>
      <c r="AB215" s="2">
        <v>0.99939999999999996</v>
      </c>
    </row>
    <row r="216" spans="1:28" x14ac:dyDescent="0.3">
      <c r="A216" s="8" t="s">
        <v>340</v>
      </c>
      <c r="B216" s="2">
        <v>11</v>
      </c>
      <c r="C216" s="2">
        <v>2</v>
      </c>
      <c r="D216" s="2">
        <v>169.68</v>
      </c>
      <c r="E216" s="2">
        <v>6.7219469999999998E-3</v>
      </c>
      <c r="F216" s="2">
        <v>7.0962439999999998E-3</v>
      </c>
      <c r="G216" s="2">
        <v>3.4303431550000001</v>
      </c>
      <c r="H216" s="2">
        <v>0.90379086799999997</v>
      </c>
      <c r="I216" s="2">
        <v>2</v>
      </c>
      <c r="J216" s="2">
        <v>1</v>
      </c>
      <c r="K216" s="2" t="s">
        <v>2</v>
      </c>
      <c r="L216" s="2" t="s">
        <v>1</v>
      </c>
      <c r="M216" s="2">
        <v>23549</v>
      </c>
      <c r="N216" s="8" t="s">
        <v>341</v>
      </c>
      <c r="O216" s="2">
        <v>649.07315149999999</v>
      </c>
      <c r="P216" s="2">
        <v>485.88621890000002</v>
      </c>
      <c r="Q216" s="2">
        <v>500.98905780000001</v>
      </c>
      <c r="R216" s="2">
        <v>453.93727050000001</v>
      </c>
      <c r="S216" s="2">
        <v>289.11057979999998</v>
      </c>
      <c r="T216" s="2">
        <v>737.20243640000001</v>
      </c>
      <c r="U216" s="2">
        <v>120.1127402</v>
      </c>
      <c r="V216" s="2">
        <v>334.30381629999999</v>
      </c>
      <c r="W216" s="2">
        <v>1274.876559</v>
      </c>
      <c r="X216" s="2">
        <v>986.028007</v>
      </c>
      <c r="Y216" s="2">
        <v>1794.0118600000001</v>
      </c>
      <c r="Z216" s="2">
        <v>1024.4941289999999</v>
      </c>
      <c r="AA216" s="2" t="s">
        <v>46</v>
      </c>
      <c r="AB216" s="2">
        <v>0.72889999999999999</v>
      </c>
    </row>
    <row r="217" spans="1:28" x14ac:dyDescent="0.3">
      <c r="A217" s="8" t="s">
        <v>129</v>
      </c>
      <c r="B217" s="2">
        <v>7</v>
      </c>
      <c r="C217" s="2">
        <v>1</v>
      </c>
      <c r="D217" s="2">
        <v>446.83</v>
      </c>
      <c r="E217" s="2">
        <v>3.5692100000000001E-4</v>
      </c>
      <c r="F217" s="2">
        <v>1.1708770000000001E-3</v>
      </c>
      <c r="G217" s="2">
        <v>563.30105500000002</v>
      </c>
      <c r="H217" s="2">
        <v>0.99912044600000005</v>
      </c>
      <c r="I217" s="2">
        <v>2</v>
      </c>
      <c r="J217" s="2">
        <v>1</v>
      </c>
      <c r="K217" s="2" t="s">
        <v>0</v>
      </c>
      <c r="L217" s="2" t="s">
        <v>2</v>
      </c>
      <c r="M217" s="2">
        <v>14807</v>
      </c>
      <c r="N217" s="8" t="s">
        <v>130</v>
      </c>
      <c r="O217" s="2">
        <v>92.798318649999999</v>
      </c>
      <c r="P217" s="2">
        <v>67.164454710000001</v>
      </c>
      <c r="Q217" s="2">
        <v>160.7915442</v>
      </c>
      <c r="R217" s="2">
        <v>106.31561139999999</v>
      </c>
      <c r="S217" s="2">
        <v>8.0838202119999991</v>
      </c>
      <c r="T217" s="2">
        <v>0</v>
      </c>
      <c r="U217" s="2">
        <v>24.832816170000001</v>
      </c>
      <c r="V217" s="2">
        <v>24.58339338</v>
      </c>
      <c r="W217" s="2">
        <v>0</v>
      </c>
      <c r="X217" s="2">
        <v>0.75815574100000005</v>
      </c>
      <c r="Y217" s="2">
        <v>0</v>
      </c>
      <c r="Z217" s="2">
        <v>0</v>
      </c>
      <c r="AA217" s="2" t="s">
        <v>46</v>
      </c>
      <c r="AB217" s="2">
        <v>0.80149999999999999</v>
      </c>
    </row>
    <row r="218" spans="1:28" x14ac:dyDescent="0.3">
      <c r="A218" s="8" t="s">
        <v>473</v>
      </c>
      <c r="B218" s="2">
        <v>4</v>
      </c>
      <c r="C218" s="2">
        <v>1</v>
      </c>
      <c r="D218" s="2">
        <v>91.61</v>
      </c>
      <c r="E218" s="2">
        <v>1.9348613000000001E-2</v>
      </c>
      <c r="F218" s="2">
        <v>1.4045099E-2</v>
      </c>
      <c r="G218" s="2">
        <v>22.182997820000001</v>
      </c>
      <c r="H218" s="2">
        <v>0.765426787</v>
      </c>
      <c r="I218" s="2">
        <v>2</v>
      </c>
      <c r="J218" s="2">
        <v>1</v>
      </c>
      <c r="K218" s="2" t="s">
        <v>2</v>
      </c>
      <c r="L218" s="2" t="s">
        <v>0</v>
      </c>
      <c r="M218" s="2">
        <v>15757</v>
      </c>
      <c r="N218" s="8" t="s">
        <v>474</v>
      </c>
      <c r="O218" s="2">
        <v>58.939426259999998</v>
      </c>
      <c r="P218" s="2">
        <v>132.3956483</v>
      </c>
      <c r="Q218" s="2">
        <v>137.91439560000001</v>
      </c>
      <c r="R218" s="2">
        <v>49.239008480000003</v>
      </c>
      <c r="S218" s="2">
        <v>434.71614090000003</v>
      </c>
      <c r="T218" s="2">
        <v>2328.9390530000001</v>
      </c>
      <c r="U218" s="2">
        <v>312.71847020000001</v>
      </c>
      <c r="V218" s="2">
        <v>638.21532379999996</v>
      </c>
      <c r="W218" s="2">
        <v>1412.590688</v>
      </c>
      <c r="X218" s="2">
        <v>4731.8737929999998</v>
      </c>
      <c r="Y218" s="2">
        <v>120.0978588</v>
      </c>
      <c r="Z218" s="2">
        <v>2131.4467570000002</v>
      </c>
      <c r="AA218" s="2" t="s">
        <v>46</v>
      </c>
      <c r="AB218" s="2">
        <v>0.6875</v>
      </c>
    </row>
    <row r="219" spans="1:28" x14ac:dyDescent="0.3">
      <c r="A219" s="8" t="s">
        <v>606</v>
      </c>
      <c r="B219" s="2">
        <v>25</v>
      </c>
      <c r="C219" s="2">
        <v>4</v>
      </c>
      <c r="D219" s="2">
        <v>792.6</v>
      </c>
      <c r="E219" s="2">
        <v>4.8143354999999999E-2</v>
      </c>
      <c r="F219" s="2">
        <v>2.6541250999999998E-2</v>
      </c>
      <c r="G219" s="2">
        <v>2.2410624339999998</v>
      </c>
      <c r="H219" s="2">
        <v>0.59501301900000003</v>
      </c>
      <c r="I219" s="2">
        <v>2</v>
      </c>
      <c r="J219" s="2">
        <v>1</v>
      </c>
      <c r="K219" s="2" t="s">
        <v>2</v>
      </c>
      <c r="L219" s="2" t="s">
        <v>0</v>
      </c>
      <c r="M219" s="2">
        <v>51570</v>
      </c>
      <c r="N219" s="8" t="s">
        <v>607</v>
      </c>
      <c r="O219" s="2">
        <v>2418.0823220000002</v>
      </c>
      <c r="P219" s="2">
        <v>1560.3934469999999</v>
      </c>
      <c r="Q219" s="2">
        <v>4209.2236000000003</v>
      </c>
      <c r="R219" s="2">
        <v>4566.9733690000003</v>
      </c>
      <c r="S219" s="2">
        <v>2477.9164820000001</v>
      </c>
      <c r="T219" s="2">
        <v>7245.2116880000003</v>
      </c>
      <c r="U219" s="2">
        <v>2872.909611</v>
      </c>
      <c r="V219" s="2">
        <v>2673.433841</v>
      </c>
      <c r="W219" s="2">
        <v>7956.3424359999999</v>
      </c>
      <c r="X219" s="2">
        <v>9319.288998</v>
      </c>
      <c r="Y219" s="2">
        <v>4810.9815479999997</v>
      </c>
      <c r="Z219" s="2">
        <v>6497.404955</v>
      </c>
      <c r="AA219" s="2" t="s">
        <v>46</v>
      </c>
      <c r="AB219" s="2">
        <v>0.61180000000000001</v>
      </c>
    </row>
    <row r="220" spans="1:28" x14ac:dyDescent="0.3">
      <c r="A220" s="8" t="s">
        <v>571</v>
      </c>
      <c r="B220" s="2">
        <v>6</v>
      </c>
      <c r="C220" s="2">
        <v>1</v>
      </c>
      <c r="D220" s="2">
        <v>70.97</v>
      </c>
      <c r="E220" s="2">
        <v>3.8763957000000002E-2</v>
      </c>
      <c r="F220" s="2">
        <v>2.2960346E-2</v>
      </c>
      <c r="G220" s="2">
        <v>2.9751556739999998</v>
      </c>
      <c r="H220" s="2">
        <v>0.63859267399999997</v>
      </c>
      <c r="I220" s="2">
        <v>2</v>
      </c>
      <c r="J220" s="2">
        <v>1</v>
      </c>
      <c r="K220" s="2" t="s">
        <v>0</v>
      </c>
      <c r="L220" s="2" t="s">
        <v>1</v>
      </c>
      <c r="M220" s="2">
        <v>21995</v>
      </c>
      <c r="N220" s="8" t="s">
        <v>572</v>
      </c>
      <c r="O220" s="2">
        <v>2696.7783800000002</v>
      </c>
      <c r="P220" s="2">
        <v>780.88344700000005</v>
      </c>
      <c r="Q220" s="2">
        <v>2414.5075109999998</v>
      </c>
      <c r="R220" s="2">
        <v>3279.908887</v>
      </c>
      <c r="S220" s="2">
        <v>93.1662417</v>
      </c>
      <c r="T220" s="2">
        <v>2358.759791</v>
      </c>
      <c r="U220" s="2">
        <v>145.2170582</v>
      </c>
      <c r="V220" s="2">
        <v>485.747094</v>
      </c>
      <c r="W220" s="2">
        <v>2510.9693820000002</v>
      </c>
      <c r="X220" s="2">
        <v>1854.497218</v>
      </c>
      <c r="Y220" s="2">
        <v>2030.3093799999999</v>
      </c>
      <c r="Z220" s="2">
        <v>1679.1950099999999</v>
      </c>
      <c r="AA220" s="2" t="s">
        <v>46</v>
      </c>
      <c r="AB220" s="2">
        <v>0.98719999999999997</v>
      </c>
    </row>
    <row r="221" spans="1:28" x14ac:dyDescent="0.3">
      <c r="A221" s="8" t="s">
        <v>373</v>
      </c>
      <c r="B221" s="2">
        <v>18</v>
      </c>
      <c r="C221" s="2">
        <v>12</v>
      </c>
      <c r="D221" s="2">
        <v>385.22</v>
      </c>
      <c r="E221" s="2">
        <v>8.71597E-3</v>
      </c>
      <c r="F221" s="2">
        <v>8.2601129999999995E-3</v>
      </c>
      <c r="G221" s="2">
        <v>2.7781496699999999</v>
      </c>
      <c r="H221" s="2">
        <v>0.876641</v>
      </c>
      <c r="I221" s="2" t="s">
        <v>39</v>
      </c>
      <c r="J221" s="2">
        <v>2</v>
      </c>
      <c r="K221" s="2" t="s">
        <v>0</v>
      </c>
      <c r="L221" s="2" t="s">
        <v>1</v>
      </c>
      <c r="M221" s="2">
        <v>25320</v>
      </c>
      <c r="N221" s="8" t="s">
        <v>374</v>
      </c>
      <c r="O221" s="2">
        <v>117334.26029999999</v>
      </c>
      <c r="P221" s="2">
        <v>66686.084570000006</v>
      </c>
      <c r="Q221" s="2">
        <v>171844.13949999999</v>
      </c>
      <c r="R221" s="2">
        <v>176958.85819999999</v>
      </c>
      <c r="S221" s="2">
        <v>38750.590640000002</v>
      </c>
      <c r="T221" s="2">
        <v>71099.045540000006</v>
      </c>
      <c r="U221" s="2">
        <v>45566.168579999998</v>
      </c>
      <c r="V221" s="2">
        <v>36374.92136</v>
      </c>
      <c r="W221" s="2">
        <v>92371.067750000002</v>
      </c>
      <c r="X221" s="2">
        <v>68988.453710000002</v>
      </c>
      <c r="Y221" s="2">
        <v>53333.59792</v>
      </c>
      <c r="Z221" s="2">
        <v>58891.640549999996</v>
      </c>
      <c r="AA221" s="2" t="s">
        <v>46</v>
      </c>
      <c r="AB221" s="2">
        <v>0.48149999999999998</v>
      </c>
    </row>
    <row r="222" spans="1:28" x14ac:dyDescent="0.3">
      <c r="A222" s="8" t="s">
        <v>81</v>
      </c>
      <c r="B222" s="2">
        <v>10</v>
      </c>
      <c r="C222" s="2">
        <v>4</v>
      </c>
      <c r="D222" s="2">
        <v>85.11</v>
      </c>
      <c r="E222" s="4">
        <v>6.6199999999999996E-5</v>
      </c>
      <c r="F222" s="2">
        <v>3.9221900000000002E-4</v>
      </c>
      <c r="G222" s="2">
        <v>14.252910200000001</v>
      </c>
      <c r="H222" s="2">
        <v>0.99999421799999999</v>
      </c>
      <c r="I222" s="2" t="s">
        <v>39</v>
      </c>
      <c r="J222" s="2">
        <v>2</v>
      </c>
      <c r="K222" s="2" t="s">
        <v>1</v>
      </c>
      <c r="L222" s="2" t="s">
        <v>0</v>
      </c>
      <c r="M222" s="2">
        <v>18479</v>
      </c>
      <c r="N222" s="8" t="s">
        <v>82</v>
      </c>
      <c r="O222" s="2">
        <v>1994.168645</v>
      </c>
      <c r="P222" s="2">
        <v>1588.0591569999999</v>
      </c>
      <c r="Q222" s="2">
        <v>3735.517014</v>
      </c>
      <c r="R222" s="2">
        <v>4176.5065189999996</v>
      </c>
      <c r="S222" s="2">
        <v>37170.463710000004</v>
      </c>
      <c r="T222" s="2">
        <v>80816.489830000006</v>
      </c>
      <c r="U222" s="2">
        <v>28125.08265</v>
      </c>
      <c r="V222" s="2">
        <v>17714.495900000002</v>
      </c>
      <c r="W222" s="2">
        <v>53812.722329999997</v>
      </c>
      <c r="X222" s="2">
        <v>30781.41015</v>
      </c>
      <c r="Y222" s="2">
        <v>23356.583190000001</v>
      </c>
      <c r="Z222" s="2">
        <v>26644.40856</v>
      </c>
      <c r="AA222" s="2" t="s">
        <v>46</v>
      </c>
      <c r="AB222" s="2">
        <v>0.84150000000000003</v>
      </c>
    </row>
    <row r="223" spans="1:28" x14ac:dyDescent="0.3">
      <c r="A223" s="8" t="s">
        <v>186</v>
      </c>
      <c r="B223" s="2">
        <v>12</v>
      </c>
      <c r="C223" s="2">
        <v>1</v>
      </c>
      <c r="D223" s="2">
        <v>50.14</v>
      </c>
      <c r="E223" s="2">
        <v>1.067047E-3</v>
      </c>
      <c r="F223" s="2">
        <v>2.2536259999999999E-3</v>
      </c>
      <c r="G223" s="2">
        <v>3.1958138489999999</v>
      </c>
      <c r="H223" s="2">
        <v>0.99183038700000004</v>
      </c>
      <c r="I223" s="2">
        <v>2</v>
      </c>
      <c r="J223" s="2">
        <v>1</v>
      </c>
      <c r="K223" s="2" t="s">
        <v>0</v>
      </c>
      <c r="L223" s="2" t="s">
        <v>1</v>
      </c>
      <c r="M223" s="2">
        <v>19859</v>
      </c>
      <c r="N223" s="8" t="s">
        <v>187</v>
      </c>
      <c r="O223" s="2">
        <v>621.04523540000002</v>
      </c>
      <c r="P223" s="2">
        <v>309.01042610000002</v>
      </c>
      <c r="Q223" s="2">
        <v>567.92521250000004</v>
      </c>
      <c r="R223" s="2">
        <v>775.64946420000001</v>
      </c>
      <c r="S223" s="2">
        <v>120.30337900000001</v>
      </c>
      <c r="T223" s="2">
        <v>225.66346519999999</v>
      </c>
      <c r="U223" s="2">
        <v>171.1649865</v>
      </c>
      <c r="V223" s="2">
        <v>194.30833630000001</v>
      </c>
      <c r="W223" s="2">
        <v>473.25511599999999</v>
      </c>
      <c r="X223" s="2">
        <v>441.19030770000001</v>
      </c>
      <c r="Y223" s="2">
        <v>325.33810890000001</v>
      </c>
      <c r="Z223" s="2">
        <v>362.99564989999999</v>
      </c>
      <c r="AA223" s="2" t="s">
        <v>46</v>
      </c>
      <c r="AB223" s="2">
        <v>0.78349999999999997</v>
      </c>
    </row>
    <row r="224" spans="1:28" x14ac:dyDescent="0.3">
      <c r="A224" s="8" t="s">
        <v>528</v>
      </c>
      <c r="B224" s="2">
        <v>11</v>
      </c>
      <c r="C224" s="2">
        <v>2</v>
      </c>
      <c r="D224" s="2">
        <v>73.91</v>
      </c>
      <c r="E224" s="2">
        <v>2.9529208000000001E-2</v>
      </c>
      <c r="F224" s="2">
        <v>1.9055249E-2</v>
      </c>
      <c r="G224" s="2">
        <v>2.5007654769999998</v>
      </c>
      <c r="H224" s="2">
        <v>0.69096157000000002</v>
      </c>
      <c r="I224" s="2">
        <v>2</v>
      </c>
      <c r="J224" s="2">
        <v>1</v>
      </c>
      <c r="K224" s="2" t="s">
        <v>2</v>
      </c>
      <c r="L224" s="2" t="s">
        <v>1</v>
      </c>
      <c r="M224" s="2">
        <v>49882</v>
      </c>
      <c r="N224" s="8" t="s">
        <v>529</v>
      </c>
      <c r="O224" s="2">
        <v>891.29444569999998</v>
      </c>
      <c r="P224" s="2">
        <v>1740.4468810000001</v>
      </c>
      <c r="Q224" s="2">
        <v>3004.8665040000001</v>
      </c>
      <c r="R224" s="2">
        <v>2475.8202430000001</v>
      </c>
      <c r="S224" s="2">
        <v>2038.0389520000001</v>
      </c>
      <c r="T224" s="2">
        <v>1935.280405</v>
      </c>
      <c r="U224" s="2">
        <v>1511.4233160000001</v>
      </c>
      <c r="V224" s="2">
        <v>888.80920849999995</v>
      </c>
      <c r="W224" s="2">
        <v>3595.6590580000002</v>
      </c>
      <c r="X224" s="2">
        <v>2785.2319499999999</v>
      </c>
      <c r="Y224" s="2">
        <v>5993.782123</v>
      </c>
      <c r="Z224" s="2">
        <v>3564.085376</v>
      </c>
      <c r="AA224" s="2" t="s">
        <v>46</v>
      </c>
      <c r="AB224" s="2">
        <v>0.93659999999999999</v>
      </c>
    </row>
    <row r="225" spans="1:28" x14ac:dyDescent="0.3">
      <c r="A225" s="8" t="s">
        <v>290</v>
      </c>
      <c r="B225" s="2">
        <v>18</v>
      </c>
      <c r="C225" s="2">
        <v>1</v>
      </c>
      <c r="D225" s="2">
        <v>89.33</v>
      </c>
      <c r="E225" s="2">
        <v>3.9444470000000002E-3</v>
      </c>
      <c r="F225" s="2">
        <v>4.9392300000000002E-3</v>
      </c>
      <c r="G225" s="2">
        <v>6.2406270189999997</v>
      </c>
      <c r="H225" s="2">
        <v>0.94607591000000002</v>
      </c>
      <c r="I225" s="2">
        <v>2</v>
      </c>
      <c r="J225" s="2">
        <v>1</v>
      </c>
      <c r="K225" s="2" t="s">
        <v>2</v>
      </c>
      <c r="L225" s="2" t="s">
        <v>0</v>
      </c>
      <c r="M225" s="2">
        <v>55697</v>
      </c>
      <c r="N225" s="8" t="s">
        <v>291</v>
      </c>
      <c r="O225" s="2">
        <v>42.205517059999998</v>
      </c>
      <c r="P225" s="2">
        <v>38.91072166</v>
      </c>
      <c r="Q225" s="2">
        <v>78.505019270000005</v>
      </c>
      <c r="R225" s="2">
        <v>7.3075853080000002</v>
      </c>
      <c r="S225" s="2">
        <v>24.04670037</v>
      </c>
      <c r="T225" s="2">
        <v>89.82931911</v>
      </c>
      <c r="U225" s="2">
        <v>54.784304839999997</v>
      </c>
      <c r="V225" s="2">
        <v>40.104456650000003</v>
      </c>
      <c r="W225" s="2">
        <v>277.03467269999999</v>
      </c>
      <c r="X225" s="2">
        <v>330.76370129999998</v>
      </c>
      <c r="Y225" s="2">
        <v>217.21480539999999</v>
      </c>
      <c r="Z225" s="2">
        <v>216.72747039999999</v>
      </c>
      <c r="AA225" s="2" t="s">
        <v>46</v>
      </c>
      <c r="AB225" s="2">
        <v>0.65280000000000005</v>
      </c>
    </row>
    <row r="226" spans="1:28" x14ac:dyDescent="0.3">
      <c r="A226" s="8" t="s">
        <v>356</v>
      </c>
      <c r="B226" s="2">
        <v>23</v>
      </c>
      <c r="C226" s="2">
        <v>3</v>
      </c>
      <c r="D226" s="2">
        <v>117.4</v>
      </c>
      <c r="E226" s="2">
        <v>7.6441879999999997E-3</v>
      </c>
      <c r="F226" s="2">
        <v>7.6468500000000002E-3</v>
      </c>
      <c r="G226" s="2">
        <v>3.7766856639999999</v>
      </c>
      <c r="H226" s="2">
        <v>0.89091284400000004</v>
      </c>
      <c r="I226" s="2">
        <v>2</v>
      </c>
      <c r="J226" s="2">
        <v>1</v>
      </c>
      <c r="K226" s="2" t="s">
        <v>2</v>
      </c>
      <c r="L226" s="2" t="s">
        <v>1</v>
      </c>
      <c r="M226" s="2">
        <v>72038</v>
      </c>
      <c r="N226" s="8" t="s">
        <v>357</v>
      </c>
      <c r="O226" s="2">
        <v>100.95575650000001</v>
      </c>
      <c r="P226" s="2">
        <v>92.593672139999995</v>
      </c>
      <c r="Q226" s="2">
        <v>168.72186740000001</v>
      </c>
      <c r="R226" s="2">
        <v>414.16711500000002</v>
      </c>
      <c r="S226" s="2">
        <v>43.381677789999998</v>
      </c>
      <c r="T226" s="2">
        <v>68.039483050000001</v>
      </c>
      <c r="U226" s="2">
        <v>82.95925896</v>
      </c>
      <c r="V226" s="2">
        <v>36.35731389</v>
      </c>
      <c r="W226" s="2">
        <v>300.94528960000002</v>
      </c>
      <c r="X226" s="2">
        <v>212.50471450000001</v>
      </c>
      <c r="Y226" s="2">
        <v>152.61608079999999</v>
      </c>
      <c r="Z226" s="2">
        <v>205.35780600000001</v>
      </c>
      <c r="AA226" s="2" t="s">
        <v>46</v>
      </c>
      <c r="AB226" s="2">
        <v>0.84870000000000001</v>
      </c>
    </row>
    <row r="227" spans="1:28" x14ac:dyDescent="0.3">
      <c r="A227" s="8" t="s">
        <v>208</v>
      </c>
      <c r="B227" s="2">
        <v>23</v>
      </c>
      <c r="C227" s="2">
        <v>5</v>
      </c>
      <c r="D227" s="2">
        <v>201.24</v>
      </c>
      <c r="E227" s="2">
        <v>1.3375559999999999E-3</v>
      </c>
      <c r="F227" s="2">
        <v>2.4758580000000001E-3</v>
      </c>
      <c r="G227" s="2">
        <v>7.977833242</v>
      </c>
      <c r="H227" s="2">
        <v>0.98805273999999998</v>
      </c>
      <c r="I227" s="2">
        <v>2</v>
      </c>
      <c r="J227" s="2">
        <v>1</v>
      </c>
      <c r="K227" s="2" t="s">
        <v>2</v>
      </c>
      <c r="L227" s="2" t="s">
        <v>0</v>
      </c>
      <c r="M227" s="2">
        <v>73923</v>
      </c>
      <c r="N227" s="8" t="s">
        <v>209</v>
      </c>
      <c r="O227" s="2">
        <v>4161.3830390000003</v>
      </c>
      <c r="P227" s="2">
        <v>2106.7594509999999</v>
      </c>
      <c r="Q227" s="2">
        <v>6212.5867470000003</v>
      </c>
      <c r="R227" s="2">
        <v>6644.441022</v>
      </c>
      <c r="S227" s="2">
        <v>12142.99159</v>
      </c>
      <c r="T227" s="2">
        <v>17933.062590000001</v>
      </c>
      <c r="U227" s="2">
        <v>6679.8172199999999</v>
      </c>
      <c r="V227" s="2">
        <v>4546.237059</v>
      </c>
      <c r="W227" s="2">
        <v>68988.734899999996</v>
      </c>
      <c r="X227" s="2">
        <v>33551.74469</v>
      </c>
      <c r="Y227" s="2">
        <v>25553.039069999999</v>
      </c>
      <c r="Z227" s="2">
        <v>24483.900389999999</v>
      </c>
      <c r="AA227" s="2" t="s">
        <v>46</v>
      </c>
      <c r="AB227" s="2">
        <v>0.93559999999999999</v>
      </c>
    </row>
    <row r="228" spans="1:28" x14ac:dyDescent="0.3">
      <c r="A228" s="8" t="s">
        <v>83</v>
      </c>
      <c r="B228" s="2">
        <v>16</v>
      </c>
      <c r="C228" s="2">
        <v>3</v>
      </c>
      <c r="D228" s="2">
        <v>80.41</v>
      </c>
      <c r="E228" s="4">
        <v>6.6699999999999995E-5</v>
      </c>
      <c r="F228" s="2">
        <v>3.9221900000000002E-4</v>
      </c>
      <c r="G228" s="2">
        <v>35.50937296</v>
      </c>
      <c r="H228" s="2">
        <v>0.99999404700000005</v>
      </c>
      <c r="I228" s="2">
        <v>2</v>
      </c>
      <c r="J228" s="2">
        <v>1</v>
      </c>
      <c r="K228" s="2" t="s">
        <v>2</v>
      </c>
      <c r="L228" s="2" t="s">
        <v>0</v>
      </c>
      <c r="M228" s="2">
        <v>38190</v>
      </c>
      <c r="N228" s="8" t="s">
        <v>84</v>
      </c>
      <c r="O228" s="2">
        <v>31.992846289999999</v>
      </c>
      <c r="P228" s="2">
        <v>27.188317290000001</v>
      </c>
      <c r="Q228" s="2">
        <v>126.0768557</v>
      </c>
      <c r="R228" s="2">
        <v>9.6400157770000003</v>
      </c>
      <c r="S228" s="2">
        <v>317.06935979999997</v>
      </c>
      <c r="T228" s="2">
        <v>1238.8982840000001</v>
      </c>
      <c r="U228" s="2">
        <v>579.98335469999995</v>
      </c>
      <c r="V228" s="2">
        <v>521.6295298</v>
      </c>
      <c r="W228" s="2">
        <v>2357.5643960000002</v>
      </c>
      <c r="X228" s="2">
        <v>1834.5342700000001</v>
      </c>
      <c r="Y228" s="2">
        <v>1418.5902160000001</v>
      </c>
      <c r="Z228" s="2">
        <v>1310.0181339999999</v>
      </c>
      <c r="AA228" s="2" t="s">
        <v>46</v>
      </c>
      <c r="AB228" s="2">
        <v>0.41889999999999999</v>
      </c>
    </row>
    <row r="229" spans="1:28" x14ac:dyDescent="0.3">
      <c r="A229" s="8" t="s">
        <v>192</v>
      </c>
      <c r="B229" s="2">
        <v>18</v>
      </c>
      <c r="C229" s="2">
        <v>3</v>
      </c>
      <c r="D229" s="2">
        <v>88.35</v>
      </c>
      <c r="E229" s="2">
        <v>1.0993590000000001E-3</v>
      </c>
      <c r="F229" s="2">
        <v>2.2536259999999999E-3</v>
      </c>
      <c r="G229" s="2">
        <v>2.808402069</v>
      </c>
      <c r="H229" s="2">
        <v>0.99139768699999997</v>
      </c>
      <c r="I229" s="2">
        <v>2</v>
      </c>
      <c r="J229" s="2">
        <v>1</v>
      </c>
      <c r="K229" s="2" t="s">
        <v>2</v>
      </c>
      <c r="L229" s="2" t="s">
        <v>0</v>
      </c>
      <c r="M229" s="2">
        <v>57080</v>
      </c>
      <c r="N229" s="8" t="s">
        <v>193</v>
      </c>
      <c r="O229" s="2">
        <v>8053.9533940000001</v>
      </c>
      <c r="P229" s="2">
        <v>7501.8236539999998</v>
      </c>
      <c r="Q229" s="2">
        <v>13350.52132</v>
      </c>
      <c r="R229" s="2">
        <v>8751.2155110000003</v>
      </c>
      <c r="S229" s="2">
        <v>20791.27939</v>
      </c>
      <c r="T229" s="2">
        <v>24675.561180000001</v>
      </c>
      <c r="U229" s="2">
        <v>13520.135490000001</v>
      </c>
      <c r="V229" s="2">
        <v>11943.155650000001</v>
      </c>
      <c r="W229" s="2">
        <v>30707.647499999999</v>
      </c>
      <c r="X229" s="2">
        <v>27043.22379</v>
      </c>
      <c r="Y229" s="2">
        <v>26825.372149999999</v>
      </c>
      <c r="Z229" s="2">
        <v>21181.19643</v>
      </c>
      <c r="AA229" s="2" t="s">
        <v>46</v>
      </c>
      <c r="AB229" s="2">
        <v>0.69989999999999997</v>
      </c>
    </row>
    <row r="230" spans="1:28" x14ac:dyDescent="0.3">
      <c r="A230" s="8" t="s">
        <v>121</v>
      </c>
      <c r="B230" s="2">
        <v>14</v>
      </c>
      <c r="C230" s="2">
        <v>5</v>
      </c>
      <c r="D230" s="2">
        <v>98.84</v>
      </c>
      <c r="E230" s="2">
        <v>2.5835000000000002E-4</v>
      </c>
      <c r="F230" s="2">
        <v>9.0670400000000004E-4</v>
      </c>
      <c r="G230" s="2">
        <v>4.1766063259999999</v>
      </c>
      <c r="H230" s="2">
        <v>0.99960366</v>
      </c>
      <c r="I230" s="2">
        <v>2</v>
      </c>
      <c r="J230" s="2">
        <v>1</v>
      </c>
      <c r="K230" s="2" t="s">
        <v>2</v>
      </c>
      <c r="L230" s="2" t="s">
        <v>0</v>
      </c>
      <c r="M230" s="2">
        <v>78338</v>
      </c>
      <c r="N230" s="8" t="s">
        <v>122</v>
      </c>
      <c r="O230" s="2">
        <v>2758.1127529999999</v>
      </c>
      <c r="P230" s="2">
        <v>1746.4748569999999</v>
      </c>
      <c r="Q230" s="2">
        <v>2054.4954290000001</v>
      </c>
      <c r="R230" s="2">
        <v>2721.5816799999998</v>
      </c>
      <c r="S230" s="2">
        <v>6626.6671530000003</v>
      </c>
      <c r="T230" s="2">
        <v>9936.2505110000002</v>
      </c>
      <c r="U230" s="2">
        <v>5396.495801</v>
      </c>
      <c r="V230" s="2">
        <v>4393.2648680000002</v>
      </c>
      <c r="W230" s="2">
        <v>13510.70125</v>
      </c>
      <c r="X230" s="2">
        <v>10210.870269999999</v>
      </c>
      <c r="Y230" s="2">
        <v>6420.7004699999998</v>
      </c>
      <c r="Z230" s="2">
        <v>8619.4109869999993</v>
      </c>
      <c r="AA230" s="2" t="s">
        <v>46</v>
      </c>
      <c r="AB230" s="2">
        <v>0.88829999999999998</v>
      </c>
    </row>
    <row r="231" spans="1:28" x14ac:dyDescent="0.3">
      <c r="A231" s="8" t="s">
        <v>97</v>
      </c>
      <c r="B231" s="2">
        <v>12</v>
      </c>
      <c r="C231" s="2">
        <v>1</v>
      </c>
      <c r="D231" s="2">
        <v>65.83</v>
      </c>
      <c r="E231" s="2">
        <v>1.00855E-4</v>
      </c>
      <c r="F231" s="2">
        <v>4.7790300000000001E-4</v>
      </c>
      <c r="G231" s="2">
        <v>23.11529474</v>
      </c>
      <c r="H231" s="2">
        <v>0.99997476299999999</v>
      </c>
      <c r="I231" s="2">
        <v>2</v>
      </c>
      <c r="J231" s="2">
        <v>1</v>
      </c>
      <c r="K231" s="2" t="s">
        <v>0</v>
      </c>
      <c r="L231" s="2" t="s">
        <v>1</v>
      </c>
      <c r="M231" s="2">
        <v>49641</v>
      </c>
      <c r="N231" s="8" t="s">
        <v>98</v>
      </c>
      <c r="O231" s="2">
        <v>752.82803999999999</v>
      </c>
      <c r="P231" s="2">
        <v>521.4995103</v>
      </c>
      <c r="Q231" s="2">
        <v>1730.848812</v>
      </c>
      <c r="R231" s="2">
        <v>1427.770669</v>
      </c>
      <c r="S231" s="2">
        <v>63.887299949999999</v>
      </c>
      <c r="T231" s="2">
        <v>61.328459510000002</v>
      </c>
      <c r="U231" s="2">
        <v>14.85748559</v>
      </c>
      <c r="V231" s="2">
        <v>51.702247370000002</v>
      </c>
      <c r="W231" s="2">
        <v>472.13965639999998</v>
      </c>
      <c r="X231" s="2">
        <v>250.3392327</v>
      </c>
      <c r="Y231" s="2">
        <v>337.60168440000001</v>
      </c>
      <c r="Z231" s="2">
        <v>156.6308851</v>
      </c>
      <c r="AA231" s="2" t="s">
        <v>46</v>
      </c>
      <c r="AB231" s="2">
        <v>0.89</v>
      </c>
    </row>
    <row r="232" spans="1:28" x14ac:dyDescent="0.3">
      <c r="A232" s="8" t="s">
        <v>435</v>
      </c>
      <c r="B232" s="2">
        <v>17</v>
      </c>
      <c r="C232" s="2">
        <v>1</v>
      </c>
      <c r="D232" s="2">
        <v>110.21</v>
      </c>
      <c r="E232" s="2">
        <v>1.3501267000000001E-2</v>
      </c>
      <c r="F232" s="2">
        <v>1.0735145999999999E-2</v>
      </c>
      <c r="G232" s="2">
        <v>2.6471943470000001</v>
      </c>
      <c r="H232" s="2">
        <v>0.82071690100000005</v>
      </c>
      <c r="I232" s="2">
        <v>2</v>
      </c>
      <c r="J232" s="2">
        <v>1</v>
      </c>
      <c r="K232" s="2" t="s">
        <v>0</v>
      </c>
      <c r="L232" s="2" t="s">
        <v>1</v>
      </c>
      <c r="M232" s="2">
        <v>41376</v>
      </c>
      <c r="N232" s="8" t="s">
        <v>436</v>
      </c>
      <c r="O232" s="2">
        <v>11911.17801</v>
      </c>
      <c r="P232" s="2">
        <v>6906.4720729999999</v>
      </c>
      <c r="Q232" s="2">
        <v>15714.81724</v>
      </c>
      <c r="R232" s="2">
        <v>20578.797409999999</v>
      </c>
      <c r="S232" s="2">
        <v>3235.9804570000001</v>
      </c>
      <c r="T232" s="2">
        <v>6963.0684700000002</v>
      </c>
      <c r="U232" s="2">
        <v>6214.459038</v>
      </c>
      <c r="V232" s="2">
        <v>4405.2372880000003</v>
      </c>
      <c r="W232" s="2">
        <v>9567.5245269999996</v>
      </c>
      <c r="X232" s="2">
        <v>7917.704315</v>
      </c>
      <c r="Y232" s="2">
        <v>6986.3928459999997</v>
      </c>
      <c r="Z232" s="2">
        <v>6373.1568960000004</v>
      </c>
      <c r="AA232" s="2" t="s">
        <v>46</v>
      </c>
      <c r="AB232" s="2">
        <v>0.71450000000000002</v>
      </c>
    </row>
    <row r="233" spans="1:28" x14ac:dyDescent="0.3">
      <c r="A233" s="8" t="s">
        <v>410</v>
      </c>
      <c r="B233" s="2">
        <v>3</v>
      </c>
      <c r="C233" s="2">
        <v>2</v>
      </c>
      <c r="D233" s="2">
        <v>51.37</v>
      </c>
      <c r="E233" s="2">
        <v>1.1556663999999999E-2</v>
      </c>
      <c r="F233" s="2">
        <v>9.8570120000000001E-3</v>
      </c>
      <c r="G233" s="2">
        <v>2.8859868789999998</v>
      </c>
      <c r="H233" s="2">
        <v>0.84205197200000004</v>
      </c>
      <c r="I233" s="2">
        <v>2</v>
      </c>
      <c r="J233" s="2">
        <v>1</v>
      </c>
      <c r="K233" s="2" t="s">
        <v>2</v>
      </c>
      <c r="L233" s="2" t="s">
        <v>1</v>
      </c>
      <c r="M233" s="2">
        <v>26802</v>
      </c>
      <c r="N233" s="8" t="s">
        <v>411</v>
      </c>
      <c r="O233" s="2">
        <v>390.0518788</v>
      </c>
      <c r="P233" s="2">
        <v>437.59606509999998</v>
      </c>
      <c r="Q233" s="2">
        <v>661.18121919999999</v>
      </c>
      <c r="R233" s="2">
        <v>783.0460779</v>
      </c>
      <c r="S233" s="2">
        <v>465.8646339</v>
      </c>
      <c r="T233" s="2">
        <v>214.05503189999999</v>
      </c>
      <c r="U233" s="2">
        <v>99.766897040000003</v>
      </c>
      <c r="V233" s="2">
        <v>149.20853750000001</v>
      </c>
      <c r="W233" s="2">
        <v>440.61082490000001</v>
      </c>
      <c r="X233" s="2">
        <v>804.04974560000005</v>
      </c>
      <c r="Y233" s="2">
        <v>897.27255539999999</v>
      </c>
      <c r="Z233" s="2">
        <v>538.84594579999998</v>
      </c>
      <c r="AA233" s="2" t="s">
        <v>46</v>
      </c>
      <c r="AB233" s="2">
        <v>0.97289999999999999</v>
      </c>
    </row>
    <row r="234" spans="1:28" x14ac:dyDescent="0.3">
      <c r="A234" s="8" t="s">
        <v>256</v>
      </c>
      <c r="B234" s="2">
        <v>11</v>
      </c>
      <c r="C234" s="2">
        <v>3</v>
      </c>
      <c r="D234" s="2">
        <v>64.790000000000006</v>
      </c>
      <c r="E234" s="2">
        <v>2.3266430000000002E-3</v>
      </c>
      <c r="F234" s="2">
        <v>3.407995E-3</v>
      </c>
      <c r="G234" s="2">
        <v>2.8003190259999999</v>
      </c>
      <c r="H234" s="2">
        <v>0.97254670700000001</v>
      </c>
      <c r="I234" s="2">
        <v>2</v>
      </c>
      <c r="J234" s="2">
        <v>1</v>
      </c>
      <c r="K234" s="2" t="s">
        <v>2</v>
      </c>
      <c r="L234" s="2" t="s">
        <v>1</v>
      </c>
      <c r="M234" s="2">
        <v>36860</v>
      </c>
      <c r="N234" s="8" t="s">
        <v>257</v>
      </c>
      <c r="O234" s="2">
        <v>4744.5295269999997</v>
      </c>
      <c r="P234" s="2">
        <v>3164.9483329999998</v>
      </c>
      <c r="Q234" s="2">
        <v>4855.4082740000003</v>
      </c>
      <c r="R234" s="2">
        <v>4754.5459620000001</v>
      </c>
      <c r="S234" s="2">
        <v>1552.7550739999999</v>
      </c>
      <c r="T234" s="2">
        <v>2128.5184340000001</v>
      </c>
      <c r="U234" s="2">
        <v>835.64574779999998</v>
      </c>
      <c r="V234" s="2">
        <v>2636.6730510000002</v>
      </c>
      <c r="W234" s="2">
        <v>6563.1641870000003</v>
      </c>
      <c r="X234" s="2">
        <v>4270.2125210000004</v>
      </c>
      <c r="Y234" s="2">
        <v>5016.0785779999997</v>
      </c>
      <c r="Z234" s="2">
        <v>4182.8853589999999</v>
      </c>
      <c r="AA234" s="2" t="s">
        <v>46</v>
      </c>
      <c r="AB234" s="2">
        <v>0.99850000000000005</v>
      </c>
    </row>
    <row r="235" spans="1:28" x14ac:dyDescent="0.3">
      <c r="A235" s="8" t="s">
        <v>148</v>
      </c>
      <c r="B235" s="2">
        <v>23</v>
      </c>
      <c r="C235" s="2">
        <v>2</v>
      </c>
      <c r="D235" s="2">
        <v>188.7</v>
      </c>
      <c r="E235" s="2">
        <v>5.0617399999999997E-4</v>
      </c>
      <c r="F235" s="2">
        <v>1.415508E-3</v>
      </c>
      <c r="G235" s="2">
        <v>7.7439571369999998</v>
      </c>
      <c r="H235" s="2">
        <v>0.99806954800000003</v>
      </c>
      <c r="I235" s="2">
        <v>2</v>
      </c>
      <c r="J235" s="2">
        <v>1</v>
      </c>
      <c r="K235" s="2" t="s">
        <v>0</v>
      </c>
      <c r="L235" s="2" t="s">
        <v>1</v>
      </c>
      <c r="M235" s="2">
        <v>48824</v>
      </c>
      <c r="N235" s="8" t="s">
        <v>149</v>
      </c>
      <c r="O235" s="2">
        <v>627.50316699999996</v>
      </c>
      <c r="P235" s="2">
        <v>405.99588</v>
      </c>
      <c r="Q235" s="2">
        <v>829.54563410000003</v>
      </c>
      <c r="R235" s="2">
        <v>1070.0600039999999</v>
      </c>
      <c r="S235" s="2">
        <v>41.666484619999999</v>
      </c>
      <c r="T235" s="2">
        <v>217.84545109999999</v>
      </c>
      <c r="U235" s="2">
        <v>70.966561870000007</v>
      </c>
      <c r="V235" s="2">
        <v>48.281951720000002</v>
      </c>
      <c r="W235" s="2">
        <v>138.37823030000001</v>
      </c>
      <c r="X235" s="2">
        <v>209.3588938</v>
      </c>
      <c r="Y235" s="2">
        <v>168.39662050000001</v>
      </c>
      <c r="Z235" s="2">
        <v>135.712569</v>
      </c>
      <c r="AA235" s="2" t="s">
        <v>46</v>
      </c>
      <c r="AB235" s="2">
        <v>0.998</v>
      </c>
    </row>
    <row r="236" spans="1:28" x14ac:dyDescent="0.3">
      <c r="A236" s="8" t="s">
        <v>51</v>
      </c>
      <c r="B236" s="2">
        <v>16</v>
      </c>
      <c r="C236" s="2">
        <v>2</v>
      </c>
      <c r="D236" s="2">
        <v>86.26</v>
      </c>
      <c r="E236" s="4">
        <v>9.4499999999999993E-6</v>
      </c>
      <c r="F236" s="2">
        <v>1.1511899999999999E-4</v>
      </c>
      <c r="G236" s="2">
        <v>3.5046649489999999</v>
      </c>
      <c r="H236" s="2">
        <v>0.99999999900000003</v>
      </c>
      <c r="I236" s="2">
        <v>2</v>
      </c>
      <c r="J236" s="2">
        <v>1</v>
      </c>
      <c r="K236" s="2" t="s">
        <v>2</v>
      </c>
      <c r="L236" s="2" t="s">
        <v>0</v>
      </c>
      <c r="M236" s="2">
        <v>32632</v>
      </c>
      <c r="N236" s="8" t="s">
        <v>52</v>
      </c>
      <c r="O236" s="2">
        <v>1621.784713</v>
      </c>
      <c r="P236" s="2">
        <v>1393.257656</v>
      </c>
      <c r="Q236" s="2">
        <v>1598.9383459999999</v>
      </c>
      <c r="R236" s="2">
        <v>1869.724111</v>
      </c>
      <c r="S236" s="2">
        <v>2589.2401030000001</v>
      </c>
      <c r="T236" s="2">
        <v>3591.3756370000001</v>
      </c>
      <c r="U236" s="2">
        <v>2255.4584620000001</v>
      </c>
      <c r="V236" s="2">
        <v>2689.5603040000001</v>
      </c>
      <c r="W236" s="2">
        <v>6562.857747</v>
      </c>
      <c r="X236" s="2">
        <v>5871.7356600000003</v>
      </c>
      <c r="Y236" s="2">
        <v>5987.8569699999998</v>
      </c>
      <c r="Z236" s="2">
        <v>4300.7626680000003</v>
      </c>
      <c r="AA236" s="2" t="s">
        <v>46</v>
      </c>
      <c r="AB236" s="2">
        <v>0.75480000000000003</v>
      </c>
    </row>
    <row r="237" spans="1:28" x14ac:dyDescent="0.3">
      <c r="A237" s="8" t="s">
        <v>494</v>
      </c>
      <c r="B237" s="2">
        <v>43</v>
      </c>
      <c r="C237" s="2">
        <v>11</v>
      </c>
      <c r="D237" s="2">
        <v>641.11</v>
      </c>
      <c r="E237" s="2">
        <v>2.4764682999999999E-2</v>
      </c>
      <c r="F237" s="2">
        <v>1.7136957000000001E-2</v>
      </c>
      <c r="G237" s="2">
        <v>2.2276097749999999</v>
      </c>
      <c r="H237" s="2">
        <v>0.723085961</v>
      </c>
      <c r="I237" s="2">
        <v>2</v>
      </c>
      <c r="J237" s="2">
        <v>1</v>
      </c>
      <c r="K237" s="2" t="s">
        <v>2</v>
      </c>
      <c r="L237" s="2" t="s">
        <v>1</v>
      </c>
      <c r="M237" s="2">
        <v>105468</v>
      </c>
      <c r="N237" s="8" t="s">
        <v>495</v>
      </c>
      <c r="O237" s="2">
        <v>8261.5418040000004</v>
      </c>
      <c r="P237" s="2">
        <v>8291.0022929999996</v>
      </c>
      <c r="Q237" s="2">
        <v>21865.513889999998</v>
      </c>
      <c r="R237" s="2">
        <v>16929.945970000001</v>
      </c>
      <c r="S237" s="2">
        <v>12342.313690000001</v>
      </c>
      <c r="T237" s="2">
        <v>15593.44572</v>
      </c>
      <c r="U237" s="2">
        <v>7728.1350199999997</v>
      </c>
      <c r="V237" s="2">
        <v>9059.9446850000004</v>
      </c>
      <c r="W237" s="2">
        <v>33288.98388</v>
      </c>
      <c r="X237" s="2">
        <v>24522.314009999998</v>
      </c>
      <c r="Y237" s="2">
        <v>20563.34735</v>
      </c>
      <c r="Z237" s="2">
        <v>21252.61594</v>
      </c>
      <c r="AA237" s="2" t="s">
        <v>46</v>
      </c>
      <c r="AB237" s="2">
        <v>0.57169999999999999</v>
      </c>
    </row>
    <row r="238" spans="1:28" x14ac:dyDescent="0.3">
      <c r="A238" s="8" t="s">
        <v>258</v>
      </c>
      <c r="B238" s="2">
        <v>4</v>
      </c>
      <c r="C238" s="2">
        <v>2</v>
      </c>
      <c r="D238" s="2">
        <v>22.79</v>
      </c>
      <c r="E238" s="2">
        <v>2.3374480000000002E-3</v>
      </c>
      <c r="F238" s="2">
        <v>3.407995E-3</v>
      </c>
      <c r="G238" s="2">
        <v>9.0855408759999996</v>
      </c>
      <c r="H238" s="2">
        <v>0.97237029200000002</v>
      </c>
      <c r="I238" s="2">
        <v>2</v>
      </c>
      <c r="J238" s="2">
        <v>1</v>
      </c>
      <c r="K238" s="2" t="s">
        <v>2</v>
      </c>
      <c r="L238" s="2" t="s">
        <v>0</v>
      </c>
      <c r="M238" s="2">
        <v>18782</v>
      </c>
      <c r="N238" s="8" t="s">
        <v>259</v>
      </c>
      <c r="O238" s="2">
        <v>134.50938550000001</v>
      </c>
      <c r="P238" s="2">
        <v>70.053390629999996</v>
      </c>
      <c r="Q238" s="2">
        <v>203.71096030000001</v>
      </c>
      <c r="R238" s="2">
        <v>142.42963309999999</v>
      </c>
      <c r="S238" s="2">
        <v>808.77764279999997</v>
      </c>
      <c r="T238" s="2">
        <v>1346.5659989999999</v>
      </c>
      <c r="U238" s="2">
        <v>240.2700629</v>
      </c>
      <c r="V238" s="2">
        <v>223.0807829</v>
      </c>
      <c r="W238" s="2">
        <v>2116.3004000000001</v>
      </c>
      <c r="X238" s="2">
        <v>870.03708510000001</v>
      </c>
      <c r="Y238" s="2">
        <v>1051.935448</v>
      </c>
      <c r="Z238" s="2">
        <v>965.16504169999996</v>
      </c>
      <c r="AA238" s="2" t="s">
        <v>46</v>
      </c>
      <c r="AB238" s="2">
        <v>0.73350000000000004</v>
      </c>
    </row>
    <row r="239" spans="1:28" x14ac:dyDescent="0.3">
      <c r="A239" s="8" t="s">
        <v>212</v>
      </c>
      <c r="B239" s="2">
        <v>44</v>
      </c>
      <c r="C239" s="2">
        <v>10</v>
      </c>
      <c r="D239" s="2">
        <v>222.47</v>
      </c>
      <c r="E239" s="2">
        <v>1.389379E-3</v>
      </c>
      <c r="F239" s="2">
        <v>2.4758580000000001E-3</v>
      </c>
      <c r="G239" s="2">
        <v>18.826801549999999</v>
      </c>
      <c r="H239" s="2">
        <v>0.98729439799999996</v>
      </c>
      <c r="I239" s="2">
        <v>2</v>
      </c>
      <c r="J239" s="2">
        <v>1</v>
      </c>
      <c r="K239" s="2" t="s">
        <v>2</v>
      </c>
      <c r="L239" s="2" t="s">
        <v>0</v>
      </c>
      <c r="M239" s="2">
        <v>103678</v>
      </c>
      <c r="N239" s="8" t="s">
        <v>213</v>
      </c>
      <c r="O239" s="2">
        <v>1269.926639</v>
      </c>
      <c r="P239" s="2">
        <v>1565.6105219999999</v>
      </c>
      <c r="Q239" s="2">
        <v>3741.54702</v>
      </c>
      <c r="R239" s="2">
        <v>1884.998057</v>
      </c>
      <c r="S239" s="2">
        <v>9732.8040639999999</v>
      </c>
      <c r="T239" s="2">
        <v>103513.7199</v>
      </c>
      <c r="U239" s="2">
        <v>15145.405049999999</v>
      </c>
      <c r="V239" s="2">
        <v>8514.5613049999993</v>
      </c>
      <c r="W239" s="2">
        <v>73768.389880000002</v>
      </c>
      <c r="X239" s="2">
        <v>33848.987809999999</v>
      </c>
      <c r="Y239" s="2">
        <v>18568.584510000001</v>
      </c>
      <c r="Z239" s="2">
        <v>33127.980810000001</v>
      </c>
      <c r="AA239" s="2" t="s">
        <v>46</v>
      </c>
      <c r="AB239" s="2">
        <v>0.87219999999999998</v>
      </c>
    </row>
    <row r="240" spans="1:28" x14ac:dyDescent="0.3">
      <c r="A240" s="8" t="s">
        <v>99</v>
      </c>
      <c r="B240" s="2">
        <v>13</v>
      </c>
      <c r="C240" s="2">
        <v>6</v>
      </c>
      <c r="D240" s="2">
        <v>41.23</v>
      </c>
      <c r="E240" s="2">
        <v>1.2491999999999999E-4</v>
      </c>
      <c r="F240" s="2">
        <v>5.7593499999999997E-4</v>
      </c>
      <c r="G240" s="2">
        <v>4.7689067100000004</v>
      </c>
      <c r="H240" s="2">
        <v>0.99994978400000001</v>
      </c>
      <c r="I240" s="2">
        <v>2</v>
      </c>
      <c r="J240" s="2">
        <v>1</v>
      </c>
      <c r="K240" s="2" t="s">
        <v>2</v>
      </c>
      <c r="L240" s="2" t="s">
        <v>0</v>
      </c>
      <c r="M240" s="2">
        <v>17795</v>
      </c>
      <c r="N240" s="8" t="s">
        <v>100</v>
      </c>
      <c r="O240" s="2">
        <v>1017.956671</v>
      </c>
      <c r="P240" s="2">
        <v>1350.7818380000001</v>
      </c>
      <c r="Q240" s="2">
        <v>2390.3543220000001</v>
      </c>
      <c r="R240" s="2">
        <v>1885.7555050000001</v>
      </c>
      <c r="S240" s="2">
        <v>6014.6846109999997</v>
      </c>
      <c r="T240" s="2">
        <v>4655.9248429999998</v>
      </c>
      <c r="U240" s="2">
        <v>4306.9983979999997</v>
      </c>
      <c r="V240" s="2">
        <v>2788.6165390000001</v>
      </c>
      <c r="W240" s="2">
        <v>7252.1379120000001</v>
      </c>
      <c r="X240" s="2">
        <v>7084.4485320000003</v>
      </c>
      <c r="Y240" s="2">
        <v>10205.61656</v>
      </c>
      <c r="Z240" s="2">
        <v>7146.4588169999997</v>
      </c>
      <c r="AA240" s="2" t="s">
        <v>46</v>
      </c>
      <c r="AB240" s="2">
        <v>0.99929999999999997</v>
      </c>
    </row>
    <row r="241" spans="1:28" x14ac:dyDescent="0.3">
      <c r="A241" s="8" t="s">
        <v>516</v>
      </c>
      <c r="B241" s="2">
        <v>15</v>
      </c>
      <c r="C241" s="2">
        <v>4</v>
      </c>
      <c r="D241" s="2">
        <v>78.91</v>
      </c>
      <c r="E241" s="2">
        <v>2.7653533000000001E-2</v>
      </c>
      <c r="F241" s="2">
        <v>1.8284106000000001E-2</v>
      </c>
      <c r="G241" s="2">
        <v>2.7210969729999999</v>
      </c>
      <c r="H241" s="2">
        <v>0.70311731700000002</v>
      </c>
      <c r="I241" s="2">
        <v>2</v>
      </c>
      <c r="J241" s="2">
        <v>1</v>
      </c>
      <c r="K241" s="2" t="s">
        <v>2</v>
      </c>
      <c r="L241" s="2" t="s">
        <v>1</v>
      </c>
      <c r="M241" s="2">
        <v>63081</v>
      </c>
      <c r="N241" s="8" t="s">
        <v>517</v>
      </c>
      <c r="O241" s="2">
        <v>1303.0505800000001</v>
      </c>
      <c r="P241" s="2">
        <v>294.98010429999999</v>
      </c>
      <c r="Q241" s="2">
        <v>935.22521819999997</v>
      </c>
      <c r="R241" s="2">
        <v>1040.9362819999999</v>
      </c>
      <c r="S241" s="2">
        <v>883.18393390000006</v>
      </c>
      <c r="T241" s="2">
        <v>1354.6685809999999</v>
      </c>
      <c r="U241" s="2">
        <v>651.83128929999998</v>
      </c>
      <c r="V241" s="2">
        <v>344.45653479999999</v>
      </c>
      <c r="W241" s="2">
        <v>2751.2394789999998</v>
      </c>
      <c r="X241" s="2">
        <v>2354.5125189999999</v>
      </c>
      <c r="Y241" s="2">
        <v>1653.2084789999999</v>
      </c>
      <c r="Z241" s="2">
        <v>2041.44901</v>
      </c>
      <c r="AA241" s="2" t="s">
        <v>46</v>
      </c>
      <c r="AB241" s="2">
        <v>0.64729999999999999</v>
      </c>
    </row>
    <row r="242" spans="1:28" x14ac:dyDescent="0.3">
      <c r="A242" s="8" t="s">
        <v>514</v>
      </c>
      <c r="B242" s="2">
        <v>14</v>
      </c>
      <c r="C242" s="2">
        <v>5</v>
      </c>
      <c r="D242" s="2">
        <v>74.72</v>
      </c>
      <c r="E242" s="2">
        <v>2.6730113E-2</v>
      </c>
      <c r="F242" s="2">
        <v>1.7742323000000001E-2</v>
      </c>
      <c r="G242" s="2">
        <v>2.471226503</v>
      </c>
      <c r="H242" s="2">
        <v>0.70932800399999996</v>
      </c>
      <c r="I242" s="2">
        <v>2</v>
      </c>
      <c r="J242" s="2">
        <v>1</v>
      </c>
      <c r="K242" s="2" t="s">
        <v>2</v>
      </c>
      <c r="L242" s="2" t="s">
        <v>1</v>
      </c>
      <c r="M242" s="2">
        <v>43334</v>
      </c>
      <c r="N242" s="8" t="s">
        <v>515</v>
      </c>
      <c r="O242" s="2">
        <v>3637.7165949999999</v>
      </c>
      <c r="P242" s="2">
        <v>2194.4228560000001</v>
      </c>
      <c r="Q242" s="2">
        <v>7257.2949989999997</v>
      </c>
      <c r="R242" s="2">
        <v>5168.3842489999997</v>
      </c>
      <c r="S242" s="2">
        <v>2462.8291869999998</v>
      </c>
      <c r="T242" s="2">
        <v>6359.0962730000001</v>
      </c>
      <c r="U242" s="2">
        <v>2229.0455360000001</v>
      </c>
      <c r="V242" s="2">
        <v>2484.3842519999998</v>
      </c>
      <c r="W242" s="2">
        <v>10995.70629</v>
      </c>
      <c r="X242" s="2">
        <v>8606.4983709999997</v>
      </c>
      <c r="Y242" s="2">
        <v>7055.1431849999999</v>
      </c>
      <c r="Z242" s="2">
        <v>6791.5807690000001</v>
      </c>
      <c r="AA242" s="2" t="s">
        <v>46</v>
      </c>
      <c r="AB242" s="2">
        <v>0.99309999999999998</v>
      </c>
    </row>
    <row r="243" spans="1:28" x14ac:dyDescent="0.3">
      <c r="A243" s="8" t="s">
        <v>426</v>
      </c>
      <c r="B243" s="2">
        <v>27</v>
      </c>
      <c r="C243" s="2">
        <v>2</v>
      </c>
      <c r="D243" s="2">
        <v>198.83</v>
      </c>
      <c r="E243" s="2">
        <v>1.2571693E-2</v>
      </c>
      <c r="F243" s="2">
        <v>1.0309214000000001E-2</v>
      </c>
      <c r="G243" s="2">
        <v>4.1409058669999999</v>
      </c>
      <c r="H243" s="2">
        <v>0.83070073099999997</v>
      </c>
      <c r="I243" s="2">
        <v>2</v>
      </c>
      <c r="J243" s="2">
        <v>1</v>
      </c>
      <c r="K243" s="2" t="s">
        <v>0</v>
      </c>
      <c r="L243" s="2" t="s">
        <v>1</v>
      </c>
      <c r="M243" s="2">
        <v>134918</v>
      </c>
      <c r="N243" s="8" t="s">
        <v>427</v>
      </c>
      <c r="O243" s="2">
        <v>37144.097240000003</v>
      </c>
      <c r="P243" s="2">
        <v>28785.304899999999</v>
      </c>
      <c r="Q243" s="2">
        <v>51481.499660000001</v>
      </c>
      <c r="R243" s="2">
        <v>110353.6522</v>
      </c>
      <c r="S243" s="2">
        <v>25469.588660000001</v>
      </c>
      <c r="T243" s="2">
        <v>7706.6677600000003</v>
      </c>
      <c r="U243" s="2">
        <v>14431.110710000001</v>
      </c>
      <c r="V243" s="2">
        <v>7396.1903929999999</v>
      </c>
      <c r="W243" s="2">
        <v>29164.10295</v>
      </c>
      <c r="X243" s="2">
        <v>14822.613939999999</v>
      </c>
      <c r="Y243" s="2">
        <v>10633.10461</v>
      </c>
      <c r="Z243" s="2">
        <v>8195.2829359999996</v>
      </c>
      <c r="AA243" s="2" t="s">
        <v>46</v>
      </c>
      <c r="AB243" s="2">
        <v>0.51829999999999998</v>
      </c>
    </row>
    <row r="244" spans="1:28" x14ac:dyDescent="0.3">
      <c r="A244" s="8" t="s">
        <v>522</v>
      </c>
      <c r="B244" s="2">
        <v>8</v>
      </c>
      <c r="C244" s="2">
        <v>3</v>
      </c>
      <c r="D244" s="2">
        <v>55.57</v>
      </c>
      <c r="E244" s="2">
        <v>2.8151728000000001E-2</v>
      </c>
      <c r="F244" s="2">
        <v>1.8399557E-2</v>
      </c>
      <c r="G244" s="2">
        <v>4.6688272419999999</v>
      </c>
      <c r="H244" s="2">
        <v>0.69982999899999998</v>
      </c>
      <c r="I244" s="2">
        <v>2</v>
      </c>
      <c r="J244" s="2">
        <v>1</v>
      </c>
      <c r="K244" s="2" t="s">
        <v>2</v>
      </c>
      <c r="L244" s="2" t="s">
        <v>0</v>
      </c>
      <c r="M244" s="2">
        <v>24694</v>
      </c>
      <c r="N244" s="8" t="s">
        <v>523</v>
      </c>
      <c r="O244" s="2">
        <v>1781.3018460000001</v>
      </c>
      <c r="P244" s="2">
        <v>630.39724100000001</v>
      </c>
      <c r="Q244" s="2">
        <v>2264.9894359999998</v>
      </c>
      <c r="R244" s="2">
        <v>3545.3600649999998</v>
      </c>
      <c r="S244" s="2">
        <v>6606.1143869999996</v>
      </c>
      <c r="T244" s="2">
        <v>4063.260041</v>
      </c>
      <c r="U244" s="2">
        <v>1095.507989</v>
      </c>
      <c r="V244" s="2">
        <v>2121.0885269999999</v>
      </c>
      <c r="W244" s="2">
        <v>17093.128639999999</v>
      </c>
      <c r="X244" s="2">
        <v>4255.7071610000003</v>
      </c>
      <c r="Y244" s="2">
        <v>8652.9919090000003</v>
      </c>
      <c r="Z244" s="2">
        <v>8385.4967209999995</v>
      </c>
      <c r="AA244" s="2" t="s">
        <v>46</v>
      </c>
      <c r="AB244" s="2">
        <v>0.97019999999999995</v>
      </c>
    </row>
    <row r="245" spans="1:28" x14ac:dyDescent="0.3">
      <c r="A245" s="8" t="s">
        <v>198</v>
      </c>
      <c r="B245" s="2">
        <v>17</v>
      </c>
      <c r="C245" s="2">
        <v>4</v>
      </c>
      <c r="D245" s="2">
        <v>101.85</v>
      </c>
      <c r="E245" s="2">
        <v>1.136155E-3</v>
      </c>
      <c r="F245" s="2">
        <v>2.2536259999999999E-3</v>
      </c>
      <c r="G245" s="2">
        <v>2.4771317549999998</v>
      </c>
      <c r="H245" s="2">
        <v>0.99089816500000005</v>
      </c>
      <c r="I245" s="2">
        <v>2</v>
      </c>
      <c r="J245" s="2">
        <v>1</v>
      </c>
      <c r="K245" s="2" t="s">
        <v>2</v>
      </c>
      <c r="L245" s="2" t="s">
        <v>0</v>
      </c>
      <c r="M245" s="2">
        <v>74687</v>
      </c>
      <c r="N245" s="8" t="s">
        <v>199</v>
      </c>
      <c r="O245" s="2">
        <v>3256.9701279999999</v>
      </c>
      <c r="P245" s="2">
        <v>3159.0064349999998</v>
      </c>
      <c r="Q245" s="2">
        <v>4693.3713079999998</v>
      </c>
      <c r="R245" s="2">
        <v>6666.3055560000003</v>
      </c>
      <c r="S245" s="2">
        <v>5849.7326320000002</v>
      </c>
      <c r="T245" s="2">
        <v>6095.4466629999997</v>
      </c>
      <c r="U245" s="2">
        <v>3794.1646040000001</v>
      </c>
      <c r="V245" s="2">
        <v>5608.5979200000002</v>
      </c>
      <c r="W245" s="2">
        <v>10633.662480000001</v>
      </c>
      <c r="X245" s="2">
        <v>12601.982599999999</v>
      </c>
      <c r="Y245" s="2">
        <v>11485.99559</v>
      </c>
      <c r="Z245" s="2">
        <v>9310.9949120000001</v>
      </c>
      <c r="AA245" s="2" t="s">
        <v>46</v>
      </c>
      <c r="AB245" s="2">
        <v>0.55110000000000003</v>
      </c>
    </row>
    <row r="246" spans="1:28" x14ac:dyDescent="0.3">
      <c r="A246" s="8" t="s">
        <v>388</v>
      </c>
      <c r="B246" s="2">
        <v>14</v>
      </c>
      <c r="C246" s="2">
        <v>2</v>
      </c>
      <c r="D246" s="2">
        <v>92.69</v>
      </c>
      <c r="E246" s="2">
        <v>9.7019840000000003E-3</v>
      </c>
      <c r="F246" s="2">
        <v>8.8033009999999995E-3</v>
      </c>
      <c r="G246" s="2">
        <v>5.080486284</v>
      </c>
      <c r="H246" s="2">
        <v>0.864128915</v>
      </c>
      <c r="I246" s="2">
        <v>2</v>
      </c>
      <c r="J246" s="2">
        <v>1</v>
      </c>
      <c r="K246" s="2" t="s">
        <v>0</v>
      </c>
      <c r="L246" s="2" t="s">
        <v>1</v>
      </c>
      <c r="M246" s="2">
        <v>60018</v>
      </c>
      <c r="N246" s="8" t="s">
        <v>389</v>
      </c>
      <c r="O246" s="2">
        <v>1898.855513</v>
      </c>
      <c r="P246" s="2">
        <v>842.43273920000001</v>
      </c>
      <c r="Q246" s="2">
        <v>1665.4979980000001</v>
      </c>
      <c r="R246" s="2">
        <v>1676.355718</v>
      </c>
      <c r="S246" s="2">
        <v>54.532501940000003</v>
      </c>
      <c r="T246" s="2">
        <v>314.61930869999998</v>
      </c>
      <c r="U246" s="2">
        <v>261.2210407</v>
      </c>
      <c r="V246" s="2">
        <v>566.98142289999998</v>
      </c>
      <c r="W246" s="2">
        <v>605.19874349999998</v>
      </c>
      <c r="X246" s="2">
        <v>1131.3679139999999</v>
      </c>
      <c r="Y246" s="2">
        <v>426.14331140000002</v>
      </c>
      <c r="Z246" s="2">
        <v>847.28853189999995</v>
      </c>
      <c r="AA246" s="2" t="s">
        <v>46</v>
      </c>
      <c r="AB246" s="2">
        <v>0.99029999999999996</v>
      </c>
    </row>
    <row r="247" spans="1:28" x14ac:dyDescent="0.3">
      <c r="A247" s="8" t="s">
        <v>44</v>
      </c>
      <c r="B247" s="2">
        <v>12</v>
      </c>
      <c r="C247" s="2">
        <v>2</v>
      </c>
      <c r="D247" s="2">
        <v>116.68</v>
      </c>
      <c r="E247" s="4">
        <v>6.8700000000000003E-6</v>
      </c>
      <c r="F247" s="2">
        <v>1.06525E-4</v>
      </c>
      <c r="G247" s="2">
        <v>9.8523048899999992</v>
      </c>
      <c r="H247" s="2">
        <v>1</v>
      </c>
      <c r="I247" s="2">
        <v>2</v>
      </c>
      <c r="J247" s="2">
        <v>1</v>
      </c>
      <c r="K247" s="2" t="s">
        <v>0</v>
      </c>
      <c r="L247" s="2" t="s">
        <v>1</v>
      </c>
      <c r="M247" s="2">
        <v>41388</v>
      </c>
      <c r="N247" s="8" t="s">
        <v>45</v>
      </c>
      <c r="O247" s="2">
        <v>1103.6351420000001</v>
      </c>
      <c r="P247" s="2">
        <v>680.47028090000003</v>
      </c>
      <c r="Q247" s="2">
        <v>1391.591764</v>
      </c>
      <c r="R247" s="2">
        <v>669.68981640000004</v>
      </c>
      <c r="S247" s="2">
        <v>65.228216459999999</v>
      </c>
      <c r="T247" s="2">
        <v>146.37879749999999</v>
      </c>
      <c r="U247" s="2">
        <v>90.642270859999996</v>
      </c>
      <c r="V247" s="2">
        <v>88.054004259999999</v>
      </c>
      <c r="W247" s="2">
        <v>654.33388600000001</v>
      </c>
      <c r="X247" s="2">
        <v>565.61034930000005</v>
      </c>
      <c r="Y247" s="2">
        <v>958.3347665</v>
      </c>
      <c r="Z247" s="2">
        <v>539.73804370000005</v>
      </c>
      <c r="AA247" s="2" t="s">
        <v>46</v>
      </c>
      <c r="AB247" s="2">
        <v>0.57010000000000005</v>
      </c>
    </row>
    <row r="248" spans="1:28" x14ac:dyDescent="0.3">
      <c r="A248" s="8" t="s">
        <v>489</v>
      </c>
      <c r="B248" s="2">
        <v>30</v>
      </c>
      <c r="C248" s="2">
        <v>6</v>
      </c>
      <c r="D248" s="2">
        <v>143.36000000000001</v>
      </c>
      <c r="E248" s="2">
        <v>2.3765020000000001E-2</v>
      </c>
      <c r="F248" s="2">
        <v>1.6683021999999999E-2</v>
      </c>
      <c r="G248" s="2">
        <v>1.8227278950000001</v>
      </c>
      <c r="H248" s="2">
        <v>0.73038493699999996</v>
      </c>
      <c r="I248" s="2">
        <v>2</v>
      </c>
      <c r="J248" s="2">
        <v>1</v>
      </c>
      <c r="K248" s="2" t="s">
        <v>0</v>
      </c>
      <c r="L248" s="2" t="s">
        <v>1</v>
      </c>
      <c r="M248" s="2">
        <v>95277</v>
      </c>
      <c r="N248" s="8" t="s">
        <v>490</v>
      </c>
      <c r="O248" s="2">
        <v>14119.57531</v>
      </c>
      <c r="P248" s="2">
        <v>10658.791139999999</v>
      </c>
      <c r="Q248" s="2">
        <v>19181.02147</v>
      </c>
      <c r="R248" s="2">
        <v>17877.76367</v>
      </c>
      <c r="S248" s="2">
        <v>7973.2831489999999</v>
      </c>
      <c r="T248" s="2">
        <v>10948.953649999999</v>
      </c>
      <c r="U248" s="2">
        <v>5400.466066</v>
      </c>
      <c r="V248" s="2">
        <v>9602.9048889999995</v>
      </c>
      <c r="W248" s="2">
        <v>15807.17664</v>
      </c>
      <c r="X248" s="2">
        <v>14014.82185</v>
      </c>
      <c r="Y248" s="2">
        <v>11868.5746</v>
      </c>
      <c r="Z248" s="2">
        <v>10087.75375</v>
      </c>
      <c r="AA248" s="2" t="s">
        <v>46</v>
      </c>
      <c r="AB248" s="2">
        <v>0.98629999999999995</v>
      </c>
    </row>
    <row r="249" spans="1:28" x14ac:dyDescent="0.3">
      <c r="A249" s="8" t="s">
        <v>461</v>
      </c>
      <c r="B249" s="2">
        <v>7</v>
      </c>
      <c r="C249" s="2">
        <v>2</v>
      </c>
      <c r="D249" s="2">
        <v>42.43</v>
      </c>
      <c r="E249" s="2">
        <v>1.6589862E-2</v>
      </c>
      <c r="F249" s="2">
        <v>1.2358054E-2</v>
      </c>
      <c r="G249" s="2">
        <v>3.5094687819999999</v>
      </c>
      <c r="H249" s="2">
        <v>0.79004562300000003</v>
      </c>
      <c r="I249" s="2">
        <v>2</v>
      </c>
      <c r="J249" s="2">
        <v>1</v>
      </c>
      <c r="K249" s="2" t="s">
        <v>0</v>
      </c>
      <c r="L249" s="2" t="s">
        <v>2</v>
      </c>
      <c r="M249" s="2">
        <v>12503</v>
      </c>
      <c r="N249" s="8" t="s">
        <v>462</v>
      </c>
      <c r="O249" s="2">
        <v>1737.5683959999999</v>
      </c>
      <c r="P249" s="2">
        <v>2903.193675</v>
      </c>
      <c r="Q249" s="2">
        <v>1685.7863130000001</v>
      </c>
      <c r="R249" s="2">
        <v>5359.4516309999999</v>
      </c>
      <c r="S249" s="2">
        <v>3954.7188999999998</v>
      </c>
      <c r="T249" s="2">
        <v>3145.9594990000001</v>
      </c>
      <c r="U249" s="2">
        <v>1876.1917109999999</v>
      </c>
      <c r="V249" s="2">
        <v>2329.1685400000001</v>
      </c>
      <c r="W249" s="2">
        <v>1830.433237</v>
      </c>
      <c r="X249" s="2">
        <v>962.53752840000004</v>
      </c>
      <c r="Y249" s="2">
        <v>237.3104955</v>
      </c>
      <c r="Z249" s="2">
        <v>299.56742600000001</v>
      </c>
      <c r="AA249" s="2" t="s">
        <v>46</v>
      </c>
      <c r="AB249" s="2">
        <v>0.94120000000000004</v>
      </c>
    </row>
    <row r="250" spans="1:28" x14ac:dyDescent="0.3">
      <c r="A250" s="8" t="s">
        <v>200</v>
      </c>
      <c r="B250" s="2">
        <v>15</v>
      </c>
      <c r="C250" s="2">
        <v>5</v>
      </c>
      <c r="D250" s="2">
        <v>63.07</v>
      </c>
      <c r="E250" s="2">
        <v>1.1979569999999999E-3</v>
      </c>
      <c r="F250" s="2">
        <v>2.3489019999999999E-3</v>
      </c>
      <c r="G250" s="2">
        <v>2.6993689129999998</v>
      </c>
      <c r="H250" s="2">
        <v>0.99004400100000001</v>
      </c>
      <c r="I250" s="2">
        <v>2</v>
      </c>
      <c r="J250" s="2">
        <v>1</v>
      </c>
      <c r="K250" s="2" t="s">
        <v>0</v>
      </c>
      <c r="L250" s="2" t="s">
        <v>1</v>
      </c>
      <c r="M250" s="2">
        <v>52832</v>
      </c>
      <c r="N250" s="8" t="s">
        <v>201</v>
      </c>
      <c r="O250" s="2">
        <v>11607.177519999999</v>
      </c>
      <c r="P250" s="2">
        <v>8124.6504420000001</v>
      </c>
      <c r="Q250" s="2">
        <v>17149.107459999999</v>
      </c>
      <c r="R250" s="2">
        <v>12357.321260000001</v>
      </c>
      <c r="S250" s="2">
        <v>4612.1555619999999</v>
      </c>
      <c r="T250" s="2">
        <v>6236.9477370000004</v>
      </c>
      <c r="U250" s="2">
        <v>3356.1048719999999</v>
      </c>
      <c r="V250" s="2">
        <v>4035.4466889999999</v>
      </c>
      <c r="W250" s="2">
        <v>8260.0887120000007</v>
      </c>
      <c r="X250" s="2">
        <v>7904.2220420000003</v>
      </c>
      <c r="Y250" s="2">
        <v>9003.0148790000003</v>
      </c>
      <c r="Z250" s="2">
        <v>6180.9509449999996</v>
      </c>
      <c r="AA250" s="2" t="s">
        <v>46</v>
      </c>
      <c r="AB250" s="2">
        <v>0.98519999999999996</v>
      </c>
    </row>
    <row r="251" spans="1:28" x14ac:dyDescent="0.3">
      <c r="A251" s="8" t="s">
        <v>123</v>
      </c>
      <c r="B251" s="2">
        <v>10</v>
      </c>
      <c r="C251" s="2">
        <v>2</v>
      </c>
      <c r="D251" s="2">
        <v>64.83</v>
      </c>
      <c r="E251" s="2">
        <v>2.6044700000000002E-4</v>
      </c>
      <c r="F251" s="2">
        <v>9.0670400000000004E-4</v>
      </c>
      <c r="G251" s="2">
        <v>7.3719884689999997</v>
      </c>
      <c r="H251" s="2">
        <v>0.99959533</v>
      </c>
      <c r="I251" s="2">
        <v>2</v>
      </c>
      <c r="J251" s="2">
        <v>1</v>
      </c>
      <c r="K251" s="2" t="s">
        <v>2</v>
      </c>
      <c r="L251" s="2" t="s">
        <v>1</v>
      </c>
      <c r="M251" s="2">
        <v>20321</v>
      </c>
      <c r="N251" s="8" t="s">
        <v>124</v>
      </c>
      <c r="O251" s="2">
        <v>3346.1429750000002</v>
      </c>
      <c r="P251" s="2">
        <v>1653.030696</v>
      </c>
      <c r="Q251" s="2">
        <v>4050.624562</v>
      </c>
      <c r="R251" s="2">
        <v>4168.0430409999999</v>
      </c>
      <c r="S251" s="2">
        <v>670.74158379999994</v>
      </c>
      <c r="T251" s="2">
        <v>834.09939999999995</v>
      </c>
      <c r="U251" s="2">
        <v>181.58534839999999</v>
      </c>
      <c r="V251" s="2">
        <v>279.73329660000002</v>
      </c>
      <c r="W251" s="2">
        <v>3200.902333</v>
      </c>
      <c r="X251" s="2">
        <v>4612.8284430000003</v>
      </c>
      <c r="Y251" s="2">
        <v>2964.9363279999998</v>
      </c>
      <c r="Z251" s="2">
        <v>3715.839007</v>
      </c>
      <c r="AA251" s="2" t="s">
        <v>46</v>
      </c>
      <c r="AB251" s="2">
        <v>0.99270000000000003</v>
      </c>
    </row>
    <row r="252" spans="1:28" x14ac:dyDescent="0.3">
      <c r="A252" s="8" t="s">
        <v>299</v>
      </c>
      <c r="B252" s="2">
        <v>15</v>
      </c>
      <c r="C252" s="2">
        <v>4</v>
      </c>
      <c r="D252" s="2">
        <v>86.88</v>
      </c>
      <c r="E252" s="2">
        <v>4.2881580000000002E-3</v>
      </c>
      <c r="F252" s="2">
        <v>5.224991E-3</v>
      </c>
      <c r="G252" s="2">
        <v>3.2425334509999999</v>
      </c>
      <c r="H252" s="2">
        <v>0.94056981900000003</v>
      </c>
      <c r="I252" s="2">
        <v>2</v>
      </c>
      <c r="J252" s="2">
        <v>1</v>
      </c>
      <c r="K252" s="2" t="s">
        <v>0</v>
      </c>
      <c r="L252" s="2" t="s">
        <v>1</v>
      </c>
      <c r="M252" s="2">
        <v>46585</v>
      </c>
      <c r="N252" s="8" t="s">
        <v>300</v>
      </c>
      <c r="O252" s="2">
        <v>96748.250239999994</v>
      </c>
      <c r="P252" s="2">
        <v>51020.217129999997</v>
      </c>
      <c r="Q252" s="2">
        <v>85499.162419999993</v>
      </c>
      <c r="R252" s="2">
        <v>84082.011889999994</v>
      </c>
      <c r="S252" s="2">
        <v>10512.554840000001</v>
      </c>
      <c r="T252" s="2">
        <v>33471.394350000002</v>
      </c>
      <c r="U252" s="2">
        <v>23678.641670000001</v>
      </c>
      <c r="V252" s="2">
        <v>30208.30128</v>
      </c>
      <c r="W252" s="2">
        <v>83952.49308</v>
      </c>
      <c r="X252" s="2">
        <v>63875.122289999999</v>
      </c>
      <c r="Y252" s="2">
        <v>70221.173280000003</v>
      </c>
      <c r="Z252" s="2">
        <v>36254.251929999999</v>
      </c>
      <c r="AA252" s="2" t="s">
        <v>46</v>
      </c>
      <c r="AB252" s="2">
        <v>0.4582</v>
      </c>
    </row>
    <row r="253" spans="1:28" x14ac:dyDescent="0.3">
      <c r="A253" s="8" t="s">
        <v>452</v>
      </c>
      <c r="B253" s="2">
        <v>28</v>
      </c>
      <c r="C253" s="2">
        <v>2</v>
      </c>
      <c r="D253" s="2">
        <v>160.06</v>
      </c>
      <c r="E253" s="2">
        <v>1.4873328E-2</v>
      </c>
      <c r="F253" s="2">
        <v>1.1326688E-2</v>
      </c>
      <c r="G253" s="2">
        <v>2.5540573580000001</v>
      </c>
      <c r="H253" s="2">
        <v>0.80664313499999996</v>
      </c>
      <c r="I253" s="2">
        <v>2</v>
      </c>
      <c r="J253" s="2">
        <v>1</v>
      </c>
      <c r="K253" s="2" t="s">
        <v>1</v>
      </c>
      <c r="L253" s="2" t="s">
        <v>2</v>
      </c>
      <c r="M253" s="2">
        <v>90414</v>
      </c>
      <c r="N253" s="8" t="s">
        <v>453</v>
      </c>
      <c r="O253" s="2">
        <v>869.98875580000004</v>
      </c>
      <c r="P253" s="2">
        <v>497.28926940000002</v>
      </c>
      <c r="Q253" s="2">
        <v>1186.95228</v>
      </c>
      <c r="R253" s="2">
        <v>521.83918530000005</v>
      </c>
      <c r="S253" s="2">
        <v>860.8509679</v>
      </c>
      <c r="T253" s="2">
        <v>1508.2085159999999</v>
      </c>
      <c r="U253" s="2">
        <v>936.82763869999997</v>
      </c>
      <c r="V253" s="2">
        <v>650.64992089999998</v>
      </c>
      <c r="W253" s="2">
        <v>590.65833799999996</v>
      </c>
      <c r="X253" s="2">
        <v>303.74631959999999</v>
      </c>
      <c r="Y253" s="2">
        <v>334.1298865</v>
      </c>
      <c r="Z253" s="2">
        <v>320.58377580000001</v>
      </c>
      <c r="AA253" s="2" t="s">
        <v>46</v>
      </c>
      <c r="AB253" s="2">
        <v>0.91890000000000005</v>
      </c>
    </row>
    <row r="254" spans="1:28" x14ac:dyDescent="0.3">
      <c r="A254" s="8" t="s">
        <v>401</v>
      </c>
      <c r="B254" s="2">
        <v>21</v>
      </c>
      <c r="C254" s="2">
        <v>7</v>
      </c>
      <c r="D254" s="2">
        <v>221.87</v>
      </c>
      <c r="E254" s="2">
        <v>1.0846849E-2</v>
      </c>
      <c r="F254" s="2">
        <v>9.4473830000000002E-3</v>
      </c>
      <c r="G254" s="2">
        <v>1.8892823480000001</v>
      </c>
      <c r="H254" s="2">
        <v>0.85028817199999995</v>
      </c>
      <c r="I254" s="2">
        <v>2</v>
      </c>
      <c r="J254" s="2">
        <v>1</v>
      </c>
      <c r="K254" s="2" t="s">
        <v>2</v>
      </c>
      <c r="L254" s="2" t="s">
        <v>1</v>
      </c>
      <c r="M254" s="2">
        <v>73921</v>
      </c>
      <c r="N254" s="8" t="s">
        <v>402</v>
      </c>
      <c r="O254" s="2">
        <v>11827.61565</v>
      </c>
      <c r="P254" s="2">
        <v>9474.3324769999999</v>
      </c>
      <c r="Q254" s="2">
        <v>13477.40653</v>
      </c>
      <c r="R254" s="2">
        <v>18022.5353</v>
      </c>
      <c r="S254" s="2">
        <v>16653.453170000001</v>
      </c>
      <c r="T254" s="2">
        <v>13654.59654</v>
      </c>
      <c r="U254" s="2">
        <v>9350.0905700000003</v>
      </c>
      <c r="V254" s="2">
        <v>8308.1976319999994</v>
      </c>
      <c r="W254" s="2">
        <v>25141.240330000001</v>
      </c>
      <c r="X254" s="2">
        <v>22972.30617</v>
      </c>
      <c r="Y254" s="2">
        <v>24258.378130000001</v>
      </c>
      <c r="Z254" s="2">
        <v>18250.030879999998</v>
      </c>
      <c r="AA254" s="2" t="s">
        <v>46</v>
      </c>
      <c r="AB254" s="2">
        <v>0.62849999999999995</v>
      </c>
    </row>
    <row r="255" spans="1:28" x14ac:dyDescent="0.3">
      <c r="A255" s="8" t="s">
        <v>62</v>
      </c>
      <c r="B255" s="2">
        <v>24</v>
      </c>
      <c r="C255" s="2">
        <v>2</v>
      </c>
      <c r="D255" s="2">
        <v>163.19999999999999</v>
      </c>
      <c r="E255" s="4">
        <v>1.5E-5</v>
      </c>
      <c r="F255" s="2">
        <v>1.3499599999999999E-4</v>
      </c>
      <c r="G255" s="2">
        <v>15.06932903</v>
      </c>
      <c r="H255" s="2">
        <v>0.999999992</v>
      </c>
      <c r="I255" s="2">
        <v>2</v>
      </c>
      <c r="J255" s="2">
        <v>1</v>
      </c>
      <c r="K255" s="2" t="s">
        <v>1</v>
      </c>
      <c r="L255" s="2" t="s">
        <v>0</v>
      </c>
      <c r="M255" s="2">
        <v>52616</v>
      </c>
      <c r="N255" s="8" t="s">
        <v>63</v>
      </c>
      <c r="O255" s="2">
        <v>3420.3097269999998</v>
      </c>
      <c r="P255" s="2">
        <v>2201.7994880000001</v>
      </c>
      <c r="Q255" s="2">
        <v>3078.852723</v>
      </c>
      <c r="R255" s="2">
        <v>3200.557425</v>
      </c>
      <c r="S255" s="2">
        <v>43876.340239999998</v>
      </c>
      <c r="T255" s="2">
        <v>84156.521250000005</v>
      </c>
      <c r="U255" s="2">
        <v>24763.60816</v>
      </c>
      <c r="V255" s="2">
        <v>26551.441579999999</v>
      </c>
      <c r="W255" s="2">
        <v>37973.237609999996</v>
      </c>
      <c r="X255" s="2">
        <v>23762.45624</v>
      </c>
      <c r="Y255" s="2">
        <v>18151.053159999999</v>
      </c>
      <c r="Z255" s="2">
        <v>19495.200349999999</v>
      </c>
      <c r="AA255" s="2" t="s">
        <v>46</v>
      </c>
      <c r="AB255" s="2">
        <v>0.80789999999999995</v>
      </c>
    </row>
    <row r="256" spans="1:28" x14ac:dyDescent="0.3">
      <c r="A256" s="8" t="s">
        <v>56</v>
      </c>
      <c r="B256" s="2">
        <v>11</v>
      </c>
      <c r="C256" s="2">
        <v>3</v>
      </c>
      <c r="D256" s="2">
        <v>66.61</v>
      </c>
      <c r="E256" s="4">
        <v>1.4E-5</v>
      </c>
      <c r="F256" s="2">
        <v>1.3499599999999999E-4</v>
      </c>
      <c r="G256" s="2">
        <v>5.1356771730000004</v>
      </c>
      <c r="H256" s="2">
        <v>0.99999999500000003</v>
      </c>
      <c r="I256" s="2">
        <v>2</v>
      </c>
      <c r="J256" s="2">
        <v>1</v>
      </c>
      <c r="K256" s="2" t="s">
        <v>0</v>
      </c>
      <c r="L256" s="2" t="s">
        <v>1</v>
      </c>
      <c r="M256" s="2">
        <v>37172</v>
      </c>
      <c r="N256" s="8" t="s">
        <v>57</v>
      </c>
      <c r="O256" s="2">
        <v>24675.215789999998</v>
      </c>
      <c r="P256" s="2">
        <v>17237.662179999999</v>
      </c>
      <c r="Q256" s="2">
        <v>32182.183410000001</v>
      </c>
      <c r="R256" s="2">
        <v>39051.397599999997</v>
      </c>
      <c r="S256" s="2">
        <v>6786.8188140000002</v>
      </c>
      <c r="T256" s="2">
        <v>5953.0263269999996</v>
      </c>
      <c r="U256" s="2">
        <v>4312.8245930000003</v>
      </c>
      <c r="V256" s="2">
        <v>4978.7888569999996</v>
      </c>
      <c r="W256" s="2">
        <v>17032.315310000002</v>
      </c>
      <c r="X256" s="2">
        <v>20247.48691</v>
      </c>
      <c r="Y256" s="2">
        <v>20191.73674</v>
      </c>
      <c r="Z256" s="2">
        <v>18123.079720000002</v>
      </c>
      <c r="AA256" s="2" t="s">
        <v>18</v>
      </c>
      <c r="AB256" s="2">
        <v>0.83209999999999995</v>
      </c>
    </row>
    <row r="257" spans="1:28" x14ac:dyDescent="0.3">
      <c r="A257" s="8" t="s">
        <v>500</v>
      </c>
      <c r="B257" s="2">
        <v>9</v>
      </c>
      <c r="C257" s="2">
        <v>2</v>
      </c>
      <c r="D257" s="2">
        <v>96.46</v>
      </c>
      <c r="E257" s="2">
        <v>2.5382526999999998E-2</v>
      </c>
      <c r="F257" s="2">
        <v>1.7389149E-2</v>
      </c>
      <c r="G257" s="2">
        <v>9.0042266669999993</v>
      </c>
      <c r="H257" s="2">
        <v>0.71867886000000003</v>
      </c>
      <c r="I257" s="2">
        <v>2</v>
      </c>
      <c r="J257" s="2">
        <v>1</v>
      </c>
      <c r="K257" s="2" t="s">
        <v>0</v>
      </c>
      <c r="L257" s="2" t="s">
        <v>1</v>
      </c>
      <c r="M257" s="2">
        <v>20269</v>
      </c>
      <c r="N257" s="8" t="s">
        <v>57</v>
      </c>
      <c r="O257" s="2">
        <v>2658.8423299999999</v>
      </c>
      <c r="P257" s="2">
        <v>2913.417297</v>
      </c>
      <c r="Q257" s="2">
        <v>7564.9318979999998</v>
      </c>
      <c r="R257" s="2">
        <v>473.01229219999999</v>
      </c>
      <c r="S257" s="2">
        <v>139.17589319999999</v>
      </c>
      <c r="T257" s="2">
        <v>725.0160879</v>
      </c>
      <c r="U257" s="2">
        <v>317.17951570000002</v>
      </c>
      <c r="V257" s="2">
        <v>330.1635101</v>
      </c>
      <c r="W257" s="2">
        <v>1330.2908500000001</v>
      </c>
      <c r="X257" s="2">
        <v>1211.005977</v>
      </c>
      <c r="Y257" s="2">
        <v>431.56352520000002</v>
      </c>
      <c r="Z257" s="2">
        <v>930.83328659999995</v>
      </c>
      <c r="AA257" s="2" t="s">
        <v>18</v>
      </c>
      <c r="AB257" s="2">
        <v>0.77139999999999997</v>
      </c>
    </row>
    <row r="258" spans="1:28" x14ac:dyDescent="0.3">
      <c r="A258" s="8" t="s">
        <v>556</v>
      </c>
      <c r="B258" s="2">
        <v>21</v>
      </c>
      <c r="C258" s="2">
        <v>3</v>
      </c>
      <c r="D258" s="2">
        <v>781.23</v>
      </c>
      <c r="E258" s="2">
        <v>3.5415248000000003E-2</v>
      </c>
      <c r="F258" s="2">
        <v>2.1576205000000001E-2</v>
      </c>
      <c r="G258" s="2">
        <v>5.1837765229999997</v>
      </c>
      <c r="H258" s="2">
        <v>0.65630600800000005</v>
      </c>
      <c r="I258" s="2">
        <v>2</v>
      </c>
      <c r="J258" s="2">
        <v>1</v>
      </c>
      <c r="K258" s="2" t="s">
        <v>1</v>
      </c>
      <c r="L258" s="2" t="s">
        <v>0</v>
      </c>
      <c r="M258" s="2">
        <v>33182</v>
      </c>
      <c r="N258" s="8" t="s">
        <v>557</v>
      </c>
      <c r="O258" s="2">
        <v>1136.2765320000001</v>
      </c>
      <c r="P258" s="2">
        <v>2807.3242829999999</v>
      </c>
      <c r="Q258" s="2">
        <v>2854.7766059999999</v>
      </c>
      <c r="R258" s="2">
        <v>252.0534328</v>
      </c>
      <c r="S258" s="2">
        <v>11429.144840000001</v>
      </c>
      <c r="T258" s="2">
        <v>6689.2809699999998</v>
      </c>
      <c r="U258" s="2">
        <v>15748.1929</v>
      </c>
      <c r="V258" s="2">
        <v>2681.2392199999999</v>
      </c>
      <c r="W258" s="2">
        <v>3634.4594350000002</v>
      </c>
      <c r="X258" s="2">
        <v>4339.0020199999999</v>
      </c>
      <c r="Y258" s="2">
        <v>2150.9310919999998</v>
      </c>
      <c r="Z258" s="2">
        <v>3188.4499000000001</v>
      </c>
      <c r="AA258" s="2" t="s">
        <v>18</v>
      </c>
      <c r="AB258" s="2">
        <v>0.53410000000000002</v>
      </c>
    </row>
    <row r="259" spans="1:28" x14ac:dyDescent="0.3">
      <c r="A259" s="8" t="s">
        <v>31</v>
      </c>
      <c r="B259" s="2">
        <v>5</v>
      </c>
      <c r="C259" s="2">
        <v>1</v>
      </c>
      <c r="D259" s="2">
        <v>39.92</v>
      </c>
      <c r="E259" s="4">
        <v>4.2699999999999998E-6</v>
      </c>
      <c r="F259" s="2">
        <v>1.05851E-4</v>
      </c>
      <c r="G259" s="2">
        <v>18.319433830000001</v>
      </c>
      <c r="H259" s="2">
        <v>1</v>
      </c>
      <c r="I259" s="2">
        <v>2</v>
      </c>
      <c r="J259" s="2">
        <v>1</v>
      </c>
      <c r="K259" s="2" t="s">
        <v>2</v>
      </c>
      <c r="L259" s="2" t="s">
        <v>0</v>
      </c>
      <c r="M259" s="2">
        <v>17890</v>
      </c>
      <c r="N259" s="8" t="s">
        <v>32</v>
      </c>
      <c r="O259" s="2">
        <v>328.86725719999998</v>
      </c>
      <c r="P259" s="2">
        <v>341.8239628</v>
      </c>
      <c r="Q259" s="2">
        <v>750.03330940000001</v>
      </c>
      <c r="R259" s="2">
        <v>203.82275440000001</v>
      </c>
      <c r="S259" s="2">
        <v>4625.1475030000001</v>
      </c>
      <c r="T259" s="2">
        <v>2388.0673729999999</v>
      </c>
      <c r="U259" s="2">
        <v>2033.056955</v>
      </c>
      <c r="V259" s="2">
        <v>2320.7305369999999</v>
      </c>
      <c r="W259" s="2">
        <v>7451.2606649999998</v>
      </c>
      <c r="X259" s="2">
        <v>8062.9554280000002</v>
      </c>
      <c r="Y259" s="2">
        <v>6852.1371639999998</v>
      </c>
      <c r="Z259" s="2">
        <v>7394.4332089999998</v>
      </c>
      <c r="AA259" s="2" t="s">
        <v>18</v>
      </c>
      <c r="AB259" s="2">
        <v>0.41470000000000001</v>
      </c>
    </row>
    <row r="260" spans="1:28" x14ac:dyDescent="0.3">
      <c r="A260" s="8" t="s">
        <v>399</v>
      </c>
      <c r="B260" s="2">
        <v>14</v>
      </c>
      <c r="C260" s="2">
        <v>4</v>
      </c>
      <c r="D260" s="2">
        <v>135.94999999999999</v>
      </c>
      <c r="E260" s="2">
        <v>1.0744123E-2</v>
      </c>
      <c r="F260" s="2">
        <v>9.4473830000000002E-3</v>
      </c>
      <c r="G260" s="2">
        <v>2.1602633419999999</v>
      </c>
      <c r="H260" s="2">
        <v>0.85150142900000003</v>
      </c>
      <c r="I260" s="2">
        <v>2</v>
      </c>
      <c r="J260" s="2">
        <v>1</v>
      </c>
      <c r="K260" s="2" t="s">
        <v>0</v>
      </c>
      <c r="L260" s="2" t="s">
        <v>2</v>
      </c>
      <c r="M260" s="2">
        <v>22085</v>
      </c>
      <c r="N260" s="8" t="s">
        <v>400</v>
      </c>
      <c r="O260" s="2">
        <v>8792.9872670000004</v>
      </c>
      <c r="P260" s="2">
        <v>4837.815525</v>
      </c>
      <c r="Q260" s="2">
        <v>6220.2815790000004</v>
      </c>
      <c r="R260" s="2">
        <v>10944.33778</v>
      </c>
      <c r="S260" s="2">
        <v>5318.1088220000001</v>
      </c>
      <c r="T260" s="2">
        <v>4167.0439900000001</v>
      </c>
      <c r="U260" s="2">
        <v>2532.6189869999998</v>
      </c>
      <c r="V260" s="2">
        <v>2523.831173</v>
      </c>
      <c r="W260" s="2">
        <v>3889.9183640000001</v>
      </c>
      <c r="X260" s="2">
        <v>3214.0004020000001</v>
      </c>
      <c r="Y260" s="2">
        <v>3867.2097450000001</v>
      </c>
      <c r="Z260" s="2">
        <v>3284.2733899999998</v>
      </c>
      <c r="AA260" s="2" t="s">
        <v>18</v>
      </c>
      <c r="AB260" s="2">
        <v>0.91810000000000003</v>
      </c>
    </row>
    <row r="261" spans="1:28" x14ac:dyDescent="0.3">
      <c r="A261" s="8" t="s">
        <v>433</v>
      </c>
      <c r="B261" s="2">
        <v>7</v>
      </c>
      <c r="C261" s="2">
        <v>1</v>
      </c>
      <c r="D261" s="2">
        <v>135.81</v>
      </c>
      <c r="E261" s="2">
        <v>1.3375107000000001E-2</v>
      </c>
      <c r="F261" s="2">
        <v>1.0735145999999999E-2</v>
      </c>
      <c r="G261" s="2">
        <v>2.8714932329999998</v>
      </c>
      <c r="H261" s="2">
        <v>0.82204983700000001</v>
      </c>
      <c r="I261" s="2">
        <v>2</v>
      </c>
      <c r="J261" s="2">
        <v>1</v>
      </c>
      <c r="K261" s="2" t="s">
        <v>0</v>
      </c>
      <c r="L261" s="2" t="s">
        <v>2</v>
      </c>
      <c r="M261" s="2">
        <v>16819</v>
      </c>
      <c r="N261" s="8" t="s">
        <v>434</v>
      </c>
      <c r="O261" s="2">
        <v>616.38942540000005</v>
      </c>
      <c r="P261" s="2">
        <v>296.94148819999998</v>
      </c>
      <c r="Q261" s="2">
        <v>537.45396600000004</v>
      </c>
      <c r="R261" s="2">
        <v>656.79918910000004</v>
      </c>
      <c r="S261" s="2">
        <v>199.18531709999999</v>
      </c>
      <c r="T261" s="2">
        <v>384.42983579999998</v>
      </c>
      <c r="U261" s="2">
        <v>484.19388140000001</v>
      </c>
      <c r="V261" s="2">
        <v>699.80084450000004</v>
      </c>
      <c r="W261" s="2">
        <v>248.77745479999999</v>
      </c>
      <c r="X261" s="2">
        <v>201.22616249999999</v>
      </c>
      <c r="Y261" s="2">
        <v>124.9299688</v>
      </c>
      <c r="Z261" s="2">
        <v>159.03438740000001</v>
      </c>
      <c r="AA261" s="2" t="s">
        <v>18</v>
      </c>
      <c r="AB261" s="2">
        <v>0.51980000000000004</v>
      </c>
    </row>
    <row r="262" spans="1:28" x14ac:dyDescent="0.3">
      <c r="A262" s="8" t="s">
        <v>273</v>
      </c>
      <c r="B262" s="2">
        <v>18</v>
      </c>
      <c r="C262" s="2">
        <v>6</v>
      </c>
      <c r="D262" s="2">
        <v>141.63</v>
      </c>
      <c r="E262" s="2">
        <v>2.9393869999999999E-3</v>
      </c>
      <c r="F262" s="2">
        <v>3.9795050000000004E-3</v>
      </c>
      <c r="G262" s="2">
        <v>3.094202385</v>
      </c>
      <c r="H262" s="2">
        <v>0.96248258799999997</v>
      </c>
      <c r="I262" s="2">
        <v>2</v>
      </c>
      <c r="J262" s="2">
        <v>1</v>
      </c>
      <c r="K262" s="2" t="s">
        <v>2</v>
      </c>
      <c r="L262" s="2" t="s">
        <v>0</v>
      </c>
      <c r="M262" s="2">
        <v>47588</v>
      </c>
      <c r="N262" s="8" t="s">
        <v>274</v>
      </c>
      <c r="O262" s="2">
        <v>6460.1646710000005</v>
      </c>
      <c r="P262" s="2">
        <v>7305.0718690000003</v>
      </c>
      <c r="Q262" s="2">
        <v>11875.81854</v>
      </c>
      <c r="R262" s="2">
        <v>3717.9092479999999</v>
      </c>
      <c r="S262" s="2">
        <v>18662.025610000001</v>
      </c>
      <c r="T262" s="2">
        <v>18728.06151</v>
      </c>
      <c r="U262" s="2">
        <v>10664.31488</v>
      </c>
      <c r="V262" s="2">
        <v>10266.192779999999</v>
      </c>
      <c r="W262" s="2">
        <v>26610.118460000002</v>
      </c>
      <c r="X262" s="2">
        <v>22658.231810000001</v>
      </c>
      <c r="Y262" s="2">
        <v>23735.98979</v>
      </c>
      <c r="Z262" s="2">
        <v>17838.237400000002</v>
      </c>
      <c r="AA262" s="2" t="s">
        <v>18</v>
      </c>
      <c r="AB262" s="2">
        <v>0.75470000000000004</v>
      </c>
    </row>
    <row r="263" spans="1:28" x14ac:dyDescent="0.3">
      <c r="A263" s="8" t="s">
        <v>609</v>
      </c>
      <c r="B263" s="2">
        <v>8</v>
      </c>
      <c r="C263" s="2">
        <v>3</v>
      </c>
      <c r="D263" s="2">
        <v>85.52</v>
      </c>
      <c r="E263" s="2">
        <v>4.8392808000000002E-2</v>
      </c>
      <c r="F263" s="2">
        <v>2.6543809000000002E-2</v>
      </c>
      <c r="G263" s="2">
        <v>2.0495378579999999</v>
      </c>
      <c r="H263" s="2">
        <v>0.59395732999999995</v>
      </c>
      <c r="I263" s="2">
        <v>2</v>
      </c>
      <c r="J263" s="2">
        <v>1</v>
      </c>
      <c r="K263" s="2" t="s">
        <v>0</v>
      </c>
      <c r="L263" s="2" t="s">
        <v>1</v>
      </c>
      <c r="M263" s="2">
        <v>18468</v>
      </c>
      <c r="N263" s="8" t="s">
        <v>610</v>
      </c>
      <c r="O263" s="2">
        <v>2662.8506280000001</v>
      </c>
      <c r="P263" s="2">
        <v>2770.9643660000002</v>
      </c>
      <c r="Q263" s="2">
        <v>4635.0682530000004</v>
      </c>
      <c r="R263" s="2">
        <v>6532.5280970000003</v>
      </c>
      <c r="S263" s="2">
        <v>1012.0932299999999</v>
      </c>
      <c r="T263" s="2">
        <v>3004.3629879999999</v>
      </c>
      <c r="U263" s="2">
        <v>1640.261293</v>
      </c>
      <c r="V263" s="2">
        <v>2443.3579639999998</v>
      </c>
      <c r="W263" s="2">
        <v>3560.1033320000001</v>
      </c>
      <c r="X263" s="2">
        <v>3181.5200199999999</v>
      </c>
      <c r="Y263" s="2">
        <v>3718.7457899999999</v>
      </c>
      <c r="Z263" s="2">
        <v>3263.2580419999999</v>
      </c>
      <c r="AA263" s="2" t="s">
        <v>18</v>
      </c>
      <c r="AB263" s="2">
        <v>0.39300000000000002</v>
      </c>
    </row>
    <row r="264" spans="1:28" x14ac:dyDescent="0.3">
      <c r="A264" s="8" t="s">
        <v>617</v>
      </c>
      <c r="B264" s="2">
        <v>6</v>
      </c>
      <c r="C264" s="2">
        <v>1</v>
      </c>
      <c r="D264" s="2">
        <v>53.36</v>
      </c>
      <c r="E264" s="2">
        <v>4.9784678999999998E-2</v>
      </c>
      <c r="F264" s="2">
        <v>2.6891559999999998E-2</v>
      </c>
      <c r="G264" s="2">
        <v>7.8262734109999998</v>
      </c>
      <c r="H264" s="2">
        <v>0.588153221</v>
      </c>
      <c r="I264" s="2">
        <v>2</v>
      </c>
      <c r="J264" s="2">
        <v>1</v>
      </c>
      <c r="K264" s="2" t="s">
        <v>0</v>
      </c>
      <c r="L264" s="2" t="s">
        <v>2</v>
      </c>
      <c r="M264" s="2">
        <v>11507</v>
      </c>
      <c r="N264" s="8" t="s">
        <v>618</v>
      </c>
      <c r="O264" s="2">
        <v>191.46868660000001</v>
      </c>
      <c r="P264" s="2">
        <v>239.50162169999999</v>
      </c>
      <c r="Q264" s="2">
        <v>186.89615860000001</v>
      </c>
      <c r="R264" s="2">
        <v>48.245803979999998</v>
      </c>
      <c r="S264" s="2">
        <v>0</v>
      </c>
      <c r="T264" s="2">
        <v>3.2649445250000002</v>
      </c>
      <c r="U264" s="2">
        <v>0</v>
      </c>
      <c r="V264" s="2">
        <v>101.6306656</v>
      </c>
      <c r="W264" s="2">
        <v>0</v>
      </c>
      <c r="X264" s="2">
        <v>24.225411399999999</v>
      </c>
      <c r="Y264" s="2">
        <v>33.402035179999999</v>
      </c>
      <c r="Z264" s="2">
        <v>27.48487136</v>
      </c>
      <c r="AA264" s="2" t="s">
        <v>18</v>
      </c>
      <c r="AB264" s="2">
        <v>0.37090000000000001</v>
      </c>
    </row>
    <row r="265" spans="1:28" x14ac:dyDescent="0.3">
      <c r="A265" s="8" t="s">
        <v>113</v>
      </c>
      <c r="B265" s="2">
        <v>14</v>
      </c>
      <c r="C265" s="2">
        <v>3</v>
      </c>
      <c r="D265" s="2">
        <v>185.16</v>
      </c>
      <c r="E265" s="2">
        <v>2.0619E-4</v>
      </c>
      <c r="F265" s="2">
        <v>7.9298400000000005E-4</v>
      </c>
      <c r="G265" s="2">
        <v>11.293286930000001</v>
      </c>
      <c r="H265" s="2">
        <v>0.99978224199999999</v>
      </c>
      <c r="I265" s="2">
        <v>2</v>
      </c>
      <c r="J265" s="2">
        <v>1</v>
      </c>
      <c r="K265" s="2" t="s">
        <v>2</v>
      </c>
      <c r="L265" s="2" t="s">
        <v>0</v>
      </c>
      <c r="M265" s="2">
        <v>30154</v>
      </c>
      <c r="N265" s="8" t="s">
        <v>114</v>
      </c>
      <c r="O265" s="2">
        <v>839.20232490000001</v>
      </c>
      <c r="P265" s="2">
        <v>462.48230969999997</v>
      </c>
      <c r="Q265" s="2">
        <v>1703.2799199999999</v>
      </c>
      <c r="R265" s="2">
        <v>2886.3901310000001</v>
      </c>
      <c r="S265" s="2">
        <v>6139.9199049999997</v>
      </c>
      <c r="T265" s="2">
        <v>4129.3831250000003</v>
      </c>
      <c r="U265" s="2">
        <v>2584.843742</v>
      </c>
      <c r="V265" s="2">
        <v>2738.5026579999999</v>
      </c>
      <c r="W265" s="2">
        <v>17739.657220000001</v>
      </c>
      <c r="X265" s="2">
        <v>19902.140800000001</v>
      </c>
      <c r="Y265" s="2">
        <v>13282.92145</v>
      </c>
      <c r="Z265" s="2">
        <v>15608.039419999999</v>
      </c>
      <c r="AA265" s="2" t="s">
        <v>18</v>
      </c>
      <c r="AB265" s="2">
        <v>0.33329999999999999</v>
      </c>
    </row>
    <row r="266" spans="1:28" x14ac:dyDescent="0.3">
      <c r="A266" s="8" t="s">
        <v>16</v>
      </c>
      <c r="B266" s="2">
        <v>7</v>
      </c>
      <c r="C266" s="2">
        <v>1</v>
      </c>
      <c r="D266" s="2">
        <v>131.66999999999999</v>
      </c>
      <c r="E266" s="4">
        <v>4.8E-9</v>
      </c>
      <c r="F266" s="4">
        <v>8.1900000000000001E-7</v>
      </c>
      <c r="G266" s="2">
        <v>1136.988726</v>
      </c>
      <c r="H266" s="2">
        <v>1</v>
      </c>
      <c r="I266" s="2">
        <v>2</v>
      </c>
      <c r="J266" s="2">
        <v>1</v>
      </c>
      <c r="K266" s="2" t="s">
        <v>1</v>
      </c>
      <c r="L266" s="2" t="s">
        <v>0</v>
      </c>
      <c r="M266" s="2">
        <v>28933</v>
      </c>
      <c r="N266" s="8" t="s">
        <v>17</v>
      </c>
      <c r="O266" s="2">
        <v>0.89858608299999998</v>
      </c>
      <c r="P266" s="2">
        <v>0</v>
      </c>
      <c r="Q266" s="2">
        <v>0</v>
      </c>
      <c r="R266" s="2">
        <v>0.152380187</v>
      </c>
      <c r="S266" s="2">
        <v>273.76626679999998</v>
      </c>
      <c r="T266" s="2">
        <v>482.07018649999998</v>
      </c>
      <c r="U266" s="2">
        <v>237.15665659999999</v>
      </c>
      <c r="V266" s="2">
        <v>201.94369069999999</v>
      </c>
      <c r="W266" s="2">
        <v>379.76299970000002</v>
      </c>
      <c r="X266" s="2">
        <v>231.76113029999999</v>
      </c>
      <c r="Y266" s="2">
        <v>140.21146859999999</v>
      </c>
      <c r="Z266" s="2">
        <v>215.69008299999999</v>
      </c>
      <c r="AA266" s="2" t="s">
        <v>18</v>
      </c>
      <c r="AB266" s="2">
        <v>0.47839999999999999</v>
      </c>
    </row>
    <row r="267" spans="1:28" x14ac:dyDescent="0.3">
      <c r="A267" s="8" t="s">
        <v>412</v>
      </c>
      <c r="B267" s="2">
        <v>21</v>
      </c>
      <c r="C267" s="2">
        <v>3</v>
      </c>
      <c r="D267" s="2">
        <v>169.68</v>
      </c>
      <c r="E267" s="2">
        <v>1.1894849000000001E-2</v>
      </c>
      <c r="F267" s="2">
        <v>1.0094985000000001E-2</v>
      </c>
      <c r="G267" s="2">
        <v>4.9042533349999999</v>
      </c>
      <c r="H267" s="2">
        <v>0.83821571399999995</v>
      </c>
      <c r="I267" s="2">
        <v>2</v>
      </c>
      <c r="J267" s="2">
        <v>1</v>
      </c>
      <c r="K267" s="2" t="s">
        <v>0</v>
      </c>
      <c r="L267" s="2" t="s">
        <v>1</v>
      </c>
      <c r="M267" s="2">
        <v>43876</v>
      </c>
      <c r="N267" s="8" t="s">
        <v>413</v>
      </c>
      <c r="O267" s="2">
        <v>24347.103510000001</v>
      </c>
      <c r="P267" s="2">
        <v>3259.850567</v>
      </c>
      <c r="Q267" s="2">
        <v>8137.6833399999996</v>
      </c>
      <c r="R267" s="2">
        <v>9645.2844669999995</v>
      </c>
      <c r="S267" s="2">
        <v>2261.3716599999998</v>
      </c>
      <c r="T267" s="2">
        <v>3314.3708499999998</v>
      </c>
      <c r="U267" s="2">
        <v>1979.55979</v>
      </c>
      <c r="V267" s="2">
        <v>1699.913282</v>
      </c>
      <c r="W267" s="2">
        <v>6043.8927000000003</v>
      </c>
      <c r="X267" s="2">
        <v>4891.2696779999997</v>
      </c>
      <c r="Y267" s="2">
        <v>7327.9745659999999</v>
      </c>
      <c r="Z267" s="2">
        <v>5300.3986219999997</v>
      </c>
      <c r="AA267" s="2" t="s">
        <v>18</v>
      </c>
      <c r="AB267" s="2">
        <v>0.48220000000000002</v>
      </c>
    </row>
    <row r="268" spans="1:28" x14ac:dyDescent="0.3">
      <c r="A268" s="8" t="s">
        <v>322</v>
      </c>
      <c r="B268" s="2">
        <v>13</v>
      </c>
      <c r="C268" s="2">
        <v>5</v>
      </c>
      <c r="D268" s="2">
        <v>35.020000000000003</v>
      </c>
      <c r="E268" s="2">
        <v>5.553901E-3</v>
      </c>
      <c r="F268" s="2">
        <v>6.2330040000000003E-3</v>
      </c>
      <c r="G268" s="2">
        <v>4.3466240349999996</v>
      </c>
      <c r="H268" s="2">
        <v>0.92093568599999998</v>
      </c>
      <c r="I268" s="2">
        <v>2</v>
      </c>
      <c r="J268" s="2">
        <v>1</v>
      </c>
      <c r="K268" s="2" t="s">
        <v>2</v>
      </c>
      <c r="L268" s="2" t="s">
        <v>0</v>
      </c>
      <c r="M268" s="2">
        <v>33409</v>
      </c>
      <c r="N268" s="8" t="s">
        <v>323</v>
      </c>
      <c r="O268" s="2">
        <v>1005.0956640000001</v>
      </c>
      <c r="P268" s="2">
        <v>962.868111</v>
      </c>
      <c r="Q268" s="2">
        <v>4463.0912660000004</v>
      </c>
      <c r="R268" s="2">
        <v>1467.2039030000001</v>
      </c>
      <c r="S268" s="2">
        <v>6086.4443160000001</v>
      </c>
      <c r="T268" s="2">
        <v>13903.96356</v>
      </c>
      <c r="U268" s="2">
        <v>4682.898005</v>
      </c>
      <c r="V268" s="2">
        <v>3878.650541</v>
      </c>
      <c r="W268" s="2">
        <v>13635.856809999999</v>
      </c>
      <c r="X268" s="2">
        <v>7574.1894380000003</v>
      </c>
      <c r="Y268" s="2">
        <v>6547.9354839999996</v>
      </c>
      <c r="Z268" s="2">
        <v>6572.7804269999997</v>
      </c>
      <c r="AA268" s="2" t="s">
        <v>18</v>
      </c>
      <c r="AB268" s="2">
        <v>0.62939999999999996</v>
      </c>
    </row>
    <row r="269" spans="1:28" x14ac:dyDescent="0.3">
      <c r="A269" s="8" t="s">
        <v>446</v>
      </c>
      <c r="B269" s="2">
        <v>19</v>
      </c>
      <c r="C269" s="2">
        <v>5</v>
      </c>
      <c r="D269" s="2">
        <v>106.66</v>
      </c>
      <c r="E269" s="2">
        <v>1.4076817E-2</v>
      </c>
      <c r="F269" s="2">
        <v>1.0865632E-2</v>
      </c>
      <c r="G269" s="2">
        <v>2.718104361</v>
      </c>
      <c r="H269" s="2">
        <v>0.81472061299999998</v>
      </c>
      <c r="I269" s="2">
        <v>2</v>
      </c>
      <c r="J269" s="2">
        <v>1</v>
      </c>
      <c r="K269" s="2" t="s">
        <v>1</v>
      </c>
      <c r="L269" s="2" t="s">
        <v>0</v>
      </c>
      <c r="M269" s="2">
        <v>52118</v>
      </c>
      <c r="N269" s="8" t="s">
        <v>447</v>
      </c>
      <c r="O269" s="2">
        <v>2316.2629400000001</v>
      </c>
      <c r="P269" s="2">
        <v>2004.1586239999999</v>
      </c>
      <c r="Q269" s="2">
        <v>2424.5522799999999</v>
      </c>
      <c r="R269" s="2">
        <v>742.97667609999996</v>
      </c>
      <c r="S269" s="2">
        <v>3533.6545470000001</v>
      </c>
      <c r="T269" s="2">
        <v>9338.4195880000007</v>
      </c>
      <c r="U269" s="2">
        <v>3267.4155369999999</v>
      </c>
      <c r="V269" s="2">
        <v>4213.5412960000003</v>
      </c>
      <c r="W269" s="2">
        <v>6086.753796</v>
      </c>
      <c r="X269" s="2">
        <v>5595.3434889999999</v>
      </c>
      <c r="Y269" s="2">
        <v>4328.9879879999999</v>
      </c>
      <c r="Z269" s="2">
        <v>3785.085689</v>
      </c>
      <c r="AA269" s="2" t="s">
        <v>22</v>
      </c>
      <c r="AB269" s="2">
        <v>0.99750000000000005</v>
      </c>
    </row>
    <row r="270" spans="1:28" x14ac:dyDescent="0.3">
      <c r="A270" s="8" t="s">
        <v>87</v>
      </c>
      <c r="B270" s="2">
        <v>6</v>
      </c>
      <c r="C270" s="2">
        <v>2</v>
      </c>
      <c r="D270" s="2">
        <v>33.119999999999997</v>
      </c>
      <c r="E270" s="4">
        <v>7.3499999999999998E-5</v>
      </c>
      <c r="F270" s="2">
        <v>4.0453700000000001E-4</v>
      </c>
      <c r="G270" s="2">
        <v>58.233910770000001</v>
      </c>
      <c r="H270" s="2">
        <v>0.99999151100000006</v>
      </c>
      <c r="I270" s="2">
        <v>2</v>
      </c>
      <c r="J270" s="2">
        <v>1</v>
      </c>
      <c r="K270" s="2" t="s">
        <v>2</v>
      </c>
      <c r="L270" s="2" t="s">
        <v>1</v>
      </c>
      <c r="M270" s="2">
        <v>23053</v>
      </c>
      <c r="N270" s="8" t="s">
        <v>88</v>
      </c>
      <c r="O270" s="2">
        <v>1120.441071</v>
      </c>
      <c r="P270" s="2">
        <v>347.32317460000002</v>
      </c>
      <c r="Q270" s="2">
        <v>1433.5791429999999</v>
      </c>
      <c r="R270" s="2">
        <v>1255.820573</v>
      </c>
      <c r="S270" s="2">
        <v>217.97130319999999</v>
      </c>
      <c r="T270" s="2">
        <v>100.56895969999999</v>
      </c>
      <c r="U270" s="2">
        <v>37.469696390000003</v>
      </c>
      <c r="V270" s="2">
        <v>16.280824320000001</v>
      </c>
      <c r="W270" s="2">
        <v>7983.3451080000004</v>
      </c>
      <c r="X270" s="2">
        <v>5973.2428620000001</v>
      </c>
      <c r="Y270" s="2">
        <v>3771.0959619999999</v>
      </c>
      <c r="Z270" s="2">
        <v>3952.2643410000001</v>
      </c>
      <c r="AA270" s="2" t="s">
        <v>22</v>
      </c>
      <c r="AB270" s="2">
        <v>0.8206</v>
      </c>
    </row>
    <row r="271" spans="1:28" x14ac:dyDescent="0.3">
      <c r="A271" s="8" t="s">
        <v>403</v>
      </c>
      <c r="B271" s="2">
        <v>25</v>
      </c>
      <c r="C271" s="2">
        <v>6</v>
      </c>
      <c r="D271" s="2">
        <v>127.01</v>
      </c>
      <c r="E271" s="2">
        <v>1.0854874E-2</v>
      </c>
      <c r="F271" s="2">
        <v>9.4473830000000002E-3</v>
      </c>
      <c r="G271" s="2">
        <v>2.410638219</v>
      </c>
      <c r="H271" s="2">
        <v>0.85019361999999998</v>
      </c>
      <c r="I271" s="2">
        <v>2</v>
      </c>
      <c r="J271" s="2">
        <v>1</v>
      </c>
      <c r="K271" s="2" t="s">
        <v>0</v>
      </c>
      <c r="L271" s="2" t="s">
        <v>1</v>
      </c>
      <c r="M271" s="2">
        <v>108094</v>
      </c>
      <c r="N271" s="8" t="s">
        <v>404</v>
      </c>
      <c r="O271" s="2">
        <v>9810.0446759999995</v>
      </c>
      <c r="P271" s="2">
        <v>4897.8670140000004</v>
      </c>
      <c r="Q271" s="2">
        <v>7346.5712649999996</v>
      </c>
      <c r="R271" s="2">
        <v>5185.2705290000004</v>
      </c>
      <c r="S271" s="2">
        <v>1818.4202849999999</v>
      </c>
      <c r="T271" s="2">
        <v>2261.4660909999998</v>
      </c>
      <c r="U271" s="2">
        <v>2804.7320260000001</v>
      </c>
      <c r="V271" s="2">
        <v>4415.191444</v>
      </c>
      <c r="W271" s="2">
        <v>3755.6373149999999</v>
      </c>
      <c r="X271" s="2">
        <v>3140.448879</v>
      </c>
      <c r="Y271" s="2">
        <v>2816.4757289999998</v>
      </c>
      <c r="Z271" s="2">
        <v>5170.990127</v>
      </c>
      <c r="AA271" s="2" t="s">
        <v>22</v>
      </c>
      <c r="AB271" s="2">
        <v>0.98140000000000005</v>
      </c>
    </row>
    <row r="272" spans="1:28" x14ac:dyDescent="0.3">
      <c r="A272" s="8" t="s">
        <v>320</v>
      </c>
      <c r="B272" s="2">
        <v>57</v>
      </c>
      <c r="C272" s="2">
        <v>8</v>
      </c>
      <c r="D272" s="2">
        <v>332.12</v>
      </c>
      <c r="E272" s="2">
        <v>5.4888940000000002E-3</v>
      </c>
      <c r="F272" s="2">
        <v>6.2008430000000002E-3</v>
      </c>
      <c r="G272" s="2">
        <v>1.8819782620000001</v>
      </c>
      <c r="H272" s="2">
        <v>0.92191771700000003</v>
      </c>
      <c r="I272" s="2">
        <v>2</v>
      </c>
      <c r="J272" s="2">
        <v>1</v>
      </c>
      <c r="K272" s="2" t="s">
        <v>2</v>
      </c>
      <c r="L272" s="2" t="s">
        <v>1</v>
      </c>
      <c r="M272" s="2">
        <v>175122</v>
      </c>
      <c r="N272" s="8" t="s">
        <v>321</v>
      </c>
      <c r="O272" s="2">
        <v>16155.780119999999</v>
      </c>
      <c r="P272" s="2">
        <v>11056.076590000001</v>
      </c>
      <c r="Q272" s="2">
        <v>19543.062610000001</v>
      </c>
      <c r="R272" s="2">
        <v>18225.868900000001</v>
      </c>
      <c r="S272" s="2">
        <v>12668.37617</v>
      </c>
      <c r="T272" s="2">
        <v>15852.430829999999</v>
      </c>
      <c r="U272" s="2">
        <v>10973.668949999999</v>
      </c>
      <c r="V272" s="2">
        <v>9311.4408559999993</v>
      </c>
      <c r="W272" s="2">
        <v>23215.820390000001</v>
      </c>
      <c r="X272" s="2">
        <v>26503.831300000002</v>
      </c>
      <c r="Y272" s="2">
        <v>21970.417310000001</v>
      </c>
      <c r="Z272" s="2">
        <v>20161.605490000002</v>
      </c>
      <c r="AA272" s="2" t="s">
        <v>22</v>
      </c>
      <c r="AB272" s="2">
        <v>0.84899999999999998</v>
      </c>
    </row>
    <row r="273" spans="1:28" x14ac:dyDescent="0.3">
      <c r="A273" s="8" t="s">
        <v>222</v>
      </c>
      <c r="B273" s="2">
        <v>26</v>
      </c>
      <c r="C273" s="2">
        <v>3</v>
      </c>
      <c r="D273" s="2">
        <v>308.87</v>
      </c>
      <c r="E273" s="2">
        <v>1.5386390000000001E-3</v>
      </c>
      <c r="F273" s="2">
        <v>2.651212E-3</v>
      </c>
      <c r="G273" s="2">
        <v>6.3702206920000002</v>
      </c>
      <c r="H273" s="2">
        <v>0.98506183000000003</v>
      </c>
      <c r="I273" s="2">
        <v>2</v>
      </c>
      <c r="J273" s="2">
        <v>1</v>
      </c>
      <c r="K273" s="2" t="s">
        <v>0</v>
      </c>
      <c r="L273" s="2" t="s">
        <v>1</v>
      </c>
      <c r="M273" s="2">
        <v>70590</v>
      </c>
      <c r="N273" s="8" t="s">
        <v>223</v>
      </c>
      <c r="O273" s="2">
        <v>12824.35583</v>
      </c>
      <c r="P273" s="2">
        <v>4177.382141</v>
      </c>
      <c r="Q273" s="2">
        <v>13505.40704</v>
      </c>
      <c r="R273" s="2">
        <v>20977.054</v>
      </c>
      <c r="S273" s="2">
        <v>3738.9550359999998</v>
      </c>
      <c r="T273" s="2">
        <v>1337.6778589999999</v>
      </c>
      <c r="U273" s="2">
        <v>1689.12168</v>
      </c>
      <c r="V273" s="2">
        <v>1316.2572580000001</v>
      </c>
      <c r="W273" s="2">
        <v>3446.491415</v>
      </c>
      <c r="X273" s="2">
        <v>2753.4205449999999</v>
      </c>
      <c r="Y273" s="2">
        <v>2741.9850470000001</v>
      </c>
      <c r="Z273" s="2">
        <v>2784.9019699999999</v>
      </c>
      <c r="AA273" s="2" t="s">
        <v>22</v>
      </c>
      <c r="AB273" s="2">
        <v>0.48380000000000001</v>
      </c>
    </row>
    <row r="274" spans="1:28" x14ac:dyDescent="0.3">
      <c r="A274" s="8" t="s">
        <v>254</v>
      </c>
      <c r="B274" s="2">
        <v>9</v>
      </c>
      <c r="C274" s="2">
        <v>2</v>
      </c>
      <c r="D274" s="2">
        <v>57.25</v>
      </c>
      <c r="E274" s="2">
        <v>2.2680970000000002E-3</v>
      </c>
      <c r="F274" s="2">
        <v>3.3643919999999999E-3</v>
      </c>
      <c r="G274" s="2">
        <v>14.91486473</v>
      </c>
      <c r="H274" s="2">
        <v>0.97350126699999995</v>
      </c>
      <c r="I274" s="2">
        <v>2</v>
      </c>
      <c r="J274" s="2">
        <v>1</v>
      </c>
      <c r="K274" s="2" t="s">
        <v>0</v>
      </c>
      <c r="L274" s="2" t="s">
        <v>1</v>
      </c>
      <c r="M274" s="2">
        <v>33542</v>
      </c>
      <c r="N274" s="8" t="s">
        <v>255</v>
      </c>
      <c r="O274" s="2">
        <v>3385.4621350000002</v>
      </c>
      <c r="P274" s="2">
        <v>3929.7889559999999</v>
      </c>
      <c r="Q274" s="2">
        <v>6306.1218070000004</v>
      </c>
      <c r="R274" s="2">
        <v>1230.8002489999999</v>
      </c>
      <c r="S274" s="2">
        <v>62.593627609999999</v>
      </c>
      <c r="T274" s="2">
        <v>81.284285760000003</v>
      </c>
      <c r="U274" s="2">
        <v>68.10673061</v>
      </c>
      <c r="V274" s="2">
        <v>783.81206039999995</v>
      </c>
      <c r="W274" s="2">
        <v>161.87327260000001</v>
      </c>
      <c r="X274" s="2">
        <v>685.02363439999999</v>
      </c>
      <c r="Y274" s="2">
        <v>700.14203369999996</v>
      </c>
      <c r="Z274" s="2">
        <v>574.45099679999998</v>
      </c>
      <c r="AA274" s="2" t="s">
        <v>22</v>
      </c>
      <c r="AB274" s="2">
        <v>0.57340000000000002</v>
      </c>
    </row>
    <row r="275" spans="1:28" x14ac:dyDescent="0.3">
      <c r="A275" s="8" t="s">
        <v>534</v>
      </c>
      <c r="B275" s="2">
        <v>26</v>
      </c>
      <c r="C275" s="2">
        <v>4</v>
      </c>
      <c r="D275" s="2">
        <v>151.09</v>
      </c>
      <c r="E275" s="2">
        <v>3.0075603999999999E-2</v>
      </c>
      <c r="F275" s="2">
        <v>1.9215243999999999E-2</v>
      </c>
      <c r="G275" s="2">
        <v>2.2456450760000002</v>
      </c>
      <c r="H275" s="2">
        <v>0.68753014800000001</v>
      </c>
      <c r="I275" s="2">
        <v>2</v>
      </c>
      <c r="J275" s="2">
        <v>1</v>
      </c>
      <c r="K275" s="2" t="s">
        <v>2</v>
      </c>
      <c r="L275" s="2" t="s">
        <v>0</v>
      </c>
      <c r="M275" s="2">
        <v>106068</v>
      </c>
      <c r="N275" s="8" t="s">
        <v>535</v>
      </c>
      <c r="O275" s="2">
        <v>1456.5119110000001</v>
      </c>
      <c r="P275" s="2">
        <v>872.51949790000003</v>
      </c>
      <c r="Q275" s="2">
        <v>1383.9123440000001</v>
      </c>
      <c r="R275" s="2">
        <v>3397.514549</v>
      </c>
      <c r="S275" s="2">
        <v>3736.7896139999998</v>
      </c>
      <c r="T275" s="2">
        <v>4760.3222960000003</v>
      </c>
      <c r="U275" s="2">
        <v>2482.0446579999998</v>
      </c>
      <c r="V275" s="2">
        <v>2823.6850030000001</v>
      </c>
      <c r="W275" s="2">
        <v>2978.2411179999999</v>
      </c>
      <c r="X275" s="2">
        <v>6180.6741620000003</v>
      </c>
      <c r="Y275" s="2">
        <v>3807.0837160000001</v>
      </c>
      <c r="Z275" s="2">
        <v>3001.5666799999999</v>
      </c>
      <c r="AA275" s="2" t="s">
        <v>22</v>
      </c>
      <c r="AB275" s="2">
        <v>0.99819999999999998</v>
      </c>
    </row>
    <row r="276" spans="1:28" x14ac:dyDescent="0.3">
      <c r="A276" s="8" t="s">
        <v>541</v>
      </c>
      <c r="B276" s="2">
        <v>6</v>
      </c>
      <c r="C276" s="2">
        <v>2</v>
      </c>
      <c r="D276" s="2">
        <v>35.119999999999997</v>
      </c>
      <c r="E276" s="2">
        <v>3.1315903999999999E-2</v>
      </c>
      <c r="F276" s="2">
        <v>1.9640900999999999E-2</v>
      </c>
      <c r="G276" s="2">
        <v>3.3084985009999999</v>
      </c>
      <c r="H276" s="2">
        <v>0.67991403800000005</v>
      </c>
      <c r="I276" s="2">
        <v>2</v>
      </c>
      <c r="J276" s="2">
        <v>1</v>
      </c>
      <c r="K276" s="2" t="s">
        <v>0</v>
      </c>
      <c r="L276" s="2" t="s">
        <v>1</v>
      </c>
      <c r="M276" s="2">
        <v>12100</v>
      </c>
      <c r="N276" s="8" t="s">
        <v>542</v>
      </c>
      <c r="O276" s="2">
        <v>37707.606899999999</v>
      </c>
      <c r="P276" s="2">
        <v>22677.16318</v>
      </c>
      <c r="Q276" s="2">
        <v>60808.716260000001</v>
      </c>
      <c r="R276" s="2">
        <v>106190.799</v>
      </c>
      <c r="S276" s="2">
        <v>20887.65999</v>
      </c>
      <c r="T276" s="2">
        <v>28674.538339999999</v>
      </c>
      <c r="U276" s="2">
        <v>9464.9094229999992</v>
      </c>
      <c r="V276" s="2">
        <v>9700.2274020000004</v>
      </c>
      <c r="W276" s="2">
        <v>58449.88377</v>
      </c>
      <c r="X276" s="2">
        <v>81141.905180000002</v>
      </c>
      <c r="Y276" s="2">
        <v>22791.901849999998</v>
      </c>
      <c r="Z276" s="2">
        <v>57032.144419999997</v>
      </c>
      <c r="AA276" s="2" t="s">
        <v>22</v>
      </c>
      <c r="AB276" s="2">
        <v>0.99680000000000002</v>
      </c>
    </row>
    <row r="277" spans="1:28" x14ac:dyDescent="0.3">
      <c r="A277" s="8" t="s">
        <v>416</v>
      </c>
      <c r="B277" s="2">
        <v>42</v>
      </c>
      <c r="C277" s="2">
        <v>10</v>
      </c>
      <c r="D277" s="2">
        <v>156.87</v>
      </c>
      <c r="E277" s="2">
        <v>1.2073146E-2</v>
      </c>
      <c r="F277" s="2">
        <v>1.0145355E-2</v>
      </c>
      <c r="G277" s="2">
        <v>2.4526943779999999</v>
      </c>
      <c r="H277" s="2">
        <v>0.83621528199999995</v>
      </c>
      <c r="I277" s="2">
        <v>2</v>
      </c>
      <c r="J277" s="2">
        <v>1</v>
      </c>
      <c r="K277" s="2" t="s">
        <v>0</v>
      </c>
      <c r="L277" s="2" t="s">
        <v>1</v>
      </c>
      <c r="M277" s="2">
        <v>123423</v>
      </c>
      <c r="N277" s="8" t="s">
        <v>417</v>
      </c>
      <c r="O277" s="2">
        <v>10598.33603</v>
      </c>
      <c r="P277" s="2">
        <v>9107.1160369999998</v>
      </c>
      <c r="Q277" s="2">
        <v>11471.63298</v>
      </c>
      <c r="R277" s="2">
        <v>24725.020479999999</v>
      </c>
      <c r="S277" s="2">
        <v>6434.8334709999999</v>
      </c>
      <c r="T277" s="2">
        <v>4186.2220230000003</v>
      </c>
      <c r="U277" s="2">
        <v>4115.1341920000004</v>
      </c>
      <c r="V277" s="2">
        <v>8055.9306969999998</v>
      </c>
      <c r="W277" s="2">
        <v>13271.93765</v>
      </c>
      <c r="X277" s="2">
        <v>13559.37355</v>
      </c>
      <c r="Y277" s="2">
        <v>14816.04502</v>
      </c>
      <c r="Z277" s="2">
        <v>8523.1958350000004</v>
      </c>
      <c r="AA277" s="2" t="s">
        <v>22</v>
      </c>
      <c r="AB277" s="2">
        <v>0.88239999999999996</v>
      </c>
    </row>
    <row r="278" spans="1:28" x14ac:dyDescent="0.3">
      <c r="A278" s="8" t="s">
        <v>375</v>
      </c>
      <c r="B278" s="2">
        <v>8</v>
      </c>
      <c r="C278" s="2">
        <v>3</v>
      </c>
      <c r="D278" s="2">
        <v>55.86</v>
      </c>
      <c r="E278" s="2">
        <v>8.7735850000000004E-3</v>
      </c>
      <c r="F278" s="2">
        <v>8.2687779999999992E-3</v>
      </c>
      <c r="G278" s="2">
        <v>2.3231495999999998</v>
      </c>
      <c r="H278" s="2">
        <v>0.87589402999999999</v>
      </c>
      <c r="I278" s="2">
        <v>2</v>
      </c>
      <c r="J278" s="2">
        <v>1</v>
      </c>
      <c r="K278" s="2" t="s">
        <v>0</v>
      </c>
      <c r="L278" s="2" t="s">
        <v>1</v>
      </c>
      <c r="M278" s="2">
        <v>33079</v>
      </c>
      <c r="N278" s="8" t="s">
        <v>376</v>
      </c>
      <c r="O278" s="2">
        <v>8467.1511050000008</v>
      </c>
      <c r="P278" s="2">
        <v>5128.4863720000003</v>
      </c>
      <c r="Q278" s="2">
        <v>8895.6313630000004</v>
      </c>
      <c r="R278" s="2">
        <v>5943.9155019999998</v>
      </c>
      <c r="S278" s="2">
        <v>2503.5631950000002</v>
      </c>
      <c r="T278" s="2">
        <v>5322.0412800000004</v>
      </c>
      <c r="U278" s="2">
        <v>2346.5241249999999</v>
      </c>
      <c r="V278" s="2">
        <v>2067.799618</v>
      </c>
      <c r="W278" s="2">
        <v>8538.1206820000007</v>
      </c>
      <c r="X278" s="2">
        <v>5157.4505749999998</v>
      </c>
      <c r="Y278" s="2">
        <v>5511.789299</v>
      </c>
      <c r="Z278" s="2">
        <v>4815.1350339999999</v>
      </c>
      <c r="AA278" s="2" t="s">
        <v>22</v>
      </c>
      <c r="AB278" s="2">
        <v>0.99950000000000006</v>
      </c>
    </row>
    <row r="279" spans="1:28" x14ac:dyDescent="0.3">
      <c r="A279" s="8" t="s">
        <v>246</v>
      </c>
      <c r="B279" s="2">
        <v>14</v>
      </c>
      <c r="C279" s="2">
        <v>2</v>
      </c>
      <c r="D279" s="2">
        <v>79.069999999999993</v>
      </c>
      <c r="E279" s="2">
        <v>1.9929710000000001E-3</v>
      </c>
      <c r="F279" s="2">
        <v>3.062815E-3</v>
      </c>
      <c r="G279" s="2">
        <v>7.768814613</v>
      </c>
      <c r="H279" s="2">
        <v>0.97794954000000001</v>
      </c>
      <c r="I279" s="2">
        <v>2</v>
      </c>
      <c r="J279" s="2">
        <v>1</v>
      </c>
      <c r="K279" s="2" t="s">
        <v>2</v>
      </c>
      <c r="L279" s="2" t="s">
        <v>0</v>
      </c>
      <c r="M279" s="2">
        <v>28656</v>
      </c>
      <c r="N279" s="8" t="s">
        <v>247</v>
      </c>
      <c r="O279" s="2">
        <v>278.20314000000002</v>
      </c>
      <c r="P279" s="2">
        <v>61.312146429999999</v>
      </c>
      <c r="Q279" s="2">
        <v>590.46996490000004</v>
      </c>
      <c r="R279" s="2">
        <v>92.614177979999994</v>
      </c>
      <c r="S279" s="2">
        <v>1006.167006</v>
      </c>
      <c r="T279" s="2">
        <v>1671.7226840000001</v>
      </c>
      <c r="U279" s="2">
        <v>639.50717589999999</v>
      </c>
      <c r="V279" s="2">
        <v>544.29265940000005</v>
      </c>
      <c r="W279" s="2">
        <v>2053.7760929999999</v>
      </c>
      <c r="X279" s="2">
        <v>2490.0632489999998</v>
      </c>
      <c r="Y279" s="2">
        <v>1759.7781660000001</v>
      </c>
      <c r="Z279" s="2">
        <v>1640.767881</v>
      </c>
      <c r="AA279" s="2" t="s">
        <v>22</v>
      </c>
      <c r="AB279" s="2">
        <v>0.97160000000000002</v>
      </c>
    </row>
    <row r="280" spans="1:28" x14ac:dyDescent="0.3">
      <c r="A280" s="8" t="s">
        <v>460</v>
      </c>
      <c r="B280" s="2">
        <v>15</v>
      </c>
      <c r="C280" s="2">
        <v>3</v>
      </c>
      <c r="D280" s="2">
        <v>148.94</v>
      </c>
      <c r="E280" s="2">
        <v>1.6083348000000001E-2</v>
      </c>
      <c r="F280" s="2">
        <v>1.2033291E-2</v>
      </c>
      <c r="G280" s="2">
        <v>8.2346497529999994</v>
      </c>
      <c r="H280" s="2">
        <v>0.79483347299999996</v>
      </c>
      <c r="I280" s="2">
        <v>2</v>
      </c>
      <c r="J280" s="2">
        <v>1</v>
      </c>
      <c r="K280" s="2" t="s">
        <v>2</v>
      </c>
      <c r="L280" s="2" t="s">
        <v>0</v>
      </c>
      <c r="M280" s="2">
        <v>34961</v>
      </c>
      <c r="N280" s="8" t="s">
        <v>247</v>
      </c>
      <c r="O280" s="2">
        <v>3521.6931159999999</v>
      </c>
      <c r="P280" s="2">
        <v>2257.3828199999998</v>
      </c>
      <c r="Q280" s="2">
        <v>7466.8675370000001</v>
      </c>
      <c r="R280" s="2">
        <v>15704.068810000001</v>
      </c>
      <c r="S280" s="2">
        <v>75266.153999999995</v>
      </c>
      <c r="T280" s="2">
        <v>65408.362869999997</v>
      </c>
      <c r="U280" s="2">
        <v>43801.391020000003</v>
      </c>
      <c r="V280" s="2">
        <v>4950.8927869999998</v>
      </c>
      <c r="W280" s="2">
        <v>73330.727169999998</v>
      </c>
      <c r="X280" s="2">
        <v>73699.103029999998</v>
      </c>
      <c r="Y280" s="2">
        <v>64495.777300000002</v>
      </c>
      <c r="Z280" s="2">
        <v>26867.603999999999</v>
      </c>
      <c r="AA280" s="2" t="s">
        <v>22</v>
      </c>
      <c r="AB280" s="2">
        <v>0.97160000000000002</v>
      </c>
    </row>
    <row r="281" spans="1:28" x14ac:dyDescent="0.3">
      <c r="A281" s="8" t="s">
        <v>395</v>
      </c>
      <c r="B281" s="2">
        <v>3</v>
      </c>
      <c r="C281" s="2">
        <v>2</v>
      </c>
      <c r="D281" s="2">
        <v>88.73</v>
      </c>
      <c r="E281" s="2">
        <v>1.0287783999999999E-2</v>
      </c>
      <c r="F281" s="2">
        <v>9.1403620000000008E-3</v>
      </c>
      <c r="G281" s="2">
        <v>20.901283960000001</v>
      </c>
      <c r="H281" s="2">
        <v>0.85695831200000006</v>
      </c>
      <c r="I281" s="2">
        <v>1</v>
      </c>
      <c r="J281" s="2">
        <v>1</v>
      </c>
      <c r="K281" s="2" t="s">
        <v>2</v>
      </c>
      <c r="L281" s="2" t="s">
        <v>1</v>
      </c>
      <c r="M281" s="2">
        <v>45943</v>
      </c>
      <c r="N281" s="8" t="s">
        <v>396</v>
      </c>
      <c r="O281" s="2">
        <v>304.09321610000001</v>
      </c>
      <c r="P281" s="2">
        <v>557.07771690000004</v>
      </c>
      <c r="Q281" s="2">
        <v>1580.302394</v>
      </c>
      <c r="R281" s="2">
        <v>46.717997339999997</v>
      </c>
      <c r="S281" s="2">
        <v>35.993164890000003</v>
      </c>
      <c r="T281" s="2">
        <v>2077.8873450000001</v>
      </c>
      <c r="U281" s="2">
        <v>45.887799680000001</v>
      </c>
      <c r="V281" s="2">
        <v>65.016972870000004</v>
      </c>
      <c r="W281" s="2">
        <v>6547.0028560000001</v>
      </c>
      <c r="X281" s="2">
        <v>1813.7312039999999</v>
      </c>
      <c r="Y281" s="2">
        <v>11464.915419999999</v>
      </c>
      <c r="Z281" s="2">
        <v>26675.21946</v>
      </c>
      <c r="AA281" s="2" t="s">
        <v>22</v>
      </c>
      <c r="AB281" s="2">
        <v>0.99619999999999997</v>
      </c>
    </row>
    <row r="282" spans="1:28" x14ac:dyDescent="0.3">
      <c r="A282" s="8" t="s">
        <v>386</v>
      </c>
      <c r="B282" s="2">
        <v>16</v>
      </c>
      <c r="C282" s="2">
        <v>2</v>
      </c>
      <c r="D282" s="2">
        <v>93.01</v>
      </c>
      <c r="E282" s="2">
        <v>9.6621940000000007E-3</v>
      </c>
      <c r="F282" s="2">
        <v>8.8033009999999995E-3</v>
      </c>
      <c r="G282" s="2">
        <v>3.4208634830000002</v>
      </c>
      <c r="H282" s="2">
        <v>0.86462292399999996</v>
      </c>
      <c r="I282" s="2">
        <v>2</v>
      </c>
      <c r="J282" s="2">
        <v>1</v>
      </c>
      <c r="K282" s="2" t="s">
        <v>0</v>
      </c>
      <c r="L282" s="2" t="s">
        <v>1</v>
      </c>
      <c r="M282" s="2">
        <v>63894</v>
      </c>
      <c r="N282" s="8" t="s">
        <v>387</v>
      </c>
      <c r="O282" s="2">
        <v>54054.313959999999</v>
      </c>
      <c r="P282" s="2">
        <v>38085.748970000001</v>
      </c>
      <c r="Q282" s="2">
        <v>34038.443149999999</v>
      </c>
      <c r="R282" s="2">
        <v>80893.650609999997</v>
      </c>
      <c r="S282" s="2">
        <v>24296.783029999999</v>
      </c>
      <c r="T282" s="2">
        <v>10969.91633</v>
      </c>
      <c r="U282" s="2">
        <v>7389.1619179999998</v>
      </c>
      <c r="V282" s="2">
        <v>17876.269789999998</v>
      </c>
      <c r="W282" s="2">
        <v>29770.80675</v>
      </c>
      <c r="X282" s="2">
        <v>12540.57638</v>
      </c>
      <c r="Y282" s="2">
        <v>13646.46739</v>
      </c>
      <c r="Z282" s="2">
        <v>6757.8782780000001</v>
      </c>
      <c r="AA282" s="2" t="s">
        <v>22</v>
      </c>
      <c r="AB282" s="2">
        <v>0.99099999999999999</v>
      </c>
    </row>
    <row r="283" spans="1:28" x14ac:dyDescent="0.3">
      <c r="A283" s="8" t="s">
        <v>19</v>
      </c>
      <c r="B283" s="2">
        <v>9</v>
      </c>
      <c r="C283" s="2">
        <v>1</v>
      </c>
      <c r="D283" s="2">
        <v>71.680000000000007</v>
      </c>
      <c r="E283" s="4">
        <v>3.32E-8</v>
      </c>
      <c r="F283" s="4">
        <v>2.8399999999999999E-6</v>
      </c>
      <c r="G283" s="2" t="s">
        <v>20</v>
      </c>
      <c r="H283" s="2">
        <v>1</v>
      </c>
      <c r="I283" s="2">
        <v>2</v>
      </c>
      <c r="J283" s="2">
        <v>1</v>
      </c>
      <c r="K283" s="2" t="s">
        <v>0</v>
      </c>
      <c r="L283" s="2" t="s">
        <v>1</v>
      </c>
      <c r="M283" s="2">
        <v>24496</v>
      </c>
      <c r="N283" s="8" t="s">
        <v>21</v>
      </c>
      <c r="O283" s="2">
        <v>249.1258934</v>
      </c>
      <c r="P283" s="2">
        <v>74.626580309999994</v>
      </c>
      <c r="Q283" s="2">
        <v>53.031573539999997</v>
      </c>
      <c r="R283" s="2">
        <v>219.65044230000001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 t="s">
        <v>22</v>
      </c>
      <c r="AB283" s="2">
        <v>0.99919999999999998</v>
      </c>
    </row>
    <row r="284" spans="1:28" x14ac:dyDescent="0.3">
      <c r="A284" s="8" t="s">
        <v>591</v>
      </c>
      <c r="B284" s="2">
        <v>10</v>
      </c>
      <c r="C284" s="2">
        <v>3</v>
      </c>
      <c r="D284" s="2">
        <v>61.94</v>
      </c>
      <c r="E284" s="2">
        <v>4.4542628000000001E-2</v>
      </c>
      <c r="F284" s="2">
        <v>2.5375939E-2</v>
      </c>
      <c r="G284" s="2">
        <v>2.0445356490000002</v>
      </c>
      <c r="H284" s="2">
        <v>0.61080712199999998</v>
      </c>
      <c r="I284" s="2">
        <v>2</v>
      </c>
      <c r="J284" s="2">
        <v>1</v>
      </c>
      <c r="K284" s="2" t="s">
        <v>2</v>
      </c>
      <c r="L284" s="2" t="s">
        <v>0</v>
      </c>
      <c r="M284" s="2">
        <v>36081</v>
      </c>
      <c r="N284" s="8" t="s">
        <v>592</v>
      </c>
      <c r="O284" s="2">
        <v>20245.231599999999</v>
      </c>
      <c r="P284" s="2">
        <v>4881.0518490000004</v>
      </c>
      <c r="Q284" s="2">
        <v>8948.0841249999994</v>
      </c>
      <c r="R284" s="2">
        <v>4794.8079900000002</v>
      </c>
      <c r="S284" s="2">
        <v>12247.367109999999</v>
      </c>
      <c r="T284" s="2">
        <v>23437.01872</v>
      </c>
      <c r="U284" s="2">
        <v>17595.25546</v>
      </c>
      <c r="V284" s="2">
        <v>25162.569950000001</v>
      </c>
      <c r="W284" s="2">
        <v>26086.807720000001</v>
      </c>
      <c r="X284" s="2">
        <v>23430.556619999999</v>
      </c>
      <c r="Y284" s="2">
        <v>13811.436729999999</v>
      </c>
      <c r="Z284" s="2">
        <v>16140.614020000001</v>
      </c>
      <c r="AA284" s="2" t="s">
        <v>22</v>
      </c>
      <c r="AB284" s="2">
        <v>0.85909999999999997</v>
      </c>
    </row>
    <row r="285" spans="1:28" x14ac:dyDescent="0.3">
      <c r="A285" s="8" t="s">
        <v>520</v>
      </c>
      <c r="B285" s="2">
        <v>24</v>
      </c>
      <c r="C285" s="2">
        <v>2</v>
      </c>
      <c r="D285" s="2">
        <v>140.04</v>
      </c>
      <c r="E285" s="2">
        <v>2.7896936000000001E-2</v>
      </c>
      <c r="F285" s="2">
        <v>1.8303156000000001E-2</v>
      </c>
      <c r="G285" s="2">
        <v>2.8364714530000001</v>
      </c>
      <c r="H285" s="2">
        <v>0.70150578699999999</v>
      </c>
      <c r="I285" s="2">
        <v>2</v>
      </c>
      <c r="J285" s="2">
        <v>1</v>
      </c>
      <c r="K285" s="2" t="s">
        <v>1</v>
      </c>
      <c r="L285" s="2" t="s">
        <v>0</v>
      </c>
      <c r="M285" s="2">
        <v>61940</v>
      </c>
      <c r="N285" s="8" t="s">
        <v>521</v>
      </c>
      <c r="O285" s="2">
        <v>163.09302890000001</v>
      </c>
      <c r="P285" s="2">
        <v>169.25386030000001</v>
      </c>
      <c r="Q285" s="2">
        <v>334.92611160000001</v>
      </c>
      <c r="R285" s="2">
        <v>220.51659280000001</v>
      </c>
      <c r="S285" s="2">
        <v>917.11498119999999</v>
      </c>
      <c r="T285" s="2">
        <v>869.55998139999997</v>
      </c>
      <c r="U285" s="2">
        <v>461.93202760000003</v>
      </c>
      <c r="V285" s="2">
        <v>269.58284880000002</v>
      </c>
      <c r="W285" s="2">
        <v>524.98194509999996</v>
      </c>
      <c r="X285" s="2">
        <v>460.05114429999998</v>
      </c>
      <c r="Y285" s="2">
        <v>555.19184710000002</v>
      </c>
      <c r="Z285" s="2">
        <v>268.08674509999997</v>
      </c>
      <c r="AA285" s="2" t="s">
        <v>22</v>
      </c>
      <c r="AB285" s="2">
        <v>0.98160000000000003</v>
      </c>
    </row>
    <row r="286" spans="1:28" x14ac:dyDescent="0.3">
      <c r="A286" s="8" t="s">
        <v>294</v>
      </c>
      <c r="B286" s="2">
        <v>26</v>
      </c>
      <c r="C286" s="2">
        <v>7</v>
      </c>
      <c r="D286" s="2">
        <v>1536.02</v>
      </c>
      <c r="E286" s="2">
        <v>3.9667699999999997E-3</v>
      </c>
      <c r="F286" s="2">
        <v>4.9392300000000002E-3</v>
      </c>
      <c r="G286" s="2">
        <v>5.5512582100000003</v>
      </c>
      <c r="H286" s="2">
        <v>0.94571630500000003</v>
      </c>
      <c r="I286" s="2" t="s">
        <v>39</v>
      </c>
      <c r="J286" s="2">
        <v>2</v>
      </c>
      <c r="K286" s="2" t="s">
        <v>2</v>
      </c>
      <c r="L286" s="2" t="s">
        <v>1</v>
      </c>
      <c r="M286" s="2">
        <v>37655</v>
      </c>
      <c r="N286" s="8" t="s">
        <v>128</v>
      </c>
      <c r="O286" s="2">
        <v>71054.059309999997</v>
      </c>
      <c r="P286" s="2">
        <v>57868.156730000002</v>
      </c>
      <c r="Q286" s="2">
        <v>132101.25750000001</v>
      </c>
      <c r="R286" s="2">
        <v>53621.425360000001</v>
      </c>
      <c r="S286" s="2">
        <v>16751.388269999999</v>
      </c>
      <c r="T286" s="2">
        <v>71600.087719999996</v>
      </c>
      <c r="U286" s="2">
        <v>8895.4413719999993</v>
      </c>
      <c r="V286" s="2">
        <v>19043.441279999999</v>
      </c>
      <c r="W286" s="2">
        <v>97921.621039999998</v>
      </c>
      <c r="X286" s="2">
        <v>126186.7844</v>
      </c>
      <c r="Y286" s="2">
        <v>177306.57519999999</v>
      </c>
      <c r="Z286" s="2">
        <v>244142.82750000001</v>
      </c>
      <c r="AA286" s="2" t="s">
        <v>22</v>
      </c>
      <c r="AB286" s="2">
        <v>0.28599999999999998</v>
      </c>
    </row>
    <row r="287" spans="1:28" x14ac:dyDescent="0.3">
      <c r="A287" s="8" t="s">
        <v>224</v>
      </c>
      <c r="B287" s="2">
        <v>20</v>
      </c>
      <c r="C287" s="2">
        <v>4</v>
      </c>
      <c r="D287" s="2">
        <v>99.34</v>
      </c>
      <c r="E287" s="2">
        <v>1.577153E-3</v>
      </c>
      <c r="F287" s="2">
        <v>2.690399E-3</v>
      </c>
      <c r="G287" s="2">
        <v>3.0420629629999998</v>
      </c>
      <c r="H287" s="2">
        <v>0.98447547899999999</v>
      </c>
      <c r="I287" s="2">
        <v>2</v>
      </c>
      <c r="J287" s="2">
        <v>1</v>
      </c>
      <c r="K287" s="2" t="s">
        <v>1</v>
      </c>
      <c r="L287" s="2" t="s">
        <v>0</v>
      </c>
      <c r="M287" s="2">
        <v>75013</v>
      </c>
      <c r="N287" s="8" t="s">
        <v>225</v>
      </c>
      <c r="O287" s="2">
        <v>2694.9843770000002</v>
      </c>
      <c r="P287" s="2">
        <v>1805.984117</v>
      </c>
      <c r="Q287" s="2">
        <v>3710.6251080000002</v>
      </c>
      <c r="R287" s="2">
        <v>4600.003925</v>
      </c>
      <c r="S287" s="2">
        <v>13080.30384</v>
      </c>
      <c r="T287" s="2">
        <v>13022.78816</v>
      </c>
      <c r="U287" s="2">
        <v>6788.1539229999998</v>
      </c>
      <c r="V287" s="2">
        <v>6082.4404039999999</v>
      </c>
      <c r="W287" s="2">
        <v>8499.4240669999999</v>
      </c>
      <c r="X287" s="2">
        <v>11132.792799999999</v>
      </c>
      <c r="Y287" s="2">
        <v>8602.5815509999993</v>
      </c>
      <c r="Z287" s="2">
        <v>9563.4942589999991</v>
      </c>
      <c r="AA287" s="2" t="s">
        <v>22</v>
      </c>
      <c r="AB287" s="2">
        <v>0.628</v>
      </c>
    </row>
    <row r="288" spans="1:28" x14ac:dyDescent="0.3">
      <c r="A288" s="8" t="s">
        <v>216</v>
      </c>
      <c r="B288" s="2">
        <v>45</v>
      </c>
      <c r="C288" s="2">
        <v>12</v>
      </c>
      <c r="D288" s="2">
        <v>2088.11</v>
      </c>
      <c r="E288" s="2">
        <v>1.41698E-3</v>
      </c>
      <c r="F288" s="2">
        <v>2.4758580000000001E-3</v>
      </c>
      <c r="G288" s="2">
        <v>3.5430081800000002</v>
      </c>
      <c r="H288" s="2">
        <v>0.98688674799999998</v>
      </c>
      <c r="I288" s="2" t="s">
        <v>39</v>
      </c>
      <c r="J288" s="2">
        <v>2</v>
      </c>
      <c r="K288" s="2" t="s">
        <v>0</v>
      </c>
      <c r="L288" s="2" t="s">
        <v>2</v>
      </c>
      <c r="M288" s="2">
        <v>61076</v>
      </c>
      <c r="N288" s="8" t="s">
        <v>217</v>
      </c>
      <c r="O288" s="2">
        <v>43530.753559999997</v>
      </c>
      <c r="P288" s="2">
        <v>26330.42124</v>
      </c>
      <c r="Q288" s="2">
        <v>69198.391449999996</v>
      </c>
      <c r="R288" s="2">
        <v>24397.767739999999</v>
      </c>
      <c r="S288" s="2">
        <v>14484.31365</v>
      </c>
      <c r="T288" s="2">
        <v>16577.5841</v>
      </c>
      <c r="U288" s="2">
        <v>7750.4903850000001</v>
      </c>
      <c r="V288" s="2">
        <v>8942.6664509999991</v>
      </c>
      <c r="W288" s="2">
        <v>12886.382890000001</v>
      </c>
      <c r="X288" s="2">
        <v>11442.23913</v>
      </c>
      <c r="Y288" s="2">
        <v>10764.80719</v>
      </c>
      <c r="Z288" s="2">
        <v>11041.7547</v>
      </c>
      <c r="AA288" s="2" t="s">
        <v>22</v>
      </c>
      <c r="AB288" s="2">
        <v>0.99950000000000006</v>
      </c>
    </row>
    <row r="289" spans="1:28" x14ac:dyDescent="0.3">
      <c r="A289" s="8" t="s">
        <v>491</v>
      </c>
      <c r="B289" s="2">
        <v>13</v>
      </c>
      <c r="C289" s="2">
        <v>2</v>
      </c>
      <c r="D289" s="2">
        <v>280.91000000000003</v>
      </c>
      <c r="E289" s="2">
        <v>2.4251350000000001E-2</v>
      </c>
      <c r="F289" s="2">
        <v>1.6954653E-2</v>
      </c>
      <c r="G289" s="2">
        <v>11.59048211</v>
      </c>
      <c r="H289" s="2">
        <v>0.72680750299999997</v>
      </c>
      <c r="I289" s="2">
        <v>2</v>
      </c>
      <c r="J289" s="2">
        <v>1</v>
      </c>
      <c r="K289" s="2" t="s">
        <v>0</v>
      </c>
      <c r="L289" s="2" t="s">
        <v>1</v>
      </c>
      <c r="M289" s="2">
        <v>31770</v>
      </c>
      <c r="N289" s="8" t="s">
        <v>217</v>
      </c>
      <c r="O289" s="2">
        <v>546.00974150000002</v>
      </c>
      <c r="P289" s="2">
        <v>64.580462600000004</v>
      </c>
      <c r="Q289" s="2">
        <v>785.76205140000002</v>
      </c>
      <c r="R289" s="2">
        <v>72.447895270000004</v>
      </c>
      <c r="S289" s="2">
        <v>15.844991869999999</v>
      </c>
      <c r="T289" s="2">
        <v>39.59316725</v>
      </c>
      <c r="U289" s="2">
        <v>15.919683689999999</v>
      </c>
      <c r="V289" s="2">
        <v>55.36683841</v>
      </c>
      <c r="W289" s="2">
        <v>28.063956610000002</v>
      </c>
      <c r="X289" s="2">
        <v>76.599966670000001</v>
      </c>
      <c r="Y289" s="2">
        <v>59.805035670000002</v>
      </c>
      <c r="Z289" s="2">
        <v>38.849747460000003</v>
      </c>
      <c r="AA289" s="2" t="s">
        <v>22</v>
      </c>
      <c r="AB289" s="2">
        <v>0.99890000000000001</v>
      </c>
    </row>
    <row r="290" spans="1:28" x14ac:dyDescent="0.3">
      <c r="A290" s="8" t="s">
        <v>524</v>
      </c>
      <c r="B290" s="2">
        <v>38</v>
      </c>
      <c r="C290" s="2">
        <v>14</v>
      </c>
      <c r="D290" s="2">
        <v>622.78</v>
      </c>
      <c r="E290" s="2">
        <v>2.8613491000000001E-2</v>
      </c>
      <c r="F290" s="2">
        <v>1.8629979000000001E-2</v>
      </c>
      <c r="G290" s="2">
        <v>2.4636927270000002</v>
      </c>
      <c r="H290" s="2">
        <v>0.69682152900000005</v>
      </c>
      <c r="I290" s="2">
        <v>2</v>
      </c>
      <c r="J290" s="2">
        <v>1</v>
      </c>
      <c r="K290" s="2" t="s">
        <v>2</v>
      </c>
      <c r="L290" s="2" t="s">
        <v>0</v>
      </c>
      <c r="M290" s="2">
        <v>67730</v>
      </c>
      <c r="N290" s="8" t="s">
        <v>525</v>
      </c>
      <c r="O290" s="2">
        <v>6700.3623740000003</v>
      </c>
      <c r="P290" s="2">
        <v>2413.2831110000002</v>
      </c>
      <c r="Q290" s="2">
        <v>9032.7821399999993</v>
      </c>
      <c r="R290" s="2">
        <v>3492.9837600000001</v>
      </c>
      <c r="S290" s="2">
        <v>6025.4931139999999</v>
      </c>
      <c r="T290" s="2">
        <v>11129.882240000001</v>
      </c>
      <c r="U290" s="2">
        <v>3791.5583029999998</v>
      </c>
      <c r="V290" s="2">
        <v>6544.5965269999997</v>
      </c>
      <c r="W290" s="2">
        <v>17005.527699999999</v>
      </c>
      <c r="X290" s="2">
        <v>13844.20989</v>
      </c>
      <c r="Y290" s="2">
        <v>10174.301160000001</v>
      </c>
      <c r="Z290" s="2">
        <v>12288.821690000001</v>
      </c>
      <c r="AA290" s="2" t="s">
        <v>22</v>
      </c>
      <c r="AB290" s="2">
        <v>0.93340000000000001</v>
      </c>
    </row>
    <row r="291" spans="1:28" x14ac:dyDescent="0.3">
      <c r="A291" s="8" t="s">
        <v>117</v>
      </c>
      <c r="B291" s="2">
        <v>13</v>
      </c>
      <c r="C291" s="2">
        <v>2</v>
      </c>
      <c r="D291" s="2">
        <v>80</v>
      </c>
      <c r="E291" s="2">
        <v>2.3262000000000001E-4</v>
      </c>
      <c r="F291" s="2">
        <v>8.6264600000000001E-4</v>
      </c>
      <c r="G291" s="2">
        <v>25.080110250000001</v>
      </c>
      <c r="H291" s="2">
        <v>0.99969867599999995</v>
      </c>
      <c r="I291" s="2">
        <v>2</v>
      </c>
      <c r="J291" s="2">
        <v>1</v>
      </c>
      <c r="K291" s="2" t="s">
        <v>1</v>
      </c>
      <c r="L291" s="2" t="s">
        <v>0</v>
      </c>
      <c r="M291" s="2">
        <v>51774</v>
      </c>
      <c r="N291" s="8" t="s">
        <v>118</v>
      </c>
      <c r="O291" s="2">
        <v>861.4518855</v>
      </c>
      <c r="P291" s="2">
        <v>463.40664650000002</v>
      </c>
      <c r="Q291" s="2">
        <v>1451.1597850000001</v>
      </c>
      <c r="R291" s="2">
        <v>1377.249812</v>
      </c>
      <c r="S291" s="2">
        <v>35143.303699999997</v>
      </c>
      <c r="T291" s="2">
        <v>51583.256099999999</v>
      </c>
      <c r="U291" s="2">
        <v>10178.00114</v>
      </c>
      <c r="V291" s="2">
        <v>7259.861637</v>
      </c>
      <c r="W291" s="2">
        <v>12343.29118</v>
      </c>
      <c r="X291" s="2">
        <v>11186.02</v>
      </c>
      <c r="Y291" s="2">
        <v>7724.703955</v>
      </c>
      <c r="Z291" s="2">
        <v>8527.8510079999996</v>
      </c>
      <c r="AA291" s="2" t="s">
        <v>22</v>
      </c>
      <c r="AB291" s="2">
        <v>0.58140000000000003</v>
      </c>
    </row>
    <row r="292" spans="1:28" x14ac:dyDescent="0.3">
      <c r="A292" s="8" t="s">
        <v>152</v>
      </c>
      <c r="B292" s="2">
        <v>20</v>
      </c>
      <c r="C292" s="2">
        <v>6</v>
      </c>
      <c r="D292" s="2">
        <v>76.16</v>
      </c>
      <c r="E292" s="2">
        <v>6.0842100000000005E-4</v>
      </c>
      <c r="F292" s="2">
        <v>1.647428E-3</v>
      </c>
      <c r="G292" s="2">
        <v>9.2701676269999993</v>
      </c>
      <c r="H292" s="2">
        <v>0.99716450499999998</v>
      </c>
      <c r="I292" s="2">
        <v>2</v>
      </c>
      <c r="J292" s="2">
        <v>1</v>
      </c>
      <c r="K292" s="2" t="s">
        <v>1</v>
      </c>
      <c r="L292" s="2" t="s">
        <v>0</v>
      </c>
      <c r="M292" s="2">
        <v>54572</v>
      </c>
      <c r="N292" s="8" t="s">
        <v>153</v>
      </c>
      <c r="O292" s="2">
        <v>33594.025309999997</v>
      </c>
      <c r="P292" s="2">
        <v>18239.522980000002</v>
      </c>
      <c r="Q292" s="2">
        <v>24793.173220000001</v>
      </c>
      <c r="R292" s="2">
        <v>10188.440070000001</v>
      </c>
      <c r="S292" s="2">
        <v>62190.393689999997</v>
      </c>
      <c r="T292" s="2">
        <v>438958.72489999997</v>
      </c>
      <c r="U292" s="2">
        <v>147927.33439999999</v>
      </c>
      <c r="V292" s="2">
        <v>155714.64739999999</v>
      </c>
      <c r="W292" s="2">
        <v>250495.5477</v>
      </c>
      <c r="X292" s="2">
        <v>174384.1097</v>
      </c>
      <c r="Y292" s="2">
        <v>167243.0491</v>
      </c>
      <c r="Z292" s="2">
        <v>132925.03890000001</v>
      </c>
      <c r="AA292" s="2" t="s">
        <v>22</v>
      </c>
      <c r="AB292" s="2">
        <v>0.84079999999999999</v>
      </c>
    </row>
    <row r="293" spans="1:28" x14ac:dyDescent="0.3">
      <c r="A293" s="8" t="s">
        <v>248</v>
      </c>
      <c r="B293" s="2">
        <v>13</v>
      </c>
      <c r="C293" s="2">
        <v>3</v>
      </c>
      <c r="D293" s="2">
        <v>73.3</v>
      </c>
      <c r="E293" s="2">
        <v>2.1140260000000002E-3</v>
      </c>
      <c r="F293" s="2">
        <v>3.2198460000000002E-3</v>
      </c>
      <c r="G293" s="2">
        <v>4.3596192450000002</v>
      </c>
      <c r="H293" s="2">
        <v>0.97600115099999996</v>
      </c>
      <c r="I293" s="2">
        <v>2</v>
      </c>
      <c r="J293" s="2">
        <v>1</v>
      </c>
      <c r="K293" s="2" t="s">
        <v>2</v>
      </c>
      <c r="L293" s="2" t="s">
        <v>0</v>
      </c>
      <c r="M293" s="2">
        <v>52210</v>
      </c>
      <c r="N293" s="8" t="s">
        <v>249</v>
      </c>
      <c r="O293" s="2">
        <v>2771.9076230000001</v>
      </c>
      <c r="P293" s="2">
        <v>1166.0203939999999</v>
      </c>
      <c r="Q293" s="2">
        <v>3690.6404640000001</v>
      </c>
      <c r="R293" s="2">
        <v>2308.8878030000001</v>
      </c>
      <c r="S293" s="2">
        <v>9556.0221860000001</v>
      </c>
      <c r="T293" s="2">
        <v>10578.39344</v>
      </c>
      <c r="U293" s="2">
        <v>5781.9492280000004</v>
      </c>
      <c r="V293" s="2">
        <v>4855.3846460000004</v>
      </c>
      <c r="W293" s="2">
        <v>16995.515200000002</v>
      </c>
      <c r="X293" s="2">
        <v>7534.6671990000004</v>
      </c>
      <c r="Y293" s="2">
        <v>11802.08209</v>
      </c>
      <c r="Z293" s="2">
        <v>6991.2611720000004</v>
      </c>
      <c r="AA293" s="2" t="s">
        <v>22</v>
      </c>
      <c r="AB293" s="2">
        <v>0.87229999999999996</v>
      </c>
    </row>
    <row r="294" spans="1:28" x14ac:dyDescent="0.3">
      <c r="A294" s="8" t="s">
        <v>288</v>
      </c>
      <c r="B294" s="2">
        <v>46</v>
      </c>
      <c r="C294" s="2">
        <v>9</v>
      </c>
      <c r="D294" s="2">
        <v>240.55</v>
      </c>
      <c r="E294" s="2">
        <v>3.9070800000000003E-3</v>
      </c>
      <c r="F294" s="2">
        <v>4.9392300000000002E-3</v>
      </c>
      <c r="G294" s="2">
        <v>2.7851662570000002</v>
      </c>
      <c r="H294" s="2">
        <v>0.94667843200000001</v>
      </c>
      <c r="I294" s="2">
        <v>2</v>
      </c>
      <c r="J294" s="2">
        <v>1</v>
      </c>
      <c r="K294" s="2" t="s">
        <v>2</v>
      </c>
      <c r="L294" s="2" t="s">
        <v>1</v>
      </c>
      <c r="M294" s="2">
        <v>139685</v>
      </c>
      <c r="N294" s="8" t="s">
        <v>289</v>
      </c>
      <c r="O294" s="2">
        <v>10846.998890000001</v>
      </c>
      <c r="P294" s="2">
        <v>5685.2820959999999</v>
      </c>
      <c r="Q294" s="2">
        <v>10722.905500000001</v>
      </c>
      <c r="R294" s="2">
        <v>10604.14323</v>
      </c>
      <c r="S294" s="2">
        <v>5157.6275089999999</v>
      </c>
      <c r="T294" s="2">
        <v>7423.2781530000002</v>
      </c>
      <c r="U294" s="2">
        <v>4804.2292630000002</v>
      </c>
      <c r="V294" s="2">
        <v>4305.2967060000001</v>
      </c>
      <c r="W294" s="2">
        <v>23350.230299999999</v>
      </c>
      <c r="X294" s="2">
        <v>13207.71962</v>
      </c>
      <c r="Y294" s="2">
        <v>13514.93418</v>
      </c>
      <c r="Z294" s="2">
        <v>10338.57417</v>
      </c>
      <c r="AA294" s="2" t="s">
        <v>22</v>
      </c>
      <c r="AB294" s="2">
        <v>0.99819999999999998</v>
      </c>
    </row>
    <row r="295" spans="1:28" x14ac:dyDescent="0.3">
      <c r="A295" s="8" t="s">
        <v>539</v>
      </c>
      <c r="B295" s="2">
        <v>37</v>
      </c>
      <c r="C295" s="2">
        <v>10</v>
      </c>
      <c r="D295" s="2">
        <v>660.67</v>
      </c>
      <c r="E295" s="2">
        <v>3.1214146000000002E-2</v>
      </c>
      <c r="F295" s="2">
        <v>1.9640900999999999E-2</v>
      </c>
      <c r="G295" s="2">
        <v>2.018912254</v>
      </c>
      <c r="H295" s="2">
        <v>0.68053007399999998</v>
      </c>
      <c r="I295" s="2">
        <v>2</v>
      </c>
      <c r="J295" s="2">
        <v>1</v>
      </c>
      <c r="K295" s="2" t="s">
        <v>2</v>
      </c>
      <c r="L295" s="2" t="s">
        <v>1</v>
      </c>
      <c r="M295" s="2">
        <v>80728</v>
      </c>
      <c r="N295" s="8" t="s">
        <v>540</v>
      </c>
      <c r="O295" s="2">
        <v>11230.50013</v>
      </c>
      <c r="P295" s="2">
        <v>7671.2341420000002</v>
      </c>
      <c r="Q295" s="2">
        <v>15052.75999</v>
      </c>
      <c r="R295" s="2">
        <v>11873.66597</v>
      </c>
      <c r="S295" s="2">
        <v>7446.166518</v>
      </c>
      <c r="T295" s="2">
        <v>20361.847519999999</v>
      </c>
      <c r="U295" s="2">
        <v>6659.1652130000002</v>
      </c>
      <c r="V295" s="2">
        <v>9378.5607359999995</v>
      </c>
      <c r="W295" s="2">
        <v>26837.77016</v>
      </c>
      <c r="X295" s="2">
        <v>27571.720140000001</v>
      </c>
      <c r="Y295" s="2">
        <v>16494.94643</v>
      </c>
      <c r="Z295" s="2">
        <v>17616.264999999999</v>
      </c>
      <c r="AA295" s="2" t="s">
        <v>22</v>
      </c>
      <c r="AB295" s="2">
        <v>0.88180000000000003</v>
      </c>
    </row>
    <row r="296" spans="1:28" x14ac:dyDescent="0.3">
      <c r="A296" s="8" t="s">
        <v>543</v>
      </c>
      <c r="B296" s="2">
        <v>8</v>
      </c>
      <c r="C296" s="2">
        <v>2</v>
      </c>
      <c r="D296" s="2">
        <v>60.03</v>
      </c>
      <c r="E296" s="2">
        <v>3.1432667999999997E-2</v>
      </c>
      <c r="F296" s="2">
        <v>1.9640900999999999E-2</v>
      </c>
      <c r="G296" s="2">
        <v>3.6351069109999998</v>
      </c>
      <c r="H296" s="2">
        <v>0.67920905399999998</v>
      </c>
      <c r="I296" s="2">
        <v>2</v>
      </c>
      <c r="J296" s="2">
        <v>1</v>
      </c>
      <c r="K296" s="2" t="s">
        <v>0</v>
      </c>
      <c r="L296" s="2" t="s">
        <v>1</v>
      </c>
      <c r="M296" s="2">
        <v>19521</v>
      </c>
      <c r="N296" s="8" t="s">
        <v>544</v>
      </c>
      <c r="O296" s="2">
        <v>891.96134050000001</v>
      </c>
      <c r="P296" s="2">
        <v>711.8122654</v>
      </c>
      <c r="Q296" s="2">
        <v>1161.6627659999999</v>
      </c>
      <c r="R296" s="2">
        <v>779.96231160000002</v>
      </c>
      <c r="S296" s="2">
        <v>116.3656589</v>
      </c>
      <c r="T296" s="2">
        <v>41.655292619999997</v>
      </c>
      <c r="U296" s="2">
        <v>155.99265130000001</v>
      </c>
      <c r="V296" s="2">
        <v>661.30810580000002</v>
      </c>
      <c r="W296" s="2">
        <v>99.312965340000005</v>
      </c>
      <c r="X296" s="2">
        <v>554.03348140000003</v>
      </c>
      <c r="Y296" s="2">
        <v>293.13282409999999</v>
      </c>
      <c r="Z296" s="2">
        <v>306.84133550000001</v>
      </c>
      <c r="AA296" s="2" t="s">
        <v>22</v>
      </c>
      <c r="AB296" s="2">
        <v>0.99950000000000006</v>
      </c>
    </row>
    <row r="297" spans="1:28" x14ac:dyDescent="0.3">
      <c r="A297" s="8" t="s">
        <v>71</v>
      </c>
      <c r="B297" s="2">
        <v>25</v>
      </c>
      <c r="C297" s="2">
        <v>2</v>
      </c>
      <c r="D297" s="2">
        <v>148.68</v>
      </c>
      <c r="E297" s="4">
        <v>2.7500000000000001E-5</v>
      </c>
      <c r="F297" s="2">
        <v>2.0413300000000001E-4</v>
      </c>
      <c r="G297" s="2">
        <v>5.3980447859999998</v>
      </c>
      <c r="H297" s="2">
        <v>0.99999984600000003</v>
      </c>
      <c r="I297" s="2">
        <v>2</v>
      </c>
      <c r="J297" s="2">
        <v>1</v>
      </c>
      <c r="K297" s="2" t="s">
        <v>2</v>
      </c>
      <c r="L297" s="2" t="s">
        <v>1</v>
      </c>
      <c r="M297" s="2">
        <v>77912</v>
      </c>
      <c r="N297" s="8" t="s">
        <v>72</v>
      </c>
      <c r="O297" s="2">
        <v>2167.1094670000002</v>
      </c>
      <c r="P297" s="2">
        <v>1725.946668</v>
      </c>
      <c r="Q297" s="2">
        <v>2531.2778269999999</v>
      </c>
      <c r="R297" s="2">
        <v>3007.9461630000001</v>
      </c>
      <c r="S297" s="2">
        <v>1313.336233</v>
      </c>
      <c r="T297" s="2">
        <v>527.39301760000001</v>
      </c>
      <c r="U297" s="2">
        <v>987.98420060000001</v>
      </c>
      <c r="V297" s="2">
        <v>949.32403480000005</v>
      </c>
      <c r="W297" s="2">
        <v>5717.8844719999997</v>
      </c>
      <c r="X297" s="2">
        <v>5393.1472270000004</v>
      </c>
      <c r="Y297" s="2">
        <v>4863.664358</v>
      </c>
      <c r="Z297" s="2">
        <v>4419.3194999999996</v>
      </c>
      <c r="AA297" s="2" t="s">
        <v>22</v>
      </c>
      <c r="AB297" s="2">
        <v>0.99860000000000004</v>
      </c>
    </row>
    <row r="298" spans="1:28" x14ac:dyDescent="0.3">
      <c r="A298" s="8" t="s">
        <v>562</v>
      </c>
      <c r="B298" s="2">
        <v>8</v>
      </c>
      <c r="C298" s="2">
        <v>2</v>
      </c>
      <c r="D298" s="2">
        <v>194.63</v>
      </c>
      <c r="E298" s="2">
        <v>3.7230029999999997E-2</v>
      </c>
      <c r="F298" s="2">
        <v>2.2441389999999999E-2</v>
      </c>
      <c r="G298" s="2">
        <v>11.971069890000001</v>
      </c>
      <c r="H298" s="2">
        <v>0.64654533300000006</v>
      </c>
      <c r="I298" s="2">
        <v>2</v>
      </c>
      <c r="J298" s="2">
        <v>1</v>
      </c>
      <c r="K298" s="2" t="s">
        <v>2</v>
      </c>
      <c r="L298" s="2" t="s">
        <v>0</v>
      </c>
      <c r="M298" s="2">
        <v>22592</v>
      </c>
      <c r="N298" s="8" t="s">
        <v>563</v>
      </c>
      <c r="O298" s="2">
        <v>165.54216410000001</v>
      </c>
      <c r="P298" s="2">
        <v>115.2143047</v>
      </c>
      <c r="Q298" s="2">
        <v>119.5119905</v>
      </c>
      <c r="R298" s="2">
        <v>184.88245559999999</v>
      </c>
      <c r="S298" s="2">
        <v>353.03831400000001</v>
      </c>
      <c r="T298" s="2">
        <v>1718.8694270000001</v>
      </c>
      <c r="U298" s="2">
        <v>432.09176730000001</v>
      </c>
      <c r="V298" s="2">
        <v>166.67133559999999</v>
      </c>
      <c r="W298" s="2">
        <v>4803.2091979999996</v>
      </c>
      <c r="X298" s="2">
        <v>489.7966682</v>
      </c>
      <c r="Y298" s="2">
        <v>1372.8143600000001</v>
      </c>
      <c r="Z298" s="2">
        <v>339.06227089999999</v>
      </c>
    </row>
    <row r="299" spans="1:28" x14ac:dyDescent="0.3">
      <c r="A299" s="8" t="s">
        <v>287</v>
      </c>
      <c r="B299" s="2">
        <v>6</v>
      </c>
      <c r="C299" s="2">
        <v>3</v>
      </c>
      <c r="D299" s="2">
        <v>45.16</v>
      </c>
      <c r="E299" s="2">
        <v>3.788203E-3</v>
      </c>
      <c r="F299" s="2">
        <v>4.8587489999999999E-3</v>
      </c>
      <c r="G299" s="2">
        <v>2.2147674099999999</v>
      </c>
      <c r="H299" s="2">
        <v>0.94860001000000005</v>
      </c>
      <c r="I299" s="2">
        <v>2</v>
      </c>
      <c r="J299" s="2">
        <v>1</v>
      </c>
      <c r="K299" s="2" t="s">
        <v>2</v>
      </c>
      <c r="L299" s="2" t="s">
        <v>0</v>
      </c>
      <c r="M299" s="2">
        <v>17314</v>
      </c>
      <c r="N299" s="8" t="s">
        <v>34</v>
      </c>
      <c r="O299" s="2">
        <v>2292.2203509999999</v>
      </c>
      <c r="P299" s="2">
        <v>1764.914156</v>
      </c>
      <c r="Q299" s="2">
        <v>3388.5247960000002</v>
      </c>
      <c r="R299" s="2">
        <v>2407.7182440000001</v>
      </c>
      <c r="S299" s="2">
        <v>6661.1641079999999</v>
      </c>
      <c r="T299" s="2">
        <v>5334.4582570000002</v>
      </c>
      <c r="U299" s="2">
        <v>5209.1771470000003</v>
      </c>
      <c r="V299" s="2">
        <v>2897.4746810000001</v>
      </c>
      <c r="W299" s="2">
        <v>4956.6286469999995</v>
      </c>
      <c r="X299" s="2">
        <v>6025.1720949999999</v>
      </c>
      <c r="Y299" s="2">
        <v>5968.9655080000002</v>
      </c>
      <c r="Z299" s="2">
        <v>4872.1732240000001</v>
      </c>
    </row>
    <row r="300" spans="1:28" x14ac:dyDescent="0.3">
      <c r="A300" s="8" t="s">
        <v>444</v>
      </c>
      <c r="B300" s="2">
        <v>5</v>
      </c>
      <c r="C300" s="2">
        <v>1</v>
      </c>
      <c r="D300" s="2">
        <v>48.56</v>
      </c>
      <c r="E300" s="2">
        <v>1.3718974E-2</v>
      </c>
      <c r="F300" s="2">
        <v>1.0735145999999999E-2</v>
      </c>
      <c r="G300" s="2">
        <v>2.490553931</v>
      </c>
      <c r="H300" s="2">
        <v>0.818432559</v>
      </c>
      <c r="I300" s="2">
        <v>2</v>
      </c>
      <c r="J300" s="2">
        <v>1</v>
      </c>
      <c r="K300" s="2" t="s">
        <v>2</v>
      </c>
      <c r="L300" s="2" t="s">
        <v>0</v>
      </c>
      <c r="M300" s="2">
        <v>11762</v>
      </c>
      <c r="N300" s="8" t="s">
        <v>34</v>
      </c>
      <c r="O300" s="2">
        <v>544.65130150000005</v>
      </c>
      <c r="P300" s="2">
        <v>288.57992380000002</v>
      </c>
      <c r="Q300" s="2">
        <v>748.53263960000004</v>
      </c>
      <c r="R300" s="2">
        <v>422.44722990000002</v>
      </c>
      <c r="S300" s="2">
        <v>556.79570960000001</v>
      </c>
      <c r="T300" s="2">
        <v>1141.8635919999999</v>
      </c>
      <c r="U300" s="2">
        <v>354.56718319999999</v>
      </c>
      <c r="V300" s="2">
        <v>602.66310529999998</v>
      </c>
      <c r="W300" s="2">
        <v>1402.137397</v>
      </c>
      <c r="X300" s="2">
        <v>1063.353267</v>
      </c>
      <c r="Y300" s="2">
        <v>1107.356348</v>
      </c>
      <c r="Z300" s="2">
        <v>1418.7488069999999</v>
      </c>
    </row>
    <row r="301" spans="1:28" x14ac:dyDescent="0.3">
      <c r="A301" s="8" t="s">
        <v>385</v>
      </c>
      <c r="B301" s="2">
        <v>8</v>
      </c>
      <c r="C301" s="2">
        <v>4</v>
      </c>
      <c r="D301" s="2">
        <v>46.78</v>
      </c>
      <c r="E301" s="2">
        <v>9.655238E-3</v>
      </c>
      <c r="F301" s="2">
        <v>8.8033009999999995E-3</v>
      </c>
      <c r="G301" s="2">
        <v>2.9513397010000002</v>
      </c>
      <c r="H301" s="2">
        <v>0.86470936600000003</v>
      </c>
      <c r="I301" s="2">
        <v>2</v>
      </c>
      <c r="J301" s="2">
        <v>1</v>
      </c>
      <c r="K301" s="2" t="s">
        <v>0</v>
      </c>
      <c r="L301" s="2" t="s">
        <v>1</v>
      </c>
      <c r="M301" s="2">
        <v>17898</v>
      </c>
      <c r="N301" s="8" t="s">
        <v>34</v>
      </c>
      <c r="O301" s="2">
        <v>49596.812250000003</v>
      </c>
      <c r="P301" s="2">
        <v>60024.008370000003</v>
      </c>
      <c r="Q301" s="2">
        <v>118438.8147</v>
      </c>
      <c r="R301" s="2">
        <v>122212.7993</v>
      </c>
      <c r="S301" s="2">
        <v>32321.073980000001</v>
      </c>
      <c r="T301" s="2">
        <v>44749.804150000004</v>
      </c>
      <c r="U301" s="2">
        <v>17626.69671</v>
      </c>
      <c r="V301" s="2">
        <v>23984.94571</v>
      </c>
      <c r="W301" s="2">
        <v>64056.313179999997</v>
      </c>
      <c r="X301" s="2">
        <v>55653.805390000001</v>
      </c>
      <c r="Y301" s="2">
        <v>40060.194089999997</v>
      </c>
      <c r="Z301" s="2">
        <v>44411.94328</v>
      </c>
    </row>
    <row r="302" spans="1:28" x14ac:dyDescent="0.3">
      <c r="A302" s="8" t="s">
        <v>303</v>
      </c>
      <c r="B302" s="2">
        <v>2</v>
      </c>
      <c r="C302" s="2">
        <v>1</v>
      </c>
      <c r="D302" s="2">
        <v>24.28</v>
      </c>
      <c r="E302" s="2">
        <v>4.4156689999999997E-3</v>
      </c>
      <c r="F302" s="2">
        <v>5.3045799999999997E-3</v>
      </c>
      <c r="G302" s="2">
        <v>3.234382455</v>
      </c>
      <c r="H302" s="2">
        <v>0.93854469200000001</v>
      </c>
      <c r="I302" s="2">
        <v>2</v>
      </c>
      <c r="J302" s="2">
        <v>1</v>
      </c>
      <c r="K302" s="2" t="s">
        <v>2</v>
      </c>
      <c r="L302" s="2" t="s">
        <v>0</v>
      </c>
      <c r="M302" s="2">
        <v>14920</v>
      </c>
      <c r="N302" s="8" t="s">
        <v>34</v>
      </c>
      <c r="O302" s="2">
        <v>1543.9443739999999</v>
      </c>
      <c r="P302" s="2">
        <v>877.43877640000005</v>
      </c>
      <c r="Q302" s="2">
        <v>1207.8479870000001</v>
      </c>
      <c r="R302" s="2">
        <v>1388.9007710000001</v>
      </c>
      <c r="S302" s="2">
        <v>2954.6460320000001</v>
      </c>
      <c r="T302" s="2">
        <v>5748.9701420000001</v>
      </c>
      <c r="U302" s="2">
        <v>4010.8121580000002</v>
      </c>
      <c r="V302" s="2">
        <v>2653.7320500000001</v>
      </c>
      <c r="W302" s="2">
        <v>7197.1728560000001</v>
      </c>
      <c r="X302" s="2">
        <v>4148.9001989999997</v>
      </c>
      <c r="Y302" s="2">
        <v>2253.112662</v>
      </c>
      <c r="Z302" s="2">
        <v>2631.3720870000002</v>
      </c>
    </row>
    <row r="303" spans="1:28" x14ac:dyDescent="0.3">
      <c r="A303" s="8" t="s">
        <v>263</v>
      </c>
      <c r="B303" s="2">
        <v>6</v>
      </c>
      <c r="C303" s="2">
        <v>2</v>
      </c>
      <c r="D303" s="2">
        <v>36.6</v>
      </c>
      <c r="E303" s="2">
        <v>2.6441709999999998E-3</v>
      </c>
      <c r="F303" s="2">
        <v>3.7588159999999999E-3</v>
      </c>
      <c r="G303" s="2">
        <v>3.4097997709999999</v>
      </c>
      <c r="H303" s="2">
        <v>0.96734116000000003</v>
      </c>
      <c r="I303" s="2">
        <v>2</v>
      </c>
      <c r="J303" s="2">
        <v>1</v>
      </c>
      <c r="K303" s="2" t="s">
        <v>0</v>
      </c>
      <c r="L303" s="2" t="s">
        <v>1</v>
      </c>
      <c r="M303" s="2">
        <v>15006</v>
      </c>
      <c r="N303" s="8" t="s">
        <v>34</v>
      </c>
      <c r="O303" s="2">
        <v>435.80395829999998</v>
      </c>
      <c r="P303" s="2">
        <v>483.87515680000001</v>
      </c>
      <c r="Q303" s="2">
        <v>951.73739</v>
      </c>
      <c r="R303" s="2">
        <v>1281.856346</v>
      </c>
      <c r="S303" s="2">
        <v>135.93675569999999</v>
      </c>
      <c r="T303" s="2">
        <v>186.6356648</v>
      </c>
      <c r="U303" s="2">
        <v>283.55900739999998</v>
      </c>
      <c r="V303" s="2">
        <v>318.63631889999999</v>
      </c>
      <c r="W303" s="2">
        <v>571.13352520000001</v>
      </c>
      <c r="X303" s="2">
        <v>836.73113269999999</v>
      </c>
      <c r="Y303" s="2">
        <v>829.5375252</v>
      </c>
      <c r="Z303" s="2">
        <v>699.10200669999995</v>
      </c>
    </row>
    <row r="304" spans="1:28" x14ac:dyDescent="0.3">
      <c r="A304" s="8" t="s">
        <v>430</v>
      </c>
      <c r="B304" s="2">
        <v>27</v>
      </c>
      <c r="C304" s="2">
        <v>5</v>
      </c>
      <c r="D304" s="2">
        <v>140.35</v>
      </c>
      <c r="E304" s="2">
        <v>1.2866687999999999E-2</v>
      </c>
      <c r="F304" s="2">
        <v>1.0451781E-2</v>
      </c>
      <c r="G304" s="2">
        <v>3.939228489</v>
      </c>
      <c r="H304" s="2">
        <v>0.82749117000000005</v>
      </c>
      <c r="I304" s="2">
        <v>2</v>
      </c>
      <c r="J304" s="2">
        <v>1</v>
      </c>
      <c r="K304" s="2" t="s">
        <v>2</v>
      </c>
      <c r="L304" s="2" t="s">
        <v>0</v>
      </c>
      <c r="M304" s="2">
        <v>117733</v>
      </c>
      <c r="N304" s="8" t="s">
        <v>34</v>
      </c>
      <c r="O304" s="2">
        <v>810.53512490000003</v>
      </c>
      <c r="P304" s="2">
        <v>1171.6708490000001</v>
      </c>
      <c r="Q304" s="2">
        <v>682.33686820000003</v>
      </c>
      <c r="R304" s="2">
        <v>228.57848759999999</v>
      </c>
      <c r="S304" s="2">
        <v>2140.299434</v>
      </c>
      <c r="T304" s="2">
        <v>5068.0019480000001</v>
      </c>
      <c r="U304" s="2">
        <v>2025.5704780000001</v>
      </c>
      <c r="V304" s="2">
        <v>1071.758086</v>
      </c>
      <c r="W304" s="2">
        <v>3618.1101450000001</v>
      </c>
      <c r="X304" s="2">
        <v>3564.063494</v>
      </c>
      <c r="Y304" s="2">
        <v>1619.7678759999999</v>
      </c>
      <c r="Z304" s="2">
        <v>2594.7244479999999</v>
      </c>
    </row>
    <row r="305" spans="1:28" x14ac:dyDescent="0.3">
      <c r="A305" s="8" t="s">
        <v>608</v>
      </c>
      <c r="B305" s="2">
        <v>6</v>
      </c>
      <c r="C305" s="2">
        <v>1</v>
      </c>
      <c r="D305" s="2">
        <v>34.19</v>
      </c>
      <c r="E305" s="2">
        <v>4.8232556000000003E-2</v>
      </c>
      <c r="F305" s="2">
        <v>2.6541250999999998E-2</v>
      </c>
      <c r="G305" s="2">
        <v>4.3827898620000001</v>
      </c>
      <c r="H305" s="2">
        <v>0.59463496999999998</v>
      </c>
      <c r="I305" s="2">
        <v>2</v>
      </c>
      <c r="J305" s="2">
        <v>1</v>
      </c>
      <c r="K305" s="2" t="s">
        <v>1</v>
      </c>
      <c r="L305" s="2" t="s">
        <v>2</v>
      </c>
      <c r="M305" s="2">
        <v>20885</v>
      </c>
      <c r="N305" s="8" t="s">
        <v>34</v>
      </c>
      <c r="O305" s="2">
        <v>230.5879679</v>
      </c>
      <c r="P305" s="2">
        <v>146.01115830000001</v>
      </c>
      <c r="Q305" s="2">
        <v>580.26321059999998</v>
      </c>
      <c r="R305" s="2">
        <v>41.862926399999999</v>
      </c>
      <c r="S305" s="2">
        <v>1210.2937710000001</v>
      </c>
      <c r="T305" s="2">
        <v>1951.099586</v>
      </c>
      <c r="U305" s="2">
        <v>654.9707459</v>
      </c>
      <c r="V305" s="2">
        <v>317.92024739999999</v>
      </c>
      <c r="W305" s="2">
        <v>422.83698500000003</v>
      </c>
      <c r="X305" s="2">
        <v>215.1160854</v>
      </c>
      <c r="Y305" s="2">
        <v>123.7316995</v>
      </c>
      <c r="Z305" s="2">
        <v>181.61492749999999</v>
      </c>
    </row>
    <row r="306" spans="1:28" x14ac:dyDescent="0.3">
      <c r="A306" s="8" t="s">
        <v>505</v>
      </c>
      <c r="B306" s="2">
        <v>3</v>
      </c>
      <c r="C306" s="2">
        <v>1</v>
      </c>
      <c r="D306" s="2">
        <v>35.22</v>
      </c>
      <c r="E306" s="2">
        <v>2.6059459E-2</v>
      </c>
      <c r="F306" s="2">
        <v>1.7610515E-2</v>
      </c>
      <c r="G306" s="2">
        <v>4.4944882369999997</v>
      </c>
      <c r="H306" s="2">
        <v>0.71393784400000004</v>
      </c>
      <c r="I306" s="2">
        <v>2</v>
      </c>
      <c r="J306" s="2">
        <v>1</v>
      </c>
      <c r="K306" s="2" t="s">
        <v>0</v>
      </c>
      <c r="L306" s="2" t="s">
        <v>1</v>
      </c>
      <c r="M306" s="2">
        <v>15747</v>
      </c>
      <c r="N306" s="8" t="s">
        <v>34</v>
      </c>
      <c r="O306" s="2">
        <v>721.51319450000005</v>
      </c>
      <c r="P306" s="2">
        <v>658.33497709999995</v>
      </c>
      <c r="Q306" s="2">
        <v>335.40595680000001</v>
      </c>
      <c r="R306" s="2">
        <v>300.82121640000003</v>
      </c>
      <c r="S306" s="2">
        <v>65.846550399999998</v>
      </c>
      <c r="T306" s="2">
        <v>53.233517919999997</v>
      </c>
      <c r="U306" s="2">
        <v>134.86168420000001</v>
      </c>
      <c r="V306" s="2">
        <v>194.62441089999999</v>
      </c>
      <c r="W306" s="2">
        <v>542.20664250000004</v>
      </c>
      <c r="X306" s="2">
        <v>320.96042929999999</v>
      </c>
      <c r="Y306" s="2">
        <v>629.10547350000002</v>
      </c>
      <c r="Z306" s="2">
        <v>84.727852299999995</v>
      </c>
    </row>
    <row r="307" spans="1:28" x14ac:dyDescent="0.3">
      <c r="A307" s="8" t="s">
        <v>342</v>
      </c>
      <c r="B307" s="2">
        <v>6</v>
      </c>
      <c r="C307" s="2">
        <v>1</v>
      </c>
      <c r="D307" s="2">
        <v>61.9</v>
      </c>
      <c r="E307" s="2">
        <v>6.7390820000000004E-3</v>
      </c>
      <c r="F307" s="2">
        <v>7.0962439999999998E-3</v>
      </c>
      <c r="G307" s="2">
        <v>6.4807128179999998</v>
      </c>
      <c r="H307" s="2">
        <v>0.90354636899999996</v>
      </c>
      <c r="I307" s="2">
        <v>2</v>
      </c>
      <c r="J307" s="2">
        <v>1</v>
      </c>
      <c r="K307" s="2" t="s">
        <v>2</v>
      </c>
      <c r="L307" s="2" t="s">
        <v>0</v>
      </c>
      <c r="M307" s="2">
        <v>27208</v>
      </c>
      <c r="N307" s="8" t="s">
        <v>34</v>
      </c>
      <c r="O307" s="2">
        <v>2980.2065659999998</v>
      </c>
      <c r="P307" s="2">
        <v>2273.5128140000002</v>
      </c>
      <c r="Q307" s="2">
        <v>4079.7255540000001</v>
      </c>
      <c r="R307" s="2">
        <v>1501.4896630000001</v>
      </c>
      <c r="S307" s="2">
        <v>10797.764870000001</v>
      </c>
      <c r="T307" s="2">
        <v>11306.429980000001</v>
      </c>
      <c r="U307" s="2">
        <v>3190.778104</v>
      </c>
      <c r="V307" s="2">
        <v>8543.2212959999997</v>
      </c>
      <c r="W307" s="2">
        <v>10562.779270000001</v>
      </c>
      <c r="X307" s="2">
        <v>27395.41516</v>
      </c>
      <c r="Y307" s="2">
        <v>6359.4307019999997</v>
      </c>
      <c r="Z307" s="2">
        <v>25900.474399999999</v>
      </c>
    </row>
    <row r="308" spans="1:28" x14ac:dyDescent="0.3">
      <c r="A308" s="8" t="s">
        <v>349</v>
      </c>
      <c r="B308" s="2">
        <v>11</v>
      </c>
      <c r="C308" s="2">
        <v>1</v>
      </c>
      <c r="D308" s="2">
        <v>75.81</v>
      </c>
      <c r="E308" s="2">
        <v>7.0676610000000003E-3</v>
      </c>
      <c r="F308" s="2">
        <v>7.2629060000000004E-3</v>
      </c>
      <c r="G308" s="2">
        <v>16.15015803</v>
      </c>
      <c r="H308" s="2">
        <v>0.89889656399999995</v>
      </c>
      <c r="I308" s="2">
        <v>2</v>
      </c>
      <c r="J308" s="2">
        <v>1</v>
      </c>
      <c r="K308" s="2" t="s">
        <v>2</v>
      </c>
      <c r="L308" s="2" t="s">
        <v>1</v>
      </c>
      <c r="M308" s="2">
        <v>32953</v>
      </c>
      <c r="N308" s="8" t="s">
        <v>34</v>
      </c>
      <c r="O308" s="2">
        <v>339.10212189999999</v>
      </c>
      <c r="P308" s="2">
        <v>96.127205430000004</v>
      </c>
      <c r="Q308" s="2">
        <v>820.54524000000004</v>
      </c>
      <c r="R308" s="2">
        <v>1232.6593459999999</v>
      </c>
      <c r="S308" s="2">
        <v>91.657147760000001</v>
      </c>
      <c r="T308" s="2">
        <v>261.02428739999999</v>
      </c>
      <c r="U308" s="2">
        <v>13.96666074</v>
      </c>
      <c r="V308" s="2">
        <v>17.358736759999999</v>
      </c>
      <c r="W308" s="2">
        <v>2788.059906</v>
      </c>
      <c r="X308" s="2">
        <v>1229.5034169999999</v>
      </c>
      <c r="Y308" s="2">
        <v>524.89614900000004</v>
      </c>
      <c r="Z308" s="2">
        <v>1659.311561</v>
      </c>
    </row>
    <row r="309" spans="1:28" x14ac:dyDescent="0.3">
      <c r="A309" s="8" t="s">
        <v>33</v>
      </c>
      <c r="B309" s="2">
        <v>4</v>
      </c>
      <c r="C309" s="2">
        <v>1</v>
      </c>
      <c r="D309" s="2">
        <v>29.37</v>
      </c>
      <c r="E309" s="4">
        <v>4.9599999999999999E-6</v>
      </c>
      <c r="F309" s="2">
        <v>1.05851E-4</v>
      </c>
      <c r="G309" s="2">
        <v>131.91955300000001</v>
      </c>
      <c r="H309" s="2">
        <v>1</v>
      </c>
      <c r="I309" s="2">
        <v>2</v>
      </c>
      <c r="J309" s="2">
        <v>1</v>
      </c>
      <c r="K309" s="2" t="s">
        <v>2</v>
      </c>
      <c r="L309" s="2" t="s">
        <v>0</v>
      </c>
      <c r="M309" s="2">
        <v>12353</v>
      </c>
      <c r="N309" s="8" t="s">
        <v>34</v>
      </c>
      <c r="O309" s="2">
        <v>7.070915619</v>
      </c>
      <c r="P309" s="2">
        <v>14.364643190000001</v>
      </c>
      <c r="Q309" s="2">
        <v>39.834116710000004</v>
      </c>
      <c r="R309" s="2">
        <v>118.6433095</v>
      </c>
      <c r="S309" s="2">
        <v>6276.0402819999999</v>
      </c>
      <c r="T309" s="2">
        <v>3478.9620020000002</v>
      </c>
      <c r="U309" s="2">
        <v>3367.5131929999998</v>
      </c>
      <c r="V309" s="2">
        <v>3115.5902329999999</v>
      </c>
      <c r="W309" s="2">
        <v>3843.5110460000001</v>
      </c>
      <c r="X309" s="2">
        <v>8084.9509879999996</v>
      </c>
      <c r="Y309" s="2">
        <v>5612.3520289999997</v>
      </c>
      <c r="Z309" s="2">
        <v>6193.226506</v>
      </c>
    </row>
    <row r="310" spans="1:28" x14ac:dyDescent="0.3">
      <c r="A310" s="8" t="s">
        <v>281</v>
      </c>
      <c r="B310" s="2">
        <v>32</v>
      </c>
      <c r="C310" s="2">
        <v>5</v>
      </c>
      <c r="D310" s="2">
        <v>286.93</v>
      </c>
      <c r="E310" s="2">
        <v>3.6879320000000001E-3</v>
      </c>
      <c r="F310" s="2">
        <v>4.8126560000000002E-3</v>
      </c>
      <c r="G310" s="2">
        <v>2.4740003800000001</v>
      </c>
      <c r="H310" s="2">
        <v>0.95022620800000002</v>
      </c>
      <c r="I310" s="2">
        <v>2</v>
      </c>
      <c r="J310" s="2">
        <v>1</v>
      </c>
      <c r="K310" s="2" t="s">
        <v>2</v>
      </c>
      <c r="L310" s="2" t="s">
        <v>0</v>
      </c>
      <c r="M310" s="2">
        <v>54107</v>
      </c>
      <c r="N310" s="8" t="s">
        <v>282</v>
      </c>
      <c r="O310" s="2">
        <v>3095.98731</v>
      </c>
      <c r="P310" s="2">
        <v>1627.7806780000001</v>
      </c>
      <c r="Q310" s="2">
        <v>2098.7481349999998</v>
      </c>
      <c r="R310" s="2">
        <v>1879.0083279999999</v>
      </c>
      <c r="S310" s="2">
        <v>3917.5219649999999</v>
      </c>
      <c r="T310" s="2">
        <v>4986.0098319999997</v>
      </c>
      <c r="U310" s="2">
        <v>2634.3249559999999</v>
      </c>
      <c r="V310" s="2">
        <v>2773.2778680000001</v>
      </c>
      <c r="W310" s="2">
        <v>6341.5195160000003</v>
      </c>
      <c r="X310" s="2">
        <v>6637.6374640000004</v>
      </c>
      <c r="Y310" s="2">
        <v>4170.1921169999996</v>
      </c>
      <c r="Z310" s="2">
        <v>4378.2257030000001</v>
      </c>
    </row>
    <row r="311" spans="1:28" x14ac:dyDescent="0.3">
      <c r="A311" s="8" t="s">
        <v>58</v>
      </c>
      <c r="B311" s="2">
        <v>11</v>
      </c>
      <c r="C311" s="2">
        <v>1</v>
      </c>
      <c r="D311" s="2">
        <v>104.17</v>
      </c>
      <c r="E311" s="4">
        <v>1.4100000000000001E-5</v>
      </c>
      <c r="F311" s="2">
        <v>1.3499599999999999E-4</v>
      </c>
      <c r="G311" s="2">
        <v>2254.3976659999998</v>
      </c>
      <c r="H311" s="2">
        <v>0.99999999500000003</v>
      </c>
      <c r="I311" s="2">
        <v>2</v>
      </c>
      <c r="J311" s="2">
        <v>1</v>
      </c>
      <c r="K311" s="2" t="s">
        <v>2</v>
      </c>
      <c r="L311" s="2" t="s">
        <v>0</v>
      </c>
      <c r="M311" s="2">
        <v>24616</v>
      </c>
      <c r="N311" s="8" t="s">
        <v>59</v>
      </c>
      <c r="O311" s="2">
        <v>4.1483955229999996</v>
      </c>
      <c r="P311" s="2">
        <v>0</v>
      </c>
      <c r="Q311" s="2">
        <v>10.76607169</v>
      </c>
      <c r="R311" s="2">
        <v>1.5324668779999999</v>
      </c>
      <c r="S311" s="2">
        <v>144.9021386</v>
      </c>
      <c r="T311" s="2">
        <v>485.44287850000001</v>
      </c>
      <c r="U311" s="2">
        <v>41.410670260000003</v>
      </c>
      <c r="V311" s="2">
        <v>25.39146217</v>
      </c>
      <c r="W311" s="2">
        <v>18027.487799999999</v>
      </c>
      <c r="X311" s="2">
        <v>10229.253339999999</v>
      </c>
      <c r="Y311" s="2">
        <v>4375.871881</v>
      </c>
      <c r="Z311" s="2">
        <v>4445.3167830000002</v>
      </c>
      <c r="AA311" s="2" t="s">
        <v>28</v>
      </c>
      <c r="AB311" s="2">
        <v>0.59079999999999999</v>
      </c>
    </row>
  </sheetData>
  <sortState xmlns:xlrd2="http://schemas.microsoft.com/office/spreadsheetml/2017/richdata2" ref="A2:AB310">
    <sortCondition ref="AA2:AA310"/>
    <sortCondition ref="N2:N310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17"/>
  <sheetViews>
    <sheetView workbookViewId="0">
      <selection activeCell="AH18" sqref="AH18"/>
    </sheetView>
  </sheetViews>
  <sheetFormatPr defaultColWidth="8.88671875" defaultRowHeight="14.4" x14ac:dyDescent="0.3"/>
  <cols>
    <col min="1" max="1" width="38.5546875" style="2" bestFit="1" customWidth="1"/>
    <col min="2" max="13" width="8.88671875" style="2"/>
    <col min="14" max="14" width="13.33203125" style="2" customWidth="1"/>
    <col min="15" max="16384" width="8.88671875" style="2"/>
  </cols>
  <sheetData>
    <row r="1" spans="1:26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</row>
    <row r="2" spans="1:26" x14ac:dyDescent="0.3">
      <c r="A2" s="2" t="s">
        <v>287</v>
      </c>
      <c r="B2" s="2">
        <v>6</v>
      </c>
      <c r="C2" s="2">
        <v>3</v>
      </c>
      <c r="D2" s="2">
        <v>45.16</v>
      </c>
      <c r="E2" s="2">
        <v>3.788203E-3</v>
      </c>
      <c r="F2" s="2">
        <v>4.8587489999999999E-3</v>
      </c>
      <c r="G2" s="2">
        <v>2.2147674099999999</v>
      </c>
      <c r="H2" s="2">
        <v>0.94860001000000005</v>
      </c>
      <c r="I2" s="2">
        <v>2</v>
      </c>
      <c r="J2" s="2">
        <v>1</v>
      </c>
      <c r="K2" s="2" t="s">
        <v>2</v>
      </c>
      <c r="L2" s="2" t="s">
        <v>0</v>
      </c>
      <c r="M2" s="2">
        <v>17314</v>
      </c>
      <c r="N2" s="2" t="s">
        <v>34</v>
      </c>
      <c r="O2" s="2">
        <v>2292.2203509999999</v>
      </c>
      <c r="P2" s="2">
        <v>1764.914156</v>
      </c>
      <c r="Q2" s="2">
        <v>3388.5247960000002</v>
      </c>
      <c r="R2" s="2">
        <v>2407.7182440000001</v>
      </c>
      <c r="S2" s="2">
        <v>6661.1641079999999</v>
      </c>
      <c r="T2" s="2">
        <v>5334.4582570000002</v>
      </c>
      <c r="U2" s="2">
        <v>5209.1771470000003</v>
      </c>
      <c r="V2" s="2">
        <v>2897.4746810000001</v>
      </c>
      <c r="W2" s="2">
        <v>4956.6286469999995</v>
      </c>
      <c r="X2" s="2">
        <v>6025.1720949999999</v>
      </c>
      <c r="Y2" s="2">
        <v>5968.9655080000002</v>
      </c>
      <c r="Z2" s="2">
        <v>4872.1732240000001</v>
      </c>
    </row>
    <row r="3" spans="1:26" x14ac:dyDescent="0.3">
      <c r="A3" s="2" t="s">
        <v>281</v>
      </c>
      <c r="B3" s="2">
        <v>32</v>
      </c>
      <c r="C3" s="2">
        <v>5</v>
      </c>
      <c r="D3" s="2">
        <v>286.93</v>
      </c>
      <c r="E3" s="2">
        <v>3.6879320000000001E-3</v>
      </c>
      <c r="F3" s="2">
        <v>4.8126560000000002E-3</v>
      </c>
      <c r="G3" s="2">
        <v>2.4740003800000001</v>
      </c>
      <c r="H3" s="2">
        <v>0.95022620800000002</v>
      </c>
      <c r="I3" s="2">
        <v>2</v>
      </c>
      <c r="J3" s="2">
        <v>1</v>
      </c>
      <c r="K3" s="2" t="s">
        <v>2</v>
      </c>
      <c r="L3" s="2" t="s">
        <v>0</v>
      </c>
      <c r="M3" s="2">
        <v>54107</v>
      </c>
      <c r="N3" s="2" t="s">
        <v>282</v>
      </c>
      <c r="O3" s="2">
        <v>3095.98731</v>
      </c>
      <c r="P3" s="2">
        <v>1627.7806780000001</v>
      </c>
      <c r="Q3" s="2">
        <v>2098.7481349999998</v>
      </c>
      <c r="R3" s="2">
        <v>1879.0083279999999</v>
      </c>
      <c r="S3" s="2">
        <v>3917.5219649999999</v>
      </c>
      <c r="T3" s="2">
        <v>4986.0098319999997</v>
      </c>
      <c r="U3" s="2">
        <v>2634.3249559999999</v>
      </c>
      <c r="V3" s="2">
        <v>2773.2778680000001</v>
      </c>
      <c r="W3" s="2">
        <v>6341.5195160000003</v>
      </c>
      <c r="X3" s="2">
        <v>6637.6374640000004</v>
      </c>
      <c r="Y3" s="2">
        <v>4170.1921169999996</v>
      </c>
      <c r="Z3" s="2">
        <v>4378.2257030000001</v>
      </c>
    </row>
    <row r="4" spans="1:26" x14ac:dyDescent="0.3">
      <c r="A4" s="2" t="s">
        <v>444</v>
      </c>
      <c r="B4" s="2">
        <v>5</v>
      </c>
      <c r="C4" s="2">
        <v>1</v>
      </c>
      <c r="D4" s="2">
        <v>48.56</v>
      </c>
      <c r="E4" s="2">
        <v>1.3718974E-2</v>
      </c>
      <c r="F4" s="2">
        <v>1.0735145999999999E-2</v>
      </c>
      <c r="G4" s="2">
        <v>2.490553931</v>
      </c>
      <c r="H4" s="2">
        <v>0.818432559</v>
      </c>
      <c r="I4" s="2">
        <v>2</v>
      </c>
      <c r="J4" s="2">
        <v>1</v>
      </c>
      <c r="K4" s="2" t="s">
        <v>2</v>
      </c>
      <c r="L4" s="2" t="s">
        <v>0</v>
      </c>
      <c r="M4" s="2">
        <v>11762</v>
      </c>
      <c r="N4" s="2" t="s">
        <v>34</v>
      </c>
      <c r="O4" s="2">
        <v>544.65130150000005</v>
      </c>
      <c r="P4" s="2">
        <v>288.57992380000002</v>
      </c>
      <c r="Q4" s="2">
        <v>748.53263960000004</v>
      </c>
      <c r="R4" s="2">
        <v>422.44722990000002</v>
      </c>
      <c r="S4" s="2">
        <v>556.79570960000001</v>
      </c>
      <c r="T4" s="2">
        <v>1141.8635919999999</v>
      </c>
      <c r="U4" s="2">
        <v>354.56718319999999</v>
      </c>
      <c r="V4" s="2">
        <v>602.66310529999998</v>
      </c>
      <c r="W4" s="2">
        <v>1402.137397</v>
      </c>
      <c r="X4" s="2">
        <v>1063.353267</v>
      </c>
      <c r="Y4" s="2">
        <v>1107.356348</v>
      </c>
      <c r="Z4" s="2">
        <v>1418.7488069999999</v>
      </c>
    </row>
    <row r="5" spans="1:26" x14ac:dyDescent="0.3">
      <c r="A5" s="2" t="s">
        <v>385</v>
      </c>
      <c r="B5" s="2">
        <v>8</v>
      </c>
      <c r="C5" s="2">
        <v>4</v>
      </c>
      <c r="D5" s="2">
        <v>46.78</v>
      </c>
      <c r="E5" s="2">
        <v>9.655238E-3</v>
      </c>
      <c r="F5" s="2">
        <v>8.8033009999999995E-3</v>
      </c>
      <c r="G5" s="2">
        <v>2.9513397010000002</v>
      </c>
      <c r="H5" s="2">
        <v>0.86470936600000003</v>
      </c>
      <c r="I5" s="2">
        <v>2</v>
      </c>
      <c r="J5" s="2">
        <v>1</v>
      </c>
      <c r="K5" s="2" t="s">
        <v>0</v>
      </c>
      <c r="L5" s="2" t="s">
        <v>1</v>
      </c>
      <c r="M5" s="2">
        <v>17898</v>
      </c>
      <c r="N5" s="2" t="s">
        <v>34</v>
      </c>
      <c r="O5" s="2">
        <v>49596.812250000003</v>
      </c>
      <c r="P5" s="2">
        <v>60024.008370000003</v>
      </c>
      <c r="Q5" s="2">
        <v>118438.8147</v>
      </c>
      <c r="R5" s="2">
        <v>122212.7993</v>
      </c>
      <c r="S5" s="2">
        <v>32321.073980000001</v>
      </c>
      <c r="T5" s="2">
        <v>44749.804150000004</v>
      </c>
      <c r="U5" s="2">
        <v>17626.69671</v>
      </c>
      <c r="V5" s="2">
        <v>23984.94571</v>
      </c>
      <c r="W5" s="2">
        <v>64056.313179999997</v>
      </c>
      <c r="X5" s="2">
        <v>55653.805390000001</v>
      </c>
      <c r="Y5" s="2">
        <v>40060.194089999997</v>
      </c>
      <c r="Z5" s="2">
        <v>44411.94328</v>
      </c>
    </row>
    <row r="6" spans="1:26" x14ac:dyDescent="0.3">
      <c r="A6" s="2" t="s">
        <v>303</v>
      </c>
      <c r="B6" s="2">
        <v>2</v>
      </c>
      <c r="C6" s="2">
        <v>1</v>
      </c>
      <c r="D6" s="2">
        <v>24.28</v>
      </c>
      <c r="E6" s="2">
        <v>4.4156689999999997E-3</v>
      </c>
      <c r="F6" s="2">
        <v>5.3045799999999997E-3</v>
      </c>
      <c r="G6" s="2">
        <v>3.234382455</v>
      </c>
      <c r="H6" s="2">
        <v>0.93854469200000001</v>
      </c>
      <c r="I6" s="2">
        <v>2</v>
      </c>
      <c r="J6" s="2">
        <v>1</v>
      </c>
      <c r="K6" s="2" t="s">
        <v>2</v>
      </c>
      <c r="L6" s="2" t="s">
        <v>0</v>
      </c>
      <c r="M6" s="2">
        <v>14920</v>
      </c>
      <c r="N6" s="2" t="s">
        <v>34</v>
      </c>
      <c r="O6" s="2">
        <v>1543.9443739999999</v>
      </c>
      <c r="P6" s="2">
        <v>877.43877640000005</v>
      </c>
      <c r="Q6" s="2">
        <v>1207.8479870000001</v>
      </c>
      <c r="R6" s="2">
        <v>1388.9007710000001</v>
      </c>
      <c r="S6" s="2">
        <v>2954.6460320000001</v>
      </c>
      <c r="T6" s="2">
        <v>5748.9701420000001</v>
      </c>
      <c r="U6" s="2">
        <v>4010.8121580000002</v>
      </c>
      <c r="V6" s="2">
        <v>2653.7320500000001</v>
      </c>
      <c r="W6" s="2">
        <v>7197.1728560000001</v>
      </c>
      <c r="X6" s="2">
        <v>4148.9001989999997</v>
      </c>
      <c r="Y6" s="2">
        <v>2253.112662</v>
      </c>
      <c r="Z6" s="2">
        <v>2631.3720870000002</v>
      </c>
    </row>
    <row r="7" spans="1:26" x14ac:dyDescent="0.3">
      <c r="A7" s="2" t="s">
        <v>263</v>
      </c>
      <c r="B7" s="2">
        <v>6</v>
      </c>
      <c r="C7" s="2">
        <v>2</v>
      </c>
      <c r="D7" s="2">
        <v>36.6</v>
      </c>
      <c r="E7" s="2">
        <v>2.6441709999999998E-3</v>
      </c>
      <c r="F7" s="2">
        <v>3.7588159999999999E-3</v>
      </c>
      <c r="G7" s="2">
        <v>3.4097997709999999</v>
      </c>
      <c r="H7" s="2">
        <v>0.96734116000000003</v>
      </c>
      <c r="I7" s="2">
        <v>2</v>
      </c>
      <c r="J7" s="2">
        <v>1</v>
      </c>
      <c r="K7" s="2" t="s">
        <v>0</v>
      </c>
      <c r="L7" s="2" t="s">
        <v>1</v>
      </c>
      <c r="M7" s="2">
        <v>15006</v>
      </c>
      <c r="N7" s="2" t="s">
        <v>34</v>
      </c>
      <c r="O7" s="2">
        <v>435.80395829999998</v>
      </c>
      <c r="P7" s="2">
        <v>483.87515680000001</v>
      </c>
      <c r="Q7" s="2">
        <v>951.73739</v>
      </c>
      <c r="R7" s="2">
        <v>1281.856346</v>
      </c>
      <c r="S7" s="2">
        <v>135.93675569999999</v>
      </c>
      <c r="T7" s="2">
        <v>186.6356648</v>
      </c>
      <c r="U7" s="2">
        <v>283.55900739999998</v>
      </c>
      <c r="V7" s="2">
        <v>318.63631889999999</v>
      </c>
      <c r="W7" s="2">
        <v>571.13352520000001</v>
      </c>
      <c r="X7" s="2">
        <v>836.73113269999999</v>
      </c>
      <c r="Y7" s="2">
        <v>829.5375252</v>
      </c>
      <c r="Z7" s="2">
        <v>699.10200669999995</v>
      </c>
    </row>
    <row r="8" spans="1:26" x14ac:dyDescent="0.3">
      <c r="A8" s="2" t="s">
        <v>430</v>
      </c>
      <c r="B8" s="2">
        <v>27</v>
      </c>
      <c r="C8" s="2">
        <v>5</v>
      </c>
      <c r="D8" s="2">
        <v>140.35</v>
      </c>
      <c r="E8" s="2">
        <v>1.2866687999999999E-2</v>
      </c>
      <c r="F8" s="2">
        <v>1.0451781E-2</v>
      </c>
      <c r="G8" s="2">
        <v>3.939228489</v>
      </c>
      <c r="H8" s="2">
        <v>0.82749117000000005</v>
      </c>
      <c r="I8" s="2">
        <v>2</v>
      </c>
      <c r="J8" s="2">
        <v>1</v>
      </c>
      <c r="K8" s="2" t="s">
        <v>2</v>
      </c>
      <c r="L8" s="2" t="s">
        <v>0</v>
      </c>
      <c r="M8" s="2">
        <v>117733</v>
      </c>
      <c r="N8" s="2" t="s">
        <v>34</v>
      </c>
      <c r="O8" s="2">
        <v>810.53512490000003</v>
      </c>
      <c r="P8" s="2">
        <v>1171.6708490000001</v>
      </c>
      <c r="Q8" s="2">
        <v>682.33686820000003</v>
      </c>
      <c r="R8" s="2">
        <v>228.57848759999999</v>
      </c>
      <c r="S8" s="2">
        <v>2140.299434</v>
      </c>
      <c r="T8" s="2">
        <v>5068.0019480000001</v>
      </c>
      <c r="U8" s="2">
        <v>2025.5704780000001</v>
      </c>
      <c r="V8" s="2">
        <v>1071.758086</v>
      </c>
      <c r="W8" s="2">
        <v>3618.1101450000001</v>
      </c>
      <c r="X8" s="2">
        <v>3564.063494</v>
      </c>
      <c r="Y8" s="2">
        <v>1619.7678759999999</v>
      </c>
      <c r="Z8" s="2">
        <v>2594.7244479999999</v>
      </c>
    </row>
    <row r="9" spans="1:26" x14ac:dyDescent="0.3">
      <c r="A9" s="2" t="s">
        <v>608</v>
      </c>
      <c r="B9" s="2">
        <v>6</v>
      </c>
      <c r="C9" s="2">
        <v>1</v>
      </c>
      <c r="D9" s="2">
        <v>34.19</v>
      </c>
      <c r="E9" s="2">
        <v>4.8232556000000003E-2</v>
      </c>
      <c r="F9" s="2">
        <v>2.6541250999999998E-2</v>
      </c>
      <c r="G9" s="2">
        <v>4.3827898620000001</v>
      </c>
      <c r="H9" s="2">
        <v>0.59463496999999998</v>
      </c>
      <c r="I9" s="2">
        <v>2</v>
      </c>
      <c r="J9" s="2">
        <v>1</v>
      </c>
      <c r="K9" s="2" t="s">
        <v>1</v>
      </c>
      <c r="L9" s="2" t="s">
        <v>2</v>
      </c>
      <c r="M9" s="2">
        <v>20885</v>
      </c>
      <c r="N9" s="2" t="s">
        <v>34</v>
      </c>
      <c r="O9" s="2">
        <v>230.5879679</v>
      </c>
      <c r="P9" s="2">
        <v>146.01115830000001</v>
      </c>
      <c r="Q9" s="2">
        <v>580.26321059999998</v>
      </c>
      <c r="R9" s="2">
        <v>41.862926399999999</v>
      </c>
      <c r="S9" s="2">
        <v>1210.2937710000001</v>
      </c>
      <c r="T9" s="2">
        <v>1951.099586</v>
      </c>
      <c r="U9" s="2">
        <v>654.9707459</v>
      </c>
      <c r="V9" s="2">
        <v>317.92024739999999</v>
      </c>
      <c r="W9" s="2">
        <v>422.83698500000003</v>
      </c>
      <c r="X9" s="2">
        <v>215.1160854</v>
      </c>
      <c r="Y9" s="2">
        <v>123.7316995</v>
      </c>
      <c r="Z9" s="2">
        <v>181.61492749999999</v>
      </c>
    </row>
    <row r="10" spans="1:26" x14ac:dyDescent="0.3">
      <c r="A10" s="2" t="s">
        <v>505</v>
      </c>
      <c r="B10" s="2">
        <v>3</v>
      </c>
      <c r="C10" s="2">
        <v>1</v>
      </c>
      <c r="D10" s="2">
        <v>35.22</v>
      </c>
      <c r="E10" s="2">
        <v>2.6059459E-2</v>
      </c>
      <c r="F10" s="2">
        <v>1.7610515E-2</v>
      </c>
      <c r="G10" s="2">
        <v>4.4944882369999997</v>
      </c>
      <c r="H10" s="2">
        <v>0.71393784400000004</v>
      </c>
      <c r="I10" s="2">
        <v>2</v>
      </c>
      <c r="J10" s="2">
        <v>1</v>
      </c>
      <c r="K10" s="2" t="s">
        <v>0</v>
      </c>
      <c r="L10" s="2" t="s">
        <v>1</v>
      </c>
      <c r="M10" s="2">
        <v>15747</v>
      </c>
      <c r="N10" s="2" t="s">
        <v>34</v>
      </c>
      <c r="O10" s="2">
        <v>721.51319450000005</v>
      </c>
      <c r="P10" s="2">
        <v>658.33497709999995</v>
      </c>
      <c r="Q10" s="2">
        <v>335.40595680000001</v>
      </c>
      <c r="R10" s="2">
        <v>300.82121640000003</v>
      </c>
      <c r="S10" s="2">
        <v>65.846550399999998</v>
      </c>
      <c r="T10" s="2">
        <v>53.233517919999997</v>
      </c>
      <c r="U10" s="2">
        <v>134.86168420000001</v>
      </c>
      <c r="V10" s="2">
        <v>194.62441089999999</v>
      </c>
      <c r="W10" s="2">
        <v>542.20664250000004</v>
      </c>
      <c r="X10" s="2">
        <v>320.96042929999999</v>
      </c>
      <c r="Y10" s="2">
        <v>629.10547350000002</v>
      </c>
      <c r="Z10" s="2">
        <v>84.727852299999995</v>
      </c>
    </row>
    <row r="11" spans="1:26" x14ac:dyDescent="0.3">
      <c r="A11" s="2" t="s">
        <v>342</v>
      </c>
      <c r="B11" s="2">
        <v>6</v>
      </c>
      <c r="C11" s="2">
        <v>1</v>
      </c>
      <c r="D11" s="2">
        <v>61.9</v>
      </c>
      <c r="E11" s="2">
        <v>6.7390820000000004E-3</v>
      </c>
      <c r="F11" s="2">
        <v>7.0962439999999998E-3</v>
      </c>
      <c r="G11" s="2">
        <v>6.4807128179999998</v>
      </c>
      <c r="H11" s="2">
        <v>0.90354636899999996</v>
      </c>
      <c r="I11" s="2">
        <v>2</v>
      </c>
      <c r="J11" s="2">
        <v>1</v>
      </c>
      <c r="K11" s="2" t="s">
        <v>2</v>
      </c>
      <c r="L11" s="2" t="s">
        <v>0</v>
      </c>
      <c r="M11" s="2">
        <v>27208</v>
      </c>
      <c r="N11" s="2" t="s">
        <v>34</v>
      </c>
      <c r="O11" s="2">
        <v>2980.2065659999998</v>
      </c>
      <c r="P11" s="2">
        <v>2273.5128140000002</v>
      </c>
      <c r="Q11" s="2">
        <v>4079.7255540000001</v>
      </c>
      <c r="R11" s="2">
        <v>1501.4896630000001</v>
      </c>
      <c r="S11" s="2">
        <v>10797.764870000001</v>
      </c>
      <c r="T11" s="2">
        <v>11306.429980000001</v>
      </c>
      <c r="U11" s="2">
        <v>3190.778104</v>
      </c>
      <c r="V11" s="2">
        <v>8543.2212959999997</v>
      </c>
      <c r="W11" s="2">
        <v>10562.779270000001</v>
      </c>
      <c r="X11" s="2">
        <v>27395.41516</v>
      </c>
      <c r="Y11" s="2">
        <v>6359.4307019999997</v>
      </c>
      <c r="Z11" s="2">
        <v>25900.474399999999</v>
      </c>
    </row>
    <row r="12" spans="1:26" x14ac:dyDescent="0.3">
      <c r="A12" s="2" t="s">
        <v>562</v>
      </c>
      <c r="B12" s="2">
        <v>8</v>
      </c>
      <c r="C12" s="2">
        <v>2</v>
      </c>
      <c r="D12" s="2">
        <v>194.63</v>
      </c>
      <c r="E12" s="2">
        <v>3.7230029999999997E-2</v>
      </c>
      <c r="F12" s="2">
        <v>2.2441389999999999E-2</v>
      </c>
      <c r="G12" s="2">
        <v>11.971069890000001</v>
      </c>
      <c r="H12" s="2">
        <v>0.64654533300000006</v>
      </c>
      <c r="I12" s="2">
        <v>2</v>
      </c>
      <c r="J12" s="2">
        <v>1</v>
      </c>
      <c r="K12" s="2" t="s">
        <v>2</v>
      </c>
      <c r="L12" s="2" t="s">
        <v>0</v>
      </c>
      <c r="M12" s="2">
        <v>22592</v>
      </c>
      <c r="N12" s="2" t="s">
        <v>563</v>
      </c>
      <c r="O12" s="2">
        <v>165.54216410000001</v>
      </c>
      <c r="P12" s="2">
        <v>115.2143047</v>
      </c>
      <c r="Q12" s="2">
        <v>119.5119905</v>
      </c>
      <c r="R12" s="2">
        <v>184.88245559999999</v>
      </c>
      <c r="S12" s="2">
        <v>353.03831400000001</v>
      </c>
      <c r="T12" s="2">
        <v>1718.8694270000001</v>
      </c>
      <c r="U12" s="2">
        <v>432.09176730000001</v>
      </c>
      <c r="V12" s="2">
        <v>166.67133559999999</v>
      </c>
      <c r="W12" s="2">
        <v>4803.2091979999996</v>
      </c>
      <c r="X12" s="2">
        <v>489.7966682</v>
      </c>
      <c r="Y12" s="2">
        <v>1372.8143600000001</v>
      </c>
      <c r="Z12" s="2">
        <v>339.06227089999999</v>
      </c>
    </row>
    <row r="13" spans="1:26" x14ac:dyDescent="0.3">
      <c r="A13" s="2" t="s">
        <v>349</v>
      </c>
      <c r="B13" s="2">
        <v>11</v>
      </c>
      <c r="C13" s="2">
        <v>1</v>
      </c>
      <c r="D13" s="2">
        <v>75.81</v>
      </c>
      <c r="E13" s="2">
        <v>7.0676610000000003E-3</v>
      </c>
      <c r="F13" s="2">
        <v>7.2629060000000004E-3</v>
      </c>
      <c r="G13" s="2">
        <v>16.15015803</v>
      </c>
      <c r="H13" s="2">
        <v>0.89889656399999995</v>
      </c>
      <c r="I13" s="2">
        <v>2</v>
      </c>
      <c r="J13" s="2">
        <v>1</v>
      </c>
      <c r="K13" s="2" t="s">
        <v>2</v>
      </c>
      <c r="L13" s="2" t="s">
        <v>1</v>
      </c>
      <c r="M13" s="2">
        <v>32953</v>
      </c>
      <c r="N13" s="2" t="s">
        <v>34</v>
      </c>
      <c r="O13" s="2">
        <v>339.10212189999999</v>
      </c>
      <c r="P13" s="2">
        <v>96.127205430000004</v>
      </c>
      <c r="Q13" s="2">
        <v>820.54524000000004</v>
      </c>
      <c r="R13" s="2">
        <v>1232.6593459999999</v>
      </c>
      <c r="S13" s="2">
        <v>91.657147760000001</v>
      </c>
      <c r="T13" s="2">
        <v>261.02428739999999</v>
      </c>
      <c r="U13" s="2">
        <v>13.96666074</v>
      </c>
      <c r="V13" s="2">
        <v>17.358736759999999</v>
      </c>
      <c r="W13" s="2">
        <v>2788.059906</v>
      </c>
      <c r="X13" s="2">
        <v>1229.5034169999999</v>
      </c>
      <c r="Y13" s="2">
        <v>524.89614900000004</v>
      </c>
      <c r="Z13" s="2">
        <v>1659.311561</v>
      </c>
    </row>
    <row r="14" spans="1:26" x14ac:dyDescent="0.3">
      <c r="A14" s="2" t="s">
        <v>33</v>
      </c>
      <c r="B14" s="2">
        <v>4</v>
      </c>
      <c r="C14" s="2">
        <v>1</v>
      </c>
      <c r="D14" s="2">
        <v>29.37</v>
      </c>
      <c r="E14" s="4">
        <v>4.9599999999999999E-6</v>
      </c>
      <c r="F14" s="2">
        <v>1.05851E-4</v>
      </c>
      <c r="G14" s="2">
        <v>131.91955300000001</v>
      </c>
      <c r="H14" s="2">
        <v>1</v>
      </c>
      <c r="I14" s="2">
        <v>2</v>
      </c>
      <c r="J14" s="2">
        <v>1</v>
      </c>
      <c r="K14" s="2" t="s">
        <v>2</v>
      </c>
      <c r="L14" s="2" t="s">
        <v>0</v>
      </c>
      <c r="M14" s="2">
        <v>12353</v>
      </c>
      <c r="N14" s="2" t="s">
        <v>34</v>
      </c>
      <c r="O14" s="2">
        <v>7.070915619</v>
      </c>
      <c r="P14" s="2">
        <v>14.364643190000001</v>
      </c>
      <c r="Q14" s="2">
        <v>39.834116710000004</v>
      </c>
      <c r="R14" s="2">
        <v>118.6433095</v>
      </c>
      <c r="S14" s="2">
        <v>6276.0402819999999</v>
      </c>
      <c r="T14" s="2">
        <v>3478.9620020000002</v>
      </c>
      <c r="U14" s="2">
        <v>3367.5131929999998</v>
      </c>
      <c r="V14" s="2">
        <v>3115.5902329999999</v>
      </c>
      <c r="W14" s="2">
        <v>3843.5110460000001</v>
      </c>
      <c r="X14" s="2">
        <v>8084.9509879999996</v>
      </c>
      <c r="Y14" s="2">
        <v>5612.3520289999997</v>
      </c>
      <c r="Z14" s="2">
        <v>6193.226506</v>
      </c>
    </row>
    <row r="17" spans="1:2" x14ac:dyDescent="0.3">
      <c r="A17" s="2" t="s">
        <v>1067</v>
      </c>
      <c r="B17" s="5">
        <f>(13/310)*100</f>
        <v>4.1935483870967749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B255"/>
  <sheetViews>
    <sheetView topLeftCell="A236" workbookViewId="0">
      <selection activeCell="L124" sqref="L124"/>
    </sheetView>
  </sheetViews>
  <sheetFormatPr defaultRowHeight="14.4" x14ac:dyDescent="0.3"/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820</v>
      </c>
      <c r="B2">
        <v>17</v>
      </c>
      <c r="C2">
        <v>6</v>
      </c>
      <c r="D2">
        <v>83.58</v>
      </c>
      <c r="E2">
        <v>7.5754399999999997E-4</v>
      </c>
      <c r="F2">
        <v>1.6540509999999999E-3</v>
      </c>
      <c r="G2">
        <v>8.0301063920000004</v>
      </c>
      <c r="H2">
        <v>0.99562797800000002</v>
      </c>
      <c r="I2">
        <v>2</v>
      </c>
      <c r="J2">
        <v>1</v>
      </c>
      <c r="K2" t="s">
        <v>1</v>
      </c>
      <c r="L2" t="s">
        <v>0</v>
      </c>
      <c r="M2">
        <v>88156</v>
      </c>
      <c r="N2" t="s">
        <v>821</v>
      </c>
      <c r="O2">
        <v>1029.8512929999999</v>
      </c>
      <c r="P2">
        <v>1028.201055</v>
      </c>
      <c r="Q2">
        <v>385.7708998</v>
      </c>
      <c r="R2">
        <v>651.40049329999999</v>
      </c>
      <c r="S2">
        <v>1790.4095</v>
      </c>
      <c r="T2">
        <v>6905.528182</v>
      </c>
      <c r="U2">
        <v>6125.0841309999996</v>
      </c>
      <c r="V2">
        <v>10033.95414</v>
      </c>
      <c r="W2">
        <v>5817.2220349999998</v>
      </c>
      <c r="X2">
        <v>5630.1355469999999</v>
      </c>
      <c r="Y2">
        <v>3548.337986</v>
      </c>
      <c r="Z2">
        <v>3920.1124500000001</v>
      </c>
      <c r="AA2" t="s">
        <v>68</v>
      </c>
      <c r="AB2">
        <v>0.68600000000000005</v>
      </c>
    </row>
    <row r="3" spans="1:28" x14ac:dyDescent="0.3">
      <c r="A3" t="s">
        <v>265</v>
      </c>
      <c r="B3">
        <v>5</v>
      </c>
      <c r="C3">
        <v>1</v>
      </c>
      <c r="D3">
        <v>216.75</v>
      </c>
      <c r="E3">
        <v>1.423941E-3</v>
      </c>
      <c r="F3">
        <v>2.5077239999999998E-3</v>
      </c>
      <c r="G3">
        <v>9.7915632830000003</v>
      </c>
      <c r="H3">
        <v>0.98678354400000001</v>
      </c>
      <c r="I3">
        <v>2</v>
      </c>
      <c r="J3">
        <v>1</v>
      </c>
      <c r="K3" t="s">
        <v>1</v>
      </c>
      <c r="L3" t="s">
        <v>2</v>
      </c>
      <c r="M3">
        <v>32328</v>
      </c>
      <c r="N3" t="s">
        <v>266</v>
      </c>
      <c r="O3">
        <v>2873.715545</v>
      </c>
      <c r="P3">
        <v>720.68949259999999</v>
      </c>
      <c r="Q3">
        <v>2251.3694369999998</v>
      </c>
      <c r="R3">
        <v>2738.855564</v>
      </c>
      <c r="S3">
        <v>4835.4987229999997</v>
      </c>
      <c r="T3">
        <v>2939.5500699999998</v>
      </c>
      <c r="U3">
        <v>4168.3454009999996</v>
      </c>
      <c r="V3">
        <v>10004.721680000001</v>
      </c>
      <c r="W3">
        <v>716.56515290000004</v>
      </c>
      <c r="X3">
        <v>959.32687020000003</v>
      </c>
      <c r="Y3">
        <v>318.84358529999997</v>
      </c>
      <c r="Z3">
        <v>246.79776459999999</v>
      </c>
      <c r="AA3" t="s">
        <v>68</v>
      </c>
      <c r="AB3">
        <v>0.46039999999999998</v>
      </c>
    </row>
    <row r="4" spans="1:28" x14ac:dyDescent="0.3">
      <c r="A4" t="s">
        <v>864</v>
      </c>
      <c r="B4">
        <v>26</v>
      </c>
      <c r="C4">
        <v>5</v>
      </c>
      <c r="D4">
        <v>157.08000000000001</v>
      </c>
      <c r="E4">
        <v>3.1125189999999998E-3</v>
      </c>
      <c r="F4">
        <v>4.2520780000000003E-3</v>
      </c>
      <c r="G4">
        <v>4.9977059229999998</v>
      </c>
      <c r="H4">
        <v>0.95963476299999995</v>
      </c>
      <c r="I4">
        <v>2</v>
      </c>
      <c r="J4">
        <v>1</v>
      </c>
      <c r="K4" t="s">
        <v>2</v>
      </c>
      <c r="L4" t="s">
        <v>0</v>
      </c>
      <c r="M4">
        <v>135586</v>
      </c>
      <c r="N4" t="s">
        <v>865</v>
      </c>
      <c r="O4">
        <v>11313.43687</v>
      </c>
      <c r="P4">
        <v>18407.816739999998</v>
      </c>
      <c r="Q4">
        <v>15889.0861</v>
      </c>
      <c r="R4">
        <v>18207.994780000001</v>
      </c>
      <c r="S4">
        <v>10552.32799</v>
      </c>
      <c r="T4">
        <v>38025.91332</v>
      </c>
      <c r="U4">
        <v>48104.534910000002</v>
      </c>
      <c r="V4">
        <v>57604.722730000001</v>
      </c>
      <c r="W4">
        <v>94908.441619999998</v>
      </c>
      <c r="X4">
        <v>84216.774380000003</v>
      </c>
      <c r="Y4">
        <v>63673.661509999998</v>
      </c>
      <c r="Z4">
        <v>76146.390729999999</v>
      </c>
      <c r="AA4" t="s">
        <v>68</v>
      </c>
      <c r="AB4">
        <v>0.34960000000000002</v>
      </c>
    </row>
    <row r="5" spans="1:28" x14ac:dyDescent="0.3">
      <c r="A5" t="s">
        <v>866</v>
      </c>
      <c r="B5">
        <v>12</v>
      </c>
      <c r="C5">
        <v>5</v>
      </c>
      <c r="D5">
        <v>80.86</v>
      </c>
      <c r="E5">
        <v>3.1125689999999999E-3</v>
      </c>
      <c r="F5">
        <v>4.2520780000000003E-3</v>
      </c>
      <c r="G5">
        <v>2.1213219149999998</v>
      </c>
      <c r="H5">
        <v>0.95963395100000004</v>
      </c>
      <c r="I5">
        <v>2</v>
      </c>
      <c r="J5">
        <v>1</v>
      </c>
      <c r="K5" t="s">
        <v>1</v>
      </c>
      <c r="L5" t="s">
        <v>0</v>
      </c>
      <c r="M5">
        <v>65407</v>
      </c>
      <c r="N5" t="s">
        <v>867</v>
      </c>
      <c r="O5">
        <v>838.53515609999999</v>
      </c>
      <c r="P5">
        <v>921.44251139999994</v>
      </c>
      <c r="Q5">
        <v>644.37032580000005</v>
      </c>
      <c r="R5">
        <v>894.0289755</v>
      </c>
      <c r="S5">
        <v>1654.469752</v>
      </c>
      <c r="T5">
        <v>1287.520507</v>
      </c>
      <c r="U5">
        <v>1818.239804</v>
      </c>
      <c r="V5">
        <v>2236.6892830000002</v>
      </c>
      <c r="W5">
        <v>1578.8207150000001</v>
      </c>
      <c r="X5">
        <v>1783.5950949999999</v>
      </c>
      <c r="Y5">
        <v>967.33226769999999</v>
      </c>
      <c r="Z5">
        <v>1348.861007</v>
      </c>
      <c r="AA5" t="s">
        <v>68</v>
      </c>
      <c r="AB5">
        <v>0.81599999999999995</v>
      </c>
    </row>
    <row r="6" spans="1:28" x14ac:dyDescent="0.3">
      <c r="A6" t="s">
        <v>870</v>
      </c>
      <c r="B6">
        <v>5</v>
      </c>
      <c r="C6">
        <v>2</v>
      </c>
      <c r="D6">
        <v>68.89</v>
      </c>
      <c r="E6">
        <v>3.419563E-3</v>
      </c>
      <c r="F6">
        <v>4.5440589999999996E-3</v>
      </c>
      <c r="G6">
        <v>5.5665476309999997</v>
      </c>
      <c r="H6">
        <v>0.95460012999999999</v>
      </c>
      <c r="I6">
        <v>2</v>
      </c>
      <c r="J6">
        <v>1</v>
      </c>
      <c r="K6" t="s">
        <v>1</v>
      </c>
      <c r="L6" t="s">
        <v>0</v>
      </c>
      <c r="M6">
        <v>11074</v>
      </c>
      <c r="N6" t="s">
        <v>871</v>
      </c>
      <c r="O6">
        <v>2287.723301</v>
      </c>
      <c r="P6">
        <v>1658.1969140000001</v>
      </c>
      <c r="Q6">
        <v>2185.3994510000002</v>
      </c>
      <c r="R6">
        <v>1492.4023420000001</v>
      </c>
      <c r="S6">
        <v>3905.1486930000001</v>
      </c>
      <c r="T6">
        <v>5499.687269</v>
      </c>
      <c r="U6">
        <v>14974.278910000001</v>
      </c>
      <c r="V6">
        <v>18058.696810000001</v>
      </c>
      <c r="W6">
        <v>6893.9041200000001</v>
      </c>
      <c r="X6">
        <v>5103.9636259999997</v>
      </c>
      <c r="Y6">
        <v>5155.7312169999996</v>
      </c>
      <c r="Z6">
        <v>4167.8329389999999</v>
      </c>
      <c r="AA6" t="s">
        <v>68</v>
      </c>
      <c r="AB6">
        <v>0.95920000000000005</v>
      </c>
    </row>
    <row r="7" spans="1:28" x14ac:dyDescent="0.3">
      <c r="A7" t="s">
        <v>872</v>
      </c>
      <c r="B7">
        <v>7</v>
      </c>
      <c r="C7">
        <v>1</v>
      </c>
      <c r="D7">
        <v>70.010000000000005</v>
      </c>
      <c r="E7">
        <v>3.6311479999999998E-3</v>
      </c>
      <c r="F7">
        <v>4.739058E-3</v>
      </c>
      <c r="G7">
        <v>13.192187649999999</v>
      </c>
      <c r="H7">
        <v>0.95114917399999999</v>
      </c>
      <c r="I7">
        <v>2</v>
      </c>
      <c r="J7">
        <v>1</v>
      </c>
      <c r="K7" t="s">
        <v>0</v>
      </c>
      <c r="L7" t="s">
        <v>2</v>
      </c>
      <c r="M7">
        <v>61853</v>
      </c>
      <c r="N7" t="s">
        <v>873</v>
      </c>
      <c r="O7">
        <v>154.61612550000001</v>
      </c>
      <c r="P7">
        <v>408.55761510000002</v>
      </c>
      <c r="Q7">
        <v>273.84676510000003</v>
      </c>
      <c r="R7">
        <v>371.77392159999999</v>
      </c>
      <c r="S7">
        <v>4.7532031999999997</v>
      </c>
      <c r="T7">
        <v>32.127460429999999</v>
      </c>
      <c r="U7">
        <v>46.650836089999999</v>
      </c>
      <c r="V7">
        <v>101.2037345</v>
      </c>
      <c r="W7">
        <v>37.230761680000001</v>
      </c>
      <c r="X7">
        <v>24.2905424</v>
      </c>
      <c r="Y7">
        <v>20.158379029999999</v>
      </c>
      <c r="Z7">
        <v>9.9498827670000001</v>
      </c>
      <c r="AA7" t="s">
        <v>68</v>
      </c>
      <c r="AB7">
        <v>0.51419999999999999</v>
      </c>
    </row>
    <row r="8" spans="1:28" x14ac:dyDescent="0.3">
      <c r="A8" t="s">
        <v>456</v>
      </c>
      <c r="B8">
        <v>14</v>
      </c>
      <c r="C8">
        <v>2</v>
      </c>
      <c r="D8">
        <v>368.65</v>
      </c>
      <c r="E8">
        <v>4.1361499999999999E-3</v>
      </c>
      <c r="F8">
        <v>5.2119990000000001E-3</v>
      </c>
      <c r="G8">
        <v>9.5055149070000002</v>
      </c>
      <c r="H8">
        <v>0.942996642</v>
      </c>
      <c r="I8">
        <v>2</v>
      </c>
      <c r="J8">
        <v>1</v>
      </c>
      <c r="K8" t="s">
        <v>2</v>
      </c>
      <c r="L8" t="s">
        <v>0</v>
      </c>
      <c r="M8">
        <v>61024</v>
      </c>
      <c r="N8" t="s">
        <v>457</v>
      </c>
      <c r="O8">
        <v>31.633937840000002</v>
      </c>
      <c r="P8">
        <v>51.641112419999999</v>
      </c>
      <c r="Q8">
        <v>20.741809499999999</v>
      </c>
      <c r="R8">
        <v>87.153085439999998</v>
      </c>
      <c r="S8">
        <v>38.777674689999998</v>
      </c>
      <c r="T8">
        <v>90.205421819999998</v>
      </c>
      <c r="U8">
        <v>345.03278640000002</v>
      </c>
      <c r="V8">
        <v>206.6231143</v>
      </c>
      <c r="W8">
        <v>261.45963440000003</v>
      </c>
      <c r="X8">
        <v>371.42139789999999</v>
      </c>
      <c r="Y8">
        <v>424.17948619999999</v>
      </c>
      <c r="Z8">
        <v>760.10824539999999</v>
      </c>
      <c r="AA8" t="s">
        <v>68</v>
      </c>
      <c r="AB8">
        <v>0.36080000000000001</v>
      </c>
    </row>
    <row r="9" spans="1:28" x14ac:dyDescent="0.3">
      <c r="A9" t="s">
        <v>668</v>
      </c>
      <c r="B9">
        <v>7</v>
      </c>
      <c r="C9">
        <v>1</v>
      </c>
      <c r="D9">
        <v>97.08</v>
      </c>
      <c r="E9">
        <v>6.1828830000000001E-3</v>
      </c>
      <c r="F9">
        <v>6.8467290000000002E-3</v>
      </c>
      <c r="G9">
        <v>5.2854207540000004</v>
      </c>
      <c r="H9">
        <v>0.91158576000000002</v>
      </c>
      <c r="I9">
        <v>2</v>
      </c>
      <c r="J9">
        <v>1</v>
      </c>
      <c r="K9" t="s">
        <v>2</v>
      </c>
      <c r="L9" t="s">
        <v>0</v>
      </c>
      <c r="M9">
        <v>63960</v>
      </c>
      <c r="N9" t="s">
        <v>669</v>
      </c>
      <c r="O9">
        <v>1089.086665</v>
      </c>
      <c r="P9">
        <v>996.32663379999997</v>
      </c>
      <c r="Q9">
        <v>375.33876650000002</v>
      </c>
      <c r="R9">
        <v>2430.2303470000002</v>
      </c>
      <c r="S9">
        <v>1364.688983</v>
      </c>
      <c r="T9">
        <v>3062.6676640000001</v>
      </c>
      <c r="U9">
        <v>2533.3174119999999</v>
      </c>
      <c r="V9">
        <v>6772.8234409999995</v>
      </c>
      <c r="W9">
        <v>8618.9032189999998</v>
      </c>
      <c r="X9">
        <v>6932.3915159999997</v>
      </c>
      <c r="Y9">
        <v>4739.344247</v>
      </c>
      <c r="Z9">
        <v>5560.2609689999999</v>
      </c>
      <c r="AA9" t="s">
        <v>68</v>
      </c>
      <c r="AB9">
        <v>0.99480000000000002</v>
      </c>
    </row>
    <row r="10" spans="1:28" x14ac:dyDescent="0.3">
      <c r="A10" t="s">
        <v>560</v>
      </c>
      <c r="B10">
        <v>5</v>
      </c>
      <c r="C10">
        <v>2</v>
      </c>
      <c r="D10">
        <v>236.3</v>
      </c>
      <c r="E10">
        <v>7.6725789999999997E-3</v>
      </c>
      <c r="F10">
        <v>8.1269640000000004E-3</v>
      </c>
      <c r="G10">
        <v>4.120063805</v>
      </c>
      <c r="H10">
        <v>0.89052534999999999</v>
      </c>
      <c r="I10">
        <v>2</v>
      </c>
      <c r="J10">
        <v>1</v>
      </c>
      <c r="K10" t="s">
        <v>1</v>
      </c>
      <c r="L10" t="s">
        <v>0</v>
      </c>
      <c r="M10">
        <v>11994</v>
      </c>
      <c r="N10" t="s">
        <v>561</v>
      </c>
      <c r="O10">
        <v>4780.451591</v>
      </c>
      <c r="P10">
        <v>1212.7354800000001</v>
      </c>
      <c r="Q10">
        <v>2481.965479</v>
      </c>
      <c r="R10">
        <v>1505.898365</v>
      </c>
      <c r="S10">
        <v>20054.996370000001</v>
      </c>
      <c r="T10">
        <v>7344.0634490000002</v>
      </c>
      <c r="U10">
        <v>6302.9448359999997</v>
      </c>
      <c r="V10">
        <v>7420.5619500000003</v>
      </c>
      <c r="W10">
        <v>6522.7468959999997</v>
      </c>
      <c r="X10">
        <v>5359.6640559999996</v>
      </c>
      <c r="Y10">
        <v>3630.9039619999999</v>
      </c>
      <c r="Z10">
        <v>4672.9733980000001</v>
      </c>
      <c r="AA10" t="s">
        <v>68</v>
      </c>
      <c r="AB10">
        <v>0.98160000000000003</v>
      </c>
    </row>
    <row r="11" spans="1:28" x14ac:dyDescent="0.3">
      <c r="A11" t="s">
        <v>896</v>
      </c>
      <c r="B11">
        <v>7</v>
      </c>
      <c r="C11">
        <v>4</v>
      </c>
      <c r="D11">
        <v>107.66</v>
      </c>
      <c r="E11">
        <v>8.1151590000000003E-3</v>
      </c>
      <c r="F11">
        <v>8.4128659999999997E-3</v>
      </c>
      <c r="G11">
        <v>3.9637634300000002</v>
      </c>
      <c r="H11">
        <v>0.88455206900000005</v>
      </c>
      <c r="I11" t="s">
        <v>39</v>
      </c>
      <c r="J11">
        <v>2</v>
      </c>
      <c r="K11" t="s">
        <v>1</v>
      </c>
      <c r="L11" t="s">
        <v>0</v>
      </c>
      <c r="M11">
        <v>45424</v>
      </c>
      <c r="N11" t="s">
        <v>897</v>
      </c>
      <c r="O11">
        <v>1941.855317</v>
      </c>
      <c r="P11">
        <v>1849.8440069999999</v>
      </c>
      <c r="Q11">
        <v>310.82362449999999</v>
      </c>
      <c r="R11">
        <v>1370.8531869999999</v>
      </c>
      <c r="S11">
        <v>2275.9984909999998</v>
      </c>
      <c r="T11">
        <v>7574.3047319999996</v>
      </c>
      <c r="U11">
        <v>4908.4466259999999</v>
      </c>
      <c r="V11">
        <v>6936.4183169999997</v>
      </c>
      <c r="W11">
        <v>5003.6238119999998</v>
      </c>
      <c r="X11">
        <v>6084.2703149999998</v>
      </c>
      <c r="Y11">
        <v>4220.4700039999998</v>
      </c>
      <c r="Z11">
        <v>5958.4495340000003</v>
      </c>
      <c r="AA11" t="s">
        <v>68</v>
      </c>
      <c r="AB11">
        <v>0.97450000000000003</v>
      </c>
    </row>
    <row r="12" spans="1:28" x14ac:dyDescent="0.3">
      <c r="A12" t="s">
        <v>906</v>
      </c>
      <c r="B12">
        <v>15</v>
      </c>
      <c r="C12">
        <v>5</v>
      </c>
      <c r="D12">
        <v>75.290000000000006</v>
      </c>
      <c r="E12">
        <v>1.0987485999999999E-2</v>
      </c>
      <c r="F12">
        <v>1.0636222000000001E-2</v>
      </c>
      <c r="G12">
        <v>1.6430882</v>
      </c>
      <c r="H12">
        <v>0.84863602800000004</v>
      </c>
      <c r="I12">
        <v>2</v>
      </c>
      <c r="J12">
        <v>1</v>
      </c>
      <c r="K12" t="s">
        <v>0</v>
      </c>
      <c r="L12" t="s">
        <v>2</v>
      </c>
      <c r="M12">
        <v>64448</v>
      </c>
      <c r="N12" t="s">
        <v>907</v>
      </c>
      <c r="O12">
        <v>2286.5433819999998</v>
      </c>
      <c r="P12">
        <v>2295.0283370000002</v>
      </c>
      <c r="Q12">
        <v>2028.8805749999999</v>
      </c>
      <c r="R12">
        <v>3586.7986970000002</v>
      </c>
      <c r="S12">
        <v>1995.3438699999999</v>
      </c>
      <c r="T12">
        <v>1731.241211</v>
      </c>
      <c r="U12">
        <v>1975.1577729999999</v>
      </c>
      <c r="V12">
        <v>1628.6873350000001</v>
      </c>
      <c r="W12">
        <v>1796.667093</v>
      </c>
      <c r="X12">
        <v>1442.84926</v>
      </c>
      <c r="Y12">
        <v>1637.576354</v>
      </c>
      <c r="Z12">
        <v>1329.0567799999999</v>
      </c>
      <c r="AA12" t="s">
        <v>68</v>
      </c>
      <c r="AB12">
        <v>0.98470000000000002</v>
      </c>
    </row>
    <row r="13" spans="1:28" x14ac:dyDescent="0.3">
      <c r="A13" t="s">
        <v>951</v>
      </c>
      <c r="B13">
        <v>10</v>
      </c>
      <c r="C13">
        <v>4</v>
      </c>
      <c r="D13">
        <v>39.979999999999997</v>
      </c>
      <c r="E13">
        <v>2.0397137999999999E-2</v>
      </c>
      <c r="F13">
        <v>1.5528662E-2</v>
      </c>
      <c r="G13">
        <v>3.4513199569999999</v>
      </c>
      <c r="H13">
        <v>0.75665828899999998</v>
      </c>
      <c r="I13">
        <v>2</v>
      </c>
      <c r="J13">
        <v>1</v>
      </c>
      <c r="K13" t="s">
        <v>1</v>
      </c>
      <c r="L13" t="s">
        <v>0</v>
      </c>
      <c r="M13">
        <v>81356</v>
      </c>
      <c r="N13" t="s">
        <v>952</v>
      </c>
      <c r="O13">
        <v>488.94543479999999</v>
      </c>
      <c r="P13">
        <v>517.6035412</v>
      </c>
      <c r="Q13">
        <v>344.67617969999998</v>
      </c>
      <c r="R13">
        <v>1078.7854830000001</v>
      </c>
      <c r="S13">
        <v>728.99178110000003</v>
      </c>
      <c r="T13">
        <v>3516.9921370000002</v>
      </c>
      <c r="U13">
        <v>2129.5475929999998</v>
      </c>
      <c r="V13">
        <v>2011.2127029999999</v>
      </c>
      <c r="W13">
        <v>962.89508679999994</v>
      </c>
      <c r="X13">
        <v>1030.055445</v>
      </c>
      <c r="Y13">
        <v>953.24331050000001</v>
      </c>
      <c r="Z13">
        <v>1319.6253039999999</v>
      </c>
      <c r="AA13" t="s">
        <v>68</v>
      </c>
      <c r="AB13">
        <v>0.56040000000000001</v>
      </c>
    </row>
    <row r="14" spans="1:28" x14ac:dyDescent="0.3">
      <c r="A14" t="s">
        <v>955</v>
      </c>
      <c r="B14">
        <v>8</v>
      </c>
      <c r="C14">
        <v>3</v>
      </c>
      <c r="D14">
        <v>39.119999999999997</v>
      </c>
      <c r="E14">
        <v>2.0848512E-2</v>
      </c>
      <c r="F14">
        <v>1.5708667999999999E-2</v>
      </c>
      <c r="G14">
        <v>2.9257228350000002</v>
      </c>
      <c r="H14">
        <v>0.75297471100000002</v>
      </c>
      <c r="I14">
        <v>2</v>
      </c>
      <c r="J14">
        <v>1</v>
      </c>
      <c r="K14" t="s">
        <v>0</v>
      </c>
      <c r="L14" t="s">
        <v>1</v>
      </c>
      <c r="M14">
        <v>23580</v>
      </c>
      <c r="N14" t="s">
        <v>956</v>
      </c>
      <c r="O14">
        <v>761.96555360000002</v>
      </c>
      <c r="P14">
        <v>1115.7500700000001</v>
      </c>
      <c r="Q14">
        <v>417.1326636</v>
      </c>
      <c r="R14">
        <v>1206.3061379999999</v>
      </c>
      <c r="S14">
        <v>299.36797109999998</v>
      </c>
      <c r="T14">
        <v>153.87327669999999</v>
      </c>
      <c r="U14">
        <v>470.21839460000001</v>
      </c>
      <c r="V14">
        <v>273.2205022</v>
      </c>
      <c r="W14">
        <v>315.95373239999998</v>
      </c>
      <c r="X14">
        <v>341.65780690000003</v>
      </c>
      <c r="Y14">
        <v>212.5390232</v>
      </c>
      <c r="Z14">
        <v>599.845055</v>
      </c>
      <c r="AA14" t="s">
        <v>68</v>
      </c>
      <c r="AB14">
        <v>0.3886</v>
      </c>
    </row>
    <row r="15" spans="1:28" x14ac:dyDescent="0.3">
      <c r="A15" t="s">
        <v>1009</v>
      </c>
      <c r="B15">
        <v>2</v>
      </c>
      <c r="C15">
        <v>1</v>
      </c>
      <c r="D15">
        <v>19.670000000000002</v>
      </c>
      <c r="E15">
        <v>3.9287848E-2</v>
      </c>
      <c r="F15">
        <v>2.3928366E-2</v>
      </c>
      <c r="G15">
        <v>4.3406998229999996</v>
      </c>
      <c r="H15">
        <v>0.63593580299999997</v>
      </c>
      <c r="I15">
        <v>2</v>
      </c>
      <c r="J15">
        <v>1</v>
      </c>
      <c r="K15" t="s">
        <v>0</v>
      </c>
      <c r="L15" t="s">
        <v>2</v>
      </c>
      <c r="M15">
        <v>13614</v>
      </c>
      <c r="N15" t="s">
        <v>1010</v>
      </c>
      <c r="O15">
        <v>239.7092509</v>
      </c>
      <c r="P15">
        <v>1004.309852</v>
      </c>
      <c r="Q15">
        <v>1483.7024630000001</v>
      </c>
      <c r="R15">
        <v>1892.4813839999999</v>
      </c>
      <c r="S15">
        <v>318.5069274</v>
      </c>
      <c r="T15">
        <v>403.66844609999998</v>
      </c>
      <c r="U15">
        <v>217.6849885</v>
      </c>
      <c r="V15">
        <v>176.50688170000001</v>
      </c>
      <c r="W15">
        <v>370.62461289999999</v>
      </c>
      <c r="X15">
        <v>151.57849160000001</v>
      </c>
      <c r="Y15">
        <v>436.81306050000001</v>
      </c>
      <c r="Z15">
        <v>105.3750941</v>
      </c>
      <c r="AA15" t="s">
        <v>68</v>
      </c>
      <c r="AB15">
        <v>0.43840000000000001</v>
      </c>
    </row>
    <row r="16" spans="1:28" x14ac:dyDescent="0.3">
      <c r="A16" t="s">
        <v>650</v>
      </c>
      <c r="B16">
        <v>17</v>
      </c>
      <c r="C16">
        <v>4</v>
      </c>
      <c r="D16">
        <v>103.13</v>
      </c>
      <c r="E16">
        <v>4.6808494999999999E-2</v>
      </c>
      <c r="F16">
        <v>2.7287064999999999E-2</v>
      </c>
      <c r="G16">
        <v>3.1741720920000001</v>
      </c>
      <c r="H16">
        <v>0.60074476600000004</v>
      </c>
      <c r="I16">
        <v>2</v>
      </c>
      <c r="J16">
        <v>1</v>
      </c>
      <c r="K16" t="s">
        <v>1</v>
      </c>
      <c r="L16" t="s">
        <v>2</v>
      </c>
      <c r="M16">
        <v>115981</v>
      </c>
      <c r="N16" t="s">
        <v>651</v>
      </c>
      <c r="O16">
        <v>3926.581338</v>
      </c>
      <c r="P16">
        <v>2799.9068179999999</v>
      </c>
      <c r="Q16">
        <v>3463.345554</v>
      </c>
      <c r="R16">
        <v>8942.9870879999999</v>
      </c>
      <c r="S16">
        <v>14850.017110000001</v>
      </c>
      <c r="T16">
        <v>3903.4251119999999</v>
      </c>
      <c r="U16">
        <v>4783.5628189999998</v>
      </c>
      <c r="V16">
        <v>3728.4765339999999</v>
      </c>
      <c r="W16">
        <v>2276.6545470000001</v>
      </c>
      <c r="X16">
        <v>2066.4331069999998</v>
      </c>
      <c r="Y16">
        <v>1974.0642379999999</v>
      </c>
      <c r="Z16">
        <v>2272.6412220000002</v>
      </c>
      <c r="AA16" t="s">
        <v>68</v>
      </c>
      <c r="AB16">
        <v>0.74690000000000001</v>
      </c>
    </row>
    <row r="17" spans="1:28" x14ac:dyDescent="0.3">
      <c r="A17" t="s">
        <v>768</v>
      </c>
      <c r="B17">
        <v>10</v>
      </c>
      <c r="C17">
        <v>2</v>
      </c>
      <c r="D17">
        <v>63.44</v>
      </c>
      <c r="E17" s="1">
        <v>4.9899999999999997E-6</v>
      </c>
      <c r="F17" s="1">
        <v>7.8800000000000004E-5</v>
      </c>
      <c r="G17">
        <v>165.25451799999999</v>
      </c>
      <c r="H17">
        <v>1</v>
      </c>
      <c r="I17">
        <v>2</v>
      </c>
      <c r="J17">
        <v>1</v>
      </c>
      <c r="K17" t="s">
        <v>0</v>
      </c>
      <c r="L17" t="s">
        <v>1</v>
      </c>
      <c r="M17">
        <v>42500</v>
      </c>
      <c r="N17" t="s">
        <v>769</v>
      </c>
      <c r="O17">
        <v>709.29959480000002</v>
      </c>
      <c r="P17">
        <v>1692.134243</v>
      </c>
      <c r="Q17">
        <v>728.19236130000002</v>
      </c>
      <c r="R17">
        <v>1857.104495</v>
      </c>
      <c r="S17">
        <v>14.243509789999999</v>
      </c>
      <c r="T17">
        <v>1.54818261</v>
      </c>
      <c r="U17">
        <v>8.9428271450000008</v>
      </c>
      <c r="V17">
        <v>5.4415431410000004</v>
      </c>
      <c r="W17">
        <v>109.0725671</v>
      </c>
      <c r="X17">
        <v>150.96635900000001</v>
      </c>
      <c r="Y17">
        <v>302.11339759999998</v>
      </c>
      <c r="Z17">
        <v>284.44051300000001</v>
      </c>
      <c r="AA17" t="s">
        <v>28</v>
      </c>
      <c r="AB17">
        <v>0.60319999999999996</v>
      </c>
    </row>
    <row r="18" spans="1:28" x14ac:dyDescent="0.3">
      <c r="A18" t="s">
        <v>775</v>
      </c>
      <c r="B18">
        <v>12</v>
      </c>
      <c r="C18">
        <v>4</v>
      </c>
      <c r="D18">
        <v>149.63</v>
      </c>
      <c r="E18" s="1">
        <v>1.7399999999999999E-5</v>
      </c>
      <c r="F18">
        <v>1.59128E-4</v>
      </c>
      <c r="G18">
        <v>7.7082765039999996</v>
      </c>
      <c r="H18">
        <v>0.99999998400000001</v>
      </c>
      <c r="I18">
        <v>2</v>
      </c>
      <c r="J18">
        <v>1</v>
      </c>
      <c r="K18" t="s">
        <v>2</v>
      </c>
      <c r="L18" t="s">
        <v>0</v>
      </c>
      <c r="M18">
        <v>56223</v>
      </c>
      <c r="N18" t="s">
        <v>776</v>
      </c>
      <c r="O18">
        <v>1092.8331889999999</v>
      </c>
      <c r="P18">
        <v>2081.6345270000002</v>
      </c>
      <c r="Q18">
        <v>1767.4119780000001</v>
      </c>
      <c r="R18">
        <v>2025.503516</v>
      </c>
      <c r="S18">
        <v>3310.4632959999999</v>
      </c>
      <c r="T18">
        <v>7118.5019679999996</v>
      </c>
      <c r="U18">
        <v>8149.4920990000001</v>
      </c>
      <c r="V18">
        <v>8014.4580050000004</v>
      </c>
      <c r="W18">
        <v>13618.65329</v>
      </c>
      <c r="X18">
        <v>14970.89644</v>
      </c>
      <c r="Y18">
        <v>12574.82726</v>
      </c>
      <c r="Z18">
        <v>12542.139300000001</v>
      </c>
      <c r="AA18" t="s">
        <v>28</v>
      </c>
      <c r="AB18">
        <v>0.5423</v>
      </c>
    </row>
    <row r="19" spans="1:28" x14ac:dyDescent="0.3">
      <c r="A19" t="s">
        <v>783</v>
      </c>
      <c r="B19">
        <v>5</v>
      </c>
      <c r="C19">
        <v>1</v>
      </c>
      <c r="D19">
        <v>51.59</v>
      </c>
      <c r="E19" s="1">
        <v>5.9700000000000001E-5</v>
      </c>
      <c r="F19">
        <v>3.7952400000000001E-4</v>
      </c>
      <c r="G19" t="s">
        <v>20</v>
      </c>
      <c r="H19">
        <v>0.99999605599999997</v>
      </c>
      <c r="I19">
        <v>2</v>
      </c>
      <c r="J19">
        <v>1</v>
      </c>
      <c r="K19" t="s">
        <v>2</v>
      </c>
      <c r="L19" t="s">
        <v>0</v>
      </c>
      <c r="M19">
        <v>41775</v>
      </c>
      <c r="N19" t="s">
        <v>784</v>
      </c>
      <c r="O19">
        <v>0</v>
      </c>
      <c r="P19">
        <v>0</v>
      </c>
      <c r="Q19">
        <v>0</v>
      </c>
      <c r="R19">
        <v>0</v>
      </c>
      <c r="S19">
        <v>1.3093227119999999</v>
      </c>
      <c r="T19">
        <v>0</v>
      </c>
      <c r="U19">
        <v>1.0695823929999999</v>
      </c>
      <c r="V19">
        <v>0</v>
      </c>
      <c r="W19">
        <v>5.1862851719999998</v>
      </c>
      <c r="X19">
        <v>25.12955736</v>
      </c>
      <c r="Y19">
        <v>6.1115449010000003</v>
      </c>
      <c r="Z19">
        <v>8.7361583780000007</v>
      </c>
      <c r="AA19" t="s">
        <v>28</v>
      </c>
      <c r="AB19">
        <v>0.3911</v>
      </c>
    </row>
    <row r="20" spans="1:28" x14ac:dyDescent="0.3">
      <c r="A20" t="s">
        <v>785</v>
      </c>
      <c r="B20">
        <v>2</v>
      </c>
      <c r="C20">
        <v>1</v>
      </c>
      <c r="D20">
        <v>38.28</v>
      </c>
      <c r="E20" s="1">
        <v>6.4499999999999996E-5</v>
      </c>
      <c r="F20">
        <v>3.8326899999999999E-4</v>
      </c>
      <c r="G20">
        <v>749.48231439999995</v>
      </c>
      <c r="H20">
        <v>0.99999473400000005</v>
      </c>
      <c r="I20">
        <v>2</v>
      </c>
      <c r="J20">
        <v>1</v>
      </c>
      <c r="K20" t="s">
        <v>1</v>
      </c>
      <c r="L20" t="s">
        <v>0</v>
      </c>
      <c r="M20">
        <v>32651</v>
      </c>
      <c r="N20" t="s">
        <v>786</v>
      </c>
      <c r="O20">
        <v>0</v>
      </c>
      <c r="P20">
        <v>0</v>
      </c>
      <c r="Q20">
        <v>1.192151231</v>
      </c>
      <c r="R20">
        <v>0</v>
      </c>
      <c r="S20">
        <v>14.33876197</v>
      </c>
      <c r="T20">
        <v>99.898927150000006</v>
      </c>
      <c r="U20">
        <v>510.72051970000001</v>
      </c>
      <c r="V20">
        <v>268.53805499999999</v>
      </c>
      <c r="W20">
        <v>76.023174900000001</v>
      </c>
      <c r="X20">
        <v>256.69293299999998</v>
      </c>
      <c r="Y20">
        <v>83.323316500000004</v>
      </c>
      <c r="Z20">
        <v>433.31736460000002</v>
      </c>
      <c r="AA20" t="s">
        <v>28</v>
      </c>
      <c r="AB20">
        <v>0.5111</v>
      </c>
    </row>
    <row r="21" spans="1:28" x14ac:dyDescent="0.3">
      <c r="A21" t="s">
        <v>787</v>
      </c>
      <c r="B21">
        <v>7</v>
      </c>
      <c r="C21">
        <v>3</v>
      </c>
      <c r="D21">
        <v>103.59</v>
      </c>
      <c r="E21" s="1">
        <v>9.7700000000000003E-5</v>
      </c>
      <c r="F21">
        <v>5.0274599999999999E-4</v>
      </c>
      <c r="G21">
        <v>22.300571300000001</v>
      </c>
      <c r="H21">
        <v>0.99997729199999996</v>
      </c>
      <c r="I21">
        <v>2</v>
      </c>
      <c r="J21">
        <v>1</v>
      </c>
      <c r="K21" t="s">
        <v>2</v>
      </c>
      <c r="L21" t="s">
        <v>0</v>
      </c>
      <c r="M21">
        <v>26450</v>
      </c>
      <c r="N21" t="s">
        <v>788</v>
      </c>
      <c r="O21">
        <v>1017.4130699999999</v>
      </c>
      <c r="P21">
        <v>1951.7902630000001</v>
      </c>
      <c r="Q21">
        <v>712.67169550000006</v>
      </c>
      <c r="R21">
        <v>1355.586642</v>
      </c>
      <c r="S21">
        <v>1188.1196890000001</v>
      </c>
      <c r="T21">
        <v>5466.7638310000002</v>
      </c>
      <c r="U21">
        <v>6545.5896210000001</v>
      </c>
      <c r="V21">
        <v>7834.2019959999998</v>
      </c>
      <c r="W21">
        <v>31653.960780000001</v>
      </c>
      <c r="X21">
        <v>33765.876340000003</v>
      </c>
      <c r="Y21">
        <v>19927.105889999999</v>
      </c>
      <c r="Z21">
        <v>26991.330139999998</v>
      </c>
      <c r="AA21" t="s">
        <v>28</v>
      </c>
      <c r="AB21">
        <v>0.8357</v>
      </c>
    </row>
    <row r="22" spans="1:28" x14ac:dyDescent="0.3">
      <c r="A22" t="s">
        <v>238</v>
      </c>
      <c r="B22">
        <v>6</v>
      </c>
      <c r="C22">
        <v>2</v>
      </c>
      <c r="D22">
        <v>101.4</v>
      </c>
      <c r="E22">
        <v>1.10245E-4</v>
      </c>
      <c r="F22">
        <v>5.0918600000000001E-4</v>
      </c>
      <c r="G22">
        <v>6.2326047979999997</v>
      </c>
      <c r="H22">
        <v>0.99996624199999995</v>
      </c>
      <c r="I22">
        <v>2</v>
      </c>
      <c r="J22">
        <v>1</v>
      </c>
      <c r="K22" t="s">
        <v>2</v>
      </c>
      <c r="L22" t="s">
        <v>0</v>
      </c>
      <c r="M22">
        <v>32006</v>
      </c>
      <c r="N22" t="s">
        <v>239</v>
      </c>
      <c r="O22">
        <v>709.81420800000001</v>
      </c>
      <c r="P22">
        <v>1198.322811</v>
      </c>
      <c r="Q22">
        <v>648.26352410000004</v>
      </c>
      <c r="R22">
        <v>1560.1523420000001</v>
      </c>
      <c r="S22">
        <v>1274.7147769999999</v>
      </c>
      <c r="T22">
        <v>2519.5242830000002</v>
      </c>
      <c r="U22">
        <v>3373.3794050000001</v>
      </c>
      <c r="V22">
        <v>2913.515022</v>
      </c>
      <c r="W22">
        <v>6069.0707220000004</v>
      </c>
      <c r="X22">
        <v>6482.379105</v>
      </c>
      <c r="Y22">
        <v>6819.6376890000001</v>
      </c>
      <c r="Z22">
        <v>6285.7597409999998</v>
      </c>
      <c r="AA22" t="s">
        <v>28</v>
      </c>
      <c r="AB22">
        <v>0.80469999999999997</v>
      </c>
    </row>
    <row r="23" spans="1:28" x14ac:dyDescent="0.3">
      <c r="A23" t="s">
        <v>691</v>
      </c>
      <c r="B23">
        <v>10</v>
      </c>
      <c r="C23">
        <v>5</v>
      </c>
      <c r="D23">
        <v>187.23</v>
      </c>
      <c r="E23">
        <v>1.94165E-4</v>
      </c>
      <c r="F23">
        <v>7.4809500000000005E-4</v>
      </c>
      <c r="G23">
        <v>2.639323906</v>
      </c>
      <c r="H23">
        <v>0.99981550900000005</v>
      </c>
      <c r="I23">
        <v>2</v>
      </c>
      <c r="J23">
        <v>1</v>
      </c>
      <c r="K23" t="s">
        <v>1</v>
      </c>
      <c r="L23" t="s">
        <v>0</v>
      </c>
      <c r="M23">
        <v>28296</v>
      </c>
      <c r="N23" t="s">
        <v>692</v>
      </c>
      <c r="O23">
        <v>1127.6823549999999</v>
      </c>
      <c r="P23">
        <v>1149.787634</v>
      </c>
      <c r="Q23">
        <v>780.10447590000001</v>
      </c>
      <c r="R23">
        <v>1205.3122840000001</v>
      </c>
      <c r="S23">
        <v>3917.3211299999998</v>
      </c>
      <c r="T23">
        <v>2428.0910359999998</v>
      </c>
      <c r="U23">
        <v>2326.827401</v>
      </c>
      <c r="V23">
        <v>2578.8993369999998</v>
      </c>
      <c r="W23">
        <v>1162.9977309999999</v>
      </c>
      <c r="X23">
        <v>1489.265911</v>
      </c>
      <c r="Y23">
        <v>973.95916580000005</v>
      </c>
      <c r="Z23">
        <v>1052.5308689999999</v>
      </c>
      <c r="AA23" t="s">
        <v>28</v>
      </c>
      <c r="AB23">
        <v>0.75739999999999996</v>
      </c>
    </row>
    <row r="24" spans="1:28" x14ac:dyDescent="0.3">
      <c r="A24" t="s">
        <v>332</v>
      </c>
      <c r="B24">
        <v>9</v>
      </c>
      <c r="C24">
        <v>2</v>
      </c>
      <c r="D24">
        <v>220.48</v>
      </c>
      <c r="E24">
        <v>2.0848199999999999E-4</v>
      </c>
      <c r="F24">
        <v>7.6185999999999995E-4</v>
      </c>
      <c r="G24">
        <v>4.9270586889999999</v>
      </c>
      <c r="H24">
        <v>0.99977556300000003</v>
      </c>
      <c r="I24">
        <v>2</v>
      </c>
      <c r="J24">
        <v>1</v>
      </c>
      <c r="K24" t="s">
        <v>1</v>
      </c>
      <c r="L24" t="s">
        <v>0</v>
      </c>
      <c r="M24">
        <v>35886</v>
      </c>
      <c r="N24" t="s">
        <v>333</v>
      </c>
      <c r="O24">
        <v>158.34535969999999</v>
      </c>
      <c r="P24">
        <v>248.59450519999999</v>
      </c>
      <c r="Q24">
        <v>125.544293</v>
      </c>
      <c r="R24">
        <v>176.98836109999999</v>
      </c>
      <c r="S24">
        <v>374.62396260000003</v>
      </c>
      <c r="T24">
        <v>880.83279970000001</v>
      </c>
      <c r="U24">
        <v>1199.711671</v>
      </c>
      <c r="V24">
        <v>1040.444305</v>
      </c>
      <c r="W24">
        <v>837.60706010000001</v>
      </c>
      <c r="X24">
        <v>906.10922909999999</v>
      </c>
      <c r="Y24">
        <v>780.67047790000004</v>
      </c>
      <c r="Z24">
        <v>651.18492609999998</v>
      </c>
      <c r="AA24" t="s">
        <v>28</v>
      </c>
      <c r="AB24">
        <v>0.43930000000000002</v>
      </c>
    </row>
    <row r="25" spans="1:28" x14ac:dyDescent="0.3">
      <c r="A25" t="s">
        <v>801</v>
      </c>
      <c r="B25">
        <v>7</v>
      </c>
      <c r="C25">
        <v>1</v>
      </c>
      <c r="D25">
        <v>124.39</v>
      </c>
      <c r="E25">
        <v>2.6489999999999999E-4</v>
      </c>
      <c r="F25">
        <v>9.0049200000000002E-4</v>
      </c>
      <c r="G25">
        <v>6.4125393429999997</v>
      </c>
      <c r="H25">
        <v>0.999577347</v>
      </c>
      <c r="I25">
        <v>2</v>
      </c>
      <c r="J25">
        <v>1</v>
      </c>
      <c r="K25" t="s">
        <v>0</v>
      </c>
      <c r="L25" t="s">
        <v>2</v>
      </c>
      <c r="M25">
        <v>21431</v>
      </c>
      <c r="N25" t="s">
        <v>802</v>
      </c>
      <c r="O25">
        <v>1562.5283179999999</v>
      </c>
      <c r="P25">
        <v>1774.9034180000001</v>
      </c>
      <c r="Q25">
        <v>1321.6575439999999</v>
      </c>
      <c r="R25">
        <v>1965.8742520000001</v>
      </c>
      <c r="S25">
        <v>1619.902525</v>
      </c>
      <c r="T25">
        <v>355.93844410000003</v>
      </c>
      <c r="U25">
        <v>1062.2069409999999</v>
      </c>
      <c r="V25">
        <v>1007.667703</v>
      </c>
      <c r="W25">
        <v>237.84577999999999</v>
      </c>
      <c r="X25">
        <v>256.05289549999998</v>
      </c>
      <c r="Y25">
        <v>292.25937479999999</v>
      </c>
      <c r="Z25">
        <v>246.96832559999999</v>
      </c>
      <c r="AA25" t="s">
        <v>28</v>
      </c>
      <c r="AB25">
        <v>0.5534</v>
      </c>
    </row>
    <row r="26" spans="1:28" x14ac:dyDescent="0.3">
      <c r="A26" t="s">
        <v>733</v>
      </c>
      <c r="B26">
        <v>11</v>
      </c>
      <c r="C26">
        <v>2</v>
      </c>
      <c r="D26">
        <v>125.82</v>
      </c>
      <c r="E26">
        <v>3.8196999999999998E-4</v>
      </c>
      <c r="F26">
        <v>1.1394599999999999E-3</v>
      </c>
      <c r="G26">
        <v>531.07926529999997</v>
      </c>
      <c r="H26">
        <v>0.99896930500000003</v>
      </c>
      <c r="I26">
        <v>2</v>
      </c>
      <c r="J26">
        <v>1</v>
      </c>
      <c r="K26" t="s">
        <v>2</v>
      </c>
      <c r="L26" t="s">
        <v>1</v>
      </c>
      <c r="M26">
        <v>46396</v>
      </c>
      <c r="N26" t="s">
        <v>734</v>
      </c>
      <c r="O26">
        <v>0.41170590299999998</v>
      </c>
      <c r="P26">
        <v>72.537396759999993</v>
      </c>
      <c r="Q26">
        <v>0.40956933099999998</v>
      </c>
      <c r="R26">
        <v>0</v>
      </c>
      <c r="S26">
        <v>5.604323773</v>
      </c>
      <c r="T26">
        <v>0</v>
      </c>
      <c r="U26">
        <v>0</v>
      </c>
      <c r="V26">
        <v>0</v>
      </c>
      <c r="W26">
        <v>672.9574662</v>
      </c>
      <c r="X26">
        <v>923.79638739999996</v>
      </c>
      <c r="Y26">
        <v>346.24272550000001</v>
      </c>
      <c r="Z26">
        <v>1033.3435730000001</v>
      </c>
      <c r="AA26" t="s">
        <v>28</v>
      </c>
      <c r="AB26">
        <v>0.74990000000000001</v>
      </c>
    </row>
    <row r="27" spans="1:28" x14ac:dyDescent="0.3">
      <c r="A27" t="s">
        <v>813</v>
      </c>
      <c r="B27">
        <v>4</v>
      </c>
      <c r="C27">
        <v>1</v>
      </c>
      <c r="D27">
        <v>126.35</v>
      </c>
      <c r="E27">
        <v>4.6762699999999997E-4</v>
      </c>
      <c r="F27">
        <v>1.2191459999999999E-3</v>
      </c>
      <c r="G27">
        <v>22.79381046</v>
      </c>
      <c r="H27">
        <v>0.99837403700000005</v>
      </c>
      <c r="I27" t="s">
        <v>39</v>
      </c>
      <c r="J27">
        <v>2</v>
      </c>
      <c r="K27" t="s">
        <v>2</v>
      </c>
      <c r="L27" t="s">
        <v>0</v>
      </c>
      <c r="M27">
        <v>12809</v>
      </c>
      <c r="N27" t="s">
        <v>626</v>
      </c>
      <c r="O27">
        <v>323.77463590000002</v>
      </c>
      <c r="P27">
        <v>503.06654300000002</v>
      </c>
      <c r="Q27">
        <v>138.23401699999999</v>
      </c>
      <c r="R27">
        <v>249.61274599999999</v>
      </c>
      <c r="S27">
        <v>384.47540830000003</v>
      </c>
      <c r="T27">
        <v>2020.2339890000001</v>
      </c>
      <c r="U27">
        <v>3249.5707710000001</v>
      </c>
      <c r="V27">
        <v>4048.8260399999999</v>
      </c>
      <c r="W27">
        <v>8418.1721180000004</v>
      </c>
      <c r="X27">
        <v>8269.4369050000005</v>
      </c>
      <c r="Y27">
        <v>4220.0931110000001</v>
      </c>
      <c r="Z27">
        <v>6779.664581</v>
      </c>
      <c r="AA27" t="s">
        <v>28</v>
      </c>
      <c r="AB27">
        <v>0.79910000000000003</v>
      </c>
    </row>
    <row r="28" spans="1:28" x14ac:dyDescent="0.3">
      <c r="A28" t="s">
        <v>712</v>
      </c>
      <c r="B28">
        <v>7</v>
      </c>
      <c r="C28">
        <v>1</v>
      </c>
      <c r="D28">
        <v>152.62</v>
      </c>
      <c r="E28">
        <v>8.5195400000000004E-4</v>
      </c>
      <c r="F28">
        <v>1.779033E-3</v>
      </c>
      <c r="G28">
        <v>14.043267849999999</v>
      </c>
      <c r="H28">
        <v>0.99454539399999997</v>
      </c>
      <c r="I28">
        <v>2</v>
      </c>
      <c r="J28">
        <v>1</v>
      </c>
      <c r="K28" t="s">
        <v>0</v>
      </c>
      <c r="L28" t="s">
        <v>1</v>
      </c>
      <c r="M28">
        <v>26229</v>
      </c>
      <c r="N28" t="s">
        <v>713</v>
      </c>
      <c r="O28">
        <v>182.15925540000001</v>
      </c>
      <c r="P28">
        <v>405.34945349999998</v>
      </c>
      <c r="Q28">
        <v>396.47055590000002</v>
      </c>
      <c r="R28">
        <v>419.9181304</v>
      </c>
      <c r="S28">
        <v>4.1637951470000001</v>
      </c>
      <c r="T28">
        <v>61.418442110000001</v>
      </c>
      <c r="U28">
        <v>24.12214247</v>
      </c>
      <c r="V28">
        <v>10.265044059999999</v>
      </c>
      <c r="W28">
        <v>66.272489379999996</v>
      </c>
      <c r="X28">
        <v>81.19606091</v>
      </c>
      <c r="Y28">
        <v>159.09561479999999</v>
      </c>
      <c r="Z28">
        <v>77.993180940000002</v>
      </c>
      <c r="AA28" t="s">
        <v>28</v>
      </c>
      <c r="AB28">
        <v>0.29430000000000001</v>
      </c>
    </row>
    <row r="29" spans="1:28" x14ac:dyDescent="0.3">
      <c r="A29" t="s">
        <v>826</v>
      </c>
      <c r="B29">
        <v>7</v>
      </c>
      <c r="C29">
        <v>1</v>
      </c>
      <c r="D29">
        <v>327.58</v>
      </c>
      <c r="E29">
        <v>1.18319E-3</v>
      </c>
      <c r="F29">
        <v>2.2192190000000001E-3</v>
      </c>
      <c r="G29">
        <v>12.757262430000001</v>
      </c>
      <c r="H29">
        <v>0.99024975599999998</v>
      </c>
      <c r="I29">
        <v>2</v>
      </c>
      <c r="J29">
        <v>1</v>
      </c>
      <c r="K29" t="s">
        <v>1</v>
      </c>
      <c r="L29" t="s">
        <v>0</v>
      </c>
      <c r="M29">
        <v>10690</v>
      </c>
      <c r="N29" t="s">
        <v>827</v>
      </c>
      <c r="O29">
        <v>592.46082049999995</v>
      </c>
      <c r="P29">
        <v>167.1302957</v>
      </c>
      <c r="Q29">
        <v>94.092832229999999</v>
      </c>
      <c r="R29">
        <v>64.543457079999996</v>
      </c>
      <c r="S29">
        <v>1963.6635839999999</v>
      </c>
      <c r="T29">
        <v>5825.6906600000002</v>
      </c>
      <c r="U29">
        <v>2032.156594</v>
      </c>
      <c r="V29">
        <v>1892.5571440000001</v>
      </c>
      <c r="W29">
        <v>2860.3690280000001</v>
      </c>
      <c r="X29">
        <v>2039.1758239999999</v>
      </c>
      <c r="Y29">
        <v>1190.8138449999999</v>
      </c>
      <c r="Z29">
        <v>625.04315359999998</v>
      </c>
      <c r="AA29" t="s">
        <v>28</v>
      </c>
      <c r="AB29">
        <v>0.66579999999999995</v>
      </c>
    </row>
    <row r="30" spans="1:28" x14ac:dyDescent="0.3">
      <c r="A30" t="s">
        <v>601</v>
      </c>
      <c r="B30">
        <v>18</v>
      </c>
      <c r="C30">
        <v>6</v>
      </c>
      <c r="D30">
        <v>282.49</v>
      </c>
      <c r="E30">
        <v>1.652726E-3</v>
      </c>
      <c r="F30">
        <v>2.6895199999999999E-3</v>
      </c>
      <c r="G30">
        <v>2.0753772119999998</v>
      </c>
      <c r="H30">
        <v>0.98331431599999997</v>
      </c>
      <c r="I30">
        <v>2</v>
      </c>
      <c r="J30">
        <v>1</v>
      </c>
      <c r="K30" t="s">
        <v>2</v>
      </c>
      <c r="L30" t="s">
        <v>0</v>
      </c>
      <c r="M30">
        <v>142979</v>
      </c>
      <c r="N30" t="s">
        <v>143</v>
      </c>
      <c r="O30">
        <v>3769.8281780000002</v>
      </c>
      <c r="P30">
        <v>6094.097839</v>
      </c>
      <c r="Q30">
        <v>5431.403045</v>
      </c>
      <c r="R30">
        <v>6383.873834</v>
      </c>
      <c r="S30">
        <v>6471.6363929999998</v>
      </c>
      <c r="T30">
        <v>5930.6882889999997</v>
      </c>
      <c r="U30">
        <v>8214.2358039999999</v>
      </c>
      <c r="V30">
        <v>8997.1742959999992</v>
      </c>
      <c r="W30">
        <v>12175.96048</v>
      </c>
      <c r="X30">
        <v>12586.70371</v>
      </c>
      <c r="Y30">
        <v>9050.132028</v>
      </c>
      <c r="Z30">
        <v>11179.72745</v>
      </c>
      <c r="AA30" t="s">
        <v>28</v>
      </c>
      <c r="AB30">
        <v>0.57340000000000002</v>
      </c>
    </row>
    <row r="31" spans="1:28" x14ac:dyDescent="0.3">
      <c r="A31" t="s">
        <v>854</v>
      </c>
      <c r="B31">
        <v>8</v>
      </c>
      <c r="C31">
        <v>6</v>
      </c>
      <c r="D31">
        <v>57.18</v>
      </c>
      <c r="E31">
        <v>2.249062E-3</v>
      </c>
      <c r="F31">
        <v>3.3207200000000001E-3</v>
      </c>
      <c r="G31">
        <v>6.201945641</v>
      </c>
      <c r="H31">
        <v>0.97381113500000005</v>
      </c>
      <c r="I31">
        <v>2</v>
      </c>
      <c r="J31">
        <v>1</v>
      </c>
      <c r="K31" t="s">
        <v>2</v>
      </c>
      <c r="L31" t="s">
        <v>0</v>
      </c>
      <c r="M31">
        <v>22964</v>
      </c>
      <c r="N31" t="s">
        <v>855</v>
      </c>
      <c r="O31">
        <v>2897.6464839999999</v>
      </c>
      <c r="P31">
        <v>4620.9926999999998</v>
      </c>
      <c r="Q31">
        <v>2284.382353</v>
      </c>
      <c r="R31">
        <v>5363.1131859999996</v>
      </c>
      <c r="S31">
        <v>2872.400177</v>
      </c>
      <c r="T31">
        <v>9648.2056560000001</v>
      </c>
      <c r="U31">
        <v>11891.62753</v>
      </c>
      <c r="V31">
        <v>17368.01729</v>
      </c>
      <c r="W31">
        <v>29025.761119999999</v>
      </c>
      <c r="X31">
        <v>25489.427329999999</v>
      </c>
      <c r="Y31">
        <v>17781.668170000001</v>
      </c>
      <c r="Z31">
        <v>21762.68651</v>
      </c>
      <c r="AA31" t="s">
        <v>28</v>
      </c>
      <c r="AB31">
        <v>0.62360000000000004</v>
      </c>
    </row>
    <row r="32" spans="1:28" x14ac:dyDescent="0.3">
      <c r="A32" t="s">
        <v>856</v>
      </c>
      <c r="B32">
        <v>5</v>
      </c>
      <c r="C32">
        <v>2</v>
      </c>
      <c r="D32">
        <v>31.28</v>
      </c>
      <c r="E32">
        <v>2.5254689999999998E-3</v>
      </c>
      <c r="F32">
        <v>3.6549949999999999E-3</v>
      </c>
      <c r="G32">
        <v>8.2934606280000001</v>
      </c>
      <c r="H32">
        <v>0.96929140300000005</v>
      </c>
      <c r="I32">
        <v>2</v>
      </c>
      <c r="J32">
        <v>1</v>
      </c>
      <c r="K32" t="s">
        <v>2</v>
      </c>
      <c r="L32" t="s">
        <v>0</v>
      </c>
      <c r="M32">
        <v>18054</v>
      </c>
      <c r="N32" t="s">
        <v>857</v>
      </c>
      <c r="O32">
        <v>1958.547759</v>
      </c>
      <c r="P32">
        <v>1064.938795</v>
      </c>
      <c r="Q32">
        <v>296.37558309999997</v>
      </c>
      <c r="R32">
        <v>1509.6021479999999</v>
      </c>
      <c r="S32">
        <v>4011.8294550000001</v>
      </c>
      <c r="T32">
        <v>6451.1402399999997</v>
      </c>
      <c r="U32">
        <v>9180.1566800000001</v>
      </c>
      <c r="V32">
        <v>12516.045529999999</v>
      </c>
      <c r="W32">
        <v>16337.96846</v>
      </c>
      <c r="X32">
        <v>13389.91351</v>
      </c>
      <c r="Y32">
        <v>3691.8507880000002</v>
      </c>
      <c r="Z32">
        <v>6633.2391459999999</v>
      </c>
      <c r="AA32" t="s">
        <v>28</v>
      </c>
      <c r="AB32">
        <v>0.38350000000000001</v>
      </c>
    </row>
    <row r="33" spans="1:28" x14ac:dyDescent="0.3">
      <c r="A33" t="s">
        <v>858</v>
      </c>
      <c r="B33">
        <v>20</v>
      </c>
      <c r="C33">
        <v>6</v>
      </c>
      <c r="D33">
        <v>177.85</v>
      </c>
      <c r="E33">
        <v>3.0355479999999999E-3</v>
      </c>
      <c r="F33">
        <v>4.2520780000000003E-3</v>
      </c>
      <c r="G33">
        <v>2.3249836859999999</v>
      </c>
      <c r="H33">
        <v>0.96090033799999996</v>
      </c>
      <c r="I33">
        <v>2</v>
      </c>
      <c r="J33">
        <v>1</v>
      </c>
      <c r="K33" t="s">
        <v>0</v>
      </c>
      <c r="L33" t="s">
        <v>1</v>
      </c>
      <c r="M33">
        <v>84026</v>
      </c>
      <c r="N33" t="s">
        <v>859</v>
      </c>
      <c r="O33">
        <v>1786.845624</v>
      </c>
      <c r="P33">
        <v>2982.4943870000002</v>
      </c>
      <c r="Q33">
        <v>2748.291252</v>
      </c>
      <c r="R33">
        <v>4033.403832</v>
      </c>
      <c r="S33">
        <v>1049.164763</v>
      </c>
      <c r="T33">
        <v>1541.1970160000001</v>
      </c>
      <c r="U33">
        <v>997.46508840000001</v>
      </c>
      <c r="V33">
        <v>1380.395131</v>
      </c>
      <c r="W33">
        <v>2358.134462</v>
      </c>
      <c r="X33">
        <v>2183.316769</v>
      </c>
      <c r="Y33">
        <v>1754.7377590000001</v>
      </c>
      <c r="Z33">
        <v>1939.770008</v>
      </c>
      <c r="AA33" t="s">
        <v>28</v>
      </c>
      <c r="AB33">
        <v>0.77459999999999996</v>
      </c>
    </row>
    <row r="34" spans="1:28" x14ac:dyDescent="0.3">
      <c r="A34" t="s">
        <v>481</v>
      </c>
      <c r="B34">
        <v>5</v>
      </c>
      <c r="C34">
        <v>1</v>
      </c>
      <c r="D34">
        <v>41.31</v>
      </c>
      <c r="E34">
        <v>3.3146320000000001E-3</v>
      </c>
      <c r="F34">
        <v>4.4861900000000001E-3</v>
      </c>
      <c r="G34">
        <v>113.86260799999999</v>
      </c>
      <c r="H34">
        <v>0.95631765999999996</v>
      </c>
      <c r="I34">
        <v>2</v>
      </c>
      <c r="J34">
        <v>1</v>
      </c>
      <c r="K34" t="s">
        <v>0</v>
      </c>
      <c r="L34" t="s">
        <v>2</v>
      </c>
      <c r="M34">
        <v>52263</v>
      </c>
      <c r="N34" t="s">
        <v>482</v>
      </c>
      <c r="O34">
        <v>34.331322450000002</v>
      </c>
      <c r="P34">
        <v>87.825099989999998</v>
      </c>
      <c r="Q34">
        <v>17.04086483</v>
      </c>
      <c r="R34">
        <v>50.569723590000002</v>
      </c>
      <c r="S34">
        <v>30.324121130000002</v>
      </c>
      <c r="T34">
        <v>0</v>
      </c>
      <c r="U34">
        <v>3.3158181000000002E-2</v>
      </c>
      <c r="V34">
        <v>3.9886600000000001E-2</v>
      </c>
      <c r="W34">
        <v>2.3025435E-2</v>
      </c>
      <c r="X34">
        <v>4.0586794000000002E-2</v>
      </c>
      <c r="Y34">
        <v>0.74143026999999995</v>
      </c>
      <c r="Z34">
        <v>0.86158901600000004</v>
      </c>
      <c r="AA34" t="s">
        <v>28</v>
      </c>
      <c r="AB34">
        <v>0.46789999999999998</v>
      </c>
    </row>
    <row r="35" spans="1:28" x14ac:dyDescent="0.3">
      <c r="A35" t="s">
        <v>868</v>
      </c>
      <c r="B35">
        <v>9</v>
      </c>
      <c r="C35">
        <v>2</v>
      </c>
      <c r="D35">
        <v>190.78</v>
      </c>
      <c r="E35">
        <v>3.3807569999999999E-3</v>
      </c>
      <c r="F35">
        <v>4.533708E-3</v>
      </c>
      <c r="G35">
        <v>6.9122992820000002</v>
      </c>
      <c r="H35">
        <v>0.95523488899999998</v>
      </c>
      <c r="I35">
        <v>2</v>
      </c>
      <c r="J35">
        <v>1</v>
      </c>
      <c r="K35" t="s">
        <v>2</v>
      </c>
      <c r="L35" t="s">
        <v>0</v>
      </c>
      <c r="M35">
        <v>68321</v>
      </c>
      <c r="N35" t="s">
        <v>869</v>
      </c>
      <c r="O35">
        <v>1727.941223</v>
      </c>
      <c r="P35">
        <v>847.56290479999996</v>
      </c>
      <c r="Q35">
        <v>408.42394639999998</v>
      </c>
      <c r="R35">
        <v>729.86895159999995</v>
      </c>
      <c r="S35">
        <v>2428.0078520000002</v>
      </c>
      <c r="T35">
        <v>1187.009781</v>
      </c>
      <c r="U35">
        <v>4890.0455309999998</v>
      </c>
      <c r="V35">
        <v>7250.3792240000002</v>
      </c>
      <c r="W35">
        <v>6754.2939150000002</v>
      </c>
      <c r="X35">
        <v>7757.709938</v>
      </c>
      <c r="Y35">
        <v>3610.8053329999998</v>
      </c>
      <c r="Z35">
        <v>7548.0673290000004</v>
      </c>
      <c r="AA35" t="s">
        <v>28</v>
      </c>
      <c r="AB35">
        <v>0.9042</v>
      </c>
    </row>
    <row r="36" spans="1:28" x14ac:dyDescent="0.3">
      <c r="A36" t="s">
        <v>226</v>
      </c>
      <c r="B36">
        <v>17</v>
      </c>
      <c r="C36">
        <v>3</v>
      </c>
      <c r="D36">
        <v>167.51</v>
      </c>
      <c r="E36">
        <v>3.707162E-3</v>
      </c>
      <c r="F36">
        <v>4.7954470000000004E-3</v>
      </c>
      <c r="G36">
        <v>31.72470792</v>
      </c>
      <c r="H36">
        <v>0.94991397700000002</v>
      </c>
      <c r="I36">
        <v>2</v>
      </c>
      <c r="J36">
        <v>1</v>
      </c>
      <c r="K36" t="s">
        <v>2</v>
      </c>
      <c r="L36" t="s">
        <v>0</v>
      </c>
      <c r="M36">
        <v>111670</v>
      </c>
      <c r="N36" t="s">
        <v>227</v>
      </c>
      <c r="O36">
        <v>1272.844783</v>
      </c>
      <c r="P36">
        <v>1340.2489029999999</v>
      </c>
      <c r="Q36">
        <v>31.798930309999999</v>
      </c>
      <c r="R36">
        <v>831.44620940000004</v>
      </c>
      <c r="S36">
        <v>2797.3461820000002</v>
      </c>
      <c r="T36">
        <v>10175.89697</v>
      </c>
      <c r="U36">
        <v>18563.970290000001</v>
      </c>
      <c r="V36">
        <v>21644.826400000002</v>
      </c>
      <c r="W36">
        <v>52175.657319999998</v>
      </c>
      <c r="X36">
        <v>28669.4761</v>
      </c>
      <c r="Y36">
        <v>9272.3587939999998</v>
      </c>
      <c r="Z36">
        <v>20168.341659999998</v>
      </c>
      <c r="AA36" t="s">
        <v>28</v>
      </c>
      <c r="AB36">
        <v>0.39529999999999998</v>
      </c>
    </row>
    <row r="37" spans="1:28" x14ac:dyDescent="0.3">
      <c r="A37" t="s">
        <v>73</v>
      </c>
      <c r="B37">
        <v>32</v>
      </c>
      <c r="C37">
        <v>9</v>
      </c>
      <c r="D37">
        <v>239.03</v>
      </c>
      <c r="E37">
        <v>4.0621750000000003E-3</v>
      </c>
      <c r="F37">
        <v>5.1998579999999999E-3</v>
      </c>
      <c r="G37">
        <v>3.2354035639999998</v>
      </c>
      <c r="H37">
        <v>0.94418247899999996</v>
      </c>
      <c r="I37">
        <v>2</v>
      </c>
      <c r="J37">
        <v>1</v>
      </c>
      <c r="K37" t="s">
        <v>0</v>
      </c>
      <c r="L37" t="s">
        <v>1</v>
      </c>
      <c r="M37">
        <v>172857</v>
      </c>
      <c r="N37" t="s">
        <v>74</v>
      </c>
      <c r="O37">
        <v>14102.214620000001</v>
      </c>
      <c r="P37">
        <v>17180.144059999999</v>
      </c>
      <c r="Q37">
        <v>30040.3845</v>
      </c>
      <c r="R37">
        <v>27380.760590000002</v>
      </c>
      <c r="S37">
        <v>5021.9875240000001</v>
      </c>
      <c r="T37">
        <v>6613.9237370000001</v>
      </c>
      <c r="U37">
        <v>5485.7364829999997</v>
      </c>
      <c r="V37">
        <v>10294.87141</v>
      </c>
      <c r="W37">
        <v>23162.012849999999</v>
      </c>
      <c r="X37">
        <v>15017.472519999999</v>
      </c>
      <c r="Y37">
        <v>16168.031220000001</v>
      </c>
      <c r="Z37">
        <v>8704.2586649999994</v>
      </c>
      <c r="AA37" t="s">
        <v>28</v>
      </c>
      <c r="AB37">
        <v>0.49099999999999999</v>
      </c>
    </row>
    <row r="38" spans="1:28" x14ac:dyDescent="0.3">
      <c r="A38" t="s">
        <v>886</v>
      </c>
      <c r="B38">
        <v>13</v>
      </c>
      <c r="C38">
        <v>2</v>
      </c>
      <c r="D38">
        <v>288.3</v>
      </c>
      <c r="E38">
        <v>5.4847079999999996E-3</v>
      </c>
      <c r="F38">
        <v>6.2633919999999996E-3</v>
      </c>
      <c r="G38">
        <v>3.1374095729999998</v>
      </c>
      <c r="H38">
        <v>0.92198105399999997</v>
      </c>
      <c r="I38">
        <v>2</v>
      </c>
      <c r="J38">
        <v>1</v>
      </c>
      <c r="K38" t="s">
        <v>2</v>
      </c>
      <c r="L38" t="s">
        <v>0</v>
      </c>
      <c r="M38">
        <v>52630</v>
      </c>
      <c r="N38" t="s">
        <v>425</v>
      </c>
      <c r="O38">
        <v>1363.0497230000001</v>
      </c>
      <c r="P38">
        <v>2112.87916</v>
      </c>
      <c r="Q38">
        <v>839.31655020000005</v>
      </c>
      <c r="R38">
        <v>2279.940525</v>
      </c>
      <c r="S38">
        <v>2002.349565</v>
      </c>
      <c r="T38">
        <v>4072.816499</v>
      </c>
      <c r="U38">
        <v>5165.9955659999996</v>
      </c>
      <c r="V38">
        <v>5320.9385499999999</v>
      </c>
      <c r="W38">
        <v>6852.2313359999998</v>
      </c>
      <c r="X38">
        <v>5547.9943110000004</v>
      </c>
      <c r="Y38">
        <v>4252.6821010000003</v>
      </c>
      <c r="Z38">
        <v>4038.891811</v>
      </c>
      <c r="AA38" t="s">
        <v>28</v>
      </c>
      <c r="AB38">
        <v>0.89380000000000004</v>
      </c>
    </row>
    <row r="39" spans="1:28" x14ac:dyDescent="0.3">
      <c r="A39" t="s">
        <v>326</v>
      </c>
      <c r="B39">
        <v>31</v>
      </c>
      <c r="C39">
        <v>6</v>
      </c>
      <c r="D39">
        <v>481.66</v>
      </c>
      <c r="E39">
        <v>6.0118080000000004E-3</v>
      </c>
      <c r="F39">
        <v>6.7081049999999998E-3</v>
      </c>
      <c r="G39">
        <v>4.3098467879999998</v>
      </c>
      <c r="H39">
        <v>0.91410155599999998</v>
      </c>
      <c r="I39">
        <v>2</v>
      </c>
      <c r="J39">
        <v>1</v>
      </c>
      <c r="K39" t="s">
        <v>2</v>
      </c>
      <c r="L39" t="s">
        <v>0</v>
      </c>
      <c r="M39">
        <v>150200</v>
      </c>
      <c r="N39" t="s">
        <v>327</v>
      </c>
      <c r="O39">
        <v>1946.5139119999999</v>
      </c>
      <c r="P39">
        <v>4247.767151</v>
      </c>
      <c r="Q39">
        <v>3221.1429880000001</v>
      </c>
      <c r="R39">
        <v>3687.9219050000002</v>
      </c>
      <c r="S39">
        <v>2583.3925330000002</v>
      </c>
      <c r="T39">
        <v>11030.913619999999</v>
      </c>
      <c r="U39">
        <v>8290.2387699999999</v>
      </c>
      <c r="V39">
        <v>5279.3650939999998</v>
      </c>
      <c r="W39">
        <v>16650.136589999998</v>
      </c>
      <c r="X39">
        <v>12593.25158</v>
      </c>
      <c r="Y39">
        <v>19221.448499999999</v>
      </c>
      <c r="Z39">
        <v>8008.5768049999997</v>
      </c>
      <c r="AA39" t="s">
        <v>28</v>
      </c>
      <c r="AB39">
        <v>0.66659999999999997</v>
      </c>
    </row>
    <row r="40" spans="1:28" x14ac:dyDescent="0.3">
      <c r="A40" t="s">
        <v>437</v>
      </c>
      <c r="B40">
        <v>11</v>
      </c>
      <c r="C40">
        <v>3</v>
      </c>
      <c r="D40">
        <v>363.04</v>
      </c>
      <c r="E40">
        <v>6.4452329999999999E-3</v>
      </c>
      <c r="F40">
        <v>7.0307210000000002E-3</v>
      </c>
      <c r="G40">
        <v>3.6229222050000001</v>
      </c>
      <c r="H40">
        <v>0.90776712500000001</v>
      </c>
      <c r="I40">
        <v>2</v>
      </c>
      <c r="J40">
        <v>1</v>
      </c>
      <c r="K40" t="s">
        <v>2</v>
      </c>
      <c r="L40" t="s">
        <v>0</v>
      </c>
      <c r="M40">
        <v>28602</v>
      </c>
      <c r="N40" t="s">
        <v>438</v>
      </c>
      <c r="O40">
        <v>1117.559994</v>
      </c>
      <c r="P40">
        <v>1240.730691</v>
      </c>
      <c r="Q40">
        <v>1588.837068</v>
      </c>
      <c r="R40">
        <v>2750.85412</v>
      </c>
      <c r="S40">
        <v>1291.1010940000001</v>
      </c>
      <c r="T40">
        <v>2899.6060750000001</v>
      </c>
      <c r="U40">
        <v>3469.841829</v>
      </c>
      <c r="V40">
        <v>3101.918322</v>
      </c>
      <c r="W40">
        <v>8252.8763290000006</v>
      </c>
      <c r="X40">
        <v>7719.3945890000005</v>
      </c>
      <c r="Y40">
        <v>3298.2591889999999</v>
      </c>
      <c r="Z40">
        <v>4995.7371480000002</v>
      </c>
      <c r="AA40" t="s">
        <v>28</v>
      </c>
      <c r="AB40">
        <v>0.52180000000000004</v>
      </c>
    </row>
    <row r="41" spans="1:28" x14ac:dyDescent="0.3">
      <c r="A41" t="s">
        <v>901</v>
      </c>
      <c r="B41">
        <v>11</v>
      </c>
      <c r="C41">
        <v>2</v>
      </c>
      <c r="D41">
        <v>74.95</v>
      </c>
      <c r="E41">
        <v>1.0267172999999999E-2</v>
      </c>
      <c r="F41">
        <v>1.0209385E-2</v>
      </c>
      <c r="G41">
        <v>4.244378663</v>
      </c>
      <c r="H41">
        <v>0.85720740299999998</v>
      </c>
      <c r="I41">
        <v>2</v>
      </c>
      <c r="J41">
        <v>1</v>
      </c>
      <c r="K41" t="s">
        <v>2</v>
      </c>
      <c r="L41" t="s">
        <v>0</v>
      </c>
      <c r="M41">
        <v>74969</v>
      </c>
      <c r="N41" t="s">
        <v>902</v>
      </c>
      <c r="O41">
        <v>2655.6143390000002</v>
      </c>
      <c r="P41">
        <v>2012.093889</v>
      </c>
      <c r="Q41">
        <v>453.26414649999998</v>
      </c>
      <c r="R41">
        <v>3395.798311</v>
      </c>
      <c r="S41">
        <v>2654.148142</v>
      </c>
      <c r="T41">
        <v>4651.944407</v>
      </c>
      <c r="U41">
        <v>7118.5822319999997</v>
      </c>
      <c r="V41">
        <v>5981.2055769999997</v>
      </c>
      <c r="W41">
        <v>10465.4427</v>
      </c>
      <c r="X41">
        <v>9203.3834640000005</v>
      </c>
      <c r="Y41">
        <v>10161.016949999999</v>
      </c>
      <c r="Z41">
        <v>6318.5566550000003</v>
      </c>
      <c r="AA41" t="s">
        <v>28</v>
      </c>
      <c r="AB41">
        <v>0.60440000000000005</v>
      </c>
    </row>
    <row r="42" spans="1:28" x14ac:dyDescent="0.3">
      <c r="A42" t="s">
        <v>909</v>
      </c>
      <c r="B42">
        <v>16</v>
      </c>
      <c r="C42">
        <v>6</v>
      </c>
      <c r="D42">
        <v>78.790000000000006</v>
      </c>
      <c r="E42">
        <v>1.1454901E-2</v>
      </c>
      <c r="F42">
        <v>1.0880748000000001E-2</v>
      </c>
      <c r="G42">
        <v>3.7316583200000002</v>
      </c>
      <c r="H42">
        <v>0.843217251</v>
      </c>
      <c r="I42">
        <v>2</v>
      </c>
      <c r="J42">
        <v>1</v>
      </c>
      <c r="K42" t="s">
        <v>2</v>
      </c>
      <c r="L42" t="s">
        <v>0</v>
      </c>
      <c r="M42">
        <v>73914</v>
      </c>
      <c r="N42" t="s">
        <v>910</v>
      </c>
      <c r="O42">
        <v>2587.8053460000001</v>
      </c>
      <c r="P42">
        <v>2801.9179559999998</v>
      </c>
      <c r="Q42">
        <v>3131.6060950000001</v>
      </c>
      <c r="R42">
        <v>4819.4008990000002</v>
      </c>
      <c r="S42">
        <v>3773.191069</v>
      </c>
      <c r="T42">
        <v>12576.376130000001</v>
      </c>
      <c r="U42">
        <v>13074.851420000001</v>
      </c>
      <c r="V42">
        <v>10249.600200000001</v>
      </c>
      <c r="W42">
        <v>18581.319530000001</v>
      </c>
      <c r="X42">
        <v>11632.595230000001</v>
      </c>
      <c r="Y42">
        <v>14140.97351</v>
      </c>
      <c r="Z42">
        <v>5428.1589240000003</v>
      </c>
      <c r="AA42" t="s">
        <v>28</v>
      </c>
      <c r="AB42">
        <v>0.62890000000000001</v>
      </c>
    </row>
    <row r="43" spans="1:28" x14ac:dyDescent="0.3">
      <c r="A43" t="s">
        <v>911</v>
      </c>
      <c r="B43">
        <v>13</v>
      </c>
      <c r="C43">
        <v>2</v>
      </c>
      <c r="D43">
        <v>96.3</v>
      </c>
      <c r="E43">
        <v>1.1668502000000001E-2</v>
      </c>
      <c r="F43">
        <v>1.1003971E-2</v>
      </c>
      <c r="G43">
        <v>3.1427867749999998</v>
      </c>
      <c r="H43">
        <v>0.84077717600000001</v>
      </c>
      <c r="I43">
        <v>2</v>
      </c>
      <c r="J43">
        <v>1</v>
      </c>
      <c r="K43" t="s">
        <v>0</v>
      </c>
      <c r="L43" t="s">
        <v>1</v>
      </c>
      <c r="M43">
        <v>61741</v>
      </c>
      <c r="N43" t="s">
        <v>912</v>
      </c>
      <c r="O43">
        <v>1227.216203</v>
      </c>
      <c r="P43">
        <v>4343.1365020000003</v>
      </c>
      <c r="Q43">
        <v>3201.6330509999998</v>
      </c>
      <c r="R43">
        <v>3300.8444930000001</v>
      </c>
      <c r="S43">
        <v>937.54577819999997</v>
      </c>
      <c r="T43">
        <v>1007.498441</v>
      </c>
      <c r="U43">
        <v>1010.85733</v>
      </c>
      <c r="V43">
        <v>885.53953909999996</v>
      </c>
      <c r="W43">
        <v>1111.2508479999999</v>
      </c>
      <c r="X43">
        <v>917.44258500000001</v>
      </c>
      <c r="Y43">
        <v>2006.9457190000001</v>
      </c>
      <c r="Z43">
        <v>675.08433230000003</v>
      </c>
      <c r="AA43" t="s">
        <v>28</v>
      </c>
      <c r="AB43">
        <v>0.68120000000000003</v>
      </c>
    </row>
    <row r="44" spans="1:28" x14ac:dyDescent="0.3">
      <c r="A44" t="s">
        <v>913</v>
      </c>
      <c r="B44">
        <v>6</v>
      </c>
      <c r="C44">
        <v>1</v>
      </c>
      <c r="D44">
        <v>101.12</v>
      </c>
      <c r="E44">
        <v>1.1816678000000001E-2</v>
      </c>
      <c r="F44">
        <v>1.1062426E-2</v>
      </c>
      <c r="G44">
        <v>4.1315176090000003</v>
      </c>
      <c r="H44">
        <v>0.83909754999999997</v>
      </c>
      <c r="I44">
        <v>2</v>
      </c>
      <c r="J44">
        <v>1</v>
      </c>
      <c r="K44" t="s">
        <v>0</v>
      </c>
      <c r="L44" t="s">
        <v>1</v>
      </c>
      <c r="M44">
        <v>21041</v>
      </c>
      <c r="N44" t="s">
        <v>914</v>
      </c>
      <c r="O44">
        <v>441.88396210000002</v>
      </c>
      <c r="P44">
        <v>1489.7005280000001</v>
      </c>
      <c r="Q44">
        <v>678.47551060000001</v>
      </c>
      <c r="R44">
        <v>907.05519100000004</v>
      </c>
      <c r="S44">
        <v>120.64503019999999</v>
      </c>
      <c r="T44">
        <v>317.67156890000001</v>
      </c>
      <c r="U44">
        <v>220.70898209999999</v>
      </c>
      <c r="V44">
        <v>192.26334560000001</v>
      </c>
      <c r="W44">
        <v>362.09759020000001</v>
      </c>
      <c r="X44">
        <v>333.66041860000001</v>
      </c>
      <c r="Y44">
        <v>956.50328660000002</v>
      </c>
      <c r="Z44">
        <v>254.36789920000001</v>
      </c>
      <c r="AA44" t="s">
        <v>28</v>
      </c>
      <c r="AB44">
        <v>0.82589999999999997</v>
      </c>
    </row>
    <row r="45" spans="1:28" x14ac:dyDescent="0.3">
      <c r="A45" t="s">
        <v>79</v>
      </c>
      <c r="B45">
        <v>18</v>
      </c>
      <c r="C45">
        <v>5</v>
      </c>
      <c r="D45">
        <v>191.99</v>
      </c>
      <c r="E45">
        <v>1.2140941000000001E-2</v>
      </c>
      <c r="F45">
        <v>1.1062426E-2</v>
      </c>
      <c r="G45">
        <v>4.8353258309999996</v>
      </c>
      <c r="H45">
        <v>0.83545859300000003</v>
      </c>
      <c r="I45">
        <v>2</v>
      </c>
      <c r="J45">
        <v>1</v>
      </c>
      <c r="K45" t="s">
        <v>2</v>
      </c>
      <c r="L45" t="s">
        <v>0</v>
      </c>
      <c r="M45">
        <v>98569</v>
      </c>
      <c r="N45" t="s">
        <v>80</v>
      </c>
      <c r="O45">
        <v>2464.1196580000001</v>
      </c>
      <c r="P45">
        <v>3289.7163959999998</v>
      </c>
      <c r="Q45">
        <v>2659.8118559999998</v>
      </c>
      <c r="R45">
        <v>4611.3391519999996</v>
      </c>
      <c r="S45">
        <v>1357.335208</v>
      </c>
      <c r="T45">
        <v>7312.8204519999999</v>
      </c>
      <c r="U45">
        <v>9443.2892759999995</v>
      </c>
      <c r="V45">
        <v>10902.634550000001</v>
      </c>
      <c r="W45">
        <v>17068.512289999999</v>
      </c>
      <c r="X45">
        <v>17082.614959999999</v>
      </c>
      <c r="Y45">
        <v>11869.678599999999</v>
      </c>
      <c r="Z45">
        <v>16959.250540000001</v>
      </c>
      <c r="AA45" t="s">
        <v>28</v>
      </c>
      <c r="AB45">
        <v>0.59419999999999995</v>
      </c>
    </row>
    <row r="46" spans="1:28" x14ac:dyDescent="0.3">
      <c r="A46" t="s">
        <v>919</v>
      </c>
      <c r="B46">
        <v>7</v>
      </c>
      <c r="C46">
        <v>2</v>
      </c>
      <c r="D46">
        <v>59.7</v>
      </c>
      <c r="E46">
        <v>1.2428313E-2</v>
      </c>
      <c r="F46">
        <v>1.1140808E-2</v>
      </c>
      <c r="G46">
        <v>2.538005488</v>
      </c>
      <c r="H46">
        <v>0.83227493699999999</v>
      </c>
      <c r="I46">
        <v>2</v>
      </c>
      <c r="J46">
        <v>1</v>
      </c>
      <c r="K46" t="s">
        <v>2</v>
      </c>
      <c r="L46" t="s">
        <v>0</v>
      </c>
      <c r="M46">
        <v>38767</v>
      </c>
      <c r="N46" t="s">
        <v>920</v>
      </c>
      <c r="O46">
        <v>211.60894870000001</v>
      </c>
      <c r="P46">
        <v>406.18985029999999</v>
      </c>
      <c r="Q46">
        <v>343.97394739999999</v>
      </c>
      <c r="R46">
        <v>363.3455677</v>
      </c>
      <c r="S46">
        <v>738.05353290000005</v>
      </c>
      <c r="T46">
        <v>511.1218543</v>
      </c>
      <c r="U46">
        <v>539.23671049999996</v>
      </c>
      <c r="V46">
        <v>659.62560389999999</v>
      </c>
      <c r="W46">
        <v>1486.322574</v>
      </c>
      <c r="X46">
        <v>620.86639909999997</v>
      </c>
      <c r="Y46">
        <v>513.06349939999996</v>
      </c>
      <c r="Z46">
        <v>742.90508009999996</v>
      </c>
      <c r="AA46" t="s">
        <v>28</v>
      </c>
      <c r="AB46">
        <v>0.4612</v>
      </c>
    </row>
    <row r="47" spans="1:28" x14ac:dyDescent="0.3">
      <c r="A47" t="s">
        <v>921</v>
      </c>
      <c r="B47">
        <v>6</v>
      </c>
      <c r="C47">
        <v>2</v>
      </c>
      <c r="D47">
        <v>100.59</v>
      </c>
      <c r="E47">
        <v>1.2499553E-2</v>
      </c>
      <c r="F47">
        <v>1.1140808E-2</v>
      </c>
      <c r="G47">
        <v>12.55175552</v>
      </c>
      <c r="H47">
        <v>0.831491596</v>
      </c>
      <c r="I47">
        <v>2</v>
      </c>
      <c r="J47">
        <v>1</v>
      </c>
      <c r="K47" t="s">
        <v>2</v>
      </c>
      <c r="L47" t="s">
        <v>0</v>
      </c>
      <c r="M47">
        <v>21473</v>
      </c>
      <c r="N47" t="s">
        <v>687</v>
      </c>
      <c r="O47">
        <v>46.909842699999999</v>
      </c>
      <c r="P47">
        <v>206.9858701</v>
      </c>
      <c r="Q47">
        <v>356.88741909999999</v>
      </c>
      <c r="R47">
        <v>465.30107270000002</v>
      </c>
      <c r="S47">
        <v>172.98381359999999</v>
      </c>
      <c r="T47">
        <v>2203.3203250000001</v>
      </c>
      <c r="U47">
        <v>4110.9626479999997</v>
      </c>
      <c r="V47">
        <v>3646.901762</v>
      </c>
      <c r="W47">
        <v>4560.6282869999995</v>
      </c>
      <c r="X47">
        <v>4051.4289210000002</v>
      </c>
      <c r="Y47">
        <v>2400.5343659999999</v>
      </c>
      <c r="Z47">
        <v>2494.1542829999999</v>
      </c>
      <c r="AA47" t="s">
        <v>28</v>
      </c>
      <c r="AB47">
        <v>0.50429999999999997</v>
      </c>
    </row>
    <row r="48" spans="1:28" x14ac:dyDescent="0.3">
      <c r="A48" t="s">
        <v>730</v>
      </c>
      <c r="B48">
        <v>7</v>
      </c>
      <c r="C48">
        <v>3</v>
      </c>
      <c r="D48">
        <v>220.03</v>
      </c>
      <c r="E48">
        <v>1.2757647E-2</v>
      </c>
      <c r="F48">
        <v>1.1233847999999999E-2</v>
      </c>
      <c r="G48">
        <v>12.53008932</v>
      </c>
      <c r="H48">
        <v>0.828672988</v>
      </c>
      <c r="I48">
        <v>2</v>
      </c>
      <c r="J48">
        <v>1</v>
      </c>
      <c r="K48" t="s">
        <v>1</v>
      </c>
      <c r="L48" t="s">
        <v>2</v>
      </c>
      <c r="M48">
        <v>25898</v>
      </c>
      <c r="N48" t="s">
        <v>731</v>
      </c>
      <c r="O48">
        <v>221.69853180000001</v>
      </c>
      <c r="P48">
        <v>395.54820899999999</v>
      </c>
      <c r="Q48">
        <v>310.81652100000002</v>
      </c>
      <c r="R48">
        <v>578.13636799999995</v>
      </c>
      <c r="S48">
        <v>120.3804063</v>
      </c>
      <c r="T48">
        <v>1809.8155650000001</v>
      </c>
      <c r="U48">
        <v>333.5848565</v>
      </c>
      <c r="V48">
        <v>91.364575079999995</v>
      </c>
      <c r="W48">
        <v>36.914999760000001</v>
      </c>
      <c r="X48">
        <v>46.450924350000001</v>
      </c>
      <c r="Y48">
        <v>69.42166392</v>
      </c>
      <c r="Z48">
        <v>35.171599020000002</v>
      </c>
      <c r="AA48" t="s">
        <v>28</v>
      </c>
      <c r="AB48">
        <v>0.79139999999999999</v>
      </c>
    </row>
    <row r="49" spans="1:28" x14ac:dyDescent="0.3">
      <c r="A49" t="s">
        <v>929</v>
      </c>
      <c r="B49">
        <v>15</v>
      </c>
      <c r="C49">
        <v>6</v>
      </c>
      <c r="D49">
        <v>71.569999999999993</v>
      </c>
      <c r="E49">
        <v>1.3871234E-2</v>
      </c>
      <c r="F49">
        <v>1.1857278000000001E-2</v>
      </c>
      <c r="G49">
        <v>5.7333242520000001</v>
      </c>
      <c r="H49">
        <v>0.81684670800000003</v>
      </c>
      <c r="I49">
        <v>2</v>
      </c>
      <c r="J49">
        <v>1</v>
      </c>
      <c r="K49" t="s">
        <v>2</v>
      </c>
      <c r="L49" t="s">
        <v>0</v>
      </c>
      <c r="M49">
        <v>64441</v>
      </c>
      <c r="N49" t="s">
        <v>930</v>
      </c>
      <c r="O49">
        <v>697.44488699999999</v>
      </c>
      <c r="P49">
        <v>1297.0467389999999</v>
      </c>
      <c r="Q49">
        <v>663.88154789999999</v>
      </c>
      <c r="R49">
        <v>1329.9835820000001</v>
      </c>
      <c r="S49">
        <v>469.74300210000001</v>
      </c>
      <c r="T49">
        <v>3389.0977670000002</v>
      </c>
      <c r="U49">
        <v>4618.8992349999999</v>
      </c>
      <c r="V49">
        <v>4109.9092860000001</v>
      </c>
      <c r="W49">
        <v>5750.1767900000004</v>
      </c>
      <c r="X49">
        <v>6699.8220730000003</v>
      </c>
      <c r="Y49">
        <v>4383.3618990000004</v>
      </c>
      <c r="Z49">
        <v>6033.1817529999998</v>
      </c>
      <c r="AA49" t="s">
        <v>28</v>
      </c>
      <c r="AB49">
        <v>0.62580000000000002</v>
      </c>
    </row>
    <row r="50" spans="1:28" x14ac:dyDescent="0.3">
      <c r="A50" t="s">
        <v>931</v>
      </c>
      <c r="B50">
        <v>3</v>
      </c>
      <c r="C50">
        <v>2</v>
      </c>
      <c r="D50">
        <v>48.37</v>
      </c>
      <c r="E50">
        <v>1.4877537999999999E-2</v>
      </c>
      <c r="F50">
        <v>1.2570454999999999E-2</v>
      </c>
      <c r="G50">
        <v>3.780302195</v>
      </c>
      <c r="H50">
        <v>0.80660109400000002</v>
      </c>
      <c r="I50">
        <v>2</v>
      </c>
      <c r="J50">
        <v>1</v>
      </c>
      <c r="K50" t="s">
        <v>2</v>
      </c>
      <c r="L50" t="s">
        <v>0</v>
      </c>
      <c r="M50">
        <v>19085</v>
      </c>
      <c r="N50" t="s">
        <v>932</v>
      </c>
      <c r="O50">
        <v>551.38859760000003</v>
      </c>
      <c r="P50">
        <v>848.85787470000002</v>
      </c>
      <c r="Q50">
        <v>427.7489602</v>
      </c>
      <c r="R50">
        <v>897.57416939999996</v>
      </c>
      <c r="S50">
        <v>613.75367489999996</v>
      </c>
      <c r="T50">
        <v>2680.5829939999999</v>
      </c>
      <c r="U50">
        <v>2777.5774430000001</v>
      </c>
      <c r="V50">
        <v>2016.0170619999999</v>
      </c>
      <c r="W50">
        <v>3185.051974</v>
      </c>
      <c r="X50">
        <v>3382.981139</v>
      </c>
      <c r="Y50">
        <v>2387.3879160000001</v>
      </c>
      <c r="Z50">
        <v>1348.055719</v>
      </c>
      <c r="AA50" t="s">
        <v>28</v>
      </c>
      <c r="AB50">
        <v>0.71989999999999998</v>
      </c>
    </row>
    <row r="51" spans="1:28" x14ac:dyDescent="0.3">
      <c r="A51" t="s">
        <v>240</v>
      </c>
      <c r="B51">
        <v>7</v>
      </c>
      <c r="C51">
        <v>1</v>
      </c>
      <c r="D51">
        <v>166.94</v>
      </c>
      <c r="E51">
        <v>1.5078609E-2</v>
      </c>
      <c r="F51">
        <v>1.2594742000000001E-2</v>
      </c>
      <c r="G51">
        <v>5.8329632870000001</v>
      </c>
      <c r="H51">
        <v>0.80460135700000002</v>
      </c>
      <c r="I51">
        <v>2</v>
      </c>
      <c r="J51">
        <v>1</v>
      </c>
      <c r="K51" t="s">
        <v>0</v>
      </c>
      <c r="L51" t="s">
        <v>1</v>
      </c>
      <c r="M51">
        <v>39106</v>
      </c>
      <c r="N51" t="s">
        <v>241</v>
      </c>
      <c r="O51">
        <v>63.312838839999998</v>
      </c>
      <c r="P51">
        <v>54.277205129999999</v>
      </c>
      <c r="Q51">
        <v>66.397599060000005</v>
      </c>
      <c r="R51">
        <v>50.878401539999999</v>
      </c>
      <c r="S51">
        <v>0</v>
      </c>
      <c r="T51">
        <v>32.336634719999999</v>
      </c>
      <c r="U51">
        <v>2.239277655</v>
      </c>
      <c r="V51">
        <v>5.6893924150000004</v>
      </c>
      <c r="W51">
        <v>15.772382629999999</v>
      </c>
      <c r="X51">
        <v>23.59919738</v>
      </c>
      <c r="Y51">
        <v>27.85171742</v>
      </c>
      <c r="Z51">
        <v>73.199999770000005</v>
      </c>
      <c r="AA51" t="s">
        <v>28</v>
      </c>
      <c r="AB51">
        <v>0.66410000000000002</v>
      </c>
    </row>
    <row r="52" spans="1:28" x14ac:dyDescent="0.3">
      <c r="A52" t="s">
        <v>945</v>
      </c>
      <c r="B52">
        <v>8</v>
      </c>
      <c r="C52">
        <v>2</v>
      </c>
      <c r="D52">
        <v>83.53</v>
      </c>
      <c r="E52">
        <v>1.9240057000000001E-2</v>
      </c>
      <c r="F52">
        <v>1.4959412E-2</v>
      </c>
      <c r="G52">
        <v>5.8449550370000001</v>
      </c>
      <c r="H52">
        <v>0.76635209100000001</v>
      </c>
      <c r="I52">
        <v>2</v>
      </c>
      <c r="J52">
        <v>1</v>
      </c>
      <c r="K52" t="s">
        <v>2</v>
      </c>
      <c r="L52" t="s">
        <v>0</v>
      </c>
      <c r="M52">
        <v>49549</v>
      </c>
      <c r="N52" t="s">
        <v>946</v>
      </c>
      <c r="O52">
        <v>371.6801815</v>
      </c>
      <c r="P52">
        <v>315.4612894</v>
      </c>
      <c r="Q52">
        <v>17.041696980000001</v>
      </c>
      <c r="R52">
        <v>196.47518719999999</v>
      </c>
      <c r="S52">
        <v>500.38129149999997</v>
      </c>
      <c r="T52">
        <v>666.89936390000003</v>
      </c>
      <c r="U52">
        <v>965.62083600000005</v>
      </c>
      <c r="V52">
        <v>811.52119660000005</v>
      </c>
      <c r="W52">
        <v>2052.957253</v>
      </c>
      <c r="X52">
        <v>1407.077027</v>
      </c>
      <c r="Y52">
        <v>622.01168680000001</v>
      </c>
      <c r="Z52">
        <v>1182.261622</v>
      </c>
      <c r="AA52" t="s">
        <v>28</v>
      </c>
      <c r="AB52">
        <v>0.85370000000000001</v>
      </c>
    </row>
    <row r="53" spans="1:28" x14ac:dyDescent="0.3">
      <c r="A53" t="s">
        <v>111</v>
      </c>
      <c r="B53">
        <v>8</v>
      </c>
      <c r="C53">
        <v>4</v>
      </c>
      <c r="D53">
        <v>73.599999999999994</v>
      </c>
      <c r="E53">
        <v>1.9463189999999998E-2</v>
      </c>
      <c r="F53">
        <v>1.5052833E-2</v>
      </c>
      <c r="G53">
        <v>3.3166328100000002</v>
      </c>
      <c r="H53">
        <v>0.76445379599999996</v>
      </c>
      <c r="I53">
        <v>2</v>
      </c>
      <c r="J53">
        <v>1</v>
      </c>
      <c r="K53" t="s">
        <v>0</v>
      </c>
      <c r="L53" t="s">
        <v>2</v>
      </c>
      <c r="M53">
        <v>64606</v>
      </c>
      <c r="N53" t="s">
        <v>112</v>
      </c>
      <c r="O53">
        <v>2816.0540289999999</v>
      </c>
      <c r="P53">
        <v>1633.1900929999999</v>
      </c>
      <c r="Q53">
        <v>2812.942548</v>
      </c>
      <c r="R53">
        <v>7965.4450699999998</v>
      </c>
      <c r="S53">
        <v>2005.1118650000001</v>
      </c>
      <c r="T53">
        <v>654.45498180000004</v>
      </c>
      <c r="U53">
        <v>1194.1897140000001</v>
      </c>
      <c r="V53">
        <v>1136.177819</v>
      </c>
      <c r="W53">
        <v>1112.8236790000001</v>
      </c>
      <c r="X53">
        <v>1325.315531</v>
      </c>
      <c r="Y53">
        <v>1012.3242739999999</v>
      </c>
      <c r="Z53">
        <v>1140.8291340000001</v>
      </c>
      <c r="AA53" t="s">
        <v>28</v>
      </c>
      <c r="AB53">
        <v>0.58609999999999995</v>
      </c>
    </row>
    <row r="54" spans="1:28" x14ac:dyDescent="0.3">
      <c r="A54" t="s">
        <v>965</v>
      </c>
      <c r="B54">
        <v>6</v>
      </c>
      <c r="C54">
        <v>4</v>
      </c>
      <c r="D54">
        <v>46.97</v>
      </c>
      <c r="E54">
        <v>2.362303E-2</v>
      </c>
      <c r="F54">
        <v>1.7351960999999999E-2</v>
      </c>
      <c r="G54">
        <v>3.0354630939999998</v>
      </c>
      <c r="H54">
        <v>0.73143908999999996</v>
      </c>
      <c r="I54">
        <v>2</v>
      </c>
      <c r="J54">
        <v>1</v>
      </c>
      <c r="K54" t="s">
        <v>2</v>
      </c>
      <c r="L54" t="s">
        <v>0</v>
      </c>
      <c r="M54">
        <v>68620</v>
      </c>
      <c r="N54" t="s">
        <v>966</v>
      </c>
      <c r="O54">
        <v>628.84078629999999</v>
      </c>
      <c r="P54">
        <v>743.21671230000004</v>
      </c>
      <c r="Q54">
        <v>693.8605149</v>
      </c>
      <c r="R54">
        <v>841.17181670000002</v>
      </c>
      <c r="S54">
        <v>616.76887950000003</v>
      </c>
      <c r="T54">
        <v>1337.0541270000001</v>
      </c>
      <c r="U54">
        <v>2688.4574320000002</v>
      </c>
      <c r="V54">
        <v>2203.0802699999999</v>
      </c>
      <c r="W54">
        <v>2806.2739329999999</v>
      </c>
      <c r="X54">
        <v>2178.942814</v>
      </c>
      <c r="Y54">
        <v>1176.0659800000001</v>
      </c>
      <c r="Z54">
        <v>2663.0811650000001</v>
      </c>
      <c r="AA54" t="s">
        <v>28</v>
      </c>
      <c r="AB54">
        <v>0.47099999999999997</v>
      </c>
    </row>
    <row r="55" spans="1:28" x14ac:dyDescent="0.3">
      <c r="A55" t="s">
        <v>969</v>
      </c>
      <c r="B55">
        <v>8</v>
      </c>
      <c r="C55">
        <v>4</v>
      </c>
      <c r="D55">
        <v>139.28</v>
      </c>
      <c r="E55">
        <v>2.5420403000000001E-2</v>
      </c>
      <c r="F55">
        <v>1.8304270000000001E-2</v>
      </c>
      <c r="G55">
        <v>6.6630826929999998</v>
      </c>
      <c r="H55">
        <v>0.718411201</v>
      </c>
      <c r="I55">
        <v>2</v>
      </c>
      <c r="J55">
        <v>1</v>
      </c>
      <c r="K55" t="s">
        <v>2</v>
      </c>
      <c r="L55" t="s">
        <v>0</v>
      </c>
      <c r="M55">
        <v>24172</v>
      </c>
      <c r="N55" t="s">
        <v>970</v>
      </c>
      <c r="O55">
        <v>682.06464259999996</v>
      </c>
      <c r="P55">
        <v>2279.8433580000001</v>
      </c>
      <c r="Q55">
        <v>1691.0212409999999</v>
      </c>
      <c r="R55">
        <v>1990.2559940000001</v>
      </c>
      <c r="S55">
        <v>501.11876369999999</v>
      </c>
      <c r="T55">
        <v>6714.4744899999996</v>
      </c>
      <c r="U55">
        <v>3779.847432</v>
      </c>
      <c r="V55">
        <v>1895.000395</v>
      </c>
      <c r="W55">
        <v>12397.896790000001</v>
      </c>
      <c r="X55">
        <v>7750.2930850000002</v>
      </c>
      <c r="Y55">
        <v>19882.644250000001</v>
      </c>
      <c r="Z55">
        <v>4233.2584440000001</v>
      </c>
      <c r="AA55" t="s">
        <v>28</v>
      </c>
      <c r="AB55">
        <v>0.84389999999999998</v>
      </c>
    </row>
    <row r="56" spans="1:28" x14ac:dyDescent="0.3">
      <c r="A56" t="s">
        <v>142</v>
      </c>
      <c r="B56">
        <v>21</v>
      </c>
      <c r="C56">
        <v>2</v>
      </c>
      <c r="D56">
        <v>163.71</v>
      </c>
      <c r="E56">
        <v>2.6781452000000001E-2</v>
      </c>
      <c r="F56">
        <v>1.8724714E-2</v>
      </c>
      <c r="G56">
        <v>2.4345459840000001</v>
      </c>
      <c r="H56">
        <v>0.70897861100000004</v>
      </c>
      <c r="I56">
        <v>2</v>
      </c>
      <c r="J56">
        <v>1</v>
      </c>
      <c r="K56" t="s">
        <v>0</v>
      </c>
      <c r="L56" t="s">
        <v>1</v>
      </c>
      <c r="M56">
        <v>130579</v>
      </c>
      <c r="N56" t="s">
        <v>143</v>
      </c>
      <c r="O56">
        <v>704.17878810000002</v>
      </c>
      <c r="P56">
        <v>1208.6878999999999</v>
      </c>
      <c r="Q56">
        <v>658.92101379999997</v>
      </c>
      <c r="R56">
        <v>810.48888959999999</v>
      </c>
      <c r="S56">
        <v>181.94660020000001</v>
      </c>
      <c r="T56">
        <v>547.9111613</v>
      </c>
      <c r="U56">
        <v>413.11059729999999</v>
      </c>
      <c r="V56">
        <v>246.3159732</v>
      </c>
      <c r="W56">
        <v>522.67624139999998</v>
      </c>
      <c r="X56">
        <v>487.95159489999998</v>
      </c>
      <c r="Y56">
        <v>794.15960829999995</v>
      </c>
      <c r="Z56">
        <v>292.83384150000001</v>
      </c>
      <c r="AA56" t="s">
        <v>28</v>
      </c>
      <c r="AB56">
        <v>0.57340000000000002</v>
      </c>
    </row>
    <row r="57" spans="1:28" x14ac:dyDescent="0.3">
      <c r="A57" t="s">
        <v>975</v>
      </c>
      <c r="B57">
        <v>9</v>
      </c>
      <c r="C57">
        <v>5</v>
      </c>
      <c r="D57">
        <v>236.84</v>
      </c>
      <c r="E57">
        <v>2.6923165999999998E-2</v>
      </c>
      <c r="F57">
        <v>1.8724714E-2</v>
      </c>
      <c r="G57">
        <v>2.4075299430000001</v>
      </c>
      <c r="H57">
        <v>0.70801669</v>
      </c>
      <c r="I57">
        <v>2</v>
      </c>
      <c r="J57">
        <v>1</v>
      </c>
      <c r="K57" t="s">
        <v>2</v>
      </c>
      <c r="L57" t="s">
        <v>1</v>
      </c>
      <c r="M57">
        <v>33391</v>
      </c>
      <c r="N57" t="s">
        <v>976</v>
      </c>
      <c r="O57">
        <v>761.04816470000003</v>
      </c>
      <c r="P57">
        <v>2200.0282790000001</v>
      </c>
      <c r="Q57">
        <v>3044.9687439999998</v>
      </c>
      <c r="R57">
        <v>1637.395096</v>
      </c>
      <c r="S57">
        <v>789.26578410000002</v>
      </c>
      <c r="T57">
        <v>1478.993111</v>
      </c>
      <c r="U57">
        <v>1739.357387</v>
      </c>
      <c r="V57">
        <v>1738.2123570000001</v>
      </c>
      <c r="W57">
        <v>3119.6657850000001</v>
      </c>
      <c r="X57">
        <v>3647.4717810000002</v>
      </c>
      <c r="Y57">
        <v>3859.6121119999998</v>
      </c>
      <c r="Z57">
        <v>3206.504817</v>
      </c>
      <c r="AA57" t="s">
        <v>28</v>
      </c>
      <c r="AB57">
        <v>0.5847</v>
      </c>
    </row>
    <row r="58" spans="1:28" x14ac:dyDescent="0.3">
      <c r="A58" t="s">
        <v>981</v>
      </c>
      <c r="B58">
        <v>10</v>
      </c>
      <c r="C58">
        <v>1</v>
      </c>
      <c r="D58">
        <v>407.76</v>
      </c>
      <c r="E58">
        <v>2.7821542000000001E-2</v>
      </c>
      <c r="F58">
        <v>1.9003493999999999E-2</v>
      </c>
      <c r="G58">
        <v>1.9113604120000001</v>
      </c>
      <c r="H58">
        <v>0.70200384199999999</v>
      </c>
      <c r="I58">
        <v>2</v>
      </c>
      <c r="J58">
        <v>1</v>
      </c>
      <c r="K58" t="s">
        <v>1</v>
      </c>
      <c r="L58" t="s">
        <v>0</v>
      </c>
      <c r="M58">
        <v>23805</v>
      </c>
      <c r="N58" t="s">
        <v>982</v>
      </c>
      <c r="O58">
        <v>243.01117930000001</v>
      </c>
      <c r="P58">
        <v>284.14404100000002</v>
      </c>
      <c r="Q58">
        <v>168.07402980000001</v>
      </c>
      <c r="R58">
        <v>548.28657329999999</v>
      </c>
      <c r="S58">
        <v>580.14188320000005</v>
      </c>
      <c r="T58">
        <v>543.53090750000001</v>
      </c>
      <c r="U58">
        <v>690.59439810000003</v>
      </c>
      <c r="V58">
        <v>562.53972799999997</v>
      </c>
      <c r="W58">
        <v>587.99618410000005</v>
      </c>
      <c r="X58">
        <v>435.74597899999998</v>
      </c>
      <c r="Y58">
        <v>352.38458730000002</v>
      </c>
      <c r="Z58">
        <v>400.87772480000001</v>
      </c>
      <c r="AA58" t="s">
        <v>28</v>
      </c>
      <c r="AB58">
        <v>0.65939999999999999</v>
      </c>
    </row>
    <row r="59" spans="1:28" x14ac:dyDescent="0.3">
      <c r="A59" t="s">
        <v>983</v>
      </c>
      <c r="B59">
        <v>9</v>
      </c>
      <c r="C59">
        <v>3</v>
      </c>
      <c r="D59">
        <v>185.4</v>
      </c>
      <c r="E59">
        <v>2.8615128E-2</v>
      </c>
      <c r="F59">
        <v>1.9454643000000001E-2</v>
      </c>
      <c r="G59">
        <v>4.9975588469999996</v>
      </c>
      <c r="H59">
        <v>0.696810924</v>
      </c>
      <c r="I59">
        <v>2</v>
      </c>
      <c r="J59">
        <v>1</v>
      </c>
      <c r="K59" t="s">
        <v>1</v>
      </c>
      <c r="L59" t="s">
        <v>0</v>
      </c>
      <c r="M59">
        <v>46363</v>
      </c>
      <c r="N59" t="s">
        <v>241</v>
      </c>
      <c r="O59">
        <v>1561.501456</v>
      </c>
      <c r="P59">
        <v>3149.903194</v>
      </c>
      <c r="Q59">
        <v>2078.0508150000001</v>
      </c>
      <c r="R59">
        <v>4696.7754859999995</v>
      </c>
      <c r="S59">
        <v>2331.4385029999999</v>
      </c>
      <c r="T59">
        <v>15605.67049</v>
      </c>
      <c r="U59">
        <v>17608.725419999999</v>
      </c>
      <c r="V59">
        <v>21857.280699999999</v>
      </c>
      <c r="W59">
        <v>10047.23257</v>
      </c>
      <c r="X59">
        <v>9835.4719810000006</v>
      </c>
      <c r="Y59">
        <v>7995.941554</v>
      </c>
      <c r="Z59">
        <v>8430.3635470000008</v>
      </c>
      <c r="AA59" t="s">
        <v>28</v>
      </c>
      <c r="AB59">
        <v>0.51729999999999998</v>
      </c>
    </row>
    <row r="60" spans="1:28" x14ac:dyDescent="0.3">
      <c r="A60" t="s">
        <v>984</v>
      </c>
      <c r="B60">
        <v>4</v>
      </c>
      <c r="C60">
        <v>1</v>
      </c>
      <c r="D60">
        <v>41.24</v>
      </c>
      <c r="E60">
        <v>2.9421994E-2</v>
      </c>
      <c r="F60">
        <v>1.9818848E-2</v>
      </c>
      <c r="G60">
        <v>4.925694633</v>
      </c>
      <c r="H60">
        <v>0.69164052499999995</v>
      </c>
      <c r="I60">
        <v>2</v>
      </c>
      <c r="J60">
        <v>1</v>
      </c>
      <c r="K60" t="s">
        <v>1</v>
      </c>
      <c r="L60" t="s">
        <v>2</v>
      </c>
      <c r="M60">
        <v>21556</v>
      </c>
      <c r="N60" t="s">
        <v>985</v>
      </c>
      <c r="O60">
        <v>229.59916269999999</v>
      </c>
      <c r="P60">
        <v>304.95890350000002</v>
      </c>
      <c r="Q60">
        <v>402.3992634</v>
      </c>
      <c r="R60">
        <v>743.5528051</v>
      </c>
      <c r="S60">
        <v>300.02553390000003</v>
      </c>
      <c r="T60">
        <v>2516.9506630000001</v>
      </c>
      <c r="U60">
        <v>1503.9403789999999</v>
      </c>
      <c r="V60">
        <v>1040.375714</v>
      </c>
      <c r="W60">
        <v>268.5351814</v>
      </c>
      <c r="X60">
        <v>204.1055436</v>
      </c>
      <c r="Y60">
        <v>338.89245749999998</v>
      </c>
      <c r="Z60">
        <v>276.90056929999997</v>
      </c>
      <c r="AA60" t="s">
        <v>28</v>
      </c>
      <c r="AB60">
        <v>0.53959999999999997</v>
      </c>
    </row>
    <row r="61" spans="1:28" x14ac:dyDescent="0.3">
      <c r="A61" t="s">
        <v>392</v>
      </c>
      <c r="B61">
        <v>9</v>
      </c>
      <c r="C61">
        <v>2</v>
      </c>
      <c r="D61">
        <v>312.97000000000003</v>
      </c>
      <c r="E61">
        <v>3.4450292E-2</v>
      </c>
      <c r="F61">
        <v>2.2183654000000001E-2</v>
      </c>
      <c r="G61">
        <v>6.2387032229999999</v>
      </c>
      <c r="H61">
        <v>0.66166078100000003</v>
      </c>
      <c r="I61">
        <v>2</v>
      </c>
      <c r="J61">
        <v>1</v>
      </c>
      <c r="K61" t="s">
        <v>0</v>
      </c>
      <c r="L61" t="s">
        <v>2</v>
      </c>
      <c r="M61">
        <v>23826</v>
      </c>
      <c r="N61" t="s">
        <v>393</v>
      </c>
      <c r="O61">
        <v>85.866079400000004</v>
      </c>
      <c r="P61">
        <v>158.30405809999999</v>
      </c>
      <c r="Q61">
        <v>279.69515840000003</v>
      </c>
      <c r="R61">
        <v>279.55188270000002</v>
      </c>
      <c r="S61">
        <v>13.505300760000001</v>
      </c>
      <c r="T61">
        <v>187.4952897</v>
      </c>
      <c r="U61">
        <v>61.990008320000001</v>
      </c>
      <c r="V61">
        <v>16.06986479</v>
      </c>
      <c r="W61">
        <v>6.4380271650000003</v>
      </c>
      <c r="X61">
        <v>9.9066940240000001</v>
      </c>
      <c r="Y61">
        <v>92.390985420000007</v>
      </c>
      <c r="Z61">
        <v>20.043808940000002</v>
      </c>
      <c r="AA61" t="s">
        <v>28</v>
      </c>
      <c r="AB61">
        <v>0.68899999999999995</v>
      </c>
    </row>
    <row r="62" spans="1:28" x14ac:dyDescent="0.3">
      <c r="A62" t="s">
        <v>997</v>
      </c>
      <c r="B62">
        <v>6</v>
      </c>
      <c r="C62">
        <v>4</v>
      </c>
      <c r="D62">
        <v>45.58</v>
      </c>
      <c r="E62">
        <v>3.4702094000000003E-2</v>
      </c>
      <c r="F62">
        <v>2.2226276999999999E-2</v>
      </c>
      <c r="G62">
        <v>2.2427983569999999</v>
      </c>
      <c r="H62">
        <v>0.66025204000000004</v>
      </c>
      <c r="I62">
        <v>2</v>
      </c>
      <c r="J62">
        <v>1</v>
      </c>
      <c r="K62" t="s">
        <v>1</v>
      </c>
      <c r="L62" t="s">
        <v>0</v>
      </c>
      <c r="M62">
        <v>38742</v>
      </c>
      <c r="N62" t="s">
        <v>998</v>
      </c>
      <c r="O62">
        <v>1807.3788770000001</v>
      </c>
      <c r="P62">
        <v>2590.926778</v>
      </c>
      <c r="Q62">
        <v>2019.3575450000001</v>
      </c>
      <c r="R62">
        <v>2476.8400499999998</v>
      </c>
      <c r="S62">
        <v>2134.5471889999999</v>
      </c>
      <c r="T62">
        <v>4134.1994560000003</v>
      </c>
      <c r="U62">
        <v>6451.4236250000004</v>
      </c>
      <c r="V62">
        <v>7228.4070080000001</v>
      </c>
      <c r="W62">
        <v>5058.3342709999997</v>
      </c>
      <c r="X62">
        <v>4534.5743089999996</v>
      </c>
      <c r="Y62">
        <v>3072.0443650000002</v>
      </c>
      <c r="Z62">
        <v>4977.0571229999996</v>
      </c>
      <c r="AA62" t="s">
        <v>28</v>
      </c>
      <c r="AB62">
        <v>0.4501</v>
      </c>
    </row>
    <row r="63" spans="1:28" x14ac:dyDescent="0.3">
      <c r="A63" t="s">
        <v>685</v>
      </c>
      <c r="B63">
        <v>5</v>
      </c>
      <c r="C63">
        <v>3</v>
      </c>
      <c r="D63">
        <v>84.55</v>
      </c>
      <c r="E63">
        <v>3.7723583999999998E-2</v>
      </c>
      <c r="F63">
        <v>2.3507967000000001E-2</v>
      </c>
      <c r="G63">
        <v>3.2621684219999998</v>
      </c>
      <c r="H63">
        <v>0.64395768600000003</v>
      </c>
      <c r="I63">
        <v>2</v>
      </c>
      <c r="J63">
        <v>1</v>
      </c>
      <c r="K63" t="s">
        <v>1</v>
      </c>
      <c r="L63" t="s">
        <v>0</v>
      </c>
      <c r="M63">
        <v>27820</v>
      </c>
      <c r="N63" t="s">
        <v>686</v>
      </c>
      <c r="O63">
        <v>414.88977899999998</v>
      </c>
      <c r="P63">
        <v>876.21350159999997</v>
      </c>
      <c r="Q63">
        <v>505.56132580000002</v>
      </c>
      <c r="R63">
        <v>791.00007789999995</v>
      </c>
      <c r="S63">
        <v>500.2710538</v>
      </c>
      <c r="T63">
        <v>2728.3848360000002</v>
      </c>
      <c r="U63">
        <v>2526.7310510000002</v>
      </c>
      <c r="V63">
        <v>2686.0110770000001</v>
      </c>
      <c r="W63">
        <v>3200.1541990000001</v>
      </c>
      <c r="X63">
        <v>1715.208617</v>
      </c>
      <c r="Y63">
        <v>1336.8573530000001</v>
      </c>
      <c r="Z63">
        <v>1687.1935470000001</v>
      </c>
      <c r="AA63" t="s">
        <v>28</v>
      </c>
      <c r="AB63">
        <v>0.6915</v>
      </c>
    </row>
    <row r="64" spans="1:28" x14ac:dyDescent="0.3">
      <c r="A64" t="s">
        <v>714</v>
      </c>
      <c r="B64">
        <v>11</v>
      </c>
      <c r="C64">
        <v>2</v>
      </c>
      <c r="D64">
        <v>71.19</v>
      </c>
      <c r="E64">
        <v>3.7847110000000003E-2</v>
      </c>
      <c r="F64">
        <v>2.3507967000000001E-2</v>
      </c>
      <c r="G64">
        <v>1.6888654329999999</v>
      </c>
      <c r="H64">
        <v>0.64331438100000005</v>
      </c>
      <c r="I64">
        <v>2</v>
      </c>
      <c r="J64">
        <v>1</v>
      </c>
      <c r="K64" t="s">
        <v>1</v>
      </c>
      <c r="L64" t="s">
        <v>2</v>
      </c>
      <c r="M64">
        <v>53668</v>
      </c>
      <c r="N64" t="s">
        <v>715</v>
      </c>
      <c r="O64">
        <v>384.95840379999999</v>
      </c>
      <c r="P64">
        <v>606.14854270000001</v>
      </c>
      <c r="Q64">
        <v>682.56195679999996</v>
      </c>
      <c r="R64">
        <v>701.64007330000004</v>
      </c>
      <c r="S64">
        <v>622.71244979999994</v>
      </c>
      <c r="T64">
        <v>895.6017286</v>
      </c>
      <c r="U64">
        <v>775.94145209999999</v>
      </c>
      <c r="V64">
        <v>1184.354523</v>
      </c>
      <c r="W64">
        <v>529.62468739999997</v>
      </c>
      <c r="X64">
        <v>583.99771129999999</v>
      </c>
      <c r="Y64">
        <v>412.72461759999999</v>
      </c>
      <c r="Z64">
        <v>533.38497040000004</v>
      </c>
      <c r="AA64" t="s">
        <v>28</v>
      </c>
      <c r="AB64">
        <v>0.45540000000000003</v>
      </c>
    </row>
    <row r="65" spans="1:28" x14ac:dyDescent="0.3">
      <c r="A65" t="s">
        <v>1005</v>
      </c>
      <c r="B65">
        <v>14</v>
      </c>
      <c r="C65">
        <v>3</v>
      </c>
      <c r="D65">
        <v>206.86</v>
      </c>
      <c r="E65">
        <v>3.8137165000000001E-2</v>
      </c>
      <c r="F65">
        <v>2.3514047999999999E-2</v>
      </c>
      <c r="G65">
        <v>6.9445742560000001</v>
      </c>
      <c r="H65">
        <v>0.64181055499999995</v>
      </c>
      <c r="I65">
        <v>2</v>
      </c>
      <c r="J65">
        <v>1</v>
      </c>
      <c r="K65" t="s">
        <v>2</v>
      </c>
      <c r="L65" t="s">
        <v>0</v>
      </c>
      <c r="M65">
        <v>27617</v>
      </c>
      <c r="N65" t="s">
        <v>1006</v>
      </c>
      <c r="O65">
        <v>169.77480840000001</v>
      </c>
      <c r="P65">
        <v>330.9141722</v>
      </c>
      <c r="Q65">
        <v>66.023409220000005</v>
      </c>
      <c r="R65">
        <v>341.25519000000003</v>
      </c>
      <c r="S65">
        <v>76.712666290000001</v>
      </c>
      <c r="T65">
        <v>1522.9534510000001</v>
      </c>
      <c r="U65">
        <v>1750.7719159999999</v>
      </c>
      <c r="V65">
        <v>1352.7891770000001</v>
      </c>
      <c r="W65">
        <v>1712.507335</v>
      </c>
      <c r="X65">
        <v>1816.4209519999999</v>
      </c>
      <c r="Y65">
        <v>1368.1817920000001</v>
      </c>
      <c r="Z65">
        <v>1408.3382019999999</v>
      </c>
      <c r="AA65" t="s">
        <v>28</v>
      </c>
      <c r="AB65">
        <v>0.88100000000000001</v>
      </c>
    </row>
    <row r="66" spans="1:28" x14ac:dyDescent="0.3">
      <c r="A66" t="s">
        <v>1011</v>
      </c>
      <c r="B66">
        <v>4</v>
      </c>
      <c r="C66">
        <v>2</v>
      </c>
      <c r="D66">
        <v>72.8</v>
      </c>
      <c r="E66">
        <v>4.0632168000000003E-2</v>
      </c>
      <c r="F66">
        <v>2.4441607000000001E-2</v>
      </c>
      <c r="G66">
        <v>19.753757799999999</v>
      </c>
      <c r="H66">
        <v>0.62925019199999999</v>
      </c>
      <c r="I66">
        <v>2</v>
      </c>
      <c r="J66">
        <v>1</v>
      </c>
      <c r="K66" t="s">
        <v>0</v>
      </c>
      <c r="L66" t="s">
        <v>2</v>
      </c>
      <c r="M66">
        <v>17303</v>
      </c>
      <c r="N66" t="s">
        <v>1012</v>
      </c>
      <c r="O66">
        <v>22.577718600000001</v>
      </c>
      <c r="P66">
        <v>215.43120830000001</v>
      </c>
      <c r="Q66">
        <v>35.473602980000003</v>
      </c>
      <c r="R66">
        <v>373.2659779</v>
      </c>
      <c r="S66">
        <v>67.399520659999993</v>
      </c>
      <c r="T66">
        <v>7.5947752350000002</v>
      </c>
      <c r="U66">
        <v>1.9268806780000001</v>
      </c>
      <c r="V66">
        <v>7.050353962</v>
      </c>
      <c r="W66">
        <v>20.131348979999999</v>
      </c>
      <c r="X66">
        <v>0</v>
      </c>
      <c r="Y66">
        <v>12.341259109999999</v>
      </c>
      <c r="Z66">
        <v>0.26792231500000002</v>
      </c>
      <c r="AA66" t="s">
        <v>28</v>
      </c>
      <c r="AB66">
        <v>0.9294</v>
      </c>
    </row>
    <row r="67" spans="1:28" x14ac:dyDescent="0.3">
      <c r="A67" t="s">
        <v>1013</v>
      </c>
      <c r="B67">
        <v>14</v>
      </c>
      <c r="C67">
        <v>2</v>
      </c>
      <c r="D67">
        <v>77.42</v>
      </c>
      <c r="E67">
        <v>4.4293902000000003E-2</v>
      </c>
      <c r="F67">
        <v>2.6426758000000002E-2</v>
      </c>
      <c r="G67">
        <v>8.9579815539999998</v>
      </c>
      <c r="H67">
        <v>0.61193836099999999</v>
      </c>
      <c r="I67">
        <v>2</v>
      </c>
      <c r="J67">
        <v>1</v>
      </c>
      <c r="K67" t="s">
        <v>0</v>
      </c>
      <c r="L67" t="s">
        <v>1</v>
      </c>
      <c r="M67">
        <v>83027</v>
      </c>
      <c r="N67" t="s">
        <v>1014</v>
      </c>
      <c r="O67">
        <v>61.070163149999999</v>
      </c>
      <c r="P67">
        <v>355.76945949999998</v>
      </c>
      <c r="Q67">
        <v>90.156591969999994</v>
      </c>
      <c r="R67">
        <v>159.21075809999999</v>
      </c>
      <c r="S67">
        <v>3.9867653879999998</v>
      </c>
      <c r="T67">
        <v>38.739099600000003</v>
      </c>
      <c r="U67">
        <v>25.77971324</v>
      </c>
      <c r="V67">
        <v>5.8646321539999997</v>
      </c>
      <c r="W67">
        <v>14.48171857</v>
      </c>
      <c r="X67">
        <v>22.42447945</v>
      </c>
      <c r="Y67">
        <v>33.208145649999999</v>
      </c>
      <c r="Z67">
        <v>332.5463426</v>
      </c>
      <c r="AA67" t="s">
        <v>28</v>
      </c>
      <c r="AB67">
        <v>0.64139999999999997</v>
      </c>
    </row>
    <row r="68" spans="1:28" x14ac:dyDescent="0.3">
      <c r="A68" t="s">
        <v>660</v>
      </c>
      <c r="B68">
        <v>6</v>
      </c>
      <c r="C68">
        <v>1</v>
      </c>
      <c r="D68">
        <v>270.52</v>
      </c>
      <c r="E68">
        <v>4.4614756999999998E-2</v>
      </c>
      <c r="F68">
        <v>2.6509983000000001E-2</v>
      </c>
      <c r="G68">
        <v>5.9802128840000002</v>
      </c>
      <c r="H68">
        <v>0.610480087</v>
      </c>
      <c r="I68">
        <v>2</v>
      </c>
      <c r="J68">
        <v>1</v>
      </c>
      <c r="K68" t="s">
        <v>2</v>
      </c>
      <c r="L68" t="s">
        <v>0</v>
      </c>
      <c r="M68">
        <v>25709</v>
      </c>
      <c r="N68" t="s">
        <v>661</v>
      </c>
      <c r="O68">
        <v>72.087888100000001</v>
      </c>
      <c r="P68">
        <v>209.52674039999999</v>
      </c>
      <c r="Q68">
        <v>134.7807258</v>
      </c>
      <c r="R68">
        <v>102.8503068</v>
      </c>
      <c r="S68">
        <v>15.08714019</v>
      </c>
      <c r="T68">
        <v>391.67224779999998</v>
      </c>
      <c r="U68">
        <v>394.89026260000003</v>
      </c>
      <c r="V68">
        <v>275.61800019999998</v>
      </c>
      <c r="W68">
        <v>709.03434049999998</v>
      </c>
      <c r="X68">
        <v>767.05541630000005</v>
      </c>
      <c r="Y68">
        <v>811.25074359999996</v>
      </c>
      <c r="Z68">
        <v>817.85909219999996</v>
      </c>
      <c r="AA68" t="s">
        <v>28</v>
      </c>
      <c r="AB68">
        <v>0.56140000000000001</v>
      </c>
    </row>
    <row r="69" spans="1:28" x14ac:dyDescent="0.3">
      <c r="A69" t="s">
        <v>625</v>
      </c>
      <c r="B69">
        <v>8</v>
      </c>
      <c r="C69">
        <v>3</v>
      </c>
      <c r="D69">
        <v>508.74</v>
      </c>
      <c r="E69">
        <v>4.6237670000000002E-2</v>
      </c>
      <c r="F69">
        <v>2.7252747000000001E-2</v>
      </c>
      <c r="G69">
        <v>31.872499449999999</v>
      </c>
      <c r="H69">
        <v>0.60323935900000003</v>
      </c>
      <c r="I69" t="s">
        <v>39</v>
      </c>
      <c r="J69">
        <v>2</v>
      </c>
      <c r="K69" t="s">
        <v>0</v>
      </c>
      <c r="L69" t="s">
        <v>2</v>
      </c>
      <c r="M69">
        <v>28361</v>
      </c>
      <c r="N69" t="s">
        <v>626</v>
      </c>
      <c r="O69">
        <v>3591.2414239999998</v>
      </c>
      <c r="P69">
        <v>38341.870929999997</v>
      </c>
      <c r="Q69">
        <v>946.08906330000002</v>
      </c>
      <c r="R69">
        <v>2578.5893059999999</v>
      </c>
      <c r="S69">
        <v>4792.3459069999999</v>
      </c>
      <c r="T69">
        <v>77.047053180000006</v>
      </c>
      <c r="U69">
        <v>157.39482860000001</v>
      </c>
      <c r="V69">
        <v>186.97002409999999</v>
      </c>
      <c r="W69">
        <v>207.60453649999999</v>
      </c>
      <c r="X69">
        <v>243.72428579999999</v>
      </c>
      <c r="Y69">
        <v>217.79780360000001</v>
      </c>
      <c r="Z69">
        <v>757.11202839999999</v>
      </c>
      <c r="AA69" t="s">
        <v>28</v>
      </c>
      <c r="AB69">
        <v>0.755</v>
      </c>
    </row>
    <row r="70" spans="1:28" x14ac:dyDescent="0.3">
      <c r="A70" t="s">
        <v>1016</v>
      </c>
      <c r="B70">
        <v>7</v>
      </c>
      <c r="C70">
        <v>1</v>
      </c>
      <c r="D70">
        <v>99.39</v>
      </c>
      <c r="E70">
        <v>4.6855925E-2</v>
      </c>
      <c r="F70">
        <v>2.7287064999999999E-2</v>
      </c>
      <c r="G70">
        <v>5.756373623</v>
      </c>
      <c r="H70">
        <v>0.60053868200000005</v>
      </c>
      <c r="I70">
        <v>2</v>
      </c>
      <c r="J70">
        <v>1</v>
      </c>
      <c r="K70" t="s">
        <v>2</v>
      </c>
      <c r="L70" t="s">
        <v>0</v>
      </c>
      <c r="M70">
        <v>22536</v>
      </c>
      <c r="N70" t="s">
        <v>1017</v>
      </c>
      <c r="O70">
        <v>24.340098149999999</v>
      </c>
      <c r="P70">
        <v>18.008432559999999</v>
      </c>
      <c r="Q70">
        <v>14.90013722</v>
      </c>
      <c r="R70">
        <v>29.117567650000002</v>
      </c>
      <c r="S70">
        <v>4.2576603139999998</v>
      </c>
      <c r="T70">
        <v>58.950456010000003</v>
      </c>
      <c r="U70">
        <v>82.517863989999995</v>
      </c>
      <c r="V70">
        <v>90.731042909999999</v>
      </c>
      <c r="W70">
        <v>97.869402899999997</v>
      </c>
      <c r="X70">
        <v>155.4541524</v>
      </c>
      <c r="Y70">
        <v>132.88683270000001</v>
      </c>
      <c r="Z70">
        <v>110.9459324</v>
      </c>
      <c r="AA70" t="s">
        <v>28</v>
      </c>
      <c r="AB70">
        <v>0.60909999999999997</v>
      </c>
    </row>
    <row r="71" spans="1:28" x14ac:dyDescent="0.3">
      <c r="A71" t="s">
        <v>762</v>
      </c>
      <c r="B71">
        <v>6</v>
      </c>
      <c r="C71">
        <v>1</v>
      </c>
      <c r="D71">
        <v>63.93</v>
      </c>
      <c r="E71" s="1">
        <v>2.9499999999999998E-7</v>
      </c>
      <c r="F71" s="1">
        <v>1.4399999999999999E-5</v>
      </c>
      <c r="G71">
        <v>2252.047904</v>
      </c>
      <c r="H71">
        <v>1</v>
      </c>
      <c r="I71">
        <v>2</v>
      </c>
      <c r="J71">
        <v>1</v>
      </c>
      <c r="K71" t="s">
        <v>0</v>
      </c>
      <c r="L71" t="s">
        <v>1</v>
      </c>
      <c r="M71">
        <v>35060</v>
      </c>
      <c r="N71" t="s">
        <v>763</v>
      </c>
      <c r="O71">
        <v>1000.321588</v>
      </c>
      <c r="P71">
        <v>1309.4218189999999</v>
      </c>
      <c r="Q71">
        <v>257.72030489999997</v>
      </c>
      <c r="R71">
        <v>1302.8992009999999</v>
      </c>
      <c r="S71">
        <v>0</v>
      </c>
      <c r="T71">
        <v>0</v>
      </c>
      <c r="U71">
        <v>1.718597063</v>
      </c>
      <c r="V71">
        <v>0</v>
      </c>
      <c r="W71">
        <v>211.93163749999999</v>
      </c>
      <c r="X71">
        <v>116.2372951</v>
      </c>
      <c r="Y71">
        <v>320.63159680000001</v>
      </c>
      <c r="Z71">
        <v>480.85116090000002</v>
      </c>
      <c r="AA71" t="s">
        <v>25</v>
      </c>
      <c r="AB71">
        <v>0.92259999999999998</v>
      </c>
    </row>
    <row r="72" spans="1:28" x14ac:dyDescent="0.3">
      <c r="A72" t="s">
        <v>772</v>
      </c>
      <c r="B72">
        <v>6</v>
      </c>
      <c r="C72">
        <v>1</v>
      </c>
      <c r="D72">
        <v>101.76</v>
      </c>
      <c r="E72" s="1">
        <v>8.6799999999999999E-6</v>
      </c>
      <c r="F72">
        <v>1.11981E-4</v>
      </c>
      <c r="G72">
        <v>690.38717410000004</v>
      </c>
      <c r="H72">
        <v>1</v>
      </c>
      <c r="I72">
        <v>2</v>
      </c>
      <c r="J72">
        <v>1</v>
      </c>
      <c r="K72" t="s">
        <v>2</v>
      </c>
      <c r="L72" t="s">
        <v>0</v>
      </c>
      <c r="M72">
        <v>32915</v>
      </c>
      <c r="N72" t="s">
        <v>773</v>
      </c>
      <c r="O72">
        <v>0</v>
      </c>
      <c r="P72">
        <v>0.69368805</v>
      </c>
      <c r="Q72">
        <v>0.60960878799999996</v>
      </c>
      <c r="R72">
        <v>0</v>
      </c>
      <c r="S72">
        <v>0.13419336800000001</v>
      </c>
      <c r="T72">
        <v>0</v>
      </c>
      <c r="U72">
        <v>6.6607755449999999</v>
      </c>
      <c r="V72">
        <v>3.754181832</v>
      </c>
      <c r="W72">
        <v>266.44394130000001</v>
      </c>
      <c r="X72">
        <v>259.1646882</v>
      </c>
      <c r="Y72">
        <v>107.8663421</v>
      </c>
      <c r="Z72">
        <v>266.30444990000001</v>
      </c>
      <c r="AA72" t="s">
        <v>25</v>
      </c>
      <c r="AB72">
        <v>0.96989999999999998</v>
      </c>
    </row>
    <row r="73" spans="1:28" x14ac:dyDescent="0.3">
      <c r="A73" t="s">
        <v>101</v>
      </c>
      <c r="B73">
        <v>14</v>
      </c>
      <c r="C73">
        <v>6</v>
      </c>
      <c r="D73">
        <v>552.23</v>
      </c>
      <c r="E73" s="1">
        <v>1.6399999999999999E-5</v>
      </c>
      <c r="F73">
        <v>1.59128E-4</v>
      </c>
      <c r="G73">
        <v>10.859604709999999</v>
      </c>
      <c r="H73">
        <v>0.99999998800000001</v>
      </c>
      <c r="I73" t="s">
        <v>39</v>
      </c>
      <c r="J73">
        <v>2</v>
      </c>
      <c r="K73" t="s">
        <v>0</v>
      </c>
      <c r="L73" t="s">
        <v>1</v>
      </c>
      <c r="M73">
        <v>37918</v>
      </c>
      <c r="N73" t="s">
        <v>102</v>
      </c>
      <c r="O73">
        <v>41086.166790000003</v>
      </c>
      <c r="P73">
        <v>69758.780910000001</v>
      </c>
      <c r="Q73">
        <v>54102.931879999996</v>
      </c>
      <c r="R73">
        <v>72610.629509999999</v>
      </c>
      <c r="S73">
        <v>7309.2267499999998</v>
      </c>
      <c r="T73">
        <v>2413.6420710000002</v>
      </c>
      <c r="U73">
        <v>6315.3665950000004</v>
      </c>
      <c r="V73">
        <v>5837.1933339999996</v>
      </c>
      <c r="W73">
        <v>10771.273579999999</v>
      </c>
      <c r="X73">
        <v>10176.7315</v>
      </c>
      <c r="Y73">
        <v>10473.82746</v>
      </c>
      <c r="Z73">
        <v>17483.277910000001</v>
      </c>
      <c r="AA73" t="s">
        <v>25</v>
      </c>
      <c r="AB73">
        <v>0.38129999999999997</v>
      </c>
    </row>
    <row r="74" spans="1:28" x14ac:dyDescent="0.3">
      <c r="A74" t="s">
        <v>737</v>
      </c>
      <c r="B74">
        <v>14</v>
      </c>
      <c r="C74">
        <v>2</v>
      </c>
      <c r="D74">
        <v>268.56</v>
      </c>
      <c r="E74" s="1">
        <v>4.2899999999999999E-5</v>
      </c>
      <c r="F74">
        <v>2.9848899999999998E-4</v>
      </c>
      <c r="G74">
        <v>3.7384027390000001</v>
      </c>
      <c r="H74">
        <v>0.99999893500000003</v>
      </c>
      <c r="I74">
        <v>2</v>
      </c>
      <c r="J74">
        <v>1</v>
      </c>
      <c r="K74" t="s">
        <v>1</v>
      </c>
      <c r="L74" t="s">
        <v>2</v>
      </c>
      <c r="M74">
        <v>70292</v>
      </c>
      <c r="N74" t="s">
        <v>738</v>
      </c>
      <c r="O74">
        <v>905.90365150000002</v>
      </c>
      <c r="P74">
        <v>793.21687910000003</v>
      </c>
      <c r="Q74">
        <v>846.57425390000003</v>
      </c>
      <c r="R74">
        <v>1345.827303</v>
      </c>
      <c r="S74">
        <v>918.50853270000005</v>
      </c>
      <c r="T74">
        <v>1509.6641569999999</v>
      </c>
      <c r="U74">
        <v>1161.4902340000001</v>
      </c>
      <c r="V74">
        <v>1424.5396459999999</v>
      </c>
      <c r="W74">
        <v>436.0383779</v>
      </c>
      <c r="X74">
        <v>261.6454756</v>
      </c>
      <c r="Y74">
        <v>348.57284959999998</v>
      </c>
      <c r="Z74">
        <v>295.01199339999999</v>
      </c>
      <c r="AA74" t="s">
        <v>25</v>
      </c>
      <c r="AB74">
        <v>0.79579999999999995</v>
      </c>
    </row>
    <row r="75" spans="1:28" x14ac:dyDescent="0.3">
      <c r="A75" t="s">
        <v>381</v>
      </c>
      <c r="B75">
        <v>6</v>
      </c>
      <c r="C75">
        <v>1</v>
      </c>
      <c r="D75">
        <v>99.19</v>
      </c>
      <c r="E75">
        <v>1.11471E-4</v>
      </c>
      <c r="F75">
        <v>5.0918600000000001E-4</v>
      </c>
      <c r="G75">
        <v>6.6265565669999997</v>
      </c>
      <c r="H75">
        <v>0.99996501599999998</v>
      </c>
      <c r="I75">
        <v>2</v>
      </c>
      <c r="J75">
        <v>1</v>
      </c>
      <c r="K75" t="s">
        <v>2</v>
      </c>
      <c r="L75" t="s">
        <v>0</v>
      </c>
      <c r="M75">
        <v>24115</v>
      </c>
      <c r="N75" t="s">
        <v>382</v>
      </c>
      <c r="O75">
        <v>568.57070769999996</v>
      </c>
      <c r="P75">
        <v>1159.751364</v>
      </c>
      <c r="Q75">
        <v>1253.7563190000001</v>
      </c>
      <c r="R75">
        <v>1832.9448769999999</v>
      </c>
      <c r="S75">
        <v>2391.2519750000001</v>
      </c>
      <c r="T75">
        <v>3566.9417189999999</v>
      </c>
      <c r="U75">
        <v>4861.8707420000001</v>
      </c>
      <c r="V75">
        <v>4414.2579020000003</v>
      </c>
      <c r="W75">
        <v>10347.297070000001</v>
      </c>
      <c r="X75">
        <v>8642.5711240000001</v>
      </c>
      <c r="Y75">
        <v>6118.4041820000002</v>
      </c>
      <c r="Z75">
        <v>6798.7516800000003</v>
      </c>
      <c r="AA75" t="s">
        <v>25</v>
      </c>
      <c r="AB75">
        <v>0.63400000000000001</v>
      </c>
    </row>
    <row r="76" spans="1:28" x14ac:dyDescent="0.3">
      <c r="A76" t="s">
        <v>158</v>
      </c>
      <c r="B76">
        <v>3</v>
      </c>
      <c r="C76">
        <v>1</v>
      </c>
      <c r="D76">
        <v>40.18</v>
      </c>
      <c r="E76">
        <v>3.3129600000000002E-4</v>
      </c>
      <c r="F76">
        <v>1.039363E-3</v>
      </c>
      <c r="G76">
        <v>11.032723730000001</v>
      </c>
      <c r="H76">
        <v>0.99926356299999997</v>
      </c>
      <c r="I76">
        <v>2</v>
      </c>
      <c r="J76">
        <v>1</v>
      </c>
      <c r="K76" t="s">
        <v>1</v>
      </c>
      <c r="L76" t="s">
        <v>0</v>
      </c>
      <c r="M76">
        <v>33074</v>
      </c>
      <c r="N76" t="s">
        <v>159</v>
      </c>
      <c r="O76">
        <v>146.97246960000001</v>
      </c>
      <c r="P76">
        <v>193.28825309999999</v>
      </c>
      <c r="Q76">
        <v>197.68030229999999</v>
      </c>
      <c r="R76">
        <v>181.81216559999999</v>
      </c>
      <c r="S76">
        <v>396.5218107</v>
      </c>
      <c r="T76">
        <v>1756.049471</v>
      </c>
      <c r="U76">
        <v>2698.2978939999998</v>
      </c>
      <c r="V76">
        <v>3089.9689269999999</v>
      </c>
      <c r="W76">
        <v>1833.7100620000001</v>
      </c>
      <c r="X76">
        <v>2142.9071020000001</v>
      </c>
      <c r="Y76">
        <v>1679.4641160000001</v>
      </c>
      <c r="Z76">
        <v>1766.2338930000001</v>
      </c>
      <c r="AA76" t="s">
        <v>25</v>
      </c>
      <c r="AB76">
        <v>0.91120000000000001</v>
      </c>
    </row>
    <row r="77" spans="1:28" x14ac:dyDescent="0.3">
      <c r="A77" t="s">
        <v>807</v>
      </c>
      <c r="B77">
        <v>3</v>
      </c>
      <c r="C77">
        <v>1</v>
      </c>
      <c r="D77">
        <v>37.869999999999997</v>
      </c>
      <c r="E77">
        <v>4.31292E-4</v>
      </c>
      <c r="F77">
        <v>1.2191459999999999E-3</v>
      </c>
      <c r="G77">
        <v>36.691660169999999</v>
      </c>
      <c r="H77">
        <v>0.99864080200000005</v>
      </c>
      <c r="I77">
        <v>2</v>
      </c>
      <c r="J77">
        <v>1</v>
      </c>
      <c r="K77" t="s">
        <v>2</v>
      </c>
      <c r="L77" t="s">
        <v>0</v>
      </c>
      <c r="M77">
        <v>11584</v>
      </c>
      <c r="N77" t="s">
        <v>808</v>
      </c>
      <c r="O77">
        <v>0.35151107999999998</v>
      </c>
      <c r="P77">
        <v>9.3740965670000005</v>
      </c>
      <c r="Q77">
        <v>2.7754768520000002</v>
      </c>
      <c r="R77">
        <v>2.8610526759999999</v>
      </c>
      <c r="S77">
        <v>47.310339249999998</v>
      </c>
      <c r="T77">
        <v>8.2261628029999994</v>
      </c>
      <c r="U77">
        <v>37.774548869999997</v>
      </c>
      <c r="V77">
        <v>74.074001269999997</v>
      </c>
      <c r="W77">
        <v>188.25633350000001</v>
      </c>
      <c r="X77">
        <v>107.1831363</v>
      </c>
      <c r="Y77">
        <v>191.40094070000001</v>
      </c>
      <c r="Z77">
        <v>76.821906200000001</v>
      </c>
      <c r="AA77" t="s">
        <v>25</v>
      </c>
      <c r="AB77">
        <v>0.45219999999999999</v>
      </c>
    </row>
    <row r="78" spans="1:28" x14ac:dyDescent="0.3">
      <c r="A78" t="s">
        <v>662</v>
      </c>
      <c r="B78">
        <v>6</v>
      </c>
      <c r="C78">
        <v>2</v>
      </c>
      <c r="D78">
        <v>76.540000000000006</v>
      </c>
      <c r="E78">
        <v>7.5737999999999999E-4</v>
      </c>
      <c r="F78">
        <v>1.6540509999999999E-3</v>
      </c>
      <c r="G78">
        <v>4.7963183809999999</v>
      </c>
      <c r="H78">
        <v>0.99562978800000002</v>
      </c>
      <c r="I78">
        <v>2</v>
      </c>
      <c r="J78">
        <v>1</v>
      </c>
      <c r="K78" t="s">
        <v>0</v>
      </c>
      <c r="L78" t="s">
        <v>2</v>
      </c>
      <c r="M78">
        <v>37029</v>
      </c>
      <c r="N78" t="s">
        <v>663</v>
      </c>
      <c r="O78">
        <v>899.58724470000004</v>
      </c>
      <c r="P78">
        <v>1992.772655</v>
      </c>
      <c r="Q78">
        <v>2220.6886789999999</v>
      </c>
      <c r="R78">
        <v>2410.9478089999998</v>
      </c>
      <c r="S78">
        <v>1124.95775</v>
      </c>
      <c r="T78">
        <v>481.48429970000001</v>
      </c>
      <c r="U78">
        <v>497.68409600000001</v>
      </c>
      <c r="V78">
        <v>470.44233860000003</v>
      </c>
      <c r="W78">
        <v>364.4591489</v>
      </c>
      <c r="X78">
        <v>486.25440200000003</v>
      </c>
      <c r="Y78">
        <v>336.31636830000002</v>
      </c>
      <c r="Z78">
        <v>381.67252919999999</v>
      </c>
      <c r="AA78" t="s">
        <v>25</v>
      </c>
      <c r="AB78">
        <v>0.3206</v>
      </c>
    </row>
    <row r="79" spans="1:28" x14ac:dyDescent="0.3">
      <c r="A79" t="s">
        <v>107</v>
      </c>
      <c r="B79">
        <v>6</v>
      </c>
      <c r="C79">
        <v>1</v>
      </c>
      <c r="D79">
        <v>69.150000000000006</v>
      </c>
      <c r="E79">
        <v>7.6946999999999996E-4</v>
      </c>
      <c r="F79">
        <v>1.6540509999999999E-3</v>
      </c>
      <c r="G79">
        <v>4.4623103479999999</v>
      </c>
      <c r="H79">
        <v>0.99549551300000005</v>
      </c>
      <c r="I79">
        <v>2</v>
      </c>
      <c r="J79">
        <v>1</v>
      </c>
      <c r="K79" t="s">
        <v>0</v>
      </c>
      <c r="L79" t="s">
        <v>1</v>
      </c>
      <c r="M79">
        <v>70144</v>
      </c>
      <c r="N79" t="s">
        <v>108</v>
      </c>
      <c r="O79">
        <v>705.72766920000004</v>
      </c>
      <c r="P79">
        <v>1729.6757210000001</v>
      </c>
      <c r="Q79">
        <v>1086.6923979999999</v>
      </c>
      <c r="R79">
        <v>1278.0907870000001</v>
      </c>
      <c r="S79">
        <v>122.8442261</v>
      </c>
      <c r="T79">
        <v>207.54230229999999</v>
      </c>
      <c r="U79">
        <v>351.24385640000003</v>
      </c>
      <c r="V79">
        <v>394.08739370000001</v>
      </c>
      <c r="W79">
        <v>382.45244939999998</v>
      </c>
      <c r="X79">
        <v>290.6831186</v>
      </c>
      <c r="Y79">
        <v>383.26954460000002</v>
      </c>
      <c r="Z79">
        <v>282.8926945</v>
      </c>
      <c r="AA79" t="s">
        <v>25</v>
      </c>
      <c r="AB79">
        <v>0.63090000000000002</v>
      </c>
    </row>
    <row r="80" spans="1:28" x14ac:dyDescent="0.3">
      <c r="A80" t="s">
        <v>526</v>
      </c>
      <c r="B80">
        <v>14</v>
      </c>
      <c r="C80">
        <v>5</v>
      </c>
      <c r="D80">
        <v>594.36</v>
      </c>
      <c r="E80">
        <v>9.878650000000001E-4</v>
      </c>
      <c r="F80">
        <v>2.0337860000000001E-3</v>
      </c>
      <c r="G80">
        <v>5.2669885450000002</v>
      </c>
      <c r="H80">
        <v>0.99286528900000004</v>
      </c>
      <c r="I80">
        <v>2</v>
      </c>
      <c r="J80">
        <v>1</v>
      </c>
      <c r="K80" t="s">
        <v>2</v>
      </c>
      <c r="L80" t="s">
        <v>0</v>
      </c>
      <c r="M80">
        <v>27426</v>
      </c>
      <c r="N80" t="s">
        <v>527</v>
      </c>
      <c r="O80">
        <v>1461.220319</v>
      </c>
      <c r="P80">
        <v>3118.273369</v>
      </c>
      <c r="Q80">
        <v>1010.476227</v>
      </c>
      <c r="R80">
        <v>2075.113319</v>
      </c>
      <c r="S80">
        <v>3755.3374859999999</v>
      </c>
      <c r="T80">
        <v>7843.0703519999997</v>
      </c>
      <c r="U80">
        <v>9455.0649279999998</v>
      </c>
      <c r="V80">
        <v>12334.983980000001</v>
      </c>
      <c r="W80">
        <v>16191.09246</v>
      </c>
      <c r="X80">
        <v>8665.9509949999992</v>
      </c>
      <c r="Y80">
        <v>7382.3845140000003</v>
      </c>
      <c r="Z80">
        <v>8132.4776220000003</v>
      </c>
      <c r="AA80" t="s">
        <v>25</v>
      </c>
      <c r="AB80">
        <v>0.41660000000000003</v>
      </c>
    </row>
    <row r="81" spans="1:28" x14ac:dyDescent="0.3">
      <c r="A81" t="s">
        <v>893</v>
      </c>
      <c r="B81">
        <v>18</v>
      </c>
      <c r="C81">
        <v>7</v>
      </c>
      <c r="D81">
        <v>111.53</v>
      </c>
      <c r="E81">
        <v>7.7633650000000004E-3</v>
      </c>
      <c r="F81">
        <v>8.1639669999999994E-3</v>
      </c>
      <c r="G81">
        <v>3.582302656</v>
      </c>
      <c r="H81">
        <v>0.88928977399999998</v>
      </c>
      <c r="I81">
        <v>2</v>
      </c>
      <c r="J81">
        <v>1</v>
      </c>
      <c r="K81" t="s">
        <v>2</v>
      </c>
      <c r="L81" t="s">
        <v>0</v>
      </c>
      <c r="M81">
        <v>109495</v>
      </c>
      <c r="N81" t="s">
        <v>894</v>
      </c>
      <c r="O81">
        <v>21984.145349999999</v>
      </c>
      <c r="P81">
        <v>12132.57041</v>
      </c>
      <c r="Q81">
        <v>12459.424559999999</v>
      </c>
      <c r="R81">
        <v>24957.842120000001</v>
      </c>
      <c r="S81">
        <v>14816.54299</v>
      </c>
      <c r="T81">
        <v>34166.089050000002</v>
      </c>
      <c r="U81">
        <v>50661.491139999998</v>
      </c>
      <c r="V81">
        <v>53596.09433</v>
      </c>
      <c r="W81">
        <v>85167.511780000001</v>
      </c>
      <c r="X81">
        <v>70452.198759999999</v>
      </c>
      <c r="Y81">
        <v>43028.975310000002</v>
      </c>
      <c r="Z81">
        <v>57607.689460000001</v>
      </c>
      <c r="AA81" t="s">
        <v>25</v>
      </c>
      <c r="AB81">
        <v>0.70630000000000004</v>
      </c>
    </row>
    <row r="82" spans="1:28" x14ac:dyDescent="0.3">
      <c r="A82" t="s">
        <v>611</v>
      </c>
      <c r="B82">
        <v>6</v>
      </c>
      <c r="C82">
        <v>1</v>
      </c>
      <c r="D82">
        <v>47.42</v>
      </c>
      <c r="E82">
        <v>1.4984687E-2</v>
      </c>
      <c r="F82">
        <v>1.2588224E-2</v>
      </c>
      <c r="G82">
        <v>8.9526513090000002</v>
      </c>
      <c r="H82">
        <v>0.80553354099999996</v>
      </c>
      <c r="I82">
        <v>2</v>
      </c>
      <c r="J82">
        <v>1</v>
      </c>
      <c r="K82" t="s">
        <v>1</v>
      </c>
      <c r="L82" t="s">
        <v>0</v>
      </c>
      <c r="M82">
        <v>21632</v>
      </c>
      <c r="N82" t="s">
        <v>612</v>
      </c>
      <c r="O82">
        <v>187.31395459999999</v>
      </c>
      <c r="P82">
        <v>299.58622630000002</v>
      </c>
      <c r="Q82">
        <v>171.35372659999999</v>
      </c>
      <c r="R82">
        <v>349.248604</v>
      </c>
      <c r="S82">
        <v>220.54272800000001</v>
      </c>
      <c r="T82">
        <v>1551.2645110000001</v>
      </c>
      <c r="U82">
        <v>3242.8554610000001</v>
      </c>
      <c r="V82">
        <v>4005.1559790000001</v>
      </c>
      <c r="W82">
        <v>1788.5845059999999</v>
      </c>
      <c r="X82">
        <v>1824.413397</v>
      </c>
      <c r="Y82">
        <v>1112.029886</v>
      </c>
      <c r="Z82">
        <v>1522.4850369999999</v>
      </c>
      <c r="AA82" t="s">
        <v>25</v>
      </c>
      <c r="AB82">
        <v>0.46310000000000001</v>
      </c>
    </row>
    <row r="83" spans="1:28" x14ac:dyDescent="0.3">
      <c r="A83" t="s">
        <v>941</v>
      </c>
      <c r="B83">
        <v>8</v>
      </c>
      <c r="C83">
        <v>3</v>
      </c>
      <c r="D83">
        <v>156.35</v>
      </c>
      <c r="E83">
        <v>1.8791592999999999E-2</v>
      </c>
      <c r="F83">
        <v>1.4847656000000001E-2</v>
      </c>
      <c r="G83">
        <v>2.2742413269999999</v>
      </c>
      <c r="H83">
        <v>0.77021060600000002</v>
      </c>
      <c r="I83">
        <v>2</v>
      </c>
      <c r="J83">
        <v>1</v>
      </c>
      <c r="K83" t="s">
        <v>2</v>
      </c>
      <c r="L83" t="s">
        <v>0</v>
      </c>
      <c r="M83">
        <v>38328</v>
      </c>
      <c r="N83" t="s">
        <v>942</v>
      </c>
      <c r="O83">
        <v>537.50639079999996</v>
      </c>
      <c r="P83">
        <v>1501.185751</v>
      </c>
      <c r="Q83">
        <v>883.31109760000004</v>
      </c>
      <c r="R83">
        <v>1066.584079</v>
      </c>
      <c r="S83">
        <v>1072.4710970000001</v>
      </c>
      <c r="T83">
        <v>1203.125845</v>
      </c>
      <c r="U83">
        <v>1565.2132630000001</v>
      </c>
      <c r="V83">
        <v>1873.0765260000001</v>
      </c>
      <c r="W83">
        <v>2509.7756650000001</v>
      </c>
      <c r="X83">
        <v>2577.8769560000001</v>
      </c>
      <c r="Y83">
        <v>1378.5933050000001</v>
      </c>
      <c r="Z83">
        <v>2604.7641880000001</v>
      </c>
      <c r="AA83" t="s">
        <v>25</v>
      </c>
      <c r="AB83">
        <v>0.45219999999999999</v>
      </c>
    </row>
    <row r="84" spans="1:28" x14ac:dyDescent="0.3">
      <c r="A84" t="s">
        <v>677</v>
      </c>
      <c r="B84">
        <v>5</v>
      </c>
      <c r="C84">
        <v>2</v>
      </c>
      <c r="D84">
        <v>54.52</v>
      </c>
      <c r="E84">
        <v>2.6093264000000001E-2</v>
      </c>
      <c r="F84">
        <v>1.8605467000000001E-2</v>
      </c>
      <c r="G84">
        <v>2.6636895040000002</v>
      </c>
      <c r="H84">
        <v>0.71370342899999994</v>
      </c>
      <c r="I84">
        <v>2</v>
      </c>
      <c r="J84">
        <v>1</v>
      </c>
      <c r="K84" t="s">
        <v>1</v>
      </c>
      <c r="L84" t="s">
        <v>0</v>
      </c>
      <c r="M84">
        <v>33140</v>
      </c>
      <c r="N84" t="s">
        <v>382</v>
      </c>
      <c r="O84">
        <v>266.02944860000002</v>
      </c>
      <c r="P84">
        <v>512.62026370000001</v>
      </c>
      <c r="Q84">
        <v>499.98774370000001</v>
      </c>
      <c r="R84">
        <v>327.79285149999998</v>
      </c>
      <c r="S84">
        <v>1053.696306</v>
      </c>
      <c r="T84">
        <v>1070.651382</v>
      </c>
      <c r="U84">
        <v>941.68666940000003</v>
      </c>
      <c r="V84">
        <v>1212.997192</v>
      </c>
      <c r="W84">
        <v>1589.4619029999999</v>
      </c>
      <c r="X84">
        <v>648.41327720000004</v>
      </c>
      <c r="Y84">
        <v>370.3123655</v>
      </c>
      <c r="Z84">
        <v>421.29629360000001</v>
      </c>
      <c r="AA84" t="s">
        <v>25</v>
      </c>
      <c r="AB84">
        <v>0.63400000000000001</v>
      </c>
    </row>
    <row r="85" spans="1:28" x14ac:dyDescent="0.3">
      <c r="A85" t="s">
        <v>986</v>
      </c>
      <c r="B85">
        <v>5</v>
      </c>
      <c r="C85">
        <v>1</v>
      </c>
      <c r="D85">
        <v>59.6</v>
      </c>
      <c r="E85">
        <v>3.0347000999999998E-2</v>
      </c>
      <c r="F85">
        <v>2.0189386E-2</v>
      </c>
      <c r="G85">
        <v>2.2996786939999998</v>
      </c>
      <c r="H85">
        <v>0.68584334999999996</v>
      </c>
      <c r="I85">
        <v>2</v>
      </c>
      <c r="J85">
        <v>1</v>
      </c>
      <c r="K85" t="s">
        <v>1</v>
      </c>
      <c r="L85" t="s">
        <v>0</v>
      </c>
      <c r="M85">
        <v>34576</v>
      </c>
      <c r="N85" t="s">
        <v>987</v>
      </c>
      <c r="O85">
        <v>132.3784814</v>
      </c>
      <c r="P85">
        <v>392.03616390000002</v>
      </c>
      <c r="Q85">
        <v>521.91915759999995</v>
      </c>
      <c r="R85">
        <v>603.02520170000003</v>
      </c>
      <c r="S85">
        <v>889.61312120000002</v>
      </c>
      <c r="T85">
        <v>1428.8381469999999</v>
      </c>
      <c r="U85">
        <v>674.91380460000005</v>
      </c>
      <c r="V85">
        <v>799.63068880000003</v>
      </c>
      <c r="W85">
        <v>1139.304404</v>
      </c>
      <c r="X85">
        <v>799.21644479999998</v>
      </c>
      <c r="Y85">
        <v>754.28468310000005</v>
      </c>
      <c r="Z85">
        <v>749.01417579999998</v>
      </c>
      <c r="AA85" t="s">
        <v>25</v>
      </c>
      <c r="AB85">
        <v>0.5746</v>
      </c>
    </row>
    <row r="86" spans="1:28" x14ac:dyDescent="0.3">
      <c r="A86" t="s">
        <v>445</v>
      </c>
      <c r="B86">
        <v>5</v>
      </c>
      <c r="C86">
        <v>1</v>
      </c>
      <c r="D86">
        <v>171.11</v>
      </c>
      <c r="E86" s="1">
        <v>1.77E-8</v>
      </c>
      <c r="F86" s="1">
        <v>1.2899999999999999E-6</v>
      </c>
      <c r="G86">
        <v>7656.2310619999998</v>
      </c>
      <c r="H86">
        <v>1</v>
      </c>
      <c r="I86">
        <v>2</v>
      </c>
      <c r="J86">
        <v>1</v>
      </c>
      <c r="K86" t="s">
        <v>1</v>
      </c>
      <c r="L86" t="s">
        <v>0</v>
      </c>
      <c r="M86">
        <v>14885</v>
      </c>
      <c r="N86" t="s">
        <v>157</v>
      </c>
      <c r="O86">
        <v>0.21930001900000001</v>
      </c>
      <c r="P86">
        <v>0.28461877800000002</v>
      </c>
      <c r="Q86">
        <v>0</v>
      </c>
      <c r="R86">
        <v>0</v>
      </c>
      <c r="S86">
        <v>269.52133529999998</v>
      </c>
      <c r="T86">
        <v>1386.2705000000001</v>
      </c>
      <c r="U86">
        <v>1031.6676030000001</v>
      </c>
      <c r="V86">
        <v>1170.659312</v>
      </c>
      <c r="W86">
        <v>1393.194904</v>
      </c>
      <c r="X86">
        <v>1030.4578449999999</v>
      </c>
      <c r="Y86">
        <v>371.5957841</v>
      </c>
      <c r="Z86">
        <v>784.47696819999999</v>
      </c>
      <c r="AA86" t="s">
        <v>37</v>
      </c>
      <c r="AB86">
        <v>0.621</v>
      </c>
    </row>
    <row r="87" spans="1:28" x14ac:dyDescent="0.3">
      <c r="A87" t="s">
        <v>621</v>
      </c>
      <c r="B87">
        <v>17</v>
      </c>
      <c r="C87">
        <v>7</v>
      </c>
      <c r="D87">
        <v>751.14</v>
      </c>
      <c r="E87" s="1">
        <v>2.4200000000000001E-6</v>
      </c>
      <c r="F87" s="1">
        <v>5.8900000000000002E-5</v>
      </c>
      <c r="G87">
        <v>12.20221029</v>
      </c>
      <c r="H87">
        <v>1</v>
      </c>
      <c r="I87">
        <v>2</v>
      </c>
      <c r="J87">
        <v>1</v>
      </c>
      <c r="K87" t="s">
        <v>0</v>
      </c>
      <c r="L87" t="s">
        <v>1</v>
      </c>
      <c r="M87">
        <v>35567</v>
      </c>
      <c r="N87" t="s">
        <v>622</v>
      </c>
      <c r="O87">
        <v>32373.191200000001</v>
      </c>
      <c r="P87">
        <v>34987.69124</v>
      </c>
      <c r="Q87">
        <v>26298.363430000001</v>
      </c>
      <c r="R87">
        <v>67455.810089999999</v>
      </c>
      <c r="S87">
        <v>4611.4868880000004</v>
      </c>
      <c r="T87">
        <v>2736.1382749999998</v>
      </c>
      <c r="U87">
        <v>3399.3568019999998</v>
      </c>
      <c r="V87">
        <v>2456.7780250000001</v>
      </c>
      <c r="W87">
        <v>2873.8011299999998</v>
      </c>
      <c r="X87">
        <v>3725.3978010000001</v>
      </c>
      <c r="Y87">
        <v>3790.9920120000002</v>
      </c>
      <c r="Z87">
        <v>5203.1376799999998</v>
      </c>
      <c r="AA87" t="s">
        <v>37</v>
      </c>
      <c r="AB87">
        <v>0.46989999999999998</v>
      </c>
    </row>
    <row r="88" spans="1:28" x14ac:dyDescent="0.3">
      <c r="A88" t="s">
        <v>767</v>
      </c>
      <c r="B88">
        <v>11</v>
      </c>
      <c r="C88">
        <v>1</v>
      </c>
      <c r="D88">
        <v>363.97</v>
      </c>
      <c r="E88" s="1">
        <v>2.8600000000000001E-6</v>
      </c>
      <c r="F88" s="1">
        <v>5.9700000000000001E-5</v>
      </c>
      <c r="G88">
        <v>5.5628899819999997</v>
      </c>
      <c r="H88">
        <v>1</v>
      </c>
      <c r="I88">
        <v>2</v>
      </c>
      <c r="J88">
        <v>1</v>
      </c>
      <c r="K88" t="s">
        <v>0</v>
      </c>
      <c r="L88" t="s">
        <v>1</v>
      </c>
      <c r="M88">
        <v>51196</v>
      </c>
      <c r="N88" t="s">
        <v>725</v>
      </c>
      <c r="O88">
        <v>3268.082371</v>
      </c>
      <c r="P88">
        <v>4609.5334640000001</v>
      </c>
      <c r="Q88">
        <v>3827.821919</v>
      </c>
      <c r="R88">
        <v>5472.4957839999997</v>
      </c>
      <c r="S88">
        <v>533.75321650000001</v>
      </c>
      <c r="T88">
        <v>718.19876950000003</v>
      </c>
      <c r="U88">
        <v>789.02365669999995</v>
      </c>
      <c r="V88">
        <v>1046.9756910000001</v>
      </c>
      <c r="W88">
        <v>904.26268279999999</v>
      </c>
      <c r="X88">
        <v>842.67405259999998</v>
      </c>
      <c r="Y88">
        <v>622.61210759999994</v>
      </c>
      <c r="Z88">
        <v>895.60667369999999</v>
      </c>
      <c r="AA88" t="s">
        <v>37</v>
      </c>
      <c r="AB88">
        <v>0.55230000000000001</v>
      </c>
    </row>
    <row r="89" spans="1:28" x14ac:dyDescent="0.3">
      <c r="A89" t="s">
        <v>627</v>
      </c>
      <c r="B89">
        <v>6</v>
      </c>
      <c r="C89">
        <v>1</v>
      </c>
      <c r="D89">
        <v>60.97</v>
      </c>
      <c r="E89" s="1">
        <v>3.67E-6</v>
      </c>
      <c r="F89" s="1">
        <v>6.7100000000000005E-5</v>
      </c>
      <c r="G89">
        <v>908.55199560000005</v>
      </c>
      <c r="H89">
        <v>1</v>
      </c>
      <c r="I89">
        <v>2</v>
      </c>
      <c r="J89">
        <v>1</v>
      </c>
      <c r="K89" t="s">
        <v>2</v>
      </c>
      <c r="L89" t="s">
        <v>0</v>
      </c>
      <c r="M89">
        <v>21227</v>
      </c>
      <c r="N89" t="s">
        <v>628</v>
      </c>
      <c r="O89">
        <v>0.30231522399999999</v>
      </c>
      <c r="P89">
        <v>6.7568112469999999</v>
      </c>
      <c r="Q89">
        <v>0.51037753699999999</v>
      </c>
      <c r="R89">
        <v>0</v>
      </c>
      <c r="S89">
        <v>133.4922249</v>
      </c>
      <c r="T89">
        <v>651.23182710000003</v>
      </c>
      <c r="U89">
        <v>1424.64716</v>
      </c>
      <c r="V89">
        <v>1545.1295050000001</v>
      </c>
      <c r="W89">
        <v>2064.3652480000001</v>
      </c>
      <c r="X89">
        <v>2000.7923499999999</v>
      </c>
      <c r="Y89">
        <v>1274.6292960000001</v>
      </c>
      <c r="Z89">
        <v>1537.5010789999999</v>
      </c>
      <c r="AA89" t="s">
        <v>37</v>
      </c>
      <c r="AB89">
        <v>0.41899999999999998</v>
      </c>
    </row>
    <row r="90" spans="1:28" x14ac:dyDescent="0.3">
      <c r="A90" t="s">
        <v>696</v>
      </c>
      <c r="B90">
        <v>2</v>
      </c>
      <c r="C90">
        <v>1</v>
      </c>
      <c r="D90">
        <v>26.77</v>
      </c>
      <c r="E90" s="1">
        <v>2.1800000000000001E-5</v>
      </c>
      <c r="F90">
        <v>1.6767099999999999E-4</v>
      </c>
      <c r="G90">
        <v>12.11218444</v>
      </c>
      <c r="H90">
        <v>0.999999949</v>
      </c>
      <c r="I90">
        <v>2</v>
      </c>
      <c r="J90">
        <v>1</v>
      </c>
      <c r="K90" t="s">
        <v>1</v>
      </c>
      <c r="L90" t="s">
        <v>0</v>
      </c>
      <c r="M90">
        <v>25838</v>
      </c>
      <c r="N90" t="s">
        <v>697</v>
      </c>
      <c r="O90">
        <v>13.78483175</v>
      </c>
      <c r="P90">
        <v>54.976590389999998</v>
      </c>
      <c r="Q90">
        <v>39.090785910000001</v>
      </c>
      <c r="R90">
        <v>45.435487430000002</v>
      </c>
      <c r="S90">
        <v>584.9063562</v>
      </c>
      <c r="T90">
        <v>466.0590886</v>
      </c>
      <c r="U90">
        <v>453.4067819</v>
      </c>
      <c r="V90">
        <v>352.27661369999998</v>
      </c>
      <c r="W90">
        <v>44.114443880000003</v>
      </c>
      <c r="X90">
        <v>73.50237362</v>
      </c>
      <c r="Y90">
        <v>76.793666049999999</v>
      </c>
      <c r="Z90">
        <v>72.230290220000001</v>
      </c>
      <c r="AA90" t="s">
        <v>37</v>
      </c>
      <c r="AB90">
        <v>0.82420000000000004</v>
      </c>
    </row>
    <row r="91" spans="1:28" x14ac:dyDescent="0.3">
      <c r="A91" t="s">
        <v>719</v>
      </c>
      <c r="B91">
        <v>6</v>
      </c>
      <c r="C91">
        <v>2</v>
      </c>
      <c r="D91">
        <v>330.26</v>
      </c>
      <c r="E91" s="1">
        <v>6.5599999999999995E-5</v>
      </c>
      <c r="F91">
        <v>3.8326899999999999E-4</v>
      </c>
      <c r="G91">
        <v>73.963334990000007</v>
      </c>
      <c r="H91">
        <v>0.99999441</v>
      </c>
      <c r="I91">
        <v>2</v>
      </c>
      <c r="J91">
        <v>1</v>
      </c>
      <c r="K91" t="s">
        <v>1</v>
      </c>
      <c r="L91" t="s">
        <v>0</v>
      </c>
      <c r="M91">
        <v>12890</v>
      </c>
      <c r="N91" t="s">
        <v>720</v>
      </c>
      <c r="O91">
        <v>27.367113849999999</v>
      </c>
      <c r="P91">
        <v>34.950817630000003</v>
      </c>
      <c r="Q91">
        <v>45.074901179999998</v>
      </c>
      <c r="R91">
        <v>10.74962109</v>
      </c>
      <c r="S91">
        <v>213.19317839999999</v>
      </c>
      <c r="T91">
        <v>1893.4964930000001</v>
      </c>
      <c r="U91">
        <v>3069.5442969999999</v>
      </c>
      <c r="V91">
        <v>3561.975915</v>
      </c>
      <c r="W91">
        <v>2535.2909589999999</v>
      </c>
      <c r="X91">
        <v>2320.8194250000001</v>
      </c>
      <c r="Y91">
        <v>1887.2471250000001</v>
      </c>
      <c r="Z91">
        <v>1917.4017570000001</v>
      </c>
      <c r="AA91" t="s">
        <v>37</v>
      </c>
      <c r="AB91">
        <v>0.5101</v>
      </c>
    </row>
    <row r="92" spans="1:28" x14ac:dyDescent="0.3">
      <c r="A92" t="s">
        <v>674</v>
      </c>
      <c r="B92">
        <v>17</v>
      </c>
      <c r="C92">
        <v>2</v>
      </c>
      <c r="D92">
        <v>149.44</v>
      </c>
      <c r="E92" s="1">
        <v>7.9099999999999998E-5</v>
      </c>
      <c r="F92">
        <v>4.3480100000000001E-4</v>
      </c>
      <c r="G92">
        <v>6.5827470300000002</v>
      </c>
      <c r="H92">
        <v>0.99998898999999997</v>
      </c>
      <c r="I92">
        <v>2</v>
      </c>
      <c r="J92">
        <v>1</v>
      </c>
      <c r="K92" t="s">
        <v>0</v>
      </c>
      <c r="L92" t="s">
        <v>2</v>
      </c>
      <c r="M92">
        <v>53972</v>
      </c>
      <c r="N92" t="s">
        <v>675</v>
      </c>
      <c r="O92">
        <v>318.21648870000001</v>
      </c>
      <c r="P92">
        <v>679.92402159999995</v>
      </c>
      <c r="Q92">
        <v>206.69929640000001</v>
      </c>
      <c r="R92">
        <v>390.5614731</v>
      </c>
      <c r="S92">
        <v>101.8157832</v>
      </c>
      <c r="T92">
        <v>135.5795076</v>
      </c>
      <c r="U92">
        <v>149.3614364</v>
      </c>
      <c r="V92">
        <v>112.41010420000001</v>
      </c>
      <c r="W92">
        <v>48.217917030000002</v>
      </c>
      <c r="X92">
        <v>55.823228579999999</v>
      </c>
      <c r="Y92">
        <v>66.290730819999993</v>
      </c>
      <c r="Z92">
        <v>72.029142849999999</v>
      </c>
      <c r="AA92" t="s">
        <v>37</v>
      </c>
      <c r="AB92">
        <v>0.4929</v>
      </c>
    </row>
    <row r="93" spans="1:28" x14ac:dyDescent="0.3">
      <c r="A93" t="s">
        <v>154</v>
      </c>
      <c r="B93">
        <v>9</v>
      </c>
      <c r="C93">
        <v>2</v>
      </c>
      <c r="D93">
        <v>286.27999999999997</v>
      </c>
      <c r="E93">
        <v>1.3423499999999999E-4</v>
      </c>
      <c r="F93">
        <v>5.94591E-4</v>
      </c>
      <c r="G93">
        <v>896.03368709999995</v>
      </c>
      <c r="H93">
        <v>0.99993725899999997</v>
      </c>
      <c r="I93">
        <v>2</v>
      </c>
      <c r="J93">
        <v>1</v>
      </c>
      <c r="K93" t="s">
        <v>1</v>
      </c>
      <c r="L93" t="s">
        <v>0</v>
      </c>
      <c r="M93">
        <v>46940</v>
      </c>
      <c r="N93" t="s">
        <v>155</v>
      </c>
      <c r="O93">
        <v>2.4436796E-2</v>
      </c>
      <c r="P93">
        <v>1.051834908</v>
      </c>
      <c r="Q93">
        <v>0</v>
      </c>
      <c r="R93">
        <v>1.4100575000000001E-2</v>
      </c>
      <c r="S93">
        <v>14.87903897</v>
      </c>
      <c r="T93">
        <v>166.3513859</v>
      </c>
      <c r="U93">
        <v>262.77024899999998</v>
      </c>
      <c r="V93">
        <v>533.00962010000001</v>
      </c>
      <c r="W93">
        <v>15.322364029999999</v>
      </c>
      <c r="X93">
        <v>8.4390711130000007</v>
      </c>
      <c r="Y93">
        <v>2.8435869610000002</v>
      </c>
      <c r="Z93">
        <v>7.2307074780000002</v>
      </c>
      <c r="AA93" t="s">
        <v>37</v>
      </c>
      <c r="AB93">
        <v>0.58740000000000003</v>
      </c>
    </row>
    <row r="94" spans="1:28" x14ac:dyDescent="0.3">
      <c r="A94" t="s">
        <v>656</v>
      </c>
      <c r="B94">
        <v>7</v>
      </c>
      <c r="C94">
        <v>3</v>
      </c>
      <c r="D94">
        <v>226.49</v>
      </c>
      <c r="E94">
        <v>1.3978100000000001E-4</v>
      </c>
      <c r="F94">
        <v>6.0094800000000002E-4</v>
      </c>
      <c r="G94">
        <v>13.856375379999999</v>
      </c>
      <c r="H94">
        <v>0.99992901000000001</v>
      </c>
      <c r="I94">
        <v>2</v>
      </c>
      <c r="J94">
        <v>1</v>
      </c>
      <c r="K94" t="s">
        <v>0</v>
      </c>
      <c r="L94" t="s">
        <v>2</v>
      </c>
      <c r="M94">
        <v>26708</v>
      </c>
      <c r="N94" t="s">
        <v>657</v>
      </c>
      <c r="O94">
        <v>2366.381155</v>
      </c>
      <c r="P94">
        <v>4813.6674720000001</v>
      </c>
      <c r="Q94">
        <v>8695.4268599999996</v>
      </c>
      <c r="R94">
        <v>7197.2453519999999</v>
      </c>
      <c r="S94">
        <v>1402.5606439999999</v>
      </c>
      <c r="T94">
        <v>795.16220099999998</v>
      </c>
      <c r="U94">
        <v>1922.725195</v>
      </c>
      <c r="V94">
        <v>1780.027043</v>
      </c>
      <c r="W94">
        <v>230.48354670000001</v>
      </c>
      <c r="X94">
        <v>291.4683</v>
      </c>
      <c r="Y94">
        <v>428.73956070000003</v>
      </c>
      <c r="Z94">
        <v>714.44252630000005</v>
      </c>
      <c r="AA94" t="s">
        <v>37</v>
      </c>
      <c r="AB94">
        <v>0.87880000000000003</v>
      </c>
    </row>
    <row r="95" spans="1:28" x14ac:dyDescent="0.3">
      <c r="A95" t="s">
        <v>629</v>
      </c>
      <c r="B95">
        <v>11</v>
      </c>
      <c r="C95">
        <v>6</v>
      </c>
      <c r="D95">
        <v>202.21</v>
      </c>
      <c r="E95">
        <v>1.5381699999999999E-4</v>
      </c>
      <c r="F95">
        <v>6.4239500000000003E-4</v>
      </c>
      <c r="G95">
        <v>5.261475806</v>
      </c>
      <c r="H95">
        <v>0.99990543799999998</v>
      </c>
      <c r="I95">
        <v>2</v>
      </c>
      <c r="J95">
        <v>1</v>
      </c>
      <c r="K95" t="s">
        <v>1</v>
      </c>
      <c r="L95" t="s">
        <v>0</v>
      </c>
      <c r="M95">
        <v>55539</v>
      </c>
      <c r="N95" t="s">
        <v>630</v>
      </c>
      <c r="O95">
        <v>1280.0926890000001</v>
      </c>
      <c r="P95">
        <v>1544.4490969999999</v>
      </c>
      <c r="Q95">
        <v>2013.279908</v>
      </c>
      <c r="R95">
        <v>2996.3651669999999</v>
      </c>
      <c r="S95">
        <v>6124.4011110000001</v>
      </c>
      <c r="T95">
        <v>7004.7015490000003</v>
      </c>
      <c r="U95">
        <v>15052.683590000001</v>
      </c>
      <c r="V95">
        <v>13037.59837</v>
      </c>
      <c r="W95">
        <v>8044.2369680000002</v>
      </c>
      <c r="X95">
        <v>7212.8605610000004</v>
      </c>
      <c r="Y95">
        <v>7823.6259209999998</v>
      </c>
      <c r="Z95">
        <v>10793.620940000001</v>
      </c>
      <c r="AA95" t="s">
        <v>37</v>
      </c>
      <c r="AB95">
        <v>0.92310000000000003</v>
      </c>
    </row>
    <row r="96" spans="1:28" x14ac:dyDescent="0.3">
      <c r="A96" t="s">
        <v>203</v>
      </c>
      <c r="B96">
        <v>7</v>
      </c>
      <c r="C96">
        <v>3</v>
      </c>
      <c r="D96">
        <v>115.92</v>
      </c>
      <c r="E96">
        <v>3.56924E-4</v>
      </c>
      <c r="F96">
        <v>1.0869269999999999E-3</v>
      </c>
      <c r="G96">
        <v>3.3992655040000002</v>
      </c>
      <c r="H96">
        <v>0.99912042700000003</v>
      </c>
      <c r="I96">
        <v>2</v>
      </c>
      <c r="J96">
        <v>1</v>
      </c>
      <c r="K96" t="s">
        <v>2</v>
      </c>
      <c r="L96" t="s">
        <v>0</v>
      </c>
      <c r="M96">
        <v>22449</v>
      </c>
      <c r="N96" t="s">
        <v>204</v>
      </c>
      <c r="O96">
        <v>1326.6377399999999</v>
      </c>
      <c r="P96">
        <v>1873.721376</v>
      </c>
      <c r="Q96">
        <v>1859.7844769999999</v>
      </c>
      <c r="R96">
        <v>2656.6549669999999</v>
      </c>
      <c r="S96">
        <v>3078.6045859999999</v>
      </c>
      <c r="T96">
        <v>7241.2732290000004</v>
      </c>
      <c r="U96">
        <v>5598.8929790000002</v>
      </c>
      <c r="V96">
        <v>5589.6704680000003</v>
      </c>
      <c r="W96">
        <v>7579.5183379999999</v>
      </c>
      <c r="X96">
        <v>7143.8473739999999</v>
      </c>
      <c r="Y96">
        <v>6350.8770100000002</v>
      </c>
      <c r="Z96">
        <v>5157.2044219999998</v>
      </c>
      <c r="AA96" t="s">
        <v>37</v>
      </c>
      <c r="AB96">
        <v>0.84119999999999995</v>
      </c>
    </row>
    <row r="97" spans="1:28" x14ac:dyDescent="0.3">
      <c r="A97" t="s">
        <v>532</v>
      </c>
      <c r="B97">
        <v>8</v>
      </c>
      <c r="C97">
        <v>2</v>
      </c>
      <c r="D97">
        <v>281.14</v>
      </c>
      <c r="E97">
        <v>4.5244600000000001E-4</v>
      </c>
      <c r="F97">
        <v>1.2191459999999999E-3</v>
      </c>
      <c r="G97">
        <v>4.0572883989999999</v>
      </c>
      <c r="H97">
        <v>0.99848795599999995</v>
      </c>
      <c r="I97">
        <v>2</v>
      </c>
      <c r="J97">
        <v>1</v>
      </c>
      <c r="K97" t="s">
        <v>0</v>
      </c>
      <c r="L97" t="s">
        <v>2</v>
      </c>
      <c r="M97">
        <v>27412</v>
      </c>
      <c r="N97" t="s">
        <v>533</v>
      </c>
      <c r="O97">
        <v>3605.2308950000001</v>
      </c>
      <c r="P97">
        <v>8252.7147779999996</v>
      </c>
      <c r="Q97">
        <v>9054.9969280000005</v>
      </c>
      <c r="R97">
        <v>9050.6886360000008</v>
      </c>
      <c r="S97">
        <v>4833.3781589999999</v>
      </c>
      <c r="T97">
        <v>4073.5341020000001</v>
      </c>
      <c r="U97">
        <v>4106.6939540000003</v>
      </c>
      <c r="V97">
        <v>4062.2439519999998</v>
      </c>
      <c r="W97">
        <v>2653.5247479999998</v>
      </c>
      <c r="X97">
        <v>1691.1358499999999</v>
      </c>
      <c r="Y97">
        <v>1423.297026</v>
      </c>
      <c r="Z97">
        <v>1617.179515</v>
      </c>
      <c r="AA97" t="s">
        <v>37</v>
      </c>
      <c r="AB97">
        <v>0.47260000000000002</v>
      </c>
    </row>
    <row r="98" spans="1:28" x14ac:dyDescent="0.3">
      <c r="A98" t="s">
        <v>809</v>
      </c>
      <c r="B98">
        <v>7</v>
      </c>
      <c r="C98">
        <v>4</v>
      </c>
      <c r="D98">
        <v>52.44</v>
      </c>
      <c r="E98">
        <v>4.54108E-4</v>
      </c>
      <c r="F98">
        <v>1.2191459999999999E-3</v>
      </c>
      <c r="G98">
        <v>4.1021191259999998</v>
      </c>
      <c r="H98">
        <v>0.99847565400000005</v>
      </c>
      <c r="I98">
        <v>2</v>
      </c>
      <c r="J98">
        <v>1</v>
      </c>
      <c r="K98" t="s">
        <v>2</v>
      </c>
      <c r="L98" t="s">
        <v>0</v>
      </c>
      <c r="M98">
        <v>45542</v>
      </c>
      <c r="N98" t="s">
        <v>810</v>
      </c>
      <c r="O98">
        <v>3104.8901780000001</v>
      </c>
      <c r="P98">
        <v>3954.9660680000002</v>
      </c>
      <c r="Q98">
        <v>2784.9393709999999</v>
      </c>
      <c r="R98">
        <v>4278.637342</v>
      </c>
      <c r="S98">
        <v>6537.5471779999998</v>
      </c>
      <c r="T98">
        <v>8925.9225490000008</v>
      </c>
      <c r="U98">
        <v>11674.88357</v>
      </c>
      <c r="V98">
        <v>10644.597900000001</v>
      </c>
      <c r="W98">
        <v>20378.105510000001</v>
      </c>
      <c r="X98">
        <v>18781.946660000001</v>
      </c>
      <c r="Y98">
        <v>9876.7809510000006</v>
      </c>
      <c r="Z98">
        <v>8899.1713510000009</v>
      </c>
      <c r="AA98" t="s">
        <v>37</v>
      </c>
      <c r="AB98">
        <v>0.76190000000000002</v>
      </c>
    </row>
    <row r="99" spans="1:28" x14ac:dyDescent="0.3">
      <c r="A99" t="s">
        <v>508</v>
      </c>
      <c r="B99">
        <v>19</v>
      </c>
      <c r="C99">
        <v>5</v>
      </c>
      <c r="D99">
        <v>262.01</v>
      </c>
      <c r="E99">
        <v>4.90304E-4</v>
      </c>
      <c r="F99">
        <v>1.2356730000000001E-3</v>
      </c>
      <c r="G99">
        <v>7.975814797</v>
      </c>
      <c r="H99">
        <v>0.99819749800000002</v>
      </c>
      <c r="I99">
        <v>2</v>
      </c>
      <c r="J99">
        <v>1</v>
      </c>
      <c r="K99" t="s">
        <v>0</v>
      </c>
      <c r="L99" t="s">
        <v>1</v>
      </c>
      <c r="M99">
        <v>90473</v>
      </c>
      <c r="N99" t="s">
        <v>509</v>
      </c>
      <c r="O99">
        <v>4315.3890490000003</v>
      </c>
      <c r="P99">
        <v>9777.337759</v>
      </c>
      <c r="Q99">
        <v>9980.0709829999996</v>
      </c>
      <c r="R99">
        <v>11449.26064</v>
      </c>
      <c r="S99">
        <v>1173.6752879999999</v>
      </c>
      <c r="T99">
        <v>951.35421150000002</v>
      </c>
      <c r="U99">
        <v>948.17502320000006</v>
      </c>
      <c r="V99">
        <v>1380.517051</v>
      </c>
      <c r="W99">
        <v>1451.072533</v>
      </c>
      <c r="X99">
        <v>1132.86168</v>
      </c>
      <c r="Y99">
        <v>2866.1312929999999</v>
      </c>
      <c r="Z99">
        <v>476.17548879999998</v>
      </c>
      <c r="AA99" t="s">
        <v>37</v>
      </c>
      <c r="AB99">
        <v>0.96689999999999998</v>
      </c>
    </row>
    <row r="100" spans="1:28" x14ac:dyDescent="0.3">
      <c r="A100" t="s">
        <v>623</v>
      </c>
      <c r="B100">
        <v>9</v>
      </c>
      <c r="C100">
        <v>3</v>
      </c>
      <c r="D100">
        <v>639.79</v>
      </c>
      <c r="E100">
        <v>6.0838699999999995E-4</v>
      </c>
      <c r="F100">
        <v>1.482159E-3</v>
      </c>
      <c r="G100">
        <v>7.7706527430000003</v>
      </c>
      <c r="H100">
        <v>0.99716482699999998</v>
      </c>
      <c r="I100" t="s">
        <v>39</v>
      </c>
      <c r="J100">
        <v>2</v>
      </c>
      <c r="K100" t="s">
        <v>0</v>
      </c>
      <c r="L100" t="s">
        <v>1</v>
      </c>
      <c r="M100">
        <v>32309</v>
      </c>
      <c r="N100" t="s">
        <v>624</v>
      </c>
      <c r="O100">
        <v>148229.0472</v>
      </c>
      <c r="P100">
        <v>106650.4589</v>
      </c>
      <c r="Q100">
        <v>162915.1972</v>
      </c>
      <c r="R100">
        <v>411177.57319999998</v>
      </c>
      <c r="S100">
        <v>13967.236629999999</v>
      </c>
      <c r="T100">
        <v>16099.14531</v>
      </c>
      <c r="U100">
        <v>24720.148399999998</v>
      </c>
      <c r="V100">
        <v>51893.34635</v>
      </c>
      <c r="W100">
        <v>41231.357069999998</v>
      </c>
      <c r="X100">
        <v>37995.343889999996</v>
      </c>
      <c r="Y100">
        <v>20504.365229999999</v>
      </c>
      <c r="Z100">
        <v>23594.190610000001</v>
      </c>
      <c r="AA100" t="s">
        <v>37</v>
      </c>
      <c r="AB100">
        <v>0.86450000000000005</v>
      </c>
    </row>
    <row r="101" spans="1:28" x14ac:dyDescent="0.3">
      <c r="A101" t="s">
        <v>743</v>
      </c>
      <c r="B101">
        <v>24</v>
      </c>
      <c r="C101">
        <v>8</v>
      </c>
      <c r="D101">
        <v>1830.33</v>
      </c>
      <c r="E101">
        <v>6.9154600000000002E-4</v>
      </c>
      <c r="F101">
        <v>1.650402E-3</v>
      </c>
      <c r="G101">
        <v>10.88374194</v>
      </c>
      <c r="H101">
        <v>0.99633655700000001</v>
      </c>
      <c r="I101">
        <v>2</v>
      </c>
      <c r="J101">
        <v>1</v>
      </c>
      <c r="K101" t="s">
        <v>1</v>
      </c>
      <c r="L101" t="s">
        <v>0</v>
      </c>
      <c r="M101">
        <v>33030</v>
      </c>
      <c r="N101" t="s">
        <v>744</v>
      </c>
      <c r="O101">
        <v>3428.7061290000001</v>
      </c>
      <c r="P101">
        <v>2300.3601870000002</v>
      </c>
      <c r="Q101">
        <v>2201.2304479999998</v>
      </c>
      <c r="R101">
        <v>4452.3588229999996</v>
      </c>
      <c r="S101">
        <v>10037.64919</v>
      </c>
      <c r="T101">
        <v>48130.405330000001</v>
      </c>
      <c r="U101">
        <v>26622.485400000001</v>
      </c>
      <c r="V101">
        <v>49979.088029999999</v>
      </c>
      <c r="W101">
        <v>19710.620869999999</v>
      </c>
      <c r="X101">
        <v>17622.770949999998</v>
      </c>
      <c r="Y101">
        <v>9156.8302650000005</v>
      </c>
      <c r="Z101">
        <v>8455.3530150000006</v>
      </c>
      <c r="AA101" t="s">
        <v>37</v>
      </c>
      <c r="AB101">
        <v>0.83620000000000005</v>
      </c>
    </row>
    <row r="102" spans="1:28" x14ac:dyDescent="0.3">
      <c r="A102" t="s">
        <v>818</v>
      </c>
      <c r="B102">
        <v>10</v>
      </c>
      <c r="C102">
        <v>1</v>
      </c>
      <c r="D102">
        <v>69.13</v>
      </c>
      <c r="E102">
        <v>7.2612999999999996E-4</v>
      </c>
      <c r="F102">
        <v>1.6540509999999999E-3</v>
      </c>
      <c r="G102">
        <v>3.1285412789999998</v>
      </c>
      <c r="H102">
        <v>0.99597054100000004</v>
      </c>
      <c r="I102">
        <v>2</v>
      </c>
      <c r="J102">
        <v>1</v>
      </c>
      <c r="K102" t="s">
        <v>1</v>
      </c>
      <c r="L102" t="s">
        <v>2</v>
      </c>
      <c r="M102">
        <v>28348</v>
      </c>
      <c r="N102" t="s">
        <v>819</v>
      </c>
      <c r="O102">
        <v>355.3179212</v>
      </c>
      <c r="P102">
        <v>560.34052399999996</v>
      </c>
      <c r="Q102">
        <v>265.65507889999998</v>
      </c>
      <c r="R102">
        <v>399.54013950000001</v>
      </c>
      <c r="S102">
        <v>664.16709030000004</v>
      </c>
      <c r="T102">
        <v>429.91955039999999</v>
      </c>
      <c r="U102">
        <v>342.97823319999998</v>
      </c>
      <c r="V102">
        <v>430.9234376</v>
      </c>
      <c r="W102">
        <v>96.235897179999995</v>
      </c>
      <c r="X102">
        <v>159.509816</v>
      </c>
      <c r="Y102">
        <v>157.1935379</v>
      </c>
      <c r="Z102">
        <v>184.1403924</v>
      </c>
      <c r="AA102" t="s">
        <v>37</v>
      </c>
      <c r="AB102">
        <v>0.54669999999999996</v>
      </c>
    </row>
    <row r="103" spans="1:28" x14ac:dyDescent="0.3">
      <c r="A103" t="s">
        <v>483</v>
      </c>
      <c r="B103">
        <v>6</v>
      </c>
      <c r="C103">
        <v>4</v>
      </c>
      <c r="D103">
        <v>155.76</v>
      </c>
      <c r="E103">
        <v>7.4568699999999998E-4</v>
      </c>
      <c r="F103">
        <v>1.6540509999999999E-3</v>
      </c>
      <c r="G103">
        <v>7.196587665</v>
      </c>
      <c r="H103">
        <v>0.99575837300000003</v>
      </c>
      <c r="I103" t="s">
        <v>39</v>
      </c>
      <c r="J103">
        <v>2</v>
      </c>
      <c r="K103" t="s">
        <v>0</v>
      </c>
      <c r="L103" t="s">
        <v>2</v>
      </c>
      <c r="M103">
        <v>15655</v>
      </c>
      <c r="N103" t="s">
        <v>484</v>
      </c>
      <c r="O103">
        <v>2784.1446810000002</v>
      </c>
      <c r="P103">
        <v>3555.7944520000001</v>
      </c>
      <c r="Q103">
        <v>1405.6395869999999</v>
      </c>
      <c r="R103">
        <v>3107.0864430000001</v>
      </c>
      <c r="S103">
        <v>118.3030461</v>
      </c>
      <c r="T103">
        <v>530.39610340000002</v>
      </c>
      <c r="U103">
        <v>725.61032220000004</v>
      </c>
      <c r="V103">
        <v>426.86871350000001</v>
      </c>
      <c r="W103">
        <v>345.174893</v>
      </c>
      <c r="X103">
        <v>380.0253075</v>
      </c>
      <c r="Y103">
        <v>312.8368322</v>
      </c>
      <c r="Z103">
        <v>469.9922818</v>
      </c>
      <c r="AA103" t="s">
        <v>37</v>
      </c>
      <c r="AB103">
        <v>0.99970000000000003</v>
      </c>
    </row>
    <row r="104" spans="1:28" x14ac:dyDescent="0.3">
      <c r="A104" t="s">
        <v>38</v>
      </c>
      <c r="B104">
        <v>38</v>
      </c>
      <c r="C104">
        <v>19</v>
      </c>
      <c r="D104">
        <v>2591.1999999999998</v>
      </c>
      <c r="E104">
        <v>7.5874899999999997E-4</v>
      </c>
      <c r="F104">
        <v>1.6540509999999999E-3</v>
      </c>
      <c r="G104">
        <v>10.505630529999999</v>
      </c>
      <c r="H104">
        <v>0.99561465699999996</v>
      </c>
      <c r="I104" t="s">
        <v>39</v>
      </c>
      <c r="J104">
        <v>2</v>
      </c>
      <c r="K104" t="s">
        <v>2</v>
      </c>
      <c r="L104" t="s">
        <v>0</v>
      </c>
      <c r="M104">
        <v>50708</v>
      </c>
      <c r="N104" t="s">
        <v>40</v>
      </c>
      <c r="O104">
        <v>119248.93979999999</v>
      </c>
      <c r="P104">
        <v>116280.2662</v>
      </c>
      <c r="Q104">
        <v>108204.2919</v>
      </c>
      <c r="R104">
        <v>241617.6642</v>
      </c>
      <c r="S104">
        <v>205860.43969999999</v>
      </c>
      <c r="T104">
        <v>845381.28370000003</v>
      </c>
      <c r="U104">
        <v>1191705.0020000001</v>
      </c>
      <c r="V104">
        <v>1528556.0619999999</v>
      </c>
      <c r="W104">
        <v>1860681.4680000001</v>
      </c>
      <c r="X104">
        <v>1765043.1869999999</v>
      </c>
      <c r="Y104">
        <v>1011352.644</v>
      </c>
      <c r="Z104">
        <v>1512405.7420000001</v>
      </c>
      <c r="AA104" t="s">
        <v>37</v>
      </c>
      <c r="AB104">
        <v>0.8196</v>
      </c>
    </row>
    <row r="105" spans="1:28" x14ac:dyDescent="0.3">
      <c r="A105" t="s">
        <v>47</v>
      </c>
      <c r="B105">
        <v>3</v>
      </c>
      <c r="C105">
        <v>1</v>
      </c>
      <c r="D105">
        <v>61.15</v>
      </c>
      <c r="E105">
        <v>1.049216E-3</v>
      </c>
      <c r="F105">
        <v>2.1158459999999998E-3</v>
      </c>
      <c r="G105">
        <v>50.547152910000001</v>
      </c>
      <c r="H105">
        <v>0.99206666799999998</v>
      </c>
      <c r="I105">
        <v>2</v>
      </c>
      <c r="J105">
        <v>1</v>
      </c>
      <c r="K105" t="s">
        <v>0</v>
      </c>
      <c r="L105" t="s">
        <v>2</v>
      </c>
      <c r="M105">
        <v>16747</v>
      </c>
      <c r="N105" t="s">
        <v>48</v>
      </c>
      <c r="O105">
        <v>24.119787590000001</v>
      </c>
      <c r="P105">
        <v>52.852288020000003</v>
      </c>
      <c r="Q105">
        <v>11.26654548</v>
      </c>
      <c r="R105">
        <v>61.584722650000003</v>
      </c>
      <c r="S105">
        <v>0.51696667799999996</v>
      </c>
      <c r="T105">
        <v>15.24375375</v>
      </c>
      <c r="U105">
        <v>3.7568541519999998</v>
      </c>
      <c r="V105">
        <v>5.3384765390000002</v>
      </c>
      <c r="W105">
        <v>0.141646037</v>
      </c>
      <c r="X105">
        <v>0.95758437100000005</v>
      </c>
      <c r="Y105">
        <v>1.353724878</v>
      </c>
      <c r="Z105">
        <v>0.51107602200000002</v>
      </c>
      <c r="AA105" t="s">
        <v>37</v>
      </c>
      <c r="AB105">
        <v>0.998</v>
      </c>
    </row>
    <row r="106" spans="1:28" x14ac:dyDescent="0.3">
      <c r="A106" t="s">
        <v>637</v>
      </c>
      <c r="B106">
        <v>8</v>
      </c>
      <c r="C106">
        <v>4</v>
      </c>
      <c r="D106">
        <v>120.13</v>
      </c>
      <c r="E106">
        <v>1.0566740000000001E-3</v>
      </c>
      <c r="F106">
        <v>2.1158459999999998E-3</v>
      </c>
      <c r="G106">
        <v>8.9515950459999996</v>
      </c>
      <c r="H106">
        <v>0.99196806400000004</v>
      </c>
      <c r="I106">
        <v>2</v>
      </c>
      <c r="J106">
        <v>1</v>
      </c>
      <c r="K106" t="s">
        <v>0</v>
      </c>
      <c r="L106" t="s">
        <v>2</v>
      </c>
      <c r="M106">
        <v>48997</v>
      </c>
      <c r="N106" t="s">
        <v>638</v>
      </c>
      <c r="O106">
        <v>804.47576419999996</v>
      </c>
      <c r="P106">
        <v>967.96795199999997</v>
      </c>
      <c r="Q106">
        <v>1155.795961</v>
      </c>
      <c r="R106">
        <v>1537.0009339999999</v>
      </c>
      <c r="S106">
        <v>528.45268009999995</v>
      </c>
      <c r="T106">
        <v>53.641416339999999</v>
      </c>
      <c r="U106">
        <v>108.8577909</v>
      </c>
      <c r="V106">
        <v>78.967152979999994</v>
      </c>
      <c r="W106">
        <v>82.811645970000001</v>
      </c>
      <c r="X106">
        <v>106.6726171</v>
      </c>
      <c r="Y106">
        <v>154.7956002</v>
      </c>
      <c r="Z106">
        <v>154.5408037</v>
      </c>
      <c r="AA106" t="s">
        <v>37</v>
      </c>
      <c r="AB106">
        <v>0.59</v>
      </c>
    </row>
    <row r="107" spans="1:28" x14ac:dyDescent="0.3">
      <c r="A107" t="s">
        <v>35</v>
      </c>
      <c r="B107">
        <v>6</v>
      </c>
      <c r="C107">
        <v>3</v>
      </c>
      <c r="D107">
        <v>66.84</v>
      </c>
      <c r="E107">
        <v>1.1155270000000001E-3</v>
      </c>
      <c r="F107">
        <v>2.1741260000000002E-3</v>
      </c>
      <c r="G107">
        <v>6.7951871319999997</v>
      </c>
      <c r="H107">
        <v>0.99117907000000005</v>
      </c>
      <c r="I107">
        <v>2</v>
      </c>
      <c r="J107">
        <v>1</v>
      </c>
      <c r="K107" t="s">
        <v>0</v>
      </c>
      <c r="L107" t="s">
        <v>2</v>
      </c>
      <c r="M107">
        <v>24307</v>
      </c>
      <c r="N107" t="s">
        <v>36</v>
      </c>
      <c r="O107">
        <v>5404.7496179999998</v>
      </c>
      <c r="P107">
        <v>2800.7483769999999</v>
      </c>
      <c r="Q107">
        <v>6722.9998450000003</v>
      </c>
      <c r="R107">
        <v>12734.298510000001</v>
      </c>
      <c r="S107">
        <v>1331.6918250000001</v>
      </c>
      <c r="T107">
        <v>1123.144286</v>
      </c>
      <c r="U107">
        <v>904.72536379999997</v>
      </c>
      <c r="V107">
        <v>1299.343498</v>
      </c>
      <c r="W107">
        <v>1538.088006</v>
      </c>
      <c r="X107">
        <v>873.37869409999996</v>
      </c>
      <c r="Y107">
        <v>1277.8030610000001</v>
      </c>
      <c r="Z107">
        <v>381.6698346</v>
      </c>
      <c r="AA107" t="s">
        <v>37</v>
      </c>
      <c r="AB107">
        <v>0.24179999999999999</v>
      </c>
    </row>
    <row r="108" spans="1:28" x14ac:dyDescent="0.3">
      <c r="A108" t="s">
        <v>702</v>
      </c>
      <c r="B108">
        <v>11</v>
      </c>
      <c r="C108">
        <v>3</v>
      </c>
      <c r="D108">
        <v>82.89</v>
      </c>
      <c r="E108">
        <v>1.1640000000000001E-3</v>
      </c>
      <c r="F108">
        <v>2.2192190000000001E-3</v>
      </c>
      <c r="G108">
        <v>2.9977261419999999</v>
      </c>
      <c r="H108">
        <v>0.99051560100000002</v>
      </c>
      <c r="I108">
        <v>2</v>
      </c>
      <c r="J108">
        <v>1</v>
      </c>
      <c r="K108" t="s">
        <v>0</v>
      </c>
      <c r="L108" t="s">
        <v>1</v>
      </c>
      <c r="M108">
        <v>60972</v>
      </c>
      <c r="N108" t="s">
        <v>703</v>
      </c>
      <c r="O108">
        <v>2559.4349069999998</v>
      </c>
      <c r="P108">
        <v>4431.3381159999999</v>
      </c>
      <c r="Q108">
        <v>2747.2142909999998</v>
      </c>
      <c r="R108">
        <v>4987.5563030000003</v>
      </c>
      <c r="S108">
        <v>778.15325900000005</v>
      </c>
      <c r="T108">
        <v>1509.6343199999999</v>
      </c>
      <c r="U108">
        <v>1553.02306</v>
      </c>
      <c r="V108">
        <v>1071.4271429999999</v>
      </c>
      <c r="W108">
        <v>1679.356376</v>
      </c>
      <c r="X108">
        <v>1912.7629059999999</v>
      </c>
      <c r="Y108">
        <v>2150.6519309999999</v>
      </c>
      <c r="Z108">
        <v>1741.1789510000001</v>
      </c>
      <c r="AA108" t="s">
        <v>37</v>
      </c>
      <c r="AB108">
        <v>0.82079999999999997</v>
      </c>
    </row>
    <row r="109" spans="1:28" x14ac:dyDescent="0.3">
      <c r="A109" t="s">
        <v>834</v>
      </c>
      <c r="B109">
        <v>8</v>
      </c>
      <c r="C109">
        <v>2</v>
      </c>
      <c r="D109">
        <v>85.42</v>
      </c>
      <c r="E109">
        <v>1.2813600000000001E-3</v>
      </c>
      <c r="F109">
        <v>2.3123430000000001E-3</v>
      </c>
      <c r="G109">
        <v>9.7675010649999994</v>
      </c>
      <c r="H109">
        <v>0.988863881</v>
      </c>
      <c r="I109">
        <v>2</v>
      </c>
      <c r="J109">
        <v>1</v>
      </c>
      <c r="K109" t="s">
        <v>0</v>
      </c>
      <c r="L109" t="s">
        <v>2</v>
      </c>
      <c r="M109">
        <v>18909</v>
      </c>
      <c r="N109" t="s">
        <v>835</v>
      </c>
      <c r="O109">
        <v>312.1820482</v>
      </c>
      <c r="P109">
        <v>534.24443180000003</v>
      </c>
      <c r="Q109">
        <v>384.549961</v>
      </c>
      <c r="R109">
        <v>325.03661699999998</v>
      </c>
      <c r="S109">
        <v>172.07001410000001</v>
      </c>
      <c r="T109">
        <v>58.035911890000001</v>
      </c>
      <c r="U109">
        <v>36.084978460000002</v>
      </c>
      <c r="V109">
        <v>25.532590769999999</v>
      </c>
      <c r="W109">
        <v>57.35540606</v>
      </c>
      <c r="X109">
        <v>34.311700850000001</v>
      </c>
      <c r="Y109">
        <v>55.698774649999997</v>
      </c>
      <c r="Z109">
        <v>11.93925162</v>
      </c>
      <c r="AA109" t="s">
        <v>37</v>
      </c>
      <c r="AB109">
        <v>0.99970000000000003</v>
      </c>
    </row>
    <row r="110" spans="1:28" x14ac:dyDescent="0.3">
      <c r="A110" t="s">
        <v>840</v>
      </c>
      <c r="B110">
        <v>6</v>
      </c>
      <c r="C110">
        <v>1</v>
      </c>
      <c r="D110">
        <v>91.02</v>
      </c>
      <c r="E110">
        <v>1.480171E-3</v>
      </c>
      <c r="F110">
        <v>2.5181460000000002E-3</v>
      </c>
      <c r="G110">
        <v>3.5284617759999999</v>
      </c>
      <c r="H110">
        <v>0.98594430600000005</v>
      </c>
      <c r="I110">
        <v>2</v>
      </c>
      <c r="J110">
        <v>1</v>
      </c>
      <c r="K110" t="s">
        <v>1</v>
      </c>
      <c r="L110" t="s">
        <v>0</v>
      </c>
      <c r="M110">
        <v>31976</v>
      </c>
      <c r="N110" t="s">
        <v>688</v>
      </c>
      <c r="O110">
        <v>323.81909089999999</v>
      </c>
      <c r="P110">
        <v>540.27575230000002</v>
      </c>
      <c r="Q110">
        <v>241.61083819999999</v>
      </c>
      <c r="R110">
        <v>955.6567751</v>
      </c>
      <c r="S110">
        <v>1241.7723390000001</v>
      </c>
      <c r="T110">
        <v>1667.7195180000001</v>
      </c>
      <c r="U110">
        <v>2128.8220430000001</v>
      </c>
      <c r="V110">
        <v>2235.1247349999999</v>
      </c>
      <c r="W110">
        <v>1550.021767</v>
      </c>
      <c r="X110">
        <v>1547.030258</v>
      </c>
      <c r="Y110">
        <v>1422.7783979999999</v>
      </c>
      <c r="Z110">
        <v>1240.6413150000001</v>
      </c>
      <c r="AA110" t="s">
        <v>37</v>
      </c>
      <c r="AB110">
        <v>0.8538</v>
      </c>
    </row>
    <row r="111" spans="1:28" x14ac:dyDescent="0.3">
      <c r="A111" t="s">
        <v>454</v>
      </c>
      <c r="B111">
        <v>4</v>
      </c>
      <c r="C111">
        <v>1</v>
      </c>
      <c r="D111">
        <v>142.65</v>
      </c>
      <c r="E111">
        <v>1.6559649999999999E-3</v>
      </c>
      <c r="F111">
        <v>2.6895199999999999E-3</v>
      </c>
      <c r="G111">
        <v>3.9026676230000001</v>
      </c>
      <c r="H111">
        <v>0.98326424599999995</v>
      </c>
      <c r="I111">
        <v>2</v>
      </c>
      <c r="J111">
        <v>1</v>
      </c>
      <c r="K111" t="s">
        <v>0</v>
      </c>
      <c r="L111" t="s">
        <v>1</v>
      </c>
      <c r="M111">
        <v>11272</v>
      </c>
      <c r="N111" t="s">
        <v>455</v>
      </c>
      <c r="O111">
        <v>759.94082030000004</v>
      </c>
      <c r="P111">
        <v>1299.6655699999999</v>
      </c>
      <c r="Q111">
        <v>464.85212200000001</v>
      </c>
      <c r="R111">
        <v>1205.3578520000001</v>
      </c>
      <c r="S111">
        <v>311.34726439999997</v>
      </c>
      <c r="T111">
        <v>165.2371144</v>
      </c>
      <c r="U111">
        <v>320.59484839999999</v>
      </c>
      <c r="V111">
        <v>158.53023229999999</v>
      </c>
      <c r="W111">
        <v>486.21930709999998</v>
      </c>
      <c r="X111">
        <v>700.46425120000004</v>
      </c>
      <c r="Y111">
        <v>586.41165860000001</v>
      </c>
      <c r="Z111">
        <v>741.03279620000001</v>
      </c>
      <c r="AA111" t="s">
        <v>37</v>
      </c>
      <c r="AB111">
        <v>0.80969999999999998</v>
      </c>
    </row>
    <row r="112" spans="1:28" x14ac:dyDescent="0.3">
      <c r="A112" t="s">
        <v>845</v>
      </c>
      <c r="B112">
        <v>6</v>
      </c>
      <c r="C112">
        <v>2</v>
      </c>
      <c r="D112">
        <v>166.28</v>
      </c>
      <c r="E112">
        <v>1.7117440000000001E-3</v>
      </c>
      <c r="F112">
        <v>2.6954729999999999E-3</v>
      </c>
      <c r="G112">
        <v>10.402525130000001</v>
      </c>
      <c r="H112">
        <v>0.98239860400000001</v>
      </c>
      <c r="I112">
        <v>2</v>
      </c>
      <c r="J112">
        <v>1</v>
      </c>
      <c r="K112" t="s">
        <v>1</v>
      </c>
      <c r="L112" t="s">
        <v>0</v>
      </c>
      <c r="M112">
        <v>21832</v>
      </c>
      <c r="N112" t="s">
        <v>846</v>
      </c>
      <c r="O112">
        <v>181.92878709999999</v>
      </c>
      <c r="P112">
        <v>222.28264179999999</v>
      </c>
      <c r="Q112">
        <v>141.97998140000001</v>
      </c>
      <c r="R112">
        <v>206.4289838</v>
      </c>
      <c r="S112">
        <v>580.38239469999996</v>
      </c>
      <c r="T112">
        <v>2257.0436289999998</v>
      </c>
      <c r="U112">
        <v>1735.972812</v>
      </c>
      <c r="V112">
        <v>3255.7537229999998</v>
      </c>
      <c r="W112">
        <v>1403.1985970000001</v>
      </c>
      <c r="X112">
        <v>502.4635629</v>
      </c>
      <c r="Y112">
        <v>352.74608719999998</v>
      </c>
      <c r="Z112">
        <v>348.07350029999998</v>
      </c>
      <c r="AA112" t="s">
        <v>37</v>
      </c>
      <c r="AB112">
        <v>0.58740000000000003</v>
      </c>
    </row>
    <row r="113" spans="1:28" x14ac:dyDescent="0.3">
      <c r="A113" t="s">
        <v>851</v>
      </c>
      <c r="B113">
        <v>3</v>
      </c>
      <c r="C113">
        <v>1</v>
      </c>
      <c r="D113">
        <v>26.05</v>
      </c>
      <c r="E113">
        <v>1.777966E-3</v>
      </c>
      <c r="F113">
        <v>2.7356839999999999E-3</v>
      </c>
      <c r="G113">
        <v>24.181830819999998</v>
      </c>
      <c r="H113">
        <v>0.98136277000000005</v>
      </c>
      <c r="I113">
        <v>2</v>
      </c>
      <c r="J113">
        <v>1</v>
      </c>
      <c r="K113" t="s">
        <v>2</v>
      </c>
      <c r="L113" t="s">
        <v>0</v>
      </c>
      <c r="M113">
        <v>17023</v>
      </c>
      <c r="N113" t="s">
        <v>185</v>
      </c>
      <c r="O113">
        <v>12.60912268</v>
      </c>
      <c r="P113">
        <v>5.6613436459999997</v>
      </c>
      <c r="Q113">
        <v>15.06442444</v>
      </c>
      <c r="R113">
        <v>0.60208555100000005</v>
      </c>
      <c r="S113">
        <v>121.9068453</v>
      </c>
      <c r="T113">
        <v>114.542914</v>
      </c>
      <c r="U113">
        <v>14.09242427</v>
      </c>
      <c r="V113">
        <v>27.604748220000001</v>
      </c>
      <c r="W113">
        <v>190.17179390000001</v>
      </c>
      <c r="X113">
        <v>178.84315459999999</v>
      </c>
      <c r="Y113">
        <v>230.59600549999999</v>
      </c>
      <c r="Z113">
        <v>221.04726579999999</v>
      </c>
      <c r="AA113" t="s">
        <v>37</v>
      </c>
      <c r="AB113">
        <v>0.99880000000000002</v>
      </c>
    </row>
    <row r="114" spans="1:28" x14ac:dyDescent="0.3">
      <c r="A114" t="s">
        <v>645</v>
      </c>
      <c r="B114">
        <v>8</v>
      </c>
      <c r="C114">
        <v>2</v>
      </c>
      <c r="D114">
        <v>125.91</v>
      </c>
      <c r="E114">
        <v>1.88116E-3</v>
      </c>
      <c r="F114">
        <v>2.8643140000000002E-3</v>
      </c>
      <c r="G114">
        <v>3.8761064150000002</v>
      </c>
      <c r="H114">
        <v>0.97973321300000005</v>
      </c>
      <c r="I114">
        <v>2</v>
      </c>
      <c r="J114">
        <v>1</v>
      </c>
      <c r="K114" t="s">
        <v>2</v>
      </c>
      <c r="L114" t="s">
        <v>0</v>
      </c>
      <c r="M114">
        <v>32171</v>
      </c>
      <c r="N114" t="s">
        <v>646</v>
      </c>
      <c r="O114">
        <v>1583.929251</v>
      </c>
      <c r="P114">
        <v>3136.2802999999999</v>
      </c>
      <c r="Q114">
        <v>2135.0693190000002</v>
      </c>
      <c r="R114">
        <v>2944.9570659999999</v>
      </c>
      <c r="S114">
        <v>2900.8304419999999</v>
      </c>
      <c r="T114">
        <v>6925.2604570000003</v>
      </c>
      <c r="U114">
        <v>6242.7020119999997</v>
      </c>
      <c r="V114">
        <v>5554.2746150000003</v>
      </c>
      <c r="W114">
        <v>12048.89337</v>
      </c>
      <c r="X114">
        <v>8687.9283859999996</v>
      </c>
      <c r="Y114">
        <v>11904.56093</v>
      </c>
      <c r="Z114">
        <v>5345.3746870000004</v>
      </c>
      <c r="AA114" t="s">
        <v>37</v>
      </c>
      <c r="AB114">
        <v>0.86070000000000002</v>
      </c>
    </row>
    <row r="115" spans="1:28" x14ac:dyDescent="0.3">
      <c r="A115" t="s">
        <v>852</v>
      </c>
      <c r="B115">
        <v>7</v>
      </c>
      <c r="C115">
        <v>1</v>
      </c>
      <c r="D115">
        <v>152.81</v>
      </c>
      <c r="E115">
        <v>2.1148870000000002E-3</v>
      </c>
      <c r="F115">
        <v>3.1544749999999999E-3</v>
      </c>
      <c r="G115">
        <v>5.5438148930000004</v>
      </c>
      <c r="H115">
        <v>0.975987245</v>
      </c>
      <c r="I115">
        <v>2</v>
      </c>
      <c r="J115">
        <v>1</v>
      </c>
      <c r="K115" t="s">
        <v>2</v>
      </c>
      <c r="L115" t="s">
        <v>0</v>
      </c>
      <c r="M115">
        <v>15918</v>
      </c>
      <c r="N115" t="s">
        <v>853</v>
      </c>
      <c r="O115">
        <v>1889.4958770000001</v>
      </c>
      <c r="P115">
        <v>4689.1853010000004</v>
      </c>
      <c r="Q115">
        <v>3371.7760239999998</v>
      </c>
      <c r="R115">
        <v>3829.103188</v>
      </c>
      <c r="S115">
        <v>3817.2728649999999</v>
      </c>
      <c r="T115">
        <v>11476.607679999999</v>
      </c>
      <c r="U115">
        <v>20479.762340000001</v>
      </c>
      <c r="V115">
        <v>18161.484690000001</v>
      </c>
      <c r="W115">
        <v>19234.847269999998</v>
      </c>
      <c r="X115">
        <v>16830.672429999999</v>
      </c>
      <c r="Y115">
        <v>20597.622640000001</v>
      </c>
      <c r="Z115">
        <v>19728.189760000001</v>
      </c>
      <c r="AA115" t="s">
        <v>37</v>
      </c>
      <c r="AB115">
        <v>0.83620000000000005</v>
      </c>
    </row>
    <row r="116" spans="1:28" x14ac:dyDescent="0.3">
      <c r="A116" t="s">
        <v>279</v>
      </c>
      <c r="B116">
        <v>6</v>
      </c>
      <c r="C116">
        <v>2</v>
      </c>
      <c r="D116">
        <v>43.48</v>
      </c>
      <c r="E116">
        <v>2.4217240000000001E-3</v>
      </c>
      <c r="F116">
        <v>3.5398970000000002E-3</v>
      </c>
      <c r="G116">
        <v>23.478129259999999</v>
      </c>
      <c r="H116">
        <v>0.97099222699999999</v>
      </c>
      <c r="I116">
        <v>2</v>
      </c>
      <c r="J116">
        <v>1</v>
      </c>
      <c r="K116" t="s">
        <v>2</v>
      </c>
      <c r="L116" t="s">
        <v>0</v>
      </c>
      <c r="M116">
        <v>12264</v>
      </c>
      <c r="N116" t="s">
        <v>280</v>
      </c>
      <c r="O116">
        <v>12.022509830000001</v>
      </c>
      <c r="P116">
        <v>260.42680289999998</v>
      </c>
      <c r="Q116">
        <v>4.503094452</v>
      </c>
      <c r="R116">
        <v>19.062271710000001</v>
      </c>
      <c r="S116">
        <v>71.800103989999997</v>
      </c>
      <c r="T116">
        <v>531.9996036</v>
      </c>
      <c r="U116">
        <v>1024.996574</v>
      </c>
      <c r="V116">
        <v>1113.221217</v>
      </c>
      <c r="W116">
        <v>1990.2937260000001</v>
      </c>
      <c r="X116">
        <v>1878.6679779999999</v>
      </c>
      <c r="Y116">
        <v>1372.092705</v>
      </c>
      <c r="Z116">
        <v>1708.8164839999999</v>
      </c>
      <c r="AA116" t="s">
        <v>37</v>
      </c>
      <c r="AB116">
        <v>0.7681</v>
      </c>
    </row>
    <row r="117" spans="1:28" x14ac:dyDescent="0.3">
      <c r="A117" t="s">
        <v>589</v>
      </c>
      <c r="B117">
        <v>40</v>
      </c>
      <c r="C117">
        <v>12</v>
      </c>
      <c r="D117">
        <v>1203.93</v>
      </c>
      <c r="E117">
        <v>2.631694E-3</v>
      </c>
      <c r="F117">
        <v>3.7713880000000001E-3</v>
      </c>
      <c r="G117">
        <v>6.793314101</v>
      </c>
      <c r="H117">
        <v>0.96754631499999999</v>
      </c>
      <c r="I117">
        <v>2</v>
      </c>
      <c r="J117">
        <v>1</v>
      </c>
      <c r="K117" t="s">
        <v>0</v>
      </c>
      <c r="L117" t="s">
        <v>2</v>
      </c>
      <c r="M117">
        <v>92319</v>
      </c>
      <c r="N117" t="s">
        <v>590</v>
      </c>
      <c r="O117">
        <v>7889.0624779999998</v>
      </c>
      <c r="P117">
        <v>17089.650140000002</v>
      </c>
      <c r="Q117">
        <v>10958.98943</v>
      </c>
      <c r="R117">
        <v>26032.998530000001</v>
      </c>
      <c r="S117">
        <v>833.43034109999996</v>
      </c>
      <c r="T117">
        <v>3176.2156719999998</v>
      </c>
      <c r="U117">
        <v>4791.0785749999995</v>
      </c>
      <c r="V117">
        <v>4607.0717430000004</v>
      </c>
      <c r="W117">
        <v>2085.2615449999998</v>
      </c>
      <c r="X117">
        <v>2554.988562</v>
      </c>
      <c r="Y117">
        <v>1849.90345</v>
      </c>
      <c r="Z117">
        <v>2632.1540009999999</v>
      </c>
      <c r="AA117" t="s">
        <v>37</v>
      </c>
      <c r="AB117">
        <v>0.95589999999999997</v>
      </c>
    </row>
    <row r="118" spans="1:28" x14ac:dyDescent="0.3">
      <c r="A118" t="s">
        <v>860</v>
      </c>
      <c r="B118">
        <v>3</v>
      </c>
      <c r="C118">
        <v>2</v>
      </c>
      <c r="D118">
        <v>58.98</v>
      </c>
      <c r="E118">
        <v>3.0597200000000001E-3</v>
      </c>
      <c r="F118">
        <v>4.2520780000000003E-3</v>
      </c>
      <c r="G118">
        <v>9.7900451119999996</v>
      </c>
      <c r="H118">
        <v>0.96050279800000005</v>
      </c>
      <c r="I118">
        <v>2</v>
      </c>
      <c r="J118">
        <v>1</v>
      </c>
      <c r="K118" t="s">
        <v>2</v>
      </c>
      <c r="L118" t="s">
        <v>0</v>
      </c>
      <c r="M118">
        <v>12146</v>
      </c>
      <c r="N118" t="s">
        <v>861</v>
      </c>
      <c r="O118">
        <v>505.90168940000001</v>
      </c>
      <c r="P118">
        <v>748.00051929999995</v>
      </c>
      <c r="Q118">
        <v>191.07808890000001</v>
      </c>
      <c r="R118">
        <v>1357.321486</v>
      </c>
      <c r="S118">
        <v>199.9712859</v>
      </c>
      <c r="T118">
        <v>1016.286567</v>
      </c>
      <c r="U118">
        <v>1612.2620649999999</v>
      </c>
      <c r="V118">
        <v>2001.3508979999999</v>
      </c>
      <c r="W118">
        <v>7677.0837039999997</v>
      </c>
      <c r="X118">
        <v>7674.6707539999998</v>
      </c>
      <c r="Y118">
        <v>5487.7415499999997</v>
      </c>
      <c r="Z118">
        <v>6595.1648679999998</v>
      </c>
      <c r="AA118" t="s">
        <v>37</v>
      </c>
      <c r="AB118">
        <v>0.99939999999999996</v>
      </c>
    </row>
    <row r="119" spans="1:28" x14ac:dyDescent="0.3">
      <c r="A119" t="s">
        <v>369</v>
      </c>
      <c r="B119">
        <v>8</v>
      </c>
      <c r="C119">
        <v>1</v>
      </c>
      <c r="D119">
        <v>356.49</v>
      </c>
      <c r="E119">
        <v>3.5086710000000001E-3</v>
      </c>
      <c r="F119">
        <v>4.6204649999999998E-3</v>
      </c>
      <c r="G119">
        <v>14.39207191</v>
      </c>
      <c r="H119">
        <v>0.95314463500000002</v>
      </c>
      <c r="I119" t="s">
        <v>39</v>
      </c>
      <c r="J119">
        <v>2</v>
      </c>
      <c r="K119" t="s">
        <v>0</v>
      </c>
      <c r="L119" t="s">
        <v>1</v>
      </c>
      <c r="M119">
        <v>15864</v>
      </c>
      <c r="N119" t="s">
        <v>370</v>
      </c>
      <c r="O119">
        <v>12941.2335</v>
      </c>
      <c r="P119">
        <v>37715.900350000004</v>
      </c>
      <c r="Q119">
        <v>3486.875254</v>
      </c>
      <c r="R119">
        <v>8904.998243</v>
      </c>
      <c r="S119">
        <v>881.46310329999994</v>
      </c>
      <c r="T119">
        <v>338.02157670000003</v>
      </c>
      <c r="U119">
        <v>684.4532878</v>
      </c>
      <c r="V119">
        <v>2476.8772309999999</v>
      </c>
      <c r="W119">
        <v>4212.9604499999996</v>
      </c>
      <c r="X119">
        <v>2587.6514870000001</v>
      </c>
      <c r="Y119">
        <v>1902.8026649999999</v>
      </c>
      <c r="Z119">
        <v>2138.0755770000001</v>
      </c>
      <c r="AA119" t="s">
        <v>37</v>
      </c>
      <c r="AB119">
        <v>0.80869999999999997</v>
      </c>
    </row>
    <row r="120" spans="1:28" x14ac:dyDescent="0.3">
      <c r="A120" t="s">
        <v>739</v>
      </c>
      <c r="B120">
        <v>9</v>
      </c>
      <c r="C120">
        <v>3</v>
      </c>
      <c r="D120">
        <v>181.87</v>
      </c>
      <c r="E120">
        <v>4.0909420000000002E-3</v>
      </c>
      <c r="F120">
        <v>5.1998579999999999E-3</v>
      </c>
      <c r="G120">
        <v>8.1468555689999995</v>
      </c>
      <c r="H120">
        <v>0.94372097200000005</v>
      </c>
      <c r="I120">
        <v>2</v>
      </c>
      <c r="J120">
        <v>1</v>
      </c>
      <c r="K120" t="s">
        <v>0</v>
      </c>
      <c r="L120" t="s">
        <v>2</v>
      </c>
      <c r="M120">
        <v>34920</v>
      </c>
      <c r="N120" t="s">
        <v>740</v>
      </c>
      <c r="O120">
        <v>1948.573277</v>
      </c>
      <c r="P120">
        <v>1494.6086620000001</v>
      </c>
      <c r="Q120">
        <v>1042.2473259999999</v>
      </c>
      <c r="R120">
        <v>3557.382728</v>
      </c>
      <c r="S120">
        <v>446.02661419999998</v>
      </c>
      <c r="T120">
        <v>106.54099739999999</v>
      </c>
      <c r="U120">
        <v>540.87037250000003</v>
      </c>
      <c r="V120">
        <v>1033.6310189999999</v>
      </c>
      <c r="W120">
        <v>221.70798769999999</v>
      </c>
      <c r="X120">
        <v>293.9362711</v>
      </c>
      <c r="Y120">
        <v>263.11979339999999</v>
      </c>
      <c r="Z120">
        <v>208.46493760000001</v>
      </c>
      <c r="AA120" t="s">
        <v>37</v>
      </c>
      <c r="AB120">
        <v>0.75019999999999998</v>
      </c>
    </row>
    <row r="121" spans="1:28" x14ac:dyDescent="0.3">
      <c r="A121" t="s">
        <v>878</v>
      </c>
      <c r="B121">
        <v>6</v>
      </c>
      <c r="C121">
        <v>2</v>
      </c>
      <c r="D121">
        <v>137.9</v>
      </c>
      <c r="E121">
        <v>4.7562660000000003E-3</v>
      </c>
      <c r="F121">
        <v>5.7936319999999999E-3</v>
      </c>
      <c r="G121">
        <v>2.735341155</v>
      </c>
      <c r="H121">
        <v>0.93318525699999999</v>
      </c>
      <c r="I121">
        <v>2</v>
      </c>
      <c r="J121">
        <v>1</v>
      </c>
      <c r="K121" t="s">
        <v>2</v>
      </c>
      <c r="L121" t="s">
        <v>0</v>
      </c>
      <c r="M121">
        <v>13689</v>
      </c>
      <c r="N121" t="s">
        <v>879</v>
      </c>
      <c r="O121">
        <v>178.5733664</v>
      </c>
      <c r="P121">
        <v>449.25176199999999</v>
      </c>
      <c r="Q121">
        <v>138.63904439999999</v>
      </c>
      <c r="R121">
        <v>180.07693420000001</v>
      </c>
      <c r="S121">
        <v>631.01876179999999</v>
      </c>
      <c r="T121">
        <v>349.0531929</v>
      </c>
      <c r="U121">
        <v>533.24941969999998</v>
      </c>
      <c r="V121">
        <v>366.6601612</v>
      </c>
      <c r="W121">
        <v>504.13169119999998</v>
      </c>
      <c r="X121">
        <v>683.36907450000001</v>
      </c>
      <c r="Y121">
        <v>672.4873384</v>
      </c>
      <c r="Z121">
        <v>729.12474110000005</v>
      </c>
      <c r="AA121" t="s">
        <v>37</v>
      </c>
      <c r="AB121">
        <v>0.82530000000000003</v>
      </c>
    </row>
    <row r="122" spans="1:28" x14ac:dyDescent="0.3">
      <c r="A122" t="s">
        <v>390</v>
      </c>
      <c r="B122">
        <v>4</v>
      </c>
      <c r="C122">
        <v>2</v>
      </c>
      <c r="D122">
        <v>303.54000000000002</v>
      </c>
      <c r="E122">
        <v>4.9573890000000004E-3</v>
      </c>
      <c r="F122">
        <v>5.9887150000000004E-3</v>
      </c>
      <c r="G122">
        <v>3.3492737730000002</v>
      </c>
      <c r="H122">
        <v>0.930055933</v>
      </c>
      <c r="I122">
        <v>2</v>
      </c>
      <c r="J122">
        <v>1</v>
      </c>
      <c r="K122" t="s">
        <v>0</v>
      </c>
      <c r="L122" t="s">
        <v>1</v>
      </c>
      <c r="M122">
        <v>11047</v>
      </c>
      <c r="N122" t="s">
        <v>391</v>
      </c>
      <c r="O122">
        <v>31431.26914</v>
      </c>
      <c r="P122">
        <v>35464.742559999999</v>
      </c>
      <c r="Q122">
        <v>61470.428189999999</v>
      </c>
      <c r="R122">
        <v>51521.355479999998</v>
      </c>
      <c r="S122">
        <v>4911.3398379999999</v>
      </c>
      <c r="T122">
        <v>15953.25014</v>
      </c>
      <c r="U122">
        <v>15763.68569</v>
      </c>
      <c r="V122">
        <v>17081.217059999999</v>
      </c>
      <c r="W122">
        <v>41607.726799999997</v>
      </c>
      <c r="X122">
        <v>31522.119170000002</v>
      </c>
      <c r="Y122">
        <v>23858.591960000002</v>
      </c>
      <c r="Z122">
        <v>26781.945240000001</v>
      </c>
      <c r="AA122" t="s">
        <v>37</v>
      </c>
      <c r="AB122">
        <v>0.49249999999999999</v>
      </c>
    </row>
    <row r="123" spans="1:28" x14ac:dyDescent="0.3">
      <c r="A123" t="s">
        <v>639</v>
      </c>
      <c r="B123">
        <v>17</v>
      </c>
      <c r="C123">
        <v>10</v>
      </c>
      <c r="D123">
        <v>1109.48</v>
      </c>
      <c r="E123">
        <v>5.2356069999999998E-3</v>
      </c>
      <c r="F123">
        <v>6.1939159999999998E-3</v>
      </c>
      <c r="G123">
        <v>6.2564415169999998</v>
      </c>
      <c r="H123">
        <v>0.92577184099999998</v>
      </c>
      <c r="I123">
        <v>2</v>
      </c>
      <c r="J123">
        <v>1</v>
      </c>
      <c r="K123" t="s">
        <v>0</v>
      </c>
      <c r="L123" t="s">
        <v>2</v>
      </c>
      <c r="M123">
        <v>36069</v>
      </c>
      <c r="N123" t="s">
        <v>640</v>
      </c>
      <c r="O123">
        <v>21456.687239999999</v>
      </c>
      <c r="P123">
        <v>28785.705959999999</v>
      </c>
      <c r="Q123">
        <v>44228.91057</v>
      </c>
      <c r="R123">
        <v>91642.921759999997</v>
      </c>
      <c r="S123">
        <v>5023.8758630000002</v>
      </c>
      <c r="T123">
        <v>7693.5987349999996</v>
      </c>
      <c r="U123">
        <v>13928.58433</v>
      </c>
      <c r="V123">
        <v>25160.446530000001</v>
      </c>
      <c r="W123">
        <v>9756.9254679999995</v>
      </c>
      <c r="X123">
        <v>7246.7326039999998</v>
      </c>
      <c r="Y123">
        <v>7441.7727990000003</v>
      </c>
      <c r="Z123">
        <v>5302.1860479999996</v>
      </c>
      <c r="AA123" t="s">
        <v>37</v>
      </c>
      <c r="AB123">
        <v>0.46039999999999998</v>
      </c>
    </row>
    <row r="124" spans="1:28" x14ac:dyDescent="0.3">
      <c r="A124" t="s">
        <v>884</v>
      </c>
      <c r="B124">
        <v>3</v>
      </c>
      <c r="C124">
        <v>1</v>
      </c>
      <c r="D124">
        <v>43.62</v>
      </c>
      <c r="E124">
        <v>5.460281E-3</v>
      </c>
      <c r="F124">
        <v>6.2633919999999996E-3</v>
      </c>
      <c r="G124">
        <v>42.299010330000002</v>
      </c>
      <c r="H124">
        <v>0.92235089199999998</v>
      </c>
      <c r="I124">
        <v>2</v>
      </c>
      <c r="J124">
        <v>1</v>
      </c>
      <c r="K124" t="s">
        <v>2</v>
      </c>
      <c r="L124" t="s">
        <v>0</v>
      </c>
      <c r="M124">
        <v>23253</v>
      </c>
      <c r="N124" t="s">
        <v>885</v>
      </c>
      <c r="O124">
        <v>0.18694813800000001</v>
      </c>
      <c r="P124">
        <v>142.10326140000001</v>
      </c>
      <c r="Q124">
        <v>0.72935282700000004</v>
      </c>
      <c r="R124">
        <v>16.7761244</v>
      </c>
      <c r="S124">
        <v>13.575121490000001</v>
      </c>
      <c r="T124">
        <v>552.64005659999998</v>
      </c>
      <c r="U124">
        <v>143.18396440000001</v>
      </c>
      <c r="V124">
        <v>66.809785160000004</v>
      </c>
      <c r="W124">
        <v>1391.2136190000001</v>
      </c>
      <c r="X124">
        <v>1225.6764109999999</v>
      </c>
      <c r="Y124">
        <v>3234.2751870000002</v>
      </c>
      <c r="Z124">
        <v>908.03418680000004</v>
      </c>
      <c r="AA124" t="s">
        <v>37</v>
      </c>
      <c r="AB124">
        <v>0.72270000000000001</v>
      </c>
    </row>
    <row r="125" spans="1:28" x14ac:dyDescent="0.3">
      <c r="A125" t="s">
        <v>631</v>
      </c>
      <c r="B125">
        <v>16</v>
      </c>
      <c r="C125">
        <v>6</v>
      </c>
      <c r="D125">
        <v>812.56</v>
      </c>
      <c r="E125">
        <v>5.8562759999999997E-3</v>
      </c>
      <c r="F125">
        <v>6.5848240000000004E-3</v>
      </c>
      <c r="G125">
        <v>2.7246979809999998</v>
      </c>
      <c r="H125">
        <v>0.916406469</v>
      </c>
      <c r="I125" t="s">
        <v>39</v>
      </c>
      <c r="J125">
        <v>2</v>
      </c>
      <c r="K125" t="s">
        <v>0</v>
      </c>
      <c r="L125" t="s">
        <v>2</v>
      </c>
      <c r="M125">
        <v>29951</v>
      </c>
      <c r="N125" t="s">
        <v>632</v>
      </c>
      <c r="O125">
        <v>13840.733689999999</v>
      </c>
      <c r="P125">
        <v>21171.378280000001</v>
      </c>
      <c r="Q125">
        <v>19987.907009999999</v>
      </c>
      <c r="R125">
        <v>21407.970209999999</v>
      </c>
      <c r="S125">
        <v>5870.8987340000003</v>
      </c>
      <c r="T125">
        <v>15939.523999999999</v>
      </c>
      <c r="U125">
        <v>10844.525670000001</v>
      </c>
      <c r="V125">
        <v>13079.86357</v>
      </c>
      <c r="W125">
        <v>10498.40237</v>
      </c>
      <c r="X125">
        <v>6852.4792269999998</v>
      </c>
      <c r="Y125">
        <v>5263.778757</v>
      </c>
      <c r="Z125">
        <v>5428.0767509999996</v>
      </c>
      <c r="AA125" t="s">
        <v>37</v>
      </c>
      <c r="AB125">
        <v>0.7913</v>
      </c>
    </row>
    <row r="126" spans="1:28" x14ac:dyDescent="0.3">
      <c r="A126" t="s">
        <v>889</v>
      </c>
      <c r="B126">
        <v>3</v>
      </c>
      <c r="C126">
        <v>1</v>
      </c>
      <c r="D126">
        <v>36.130000000000003</v>
      </c>
      <c r="E126">
        <v>6.6323800000000002E-3</v>
      </c>
      <c r="F126">
        <v>7.1812769999999998E-3</v>
      </c>
      <c r="G126">
        <v>12.325856050000001</v>
      </c>
      <c r="H126">
        <v>0.90507215100000005</v>
      </c>
      <c r="I126">
        <v>2</v>
      </c>
      <c r="J126">
        <v>1</v>
      </c>
      <c r="K126" t="s">
        <v>1</v>
      </c>
      <c r="L126" t="s">
        <v>0</v>
      </c>
      <c r="M126">
        <v>13664</v>
      </c>
      <c r="N126" t="s">
        <v>890</v>
      </c>
      <c r="O126">
        <v>36.650711459999997</v>
      </c>
      <c r="P126">
        <v>47.962216679999997</v>
      </c>
      <c r="Q126">
        <v>26.575644799999999</v>
      </c>
      <c r="R126">
        <v>90.965357089999998</v>
      </c>
      <c r="S126">
        <v>58.82177883</v>
      </c>
      <c r="T126">
        <v>446.55760889999999</v>
      </c>
      <c r="U126">
        <v>882.65678660000003</v>
      </c>
      <c r="V126">
        <v>1103.684066</v>
      </c>
      <c r="W126">
        <v>465.14964550000002</v>
      </c>
      <c r="X126">
        <v>493.27640530000002</v>
      </c>
      <c r="Y126">
        <v>313.49089529999998</v>
      </c>
      <c r="Z126">
        <v>420.68835610000002</v>
      </c>
      <c r="AA126" t="s">
        <v>37</v>
      </c>
      <c r="AB126">
        <v>0.37230000000000002</v>
      </c>
    </row>
    <row r="127" spans="1:28" x14ac:dyDescent="0.3">
      <c r="A127" t="s">
        <v>647</v>
      </c>
      <c r="B127">
        <v>22</v>
      </c>
      <c r="C127">
        <v>8</v>
      </c>
      <c r="D127">
        <v>883.21</v>
      </c>
      <c r="E127">
        <v>6.9195949999999997E-3</v>
      </c>
      <c r="F127">
        <v>7.4371710000000002E-3</v>
      </c>
      <c r="G127">
        <v>3.8428341619999999</v>
      </c>
      <c r="H127">
        <v>0.90098282699999999</v>
      </c>
      <c r="I127" t="s">
        <v>39</v>
      </c>
      <c r="J127">
        <v>2</v>
      </c>
      <c r="K127" t="s">
        <v>0</v>
      </c>
      <c r="L127" t="s">
        <v>2</v>
      </c>
      <c r="M127">
        <v>59854</v>
      </c>
      <c r="N127" t="s">
        <v>533</v>
      </c>
      <c r="O127">
        <v>13489.67417</v>
      </c>
      <c r="P127">
        <v>12659.76937</v>
      </c>
      <c r="Q127">
        <v>19033.88133</v>
      </c>
      <c r="R127">
        <v>34629.416380000002</v>
      </c>
      <c r="S127">
        <v>4747.2835530000002</v>
      </c>
      <c r="T127">
        <v>10099.671679999999</v>
      </c>
      <c r="U127">
        <v>8798.4233949999998</v>
      </c>
      <c r="V127">
        <v>16349.15755</v>
      </c>
      <c r="W127">
        <v>5753.0390660000003</v>
      </c>
      <c r="X127">
        <v>6944.8403060000001</v>
      </c>
      <c r="Y127">
        <v>3703.9154570000001</v>
      </c>
      <c r="Z127">
        <v>4367.4441980000001</v>
      </c>
      <c r="AA127" t="s">
        <v>37</v>
      </c>
      <c r="AB127">
        <v>0.60770000000000002</v>
      </c>
    </row>
    <row r="128" spans="1:28" x14ac:dyDescent="0.3">
      <c r="A128" t="s">
        <v>895</v>
      </c>
      <c r="B128">
        <v>2</v>
      </c>
      <c r="C128">
        <v>1</v>
      </c>
      <c r="D128">
        <v>61.42</v>
      </c>
      <c r="E128">
        <v>7.8638969999999999E-3</v>
      </c>
      <c r="F128">
        <v>8.2106169999999999E-3</v>
      </c>
      <c r="G128">
        <v>13.05814814</v>
      </c>
      <c r="H128">
        <v>0.88792777899999997</v>
      </c>
      <c r="I128">
        <v>2</v>
      </c>
      <c r="J128">
        <v>1</v>
      </c>
      <c r="K128" t="s">
        <v>2</v>
      </c>
      <c r="L128" t="s">
        <v>0</v>
      </c>
      <c r="M128">
        <v>16429</v>
      </c>
      <c r="N128" t="s">
        <v>713</v>
      </c>
      <c r="O128">
        <v>25.63501144</v>
      </c>
      <c r="P128">
        <v>25.12204835</v>
      </c>
      <c r="Q128">
        <v>10.90568148</v>
      </c>
      <c r="R128">
        <v>41.709112210000001</v>
      </c>
      <c r="S128">
        <v>34.984119339999999</v>
      </c>
      <c r="T128">
        <v>501.18318829999998</v>
      </c>
      <c r="U128">
        <v>449.30506329999997</v>
      </c>
      <c r="V128">
        <v>188.44752560000001</v>
      </c>
      <c r="W128">
        <v>282.46083449999998</v>
      </c>
      <c r="X128">
        <v>217.226483</v>
      </c>
      <c r="Y128">
        <v>737.91663319999998</v>
      </c>
      <c r="Z128">
        <v>112.2410253</v>
      </c>
      <c r="AA128" t="s">
        <v>37</v>
      </c>
      <c r="AB128">
        <v>0.92490000000000006</v>
      </c>
    </row>
    <row r="129" spans="1:28" x14ac:dyDescent="0.3">
      <c r="A129" t="s">
        <v>277</v>
      </c>
      <c r="B129">
        <v>14</v>
      </c>
      <c r="C129">
        <v>5</v>
      </c>
      <c r="D129">
        <v>172.84</v>
      </c>
      <c r="E129">
        <v>8.3488220000000005E-3</v>
      </c>
      <c r="F129">
        <v>8.5941500000000001E-3</v>
      </c>
      <c r="G129">
        <v>2.96790164</v>
      </c>
      <c r="H129">
        <v>0.88144868700000001</v>
      </c>
      <c r="I129" t="s">
        <v>39</v>
      </c>
      <c r="J129">
        <v>2</v>
      </c>
      <c r="K129" t="s">
        <v>1</v>
      </c>
      <c r="L129" t="s">
        <v>2</v>
      </c>
      <c r="M129">
        <v>56971</v>
      </c>
      <c r="N129" t="s">
        <v>278</v>
      </c>
      <c r="O129">
        <v>11717.664419999999</v>
      </c>
      <c r="P129">
        <v>20509.577649999999</v>
      </c>
      <c r="Q129">
        <v>14146.810149999999</v>
      </c>
      <c r="R129">
        <v>18756.333119999999</v>
      </c>
      <c r="S129">
        <v>9725.0192700000007</v>
      </c>
      <c r="T129">
        <v>20770.556929999999</v>
      </c>
      <c r="U129">
        <v>21933.724569999998</v>
      </c>
      <c r="V129">
        <v>36388.914069999999</v>
      </c>
      <c r="W129">
        <v>8013.4175009999999</v>
      </c>
      <c r="X129">
        <v>7894.831725</v>
      </c>
      <c r="Y129">
        <v>6187.3142099999995</v>
      </c>
      <c r="Z129">
        <v>7830.7028749999999</v>
      </c>
      <c r="AA129" t="s">
        <v>37</v>
      </c>
      <c r="AB129">
        <v>0.64880000000000004</v>
      </c>
    </row>
    <row r="130" spans="1:28" x14ac:dyDescent="0.3">
      <c r="A130" t="s">
        <v>156</v>
      </c>
      <c r="B130">
        <v>11</v>
      </c>
      <c r="C130">
        <v>4</v>
      </c>
      <c r="D130">
        <v>539.20000000000005</v>
      </c>
      <c r="E130">
        <v>9.0637440000000003E-3</v>
      </c>
      <c r="F130">
        <v>9.2648339999999996E-3</v>
      </c>
      <c r="G130">
        <v>3.8899317889999998</v>
      </c>
      <c r="H130">
        <v>0.87216257500000005</v>
      </c>
      <c r="I130">
        <v>2</v>
      </c>
      <c r="J130">
        <v>1</v>
      </c>
      <c r="K130" t="s">
        <v>2</v>
      </c>
      <c r="L130" t="s">
        <v>0</v>
      </c>
      <c r="M130">
        <v>38384</v>
      </c>
      <c r="N130" t="s">
        <v>157</v>
      </c>
      <c r="O130">
        <v>1611.3922030000001</v>
      </c>
      <c r="P130">
        <v>2741.520141</v>
      </c>
      <c r="Q130">
        <v>1416.733324</v>
      </c>
      <c r="R130">
        <v>2499.8114970000001</v>
      </c>
      <c r="S130">
        <v>1759.2844359999999</v>
      </c>
      <c r="T130">
        <v>7230.0699020000002</v>
      </c>
      <c r="U130">
        <v>6866.5066450000004</v>
      </c>
      <c r="V130">
        <v>6878.8129040000003</v>
      </c>
      <c r="W130">
        <v>10404.188249999999</v>
      </c>
      <c r="X130">
        <v>10164.67078</v>
      </c>
      <c r="Y130">
        <v>5623.5608890000003</v>
      </c>
      <c r="Z130">
        <v>5975.2043800000001</v>
      </c>
      <c r="AA130" t="s">
        <v>37</v>
      </c>
      <c r="AB130">
        <v>0.621</v>
      </c>
    </row>
    <row r="131" spans="1:28" x14ac:dyDescent="0.3">
      <c r="A131" t="s">
        <v>904</v>
      </c>
      <c r="B131">
        <v>2</v>
      </c>
      <c r="C131">
        <v>1</v>
      </c>
      <c r="D131">
        <v>52.75</v>
      </c>
      <c r="E131">
        <v>1.0882473E-2</v>
      </c>
      <c r="F131">
        <v>1.0604796999999999E-2</v>
      </c>
      <c r="G131">
        <v>99.845142980000006</v>
      </c>
      <c r="H131">
        <v>0.84986871500000005</v>
      </c>
      <c r="I131">
        <v>2</v>
      </c>
      <c r="J131">
        <v>1</v>
      </c>
      <c r="K131" t="s">
        <v>2</v>
      </c>
      <c r="L131" t="s">
        <v>0</v>
      </c>
      <c r="M131">
        <v>27988</v>
      </c>
      <c r="N131" t="s">
        <v>905</v>
      </c>
      <c r="O131">
        <v>0</v>
      </c>
      <c r="P131">
        <v>13.227844599999999</v>
      </c>
      <c r="Q131">
        <v>0</v>
      </c>
      <c r="R131">
        <v>0</v>
      </c>
      <c r="S131">
        <v>0</v>
      </c>
      <c r="T131">
        <v>77.647989449999997</v>
      </c>
      <c r="U131">
        <v>94.551817619999994</v>
      </c>
      <c r="V131">
        <v>575.04790920000005</v>
      </c>
      <c r="W131">
        <v>164.04315779999999</v>
      </c>
      <c r="X131">
        <v>353.12227940000002</v>
      </c>
      <c r="Y131">
        <v>216.17657629999999</v>
      </c>
      <c r="Z131">
        <v>587.39402140000004</v>
      </c>
      <c r="AA131" t="s">
        <v>37</v>
      </c>
      <c r="AB131">
        <v>0.83740000000000003</v>
      </c>
    </row>
    <row r="132" spans="1:28" x14ac:dyDescent="0.3">
      <c r="A132" t="s">
        <v>917</v>
      </c>
      <c r="B132">
        <v>7</v>
      </c>
      <c r="C132">
        <v>2</v>
      </c>
      <c r="D132">
        <v>156.61000000000001</v>
      </c>
      <c r="E132">
        <v>1.2137369E-2</v>
      </c>
      <c r="F132">
        <v>1.1062426E-2</v>
      </c>
      <c r="G132">
        <v>2.483889869</v>
      </c>
      <c r="H132">
        <v>0.83549840500000006</v>
      </c>
      <c r="I132">
        <v>2</v>
      </c>
      <c r="J132">
        <v>1</v>
      </c>
      <c r="K132" t="s">
        <v>0</v>
      </c>
      <c r="L132" t="s">
        <v>1</v>
      </c>
      <c r="M132">
        <v>40960</v>
      </c>
      <c r="N132" t="s">
        <v>504</v>
      </c>
      <c r="O132">
        <v>4341.9339499999996</v>
      </c>
      <c r="P132">
        <v>6635.5288289999999</v>
      </c>
      <c r="Q132">
        <v>5631.4701180000002</v>
      </c>
      <c r="R132">
        <v>14335.13139</v>
      </c>
      <c r="S132">
        <v>2409.646088</v>
      </c>
      <c r="T132">
        <v>2398.929345</v>
      </c>
      <c r="U132">
        <v>3523.7693020000002</v>
      </c>
      <c r="V132">
        <v>4125.5603709999996</v>
      </c>
      <c r="W132">
        <v>3346.0417050000001</v>
      </c>
      <c r="X132">
        <v>3220.6822029999998</v>
      </c>
      <c r="Y132">
        <v>2984.3647080000001</v>
      </c>
      <c r="Z132">
        <v>3363.13805</v>
      </c>
      <c r="AA132" t="s">
        <v>37</v>
      </c>
      <c r="AB132">
        <v>0.84230000000000005</v>
      </c>
    </row>
    <row r="133" spans="1:28" x14ac:dyDescent="0.3">
      <c r="A133" t="s">
        <v>648</v>
      </c>
      <c r="B133">
        <v>17</v>
      </c>
      <c r="C133">
        <v>4</v>
      </c>
      <c r="D133">
        <v>723.31</v>
      </c>
      <c r="E133">
        <v>1.2168244999999999E-2</v>
      </c>
      <c r="F133">
        <v>1.1062426E-2</v>
      </c>
      <c r="G133">
        <v>2.7197794850000001</v>
      </c>
      <c r="H133">
        <v>0.83515445499999996</v>
      </c>
      <c r="I133">
        <v>2</v>
      </c>
      <c r="J133">
        <v>1</v>
      </c>
      <c r="K133" t="s">
        <v>0</v>
      </c>
      <c r="L133" t="s">
        <v>2</v>
      </c>
      <c r="M133">
        <v>21548</v>
      </c>
      <c r="N133" t="s">
        <v>649</v>
      </c>
      <c r="O133">
        <v>3171.1311260000002</v>
      </c>
      <c r="P133">
        <v>3156.3020339999998</v>
      </c>
      <c r="Q133">
        <v>1909.4624200000001</v>
      </c>
      <c r="R133">
        <v>5249.8752839999997</v>
      </c>
      <c r="S133">
        <v>1544.2621329999999</v>
      </c>
      <c r="T133">
        <v>1212.4174379999999</v>
      </c>
      <c r="U133">
        <v>1236.9885079999999</v>
      </c>
      <c r="V133">
        <v>1656.0278639999999</v>
      </c>
      <c r="W133">
        <v>1394.7897399999999</v>
      </c>
      <c r="X133">
        <v>1917.6427200000001</v>
      </c>
      <c r="Y133">
        <v>551.38758140000004</v>
      </c>
      <c r="Z133">
        <v>1094.9536149999999</v>
      </c>
      <c r="AA133" t="s">
        <v>37</v>
      </c>
      <c r="AB133">
        <v>0.78459999999999996</v>
      </c>
    </row>
    <row r="134" spans="1:28" x14ac:dyDescent="0.3">
      <c r="A134" t="s">
        <v>732</v>
      </c>
      <c r="B134">
        <v>6</v>
      </c>
      <c r="C134">
        <v>2</v>
      </c>
      <c r="D134">
        <v>257.22000000000003</v>
      </c>
      <c r="E134">
        <v>1.2444848999999999E-2</v>
      </c>
      <c r="F134">
        <v>1.1140808E-2</v>
      </c>
      <c r="G134">
        <v>2.5019166479999999</v>
      </c>
      <c r="H134">
        <v>0.83209290499999999</v>
      </c>
      <c r="I134">
        <v>2</v>
      </c>
      <c r="J134">
        <v>1</v>
      </c>
      <c r="K134" t="s">
        <v>1</v>
      </c>
      <c r="L134" t="s">
        <v>2</v>
      </c>
      <c r="M134">
        <v>35596</v>
      </c>
      <c r="N134" t="s">
        <v>718</v>
      </c>
      <c r="O134">
        <v>1857.2370450000001</v>
      </c>
      <c r="P134">
        <v>3110.1825650000001</v>
      </c>
      <c r="Q134">
        <v>1001.79909</v>
      </c>
      <c r="R134">
        <v>3324.861461</v>
      </c>
      <c r="S134">
        <v>3024.621126</v>
      </c>
      <c r="T134">
        <v>1711.5374529999999</v>
      </c>
      <c r="U134">
        <v>2610.8292849999998</v>
      </c>
      <c r="V134">
        <v>2418.4630750000001</v>
      </c>
      <c r="W134">
        <v>992.4357526</v>
      </c>
      <c r="X134">
        <v>1143.1084350000001</v>
      </c>
      <c r="Y134">
        <v>854.29474059999995</v>
      </c>
      <c r="Z134">
        <v>913.34903229999998</v>
      </c>
      <c r="AA134" t="s">
        <v>37</v>
      </c>
      <c r="AB134">
        <v>0.49969999999999998</v>
      </c>
    </row>
    <row r="135" spans="1:28" x14ac:dyDescent="0.3">
      <c r="A135" t="s">
        <v>922</v>
      </c>
      <c r="B135">
        <v>10</v>
      </c>
      <c r="C135">
        <v>3</v>
      </c>
      <c r="D135">
        <v>197.05</v>
      </c>
      <c r="E135">
        <v>1.2734025E-2</v>
      </c>
      <c r="F135">
        <v>1.1233847999999999E-2</v>
      </c>
      <c r="G135">
        <v>3.3352428010000001</v>
      </c>
      <c r="H135">
        <v>0.82892971699999995</v>
      </c>
      <c r="I135">
        <v>2</v>
      </c>
      <c r="J135">
        <v>1</v>
      </c>
      <c r="K135" t="s">
        <v>1</v>
      </c>
      <c r="L135" t="s">
        <v>0</v>
      </c>
      <c r="M135">
        <v>42905</v>
      </c>
      <c r="N135" t="s">
        <v>391</v>
      </c>
      <c r="O135">
        <v>1501.759284</v>
      </c>
      <c r="P135">
        <v>3804.0196540000002</v>
      </c>
      <c r="Q135">
        <v>1362.3476780000001</v>
      </c>
      <c r="R135">
        <v>2406.0088719999999</v>
      </c>
      <c r="S135">
        <v>2561.4119179999998</v>
      </c>
      <c r="T135">
        <v>9104.7511310000009</v>
      </c>
      <c r="U135">
        <v>9128.2429429999993</v>
      </c>
      <c r="V135">
        <v>9470.039068</v>
      </c>
      <c r="W135">
        <v>2540.0673499999998</v>
      </c>
      <c r="X135">
        <v>2814.5738190000002</v>
      </c>
      <c r="Y135">
        <v>2404.3071610000002</v>
      </c>
      <c r="Z135">
        <v>2331.9003910000001</v>
      </c>
      <c r="AA135" t="s">
        <v>37</v>
      </c>
      <c r="AB135">
        <v>0.76870000000000005</v>
      </c>
    </row>
    <row r="136" spans="1:28" x14ac:dyDescent="0.3">
      <c r="A136" t="s">
        <v>923</v>
      </c>
      <c r="B136">
        <v>4</v>
      </c>
      <c r="C136">
        <v>1</v>
      </c>
      <c r="D136">
        <v>71.3</v>
      </c>
      <c r="E136">
        <v>1.3257589E-2</v>
      </c>
      <c r="F136">
        <v>1.1604171E-2</v>
      </c>
      <c r="G136">
        <v>8.487019836</v>
      </c>
      <c r="H136">
        <v>0.823297587</v>
      </c>
      <c r="I136">
        <v>2</v>
      </c>
      <c r="J136">
        <v>1</v>
      </c>
      <c r="K136" t="s">
        <v>2</v>
      </c>
      <c r="L136" t="s">
        <v>0</v>
      </c>
      <c r="M136">
        <v>17788</v>
      </c>
      <c r="N136" t="s">
        <v>504</v>
      </c>
      <c r="O136">
        <v>791.20572360000006</v>
      </c>
      <c r="P136">
        <v>422.12076760000002</v>
      </c>
      <c r="Q136">
        <v>716.9787331</v>
      </c>
      <c r="R136">
        <v>29.021336860000002</v>
      </c>
      <c r="S136">
        <v>2528.0275809999998</v>
      </c>
      <c r="T136">
        <v>513.85419520000005</v>
      </c>
      <c r="U136">
        <v>1906.2444009999999</v>
      </c>
      <c r="V136">
        <v>1944.3002080000001</v>
      </c>
      <c r="W136">
        <v>4583.5735290000002</v>
      </c>
      <c r="X136">
        <v>4900.6611579999999</v>
      </c>
      <c r="Y136">
        <v>3360.8588119999999</v>
      </c>
      <c r="Z136">
        <v>3783.7498909999999</v>
      </c>
      <c r="AA136" t="s">
        <v>37</v>
      </c>
      <c r="AB136">
        <v>0.84230000000000005</v>
      </c>
    </row>
    <row r="137" spans="1:28" x14ac:dyDescent="0.3">
      <c r="A137" t="s">
        <v>925</v>
      </c>
      <c r="B137">
        <v>3</v>
      </c>
      <c r="C137">
        <v>1</v>
      </c>
      <c r="D137">
        <v>110.58</v>
      </c>
      <c r="E137">
        <v>1.3604092E-2</v>
      </c>
      <c r="F137">
        <v>1.1729758E-2</v>
      </c>
      <c r="G137">
        <v>12.01876904</v>
      </c>
      <c r="H137">
        <v>0.81963549999999996</v>
      </c>
      <c r="I137">
        <v>2</v>
      </c>
      <c r="J137">
        <v>1</v>
      </c>
      <c r="K137" t="s">
        <v>0</v>
      </c>
      <c r="L137" t="s">
        <v>1</v>
      </c>
      <c r="M137">
        <v>16293</v>
      </c>
      <c r="N137" t="s">
        <v>926</v>
      </c>
      <c r="O137">
        <v>91.409396240000007</v>
      </c>
      <c r="P137">
        <v>165.99992130000001</v>
      </c>
      <c r="Q137">
        <v>107.00907100000001</v>
      </c>
      <c r="R137">
        <v>258.66572289999999</v>
      </c>
      <c r="S137">
        <v>0</v>
      </c>
      <c r="T137">
        <v>12.6319435</v>
      </c>
      <c r="U137">
        <v>33.580354540000002</v>
      </c>
      <c r="V137">
        <v>5.6302916280000002</v>
      </c>
      <c r="W137">
        <v>4.9389969330000003</v>
      </c>
      <c r="X137">
        <v>28.61014763</v>
      </c>
      <c r="Y137">
        <v>28.797301820000001</v>
      </c>
      <c r="Z137">
        <v>38.326758669999997</v>
      </c>
      <c r="AA137" t="s">
        <v>37</v>
      </c>
      <c r="AB137">
        <v>0.82130000000000003</v>
      </c>
    </row>
    <row r="138" spans="1:28" x14ac:dyDescent="0.3">
      <c r="A138" t="s">
        <v>689</v>
      </c>
      <c r="B138">
        <v>10</v>
      </c>
      <c r="C138">
        <v>4</v>
      </c>
      <c r="D138">
        <v>440.8</v>
      </c>
      <c r="E138">
        <v>1.4263356E-2</v>
      </c>
      <c r="F138">
        <v>1.2121582000000001E-2</v>
      </c>
      <c r="G138">
        <v>3.8692823870000002</v>
      </c>
      <c r="H138">
        <v>0.81280633400000002</v>
      </c>
      <c r="I138">
        <v>2</v>
      </c>
      <c r="J138">
        <v>1</v>
      </c>
      <c r="K138" t="s">
        <v>0</v>
      </c>
      <c r="L138" t="s">
        <v>1</v>
      </c>
      <c r="M138">
        <v>16029</v>
      </c>
      <c r="N138" t="s">
        <v>690</v>
      </c>
      <c r="O138">
        <v>4283.0943880000004</v>
      </c>
      <c r="P138">
        <v>11900.28448</v>
      </c>
      <c r="Q138">
        <v>13900.57609</v>
      </c>
      <c r="R138">
        <v>11128.83469</v>
      </c>
      <c r="S138">
        <v>1243.6206460000001</v>
      </c>
      <c r="T138">
        <v>3403.8962879999999</v>
      </c>
      <c r="U138">
        <v>2867.6286620000001</v>
      </c>
      <c r="V138">
        <v>3136.129117</v>
      </c>
      <c r="W138">
        <v>8756.9381420000009</v>
      </c>
      <c r="X138">
        <v>3562.361159</v>
      </c>
      <c r="Y138">
        <v>2855.1010809999998</v>
      </c>
      <c r="Z138">
        <v>3100.706193</v>
      </c>
      <c r="AA138" t="s">
        <v>37</v>
      </c>
      <c r="AB138">
        <v>0.88200000000000001</v>
      </c>
    </row>
    <row r="139" spans="1:28" x14ac:dyDescent="0.3">
      <c r="A139" t="s">
        <v>933</v>
      </c>
      <c r="B139">
        <v>3</v>
      </c>
      <c r="C139">
        <v>1</v>
      </c>
      <c r="D139">
        <v>76.8</v>
      </c>
      <c r="E139">
        <v>1.6707204E-2</v>
      </c>
      <c r="F139">
        <v>1.3875772E-2</v>
      </c>
      <c r="G139">
        <v>8.1870096239999999</v>
      </c>
      <c r="H139">
        <v>0.78894900199999995</v>
      </c>
      <c r="I139">
        <v>2</v>
      </c>
      <c r="J139">
        <v>1</v>
      </c>
      <c r="K139" t="s">
        <v>0</v>
      </c>
      <c r="L139" t="s">
        <v>2</v>
      </c>
      <c r="M139">
        <v>25768</v>
      </c>
      <c r="N139" t="s">
        <v>584</v>
      </c>
      <c r="O139">
        <v>478.21402890000002</v>
      </c>
      <c r="P139">
        <v>464.4578262</v>
      </c>
      <c r="Q139">
        <v>324.83200770000002</v>
      </c>
      <c r="R139">
        <v>1369.8147280000001</v>
      </c>
      <c r="S139">
        <v>66.954266610000005</v>
      </c>
      <c r="T139">
        <v>17.737255919999999</v>
      </c>
      <c r="U139">
        <v>69.277217859999993</v>
      </c>
      <c r="V139">
        <v>422.94908600000002</v>
      </c>
      <c r="W139">
        <v>96.200379330000004</v>
      </c>
      <c r="X139">
        <v>144.69366969999999</v>
      </c>
      <c r="Y139">
        <v>45.884240679999998</v>
      </c>
      <c r="Z139">
        <v>35.35625177</v>
      </c>
      <c r="AA139" t="s">
        <v>37</v>
      </c>
      <c r="AB139">
        <v>0.73050000000000004</v>
      </c>
    </row>
    <row r="140" spans="1:28" x14ac:dyDescent="0.3">
      <c r="A140" t="s">
        <v>934</v>
      </c>
      <c r="B140">
        <v>19</v>
      </c>
      <c r="C140">
        <v>3</v>
      </c>
      <c r="D140">
        <v>173.82</v>
      </c>
      <c r="E140">
        <v>1.6905112999999999E-2</v>
      </c>
      <c r="F140">
        <v>1.3918325E-2</v>
      </c>
      <c r="G140">
        <v>3.8755897629999998</v>
      </c>
      <c r="H140">
        <v>0.78710994899999998</v>
      </c>
      <c r="I140">
        <v>2</v>
      </c>
      <c r="J140">
        <v>1</v>
      </c>
      <c r="K140" t="s">
        <v>2</v>
      </c>
      <c r="L140" t="s">
        <v>0</v>
      </c>
      <c r="M140">
        <v>96236</v>
      </c>
      <c r="N140" t="s">
        <v>935</v>
      </c>
      <c r="O140">
        <v>217.15997229999999</v>
      </c>
      <c r="P140">
        <v>518.53448679999997</v>
      </c>
      <c r="Q140">
        <v>90.464982509999999</v>
      </c>
      <c r="R140">
        <v>389.99177550000002</v>
      </c>
      <c r="S140">
        <v>717.33570210000005</v>
      </c>
      <c r="T140">
        <v>249.8473051</v>
      </c>
      <c r="U140">
        <v>345.87214799999998</v>
      </c>
      <c r="V140">
        <v>799.2639494</v>
      </c>
      <c r="W140">
        <v>1269.713845</v>
      </c>
      <c r="X140">
        <v>1319.6961530000001</v>
      </c>
      <c r="Y140">
        <v>676.41910050000001</v>
      </c>
      <c r="Z140">
        <v>1447.474109</v>
      </c>
      <c r="AA140" t="s">
        <v>37</v>
      </c>
      <c r="AB140">
        <v>0.98650000000000004</v>
      </c>
    </row>
    <row r="141" spans="1:28" x14ac:dyDescent="0.3">
      <c r="A141" t="s">
        <v>700</v>
      </c>
      <c r="B141">
        <v>10</v>
      </c>
      <c r="C141">
        <v>2</v>
      </c>
      <c r="D141">
        <v>96.14</v>
      </c>
      <c r="E141">
        <v>1.7044096000000002E-2</v>
      </c>
      <c r="F141">
        <v>1.3918325E-2</v>
      </c>
      <c r="G141">
        <v>17.489179199999999</v>
      </c>
      <c r="H141">
        <v>0.78582626499999997</v>
      </c>
      <c r="I141" t="s">
        <v>39</v>
      </c>
      <c r="J141">
        <v>2</v>
      </c>
      <c r="K141" t="s">
        <v>0</v>
      </c>
      <c r="L141" t="s">
        <v>2</v>
      </c>
      <c r="M141">
        <v>80839</v>
      </c>
      <c r="N141" t="s">
        <v>701</v>
      </c>
      <c r="O141">
        <v>2262.272465</v>
      </c>
      <c r="P141">
        <v>8874.3562760000004</v>
      </c>
      <c r="Q141">
        <v>3229.2806249999999</v>
      </c>
      <c r="R141">
        <v>14363.794519999999</v>
      </c>
      <c r="S141">
        <v>168.58072849999999</v>
      </c>
      <c r="T141">
        <v>77.489544670000001</v>
      </c>
      <c r="U141">
        <v>2703.7104549999999</v>
      </c>
      <c r="V141">
        <v>1536.0364529999999</v>
      </c>
      <c r="W141">
        <v>223.93852630000001</v>
      </c>
      <c r="X141">
        <v>505.44152100000002</v>
      </c>
      <c r="Y141">
        <v>162.0462756</v>
      </c>
      <c r="Z141">
        <v>751.28678279999997</v>
      </c>
      <c r="AA141" t="s">
        <v>37</v>
      </c>
      <c r="AB141">
        <v>0.99219999999999997</v>
      </c>
    </row>
    <row r="142" spans="1:28" x14ac:dyDescent="0.3">
      <c r="A142" t="s">
        <v>683</v>
      </c>
      <c r="B142">
        <v>3</v>
      </c>
      <c r="C142">
        <v>3</v>
      </c>
      <c r="D142">
        <v>108.47</v>
      </c>
      <c r="E142">
        <v>1.7231368E-2</v>
      </c>
      <c r="F142">
        <v>1.3993079E-2</v>
      </c>
      <c r="G142">
        <v>2.7811104389999999</v>
      </c>
      <c r="H142">
        <v>0.78410662799999997</v>
      </c>
      <c r="I142">
        <v>2</v>
      </c>
      <c r="J142">
        <v>1</v>
      </c>
      <c r="K142" t="s">
        <v>0</v>
      </c>
      <c r="L142" t="s">
        <v>2</v>
      </c>
      <c r="M142">
        <v>13288</v>
      </c>
      <c r="N142" t="s">
        <v>684</v>
      </c>
      <c r="O142">
        <v>867.90686159999996</v>
      </c>
      <c r="P142">
        <v>2182.2640080000001</v>
      </c>
      <c r="Q142">
        <v>1139.4440050000001</v>
      </c>
      <c r="R142">
        <v>1165.419932</v>
      </c>
      <c r="S142">
        <v>350.88109439999999</v>
      </c>
      <c r="T142">
        <v>748.04985580000005</v>
      </c>
      <c r="U142">
        <v>1040.6171670000001</v>
      </c>
      <c r="V142">
        <v>752.89578789999996</v>
      </c>
      <c r="W142">
        <v>350.43111800000003</v>
      </c>
      <c r="X142">
        <v>358.85582479999999</v>
      </c>
      <c r="Y142">
        <v>580.75066089999996</v>
      </c>
      <c r="Z142">
        <v>635.46478990000003</v>
      </c>
      <c r="AA142" t="s">
        <v>37</v>
      </c>
      <c r="AB142">
        <v>0.96419999999999995</v>
      </c>
    </row>
    <row r="143" spans="1:28" x14ac:dyDescent="0.3">
      <c r="A143" t="s">
        <v>726</v>
      </c>
      <c r="B143">
        <v>7</v>
      </c>
      <c r="C143">
        <v>1</v>
      </c>
      <c r="D143">
        <v>137.5</v>
      </c>
      <c r="E143">
        <v>1.7856510999999999E-2</v>
      </c>
      <c r="F143">
        <v>1.4341390000000001E-2</v>
      </c>
      <c r="G143">
        <v>5.0894975359999997</v>
      </c>
      <c r="H143">
        <v>0.77844812299999999</v>
      </c>
      <c r="I143">
        <v>2</v>
      </c>
      <c r="J143">
        <v>1</v>
      </c>
      <c r="K143" t="s">
        <v>1</v>
      </c>
      <c r="L143" t="s">
        <v>0</v>
      </c>
      <c r="M143">
        <v>52718</v>
      </c>
      <c r="N143" t="s">
        <v>727</v>
      </c>
      <c r="O143">
        <v>115.5062365</v>
      </c>
      <c r="P143">
        <v>320.45251209999998</v>
      </c>
      <c r="Q143">
        <v>31.300382290000002</v>
      </c>
      <c r="R143">
        <v>100.3793562</v>
      </c>
      <c r="S143">
        <v>344.59437580000002</v>
      </c>
      <c r="T143">
        <v>280.2615184</v>
      </c>
      <c r="U143">
        <v>1065.7844</v>
      </c>
      <c r="V143">
        <v>1198.3543870000001</v>
      </c>
      <c r="W143">
        <v>628.78985850000004</v>
      </c>
      <c r="X143">
        <v>260.99913670000001</v>
      </c>
      <c r="Y143">
        <v>604.63394649999998</v>
      </c>
      <c r="Z143">
        <v>459.8200392</v>
      </c>
      <c r="AA143" t="s">
        <v>37</v>
      </c>
      <c r="AB143">
        <v>0.95620000000000005</v>
      </c>
    </row>
    <row r="144" spans="1:28" x14ac:dyDescent="0.3">
      <c r="A144" t="s">
        <v>940</v>
      </c>
      <c r="B144">
        <v>9</v>
      </c>
      <c r="C144">
        <v>3</v>
      </c>
      <c r="D144">
        <v>115.07</v>
      </c>
      <c r="E144">
        <v>1.8660342E-2</v>
      </c>
      <c r="F144">
        <v>1.4824082000000001E-2</v>
      </c>
      <c r="G144">
        <v>4.2601757170000001</v>
      </c>
      <c r="H144">
        <v>0.77135098099999999</v>
      </c>
      <c r="I144">
        <v>2</v>
      </c>
      <c r="J144">
        <v>1</v>
      </c>
      <c r="K144" t="s">
        <v>0</v>
      </c>
      <c r="L144" t="s">
        <v>1</v>
      </c>
      <c r="M144">
        <v>21827</v>
      </c>
      <c r="N144" t="s">
        <v>423</v>
      </c>
      <c r="O144">
        <v>7740.3758520000001</v>
      </c>
      <c r="P144">
        <v>13863.36225</v>
      </c>
      <c r="Q144">
        <v>18761.44699</v>
      </c>
      <c r="R144">
        <v>34421.515549999996</v>
      </c>
      <c r="S144">
        <v>1082.687623</v>
      </c>
      <c r="T144">
        <v>5350.2802600000005</v>
      </c>
      <c r="U144">
        <v>5602.4010230000004</v>
      </c>
      <c r="V144">
        <v>5519.4705210000002</v>
      </c>
      <c r="W144">
        <v>7398.5651040000002</v>
      </c>
      <c r="X144">
        <v>6865.3090689999999</v>
      </c>
      <c r="Y144">
        <v>5887.8377389999996</v>
      </c>
      <c r="Z144">
        <v>6095.6052559999998</v>
      </c>
      <c r="AA144" t="s">
        <v>37</v>
      </c>
      <c r="AB144">
        <v>0.7984</v>
      </c>
    </row>
    <row r="145" spans="1:28" x14ac:dyDescent="0.3">
      <c r="A145" t="s">
        <v>943</v>
      </c>
      <c r="B145">
        <v>6</v>
      </c>
      <c r="C145">
        <v>2</v>
      </c>
      <c r="D145">
        <v>64.13</v>
      </c>
      <c r="E145">
        <v>1.9190187000000001E-2</v>
      </c>
      <c r="F145">
        <v>1.4959412E-2</v>
      </c>
      <c r="G145">
        <v>10.06268714</v>
      </c>
      <c r="H145">
        <v>0.76677828999999997</v>
      </c>
      <c r="I145">
        <v>2</v>
      </c>
      <c r="J145">
        <v>1</v>
      </c>
      <c r="K145" t="s">
        <v>2</v>
      </c>
      <c r="L145" t="s">
        <v>0</v>
      </c>
      <c r="M145">
        <v>18810</v>
      </c>
      <c r="N145" t="s">
        <v>944</v>
      </c>
      <c r="O145">
        <v>177.68841159999999</v>
      </c>
      <c r="P145">
        <v>386.58042640000002</v>
      </c>
      <c r="Q145">
        <v>9.8240999549999994</v>
      </c>
      <c r="R145">
        <v>102.70481700000001</v>
      </c>
      <c r="S145">
        <v>218.1533709</v>
      </c>
      <c r="T145">
        <v>1513.597272</v>
      </c>
      <c r="U145">
        <v>1324.600003</v>
      </c>
      <c r="V145">
        <v>1303.7896450000001</v>
      </c>
      <c r="W145">
        <v>3341.3981290000002</v>
      </c>
      <c r="X145">
        <v>1748.570033</v>
      </c>
      <c r="Y145">
        <v>494.52530990000002</v>
      </c>
      <c r="Z145">
        <v>1225.9105959999999</v>
      </c>
      <c r="AA145" t="s">
        <v>37</v>
      </c>
      <c r="AB145">
        <v>0.94110000000000005</v>
      </c>
    </row>
    <row r="146" spans="1:28" x14ac:dyDescent="0.3">
      <c r="A146" t="s">
        <v>741</v>
      </c>
      <c r="B146">
        <v>5</v>
      </c>
      <c r="C146">
        <v>2</v>
      </c>
      <c r="D146">
        <v>58.44</v>
      </c>
      <c r="E146">
        <v>2.5901970999999999E-2</v>
      </c>
      <c r="F146">
        <v>1.8559603000000001E-2</v>
      </c>
      <c r="G146">
        <v>3.3420401229999999</v>
      </c>
      <c r="H146">
        <v>0.71503282899999998</v>
      </c>
      <c r="I146">
        <v>2</v>
      </c>
      <c r="J146">
        <v>1</v>
      </c>
      <c r="K146" t="s">
        <v>1</v>
      </c>
      <c r="L146" t="s">
        <v>2</v>
      </c>
      <c r="M146">
        <v>20799</v>
      </c>
      <c r="N146" t="s">
        <v>742</v>
      </c>
      <c r="O146">
        <v>1384.077953</v>
      </c>
      <c r="P146">
        <v>440.99753500000003</v>
      </c>
      <c r="Q146">
        <v>1296.775367</v>
      </c>
      <c r="R146">
        <v>597.99697779999997</v>
      </c>
      <c r="S146">
        <v>2125.6269900000002</v>
      </c>
      <c r="T146">
        <v>2669.386763</v>
      </c>
      <c r="U146">
        <v>861.82338270000002</v>
      </c>
      <c r="V146">
        <v>2894.8101820000002</v>
      </c>
      <c r="W146">
        <v>894.53765739999994</v>
      </c>
      <c r="X146">
        <v>446.40717330000001</v>
      </c>
      <c r="Y146">
        <v>441.77045750000002</v>
      </c>
      <c r="Z146">
        <v>776.09519929999999</v>
      </c>
      <c r="AA146" t="s">
        <v>37</v>
      </c>
      <c r="AB146">
        <v>0.76749999999999996</v>
      </c>
    </row>
    <row r="147" spans="1:28" x14ac:dyDescent="0.3">
      <c r="A147" t="s">
        <v>971</v>
      </c>
      <c r="B147">
        <v>8</v>
      </c>
      <c r="C147">
        <v>2</v>
      </c>
      <c r="D147">
        <v>64.34</v>
      </c>
      <c r="E147">
        <v>2.6348109000000002E-2</v>
      </c>
      <c r="F147">
        <v>1.8695981E-2</v>
      </c>
      <c r="G147">
        <v>11.464002069999999</v>
      </c>
      <c r="H147">
        <v>0.711943306</v>
      </c>
      <c r="I147">
        <v>2</v>
      </c>
      <c r="J147">
        <v>1</v>
      </c>
      <c r="K147" t="s">
        <v>2</v>
      </c>
      <c r="L147" t="s">
        <v>0</v>
      </c>
      <c r="M147">
        <v>28837</v>
      </c>
      <c r="N147" t="s">
        <v>972</v>
      </c>
      <c r="O147">
        <v>233.79827030000001</v>
      </c>
      <c r="P147">
        <v>228.14359899999999</v>
      </c>
      <c r="Q147">
        <v>2.0886705010000002</v>
      </c>
      <c r="R147">
        <v>12.06224061</v>
      </c>
      <c r="S147">
        <v>613.65798529999995</v>
      </c>
      <c r="T147">
        <v>61.446503999999997</v>
      </c>
      <c r="U147">
        <v>1042.785987</v>
      </c>
      <c r="V147">
        <v>1675.241565</v>
      </c>
      <c r="W147">
        <v>1285.4884239999999</v>
      </c>
      <c r="X147">
        <v>1670.151327</v>
      </c>
      <c r="Y147">
        <v>754.71202979999998</v>
      </c>
      <c r="Z147">
        <v>1747.5768410000001</v>
      </c>
      <c r="AA147" t="s">
        <v>37</v>
      </c>
      <c r="AB147">
        <v>0.27489999999999998</v>
      </c>
    </row>
    <row r="148" spans="1:28" x14ac:dyDescent="0.3">
      <c r="A148" t="s">
        <v>670</v>
      </c>
      <c r="B148">
        <v>6</v>
      </c>
      <c r="C148">
        <v>1</v>
      </c>
      <c r="D148">
        <v>206.83</v>
      </c>
      <c r="E148">
        <v>2.6584032E-2</v>
      </c>
      <c r="F148">
        <v>1.8724714E-2</v>
      </c>
      <c r="G148">
        <v>3.7401463580000001</v>
      </c>
      <c r="H148">
        <v>0.71032486900000003</v>
      </c>
      <c r="I148">
        <v>2</v>
      </c>
      <c r="J148">
        <v>1</v>
      </c>
      <c r="K148" t="s">
        <v>1</v>
      </c>
      <c r="L148" t="s">
        <v>2</v>
      </c>
      <c r="M148">
        <v>29252</v>
      </c>
      <c r="N148" t="s">
        <v>671</v>
      </c>
      <c r="O148">
        <v>195.2948384</v>
      </c>
      <c r="P148">
        <v>248.63795400000001</v>
      </c>
      <c r="Q148">
        <v>298.83688849999999</v>
      </c>
      <c r="R148">
        <v>280.32332459999998</v>
      </c>
      <c r="S148">
        <v>770.12855539999998</v>
      </c>
      <c r="T148">
        <v>418.18883929999998</v>
      </c>
      <c r="U148">
        <v>191.1988202</v>
      </c>
      <c r="V148">
        <v>177.6290261</v>
      </c>
      <c r="W148">
        <v>233.38987789999999</v>
      </c>
      <c r="X148">
        <v>62.019272540000003</v>
      </c>
      <c r="Y148">
        <v>87.562331240000006</v>
      </c>
      <c r="Z148">
        <v>33.361220809999999</v>
      </c>
      <c r="AA148" t="s">
        <v>37</v>
      </c>
      <c r="AB148">
        <v>0.621</v>
      </c>
    </row>
    <row r="149" spans="1:28" x14ac:dyDescent="0.3">
      <c r="A149" t="s">
        <v>973</v>
      </c>
      <c r="B149">
        <v>8</v>
      </c>
      <c r="C149">
        <v>1</v>
      </c>
      <c r="D149">
        <v>324.77999999999997</v>
      </c>
      <c r="E149">
        <v>2.6853657999999999E-2</v>
      </c>
      <c r="F149">
        <v>1.8724714E-2</v>
      </c>
      <c r="G149">
        <v>5.944240636</v>
      </c>
      <c r="H149">
        <v>0.70848803100000002</v>
      </c>
      <c r="I149">
        <v>2</v>
      </c>
      <c r="J149">
        <v>1</v>
      </c>
      <c r="K149" t="s">
        <v>0</v>
      </c>
      <c r="L149" t="s">
        <v>2</v>
      </c>
      <c r="M149">
        <v>17048</v>
      </c>
      <c r="N149" t="s">
        <v>974</v>
      </c>
      <c r="O149">
        <v>1380.8788280000001</v>
      </c>
      <c r="P149">
        <v>2646.8860319999999</v>
      </c>
      <c r="Q149">
        <v>1270.9036289999999</v>
      </c>
      <c r="R149">
        <v>2492.8576600000001</v>
      </c>
      <c r="S149">
        <v>53.883100470000002</v>
      </c>
      <c r="T149">
        <v>892.05109440000001</v>
      </c>
      <c r="U149">
        <v>746.27422090000005</v>
      </c>
      <c r="V149">
        <v>691.00749329999996</v>
      </c>
      <c r="W149">
        <v>357.68894169999999</v>
      </c>
      <c r="X149">
        <v>369.54816399999999</v>
      </c>
      <c r="Y149">
        <v>287.2654187</v>
      </c>
      <c r="Z149">
        <v>296.26644119999997</v>
      </c>
      <c r="AA149" t="s">
        <v>37</v>
      </c>
      <c r="AB149">
        <v>0.98580000000000001</v>
      </c>
    </row>
    <row r="150" spans="1:28" x14ac:dyDescent="0.3">
      <c r="A150" t="s">
        <v>977</v>
      </c>
      <c r="B150">
        <v>3</v>
      </c>
      <c r="C150">
        <v>1</v>
      </c>
      <c r="D150">
        <v>49.63</v>
      </c>
      <c r="E150">
        <v>2.7029101E-2</v>
      </c>
      <c r="F150">
        <v>1.8724714E-2</v>
      </c>
      <c r="G150">
        <v>3.5478327599999999</v>
      </c>
      <c r="H150">
        <v>0.70730004999999996</v>
      </c>
      <c r="I150">
        <v>2</v>
      </c>
      <c r="J150">
        <v>1</v>
      </c>
      <c r="K150" t="s">
        <v>0</v>
      </c>
      <c r="L150" t="s">
        <v>1</v>
      </c>
      <c r="M150">
        <v>11054</v>
      </c>
      <c r="N150" t="s">
        <v>978</v>
      </c>
      <c r="O150">
        <v>2003.7639830000001</v>
      </c>
      <c r="P150">
        <v>2803.2977860000001</v>
      </c>
      <c r="Q150">
        <v>1508.251168</v>
      </c>
      <c r="R150">
        <v>6782.8398420000003</v>
      </c>
      <c r="S150">
        <v>386.77298130000003</v>
      </c>
      <c r="T150">
        <v>716.24542550000001</v>
      </c>
      <c r="U150">
        <v>773.07105109999998</v>
      </c>
      <c r="V150">
        <v>1815.7848959999999</v>
      </c>
      <c r="W150">
        <v>1439.3805460000001</v>
      </c>
      <c r="X150">
        <v>1382.917815</v>
      </c>
      <c r="Y150">
        <v>936.79142830000001</v>
      </c>
      <c r="Z150">
        <v>1250.8361540000001</v>
      </c>
      <c r="AA150" t="s">
        <v>37</v>
      </c>
      <c r="AB150">
        <v>0.48520000000000002</v>
      </c>
    </row>
    <row r="151" spans="1:28" x14ac:dyDescent="0.3">
      <c r="A151" t="s">
        <v>979</v>
      </c>
      <c r="B151">
        <v>18</v>
      </c>
      <c r="C151">
        <v>3</v>
      </c>
      <c r="D151">
        <v>607.05999999999995</v>
      </c>
      <c r="E151">
        <v>2.7159926000000001E-2</v>
      </c>
      <c r="F151">
        <v>1.8726593E-2</v>
      </c>
      <c r="G151">
        <v>4.6046962669999996</v>
      </c>
      <c r="H151">
        <v>0.706417874</v>
      </c>
      <c r="I151">
        <v>2</v>
      </c>
      <c r="J151">
        <v>1</v>
      </c>
      <c r="K151" t="s">
        <v>2</v>
      </c>
      <c r="L151" t="s">
        <v>0</v>
      </c>
      <c r="M151">
        <v>32510</v>
      </c>
      <c r="N151" t="s">
        <v>590</v>
      </c>
      <c r="O151">
        <v>2047.1320940000001</v>
      </c>
      <c r="P151">
        <v>5457.1231809999999</v>
      </c>
      <c r="Q151">
        <v>2975.228024</v>
      </c>
      <c r="R151">
        <v>6399.5111800000004</v>
      </c>
      <c r="S151">
        <v>1621.253291</v>
      </c>
      <c r="T151">
        <v>10521.793879999999</v>
      </c>
      <c r="U151">
        <v>14831.53472</v>
      </c>
      <c r="V151">
        <v>14959.712159999999</v>
      </c>
      <c r="W151">
        <v>20583.996770000002</v>
      </c>
      <c r="X151">
        <v>21968.150989999998</v>
      </c>
      <c r="Y151">
        <v>16146.24618</v>
      </c>
      <c r="Z151">
        <v>19024.248930000002</v>
      </c>
      <c r="AA151" t="s">
        <v>37</v>
      </c>
      <c r="AB151">
        <v>0.95589999999999997</v>
      </c>
    </row>
    <row r="152" spans="1:28" x14ac:dyDescent="0.3">
      <c r="A152" t="s">
        <v>729</v>
      </c>
      <c r="B152">
        <v>10</v>
      </c>
      <c r="C152">
        <v>2</v>
      </c>
      <c r="D152">
        <v>160.53</v>
      </c>
      <c r="E152">
        <v>3.0181771999999999E-2</v>
      </c>
      <c r="F152">
        <v>2.0189386E-2</v>
      </c>
      <c r="G152">
        <v>4.685063188</v>
      </c>
      <c r="H152">
        <v>0.686868912</v>
      </c>
      <c r="I152">
        <v>2</v>
      </c>
      <c r="J152">
        <v>1</v>
      </c>
      <c r="K152" t="s">
        <v>0</v>
      </c>
      <c r="L152" t="s">
        <v>1</v>
      </c>
      <c r="M152">
        <v>30400</v>
      </c>
      <c r="N152" t="s">
        <v>557</v>
      </c>
      <c r="O152">
        <v>1446.8758479999999</v>
      </c>
      <c r="P152">
        <v>1294.646389</v>
      </c>
      <c r="Q152">
        <v>1296.767908</v>
      </c>
      <c r="R152">
        <v>1769.944076</v>
      </c>
      <c r="S152">
        <v>19.91342783</v>
      </c>
      <c r="T152">
        <v>380.60800810000001</v>
      </c>
      <c r="U152">
        <v>387.77383730000003</v>
      </c>
      <c r="V152">
        <v>451.43917379999999</v>
      </c>
      <c r="W152">
        <v>532.20922050000001</v>
      </c>
      <c r="X152">
        <v>508.97398020000003</v>
      </c>
      <c r="Y152">
        <v>520.00521030000004</v>
      </c>
      <c r="Z152">
        <v>390.23753529999999</v>
      </c>
      <c r="AA152" t="s">
        <v>37</v>
      </c>
      <c r="AB152">
        <v>0.66679999999999995</v>
      </c>
    </row>
    <row r="153" spans="1:28" x14ac:dyDescent="0.3">
      <c r="A153" t="s">
        <v>992</v>
      </c>
      <c r="B153">
        <v>3</v>
      </c>
      <c r="C153">
        <v>1</v>
      </c>
      <c r="D153">
        <v>49.67</v>
      </c>
      <c r="E153">
        <v>3.3822080999999997E-2</v>
      </c>
      <c r="F153">
        <v>2.2026476999999999E-2</v>
      </c>
      <c r="G153">
        <v>12.282621689999999</v>
      </c>
      <c r="H153">
        <v>0.66521140499999998</v>
      </c>
      <c r="I153">
        <v>2</v>
      </c>
      <c r="J153">
        <v>1</v>
      </c>
      <c r="K153" t="s">
        <v>2</v>
      </c>
      <c r="L153" t="s">
        <v>0</v>
      </c>
      <c r="M153">
        <v>34135</v>
      </c>
      <c r="N153" t="s">
        <v>993</v>
      </c>
      <c r="O153">
        <v>7.4732220079999996</v>
      </c>
      <c r="P153">
        <v>30.212779560000001</v>
      </c>
      <c r="Q153">
        <v>0</v>
      </c>
      <c r="R153">
        <v>0</v>
      </c>
      <c r="S153">
        <v>110.29520290000001</v>
      </c>
      <c r="T153">
        <v>1.3590771180000001</v>
      </c>
      <c r="U153">
        <v>29.87003722</v>
      </c>
      <c r="V153">
        <v>13.39914752</v>
      </c>
      <c r="W153">
        <v>212.02798050000001</v>
      </c>
      <c r="X153">
        <v>120.7294517</v>
      </c>
      <c r="Y153">
        <v>57.441752940000001</v>
      </c>
      <c r="Z153">
        <v>72.683715309999997</v>
      </c>
      <c r="AA153" t="s">
        <v>37</v>
      </c>
      <c r="AB153">
        <v>0.83599999999999997</v>
      </c>
    </row>
    <row r="154" spans="1:28" x14ac:dyDescent="0.3">
      <c r="A154" t="s">
        <v>999</v>
      </c>
      <c r="B154">
        <v>8</v>
      </c>
      <c r="C154">
        <v>3</v>
      </c>
      <c r="D154">
        <v>78.540000000000006</v>
      </c>
      <c r="E154">
        <v>3.4880809999999998E-2</v>
      </c>
      <c r="F154">
        <v>2.2226276999999999E-2</v>
      </c>
      <c r="G154">
        <v>1.8150945190000001</v>
      </c>
      <c r="H154">
        <v>0.659257125</v>
      </c>
      <c r="I154">
        <v>2</v>
      </c>
      <c r="J154">
        <v>1</v>
      </c>
      <c r="K154" t="s">
        <v>1</v>
      </c>
      <c r="L154" t="s">
        <v>2</v>
      </c>
      <c r="M154">
        <v>62144</v>
      </c>
      <c r="N154" t="s">
        <v>713</v>
      </c>
      <c r="O154">
        <v>1002.110594</v>
      </c>
      <c r="P154">
        <v>1894.9850510000001</v>
      </c>
      <c r="Q154">
        <v>1364.490266</v>
      </c>
      <c r="R154">
        <v>2377.0529609999999</v>
      </c>
      <c r="S154">
        <v>1773.3130470000001</v>
      </c>
      <c r="T154">
        <v>2088.7998680000001</v>
      </c>
      <c r="U154">
        <v>1387.138565</v>
      </c>
      <c r="V154">
        <v>1560.908962</v>
      </c>
      <c r="W154">
        <v>1115.501323</v>
      </c>
      <c r="X154">
        <v>947.92233539999995</v>
      </c>
      <c r="Y154">
        <v>1124.8329329999999</v>
      </c>
      <c r="Z154">
        <v>563.7025324</v>
      </c>
      <c r="AA154" t="s">
        <v>37</v>
      </c>
      <c r="AB154">
        <v>0.85560000000000003</v>
      </c>
    </row>
    <row r="155" spans="1:28" x14ac:dyDescent="0.3">
      <c r="A155" t="s">
        <v>1000</v>
      </c>
      <c r="B155">
        <v>5</v>
      </c>
      <c r="C155">
        <v>1</v>
      </c>
      <c r="D155">
        <v>116.6</v>
      </c>
      <c r="E155">
        <v>3.4972649000000001E-2</v>
      </c>
      <c r="F155">
        <v>2.2226276999999999E-2</v>
      </c>
      <c r="G155">
        <v>5.0536921599999998</v>
      </c>
      <c r="H155">
        <v>0.65874743499999999</v>
      </c>
      <c r="I155">
        <v>2</v>
      </c>
      <c r="J155">
        <v>1</v>
      </c>
      <c r="K155" t="s">
        <v>0</v>
      </c>
      <c r="L155" t="s">
        <v>1</v>
      </c>
      <c r="M155">
        <v>11746</v>
      </c>
      <c r="N155" t="s">
        <v>628</v>
      </c>
      <c r="O155">
        <v>842.16288150000003</v>
      </c>
      <c r="P155">
        <v>2687.1012350000001</v>
      </c>
      <c r="Q155">
        <v>1007.531849</v>
      </c>
      <c r="R155">
        <v>2184.0728960000001</v>
      </c>
      <c r="S155">
        <v>26.710338220000001</v>
      </c>
      <c r="T155">
        <v>363.36550599999998</v>
      </c>
      <c r="U155">
        <v>571.75376340000003</v>
      </c>
      <c r="V155">
        <v>368.06320119999998</v>
      </c>
      <c r="W155">
        <v>600.23022779999997</v>
      </c>
      <c r="X155">
        <v>462.84552189999999</v>
      </c>
      <c r="Y155">
        <v>542.61206519999996</v>
      </c>
      <c r="Z155">
        <v>540.27685429999997</v>
      </c>
      <c r="AA155" t="s">
        <v>37</v>
      </c>
      <c r="AB155">
        <v>0.41899999999999998</v>
      </c>
    </row>
    <row r="156" spans="1:28" x14ac:dyDescent="0.3">
      <c r="A156" t="s">
        <v>680</v>
      </c>
      <c r="B156">
        <v>14</v>
      </c>
      <c r="C156">
        <v>6</v>
      </c>
      <c r="D156">
        <v>553.92999999999995</v>
      </c>
      <c r="E156">
        <v>3.8850554000000002E-2</v>
      </c>
      <c r="F156">
        <v>2.3761035E-2</v>
      </c>
      <c r="G156">
        <v>5.1192346510000002</v>
      </c>
      <c r="H156">
        <v>0.63815146499999997</v>
      </c>
      <c r="I156">
        <v>2</v>
      </c>
      <c r="J156">
        <v>1</v>
      </c>
      <c r="K156" t="s">
        <v>1</v>
      </c>
      <c r="L156" t="s">
        <v>2</v>
      </c>
      <c r="M156">
        <v>30527</v>
      </c>
      <c r="N156" t="s">
        <v>151</v>
      </c>
      <c r="O156">
        <v>8162.8082869999998</v>
      </c>
      <c r="P156">
        <v>5005.8455709999998</v>
      </c>
      <c r="Q156">
        <v>4089.769464</v>
      </c>
      <c r="R156">
        <v>13690.98797</v>
      </c>
      <c r="S156">
        <v>2771.2859640000001</v>
      </c>
      <c r="T156">
        <v>19194.056270000001</v>
      </c>
      <c r="U156">
        <v>16865.682680000002</v>
      </c>
      <c r="V156">
        <v>21343.796839999999</v>
      </c>
      <c r="W156">
        <v>3120.8721019999998</v>
      </c>
      <c r="X156">
        <v>2875.8985830000001</v>
      </c>
      <c r="Y156">
        <v>2473.0413229999999</v>
      </c>
      <c r="Z156">
        <v>3284.839974</v>
      </c>
      <c r="AA156" t="s">
        <v>37</v>
      </c>
      <c r="AB156">
        <v>0.69240000000000002</v>
      </c>
    </row>
    <row r="157" spans="1:28" x14ac:dyDescent="0.3">
      <c r="A157" t="s">
        <v>698</v>
      </c>
      <c r="B157">
        <v>23</v>
      </c>
      <c r="C157">
        <v>5</v>
      </c>
      <c r="D157">
        <v>270.01</v>
      </c>
      <c r="E157">
        <v>4.0057684000000003E-2</v>
      </c>
      <c r="F157">
        <v>2.4233940999999998E-2</v>
      </c>
      <c r="G157">
        <v>1.9452767639999999</v>
      </c>
      <c r="H157">
        <v>0.63208437500000003</v>
      </c>
      <c r="I157">
        <v>2</v>
      </c>
      <c r="J157">
        <v>1</v>
      </c>
      <c r="K157" t="s">
        <v>1</v>
      </c>
      <c r="L157" t="s">
        <v>0</v>
      </c>
      <c r="M157">
        <v>82524</v>
      </c>
      <c r="N157" t="s">
        <v>699</v>
      </c>
      <c r="O157">
        <v>304.68127079999999</v>
      </c>
      <c r="P157">
        <v>694.87485630000003</v>
      </c>
      <c r="Q157">
        <v>509.80354720000003</v>
      </c>
      <c r="R157">
        <v>660.77146879999998</v>
      </c>
      <c r="S157">
        <v>668.14089539999998</v>
      </c>
      <c r="T157">
        <v>826.64464310000005</v>
      </c>
      <c r="U157">
        <v>1418.8108299999999</v>
      </c>
      <c r="V157">
        <v>1307.9093190000001</v>
      </c>
      <c r="W157">
        <v>662.29790579999997</v>
      </c>
      <c r="X157">
        <v>968.67442930000004</v>
      </c>
      <c r="Y157">
        <v>886.15421739999999</v>
      </c>
      <c r="Z157">
        <v>829.03054150000003</v>
      </c>
      <c r="AA157" t="s">
        <v>37</v>
      </c>
      <c r="AB157">
        <v>0.74480000000000002</v>
      </c>
    </row>
    <row r="158" spans="1:28" x14ac:dyDescent="0.3">
      <c r="A158" t="s">
        <v>654</v>
      </c>
      <c r="B158">
        <v>34</v>
      </c>
      <c r="C158">
        <v>12</v>
      </c>
      <c r="D158">
        <v>1024.04</v>
      </c>
      <c r="E158">
        <v>4.0121150000000001E-2</v>
      </c>
      <c r="F158">
        <v>2.4233940999999998E-2</v>
      </c>
      <c r="G158">
        <v>2.2316542610000001</v>
      </c>
      <c r="H158">
        <v>0.63176961099999995</v>
      </c>
      <c r="I158" t="s">
        <v>39</v>
      </c>
      <c r="J158">
        <v>2</v>
      </c>
      <c r="K158" t="s">
        <v>2</v>
      </c>
      <c r="L158" t="s">
        <v>0</v>
      </c>
      <c r="M158">
        <v>56995</v>
      </c>
      <c r="N158" t="s">
        <v>655</v>
      </c>
      <c r="O158">
        <v>7276.2191220000004</v>
      </c>
      <c r="P158">
        <v>15474.542509999999</v>
      </c>
      <c r="Q158">
        <v>7248.2526959999996</v>
      </c>
      <c r="R158">
        <v>20769.827089999999</v>
      </c>
      <c r="S158">
        <v>14385.89308</v>
      </c>
      <c r="T158">
        <v>19357.668160000001</v>
      </c>
      <c r="U158">
        <v>32588.193589999999</v>
      </c>
      <c r="V158">
        <v>45306.651969999999</v>
      </c>
      <c r="W158">
        <v>32211.060649999999</v>
      </c>
      <c r="X158">
        <v>34065.505680000002</v>
      </c>
      <c r="Y158">
        <v>19851.660980000001</v>
      </c>
      <c r="Z158">
        <v>27170.273959999999</v>
      </c>
      <c r="AA158" t="s">
        <v>37</v>
      </c>
      <c r="AB158">
        <v>0.97340000000000004</v>
      </c>
    </row>
    <row r="159" spans="1:28" x14ac:dyDescent="0.3">
      <c r="A159" t="s">
        <v>548</v>
      </c>
      <c r="B159">
        <v>31</v>
      </c>
      <c r="C159">
        <v>6</v>
      </c>
      <c r="D159">
        <v>1061.18</v>
      </c>
      <c r="E159">
        <v>4.123367E-2</v>
      </c>
      <c r="F159">
        <v>2.4701777000000001E-2</v>
      </c>
      <c r="G159">
        <v>7.1765526509999997</v>
      </c>
      <c r="H159">
        <v>0.62631838200000001</v>
      </c>
      <c r="I159">
        <v>2</v>
      </c>
      <c r="J159">
        <v>1</v>
      </c>
      <c r="K159" t="s">
        <v>2</v>
      </c>
      <c r="L159" t="s">
        <v>0</v>
      </c>
      <c r="M159">
        <v>75709</v>
      </c>
      <c r="N159" t="s">
        <v>549</v>
      </c>
      <c r="O159">
        <v>1464.675448</v>
      </c>
      <c r="P159">
        <v>1860.680797</v>
      </c>
      <c r="Q159">
        <v>713.80044299999997</v>
      </c>
      <c r="R159">
        <v>2000.567235</v>
      </c>
      <c r="S159">
        <v>895.35344999999995</v>
      </c>
      <c r="T159">
        <v>2237.7386000000001</v>
      </c>
      <c r="U159">
        <v>12114.32891</v>
      </c>
      <c r="V159">
        <v>20140.918259999999</v>
      </c>
      <c r="W159">
        <v>15087.253140000001</v>
      </c>
      <c r="X159">
        <v>14728.94125</v>
      </c>
      <c r="Y159">
        <v>6189.0138070000003</v>
      </c>
      <c r="Z159">
        <v>7339.1885439999996</v>
      </c>
      <c r="AA159" t="s">
        <v>37</v>
      </c>
      <c r="AB159">
        <v>0.76870000000000005</v>
      </c>
    </row>
    <row r="160" spans="1:28" x14ac:dyDescent="0.3">
      <c r="A160" t="s">
        <v>708</v>
      </c>
      <c r="B160">
        <v>7</v>
      </c>
      <c r="C160">
        <v>4</v>
      </c>
      <c r="D160">
        <v>274.89</v>
      </c>
      <c r="E160">
        <v>4.5144670999999997E-2</v>
      </c>
      <c r="F160">
        <v>2.6716255000000001E-2</v>
      </c>
      <c r="G160">
        <v>3.1367720079999999</v>
      </c>
      <c r="H160">
        <v>0.60809123799999998</v>
      </c>
      <c r="I160">
        <v>2</v>
      </c>
      <c r="J160">
        <v>1</v>
      </c>
      <c r="K160" t="s">
        <v>1</v>
      </c>
      <c r="L160" t="s">
        <v>0</v>
      </c>
      <c r="M160">
        <v>24878</v>
      </c>
      <c r="N160" t="s">
        <v>709</v>
      </c>
      <c r="O160">
        <v>409.7258334</v>
      </c>
      <c r="P160">
        <v>1082.890979</v>
      </c>
      <c r="Q160">
        <v>323.90081149999997</v>
      </c>
      <c r="R160">
        <v>619.57570320000002</v>
      </c>
      <c r="S160">
        <v>396.40658569999999</v>
      </c>
      <c r="T160">
        <v>2349.2065499999999</v>
      </c>
      <c r="U160">
        <v>2725.7103750000001</v>
      </c>
      <c r="V160">
        <v>2170.1458469999998</v>
      </c>
      <c r="W160">
        <v>2274.4804949999998</v>
      </c>
      <c r="X160">
        <v>1520.3175209999999</v>
      </c>
      <c r="Y160">
        <v>1616.625495</v>
      </c>
      <c r="Z160">
        <v>1924.1065040000001</v>
      </c>
      <c r="AA160" t="s">
        <v>37</v>
      </c>
      <c r="AB160">
        <v>0.60229999999999995</v>
      </c>
    </row>
    <row r="161" spans="1:28" x14ac:dyDescent="0.3">
      <c r="A161" t="s">
        <v>633</v>
      </c>
      <c r="B161">
        <v>6</v>
      </c>
      <c r="C161">
        <v>1</v>
      </c>
      <c r="D161">
        <v>47.74</v>
      </c>
      <c r="E161" s="1">
        <v>8.03E-5</v>
      </c>
      <c r="F161">
        <v>4.3480100000000001E-4</v>
      </c>
      <c r="G161">
        <v>20.943090349999999</v>
      </c>
      <c r="H161">
        <v>0.99998838199999995</v>
      </c>
      <c r="I161">
        <v>2</v>
      </c>
      <c r="J161">
        <v>1</v>
      </c>
      <c r="K161" t="s">
        <v>2</v>
      </c>
      <c r="L161" t="s">
        <v>1</v>
      </c>
      <c r="M161">
        <v>28094</v>
      </c>
      <c r="N161" t="s">
        <v>634</v>
      </c>
      <c r="O161">
        <v>611.78649919999998</v>
      </c>
      <c r="P161">
        <v>1717.3845229999999</v>
      </c>
      <c r="Q161">
        <v>236.83327059999999</v>
      </c>
      <c r="R161">
        <v>858.61081979999994</v>
      </c>
      <c r="S161">
        <v>127.43102020000001</v>
      </c>
      <c r="T161">
        <v>169.3006183</v>
      </c>
      <c r="U161">
        <v>238.23430099999999</v>
      </c>
      <c r="V161">
        <v>274.34080549999999</v>
      </c>
      <c r="W161">
        <v>6218.1465829999997</v>
      </c>
      <c r="X161">
        <v>3734.0724230000001</v>
      </c>
      <c r="Y161">
        <v>3226.2756159999999</v>
      </c>
      <c r="Z161">
        <v>3770.8896570000002</v>
      </c>
      <c r="AA161" t="s">
        <v>55</v>
      </c>
      <c r="AB161">
        <v>0.62839999999999996</v>
      </c>
    </row>
    <row r="162" spans="1:28" x14ac:dyDescent="0.3">
      <c r="A162" t="s">
        <v>710</v>
      </c>
      <c r="B162">
        <v>4</v>
      </c>
      <c r="C162">
        <v>3</v>
      </c>
      <c r="D162">
        <v>119.51</v>
      </c>
      <c r="E162">
        <v>7.00028E-4</v>
      </c>
      <c r="F162">
        <v>1.650402E-3</v>
      </c>
      <c r="G162">
        <v>3.4192028470000002</v>
      </c>
      <c r="H162">
        <v>0.99624789800000002</v>
      </c>
      <c r="I162">
        <v>2</v>
      </c>
      <c r="J162">
        <v>1</v>
      </c>
      <c r="K162" t="s">
        <v>0</v>
      </c>
      <c r="L162" t="s">
        <v>2</v>
      </c>
      <c r="M162">
        <v>11136</v>
      </c>
      <c r="N162" t="s">
        <v>711</v>
      </c>
      <c r="O162">
        <v>1908.731174</v>
      </c>
      <c r="P162">
        <v>4096.6512039999998</v>
      </c>
      <c r="Q162">
        <v>2266.4622330000002</v>
      </c>
      <c r="R162">
        <v>4067.0942439999999</v>
      </c>
      <c r="S162">
        <v>3115.5115890000002</v>
      </c>
      <c r="T162">
        <v>2991.7780699999998</v>
      </c>
      <c r="U162">
        <v>1814.5962019999999</v>
      </c>
      <c r="V162">
        <v>2069.9101740000001</v>
      </c>
      <c r="W162">
        <v>1108.5036319999999</v>
      </c>
      <c r="X162">
        <v>1001.548228</v>
      </c>
      <c r="Y162">
        <v>795.04583279999997</v>
      </c>
      <c r="Z162">
        <v>703.6203064</v>
      </c>
      <c r="AA162" t="s">
        <v>55</v>
      </c>
      <c r="AB162">
        <v>0.49940000000000001</v>
      </c>
    </row>
    <row r="163" spans="1:28" x14ac:dyDescent="0.3">
      <c r="A163" t="s">
        <v>822</v>
      </c>
      <c r="B163">
        <v>4</v>
      </c>
      <c r="C163">
        <v>1</v>
      </c>
      <c r="D163">
        <v>35.409999999999997</v>
      </c>
      <c r="E163">
        <v>7.9278400000000005E-4</v>
      </c>
      <c r="F163">
        <v>1.6794679999999999E-3</v>
      </c>
      <c r="G163">
        <v>26.417550550000001</v>
      </c>
      <c r="H163">
        <v>0.99523286700000002</v>
      </c>
      <c r="I163">
        <v>2</v>
      </c>
      <c r="J163">
        <v>1</v>
      </c>
      <c r="K163" t="s">
        <v>1</v>
      </c>
      <c r="L163" t="s">
        <v>0</v>
      </c>
      <c r="M163">
        <v>18300</v>
      </c>
      <c r="N163" t="s">
        <v>823</v>
      </c>
      <c r="O163">
        <v>30.198776819999999</v>
      </c>
      <c r="P163">
        <v>299.00807459999999</v>
      </c>
      <c r="Q163">
        <v>11.094066059999999</v>
      </c>
      <c r="R163">
        <v>17.96366652</v>
      </c>
      <c r="S163">
        <v>1491.326374</v>
      </c>
      <c r="T163">
        <v>5152.637213</v>
      </c>
      <c r="U163">
        <v>1041.4064519999999</v>
      </c>
      <c r="V163">
        <v>1779.102719</v>
      </c>
      <c r="W163">
        <v>1185.068526</v>
      </c>
      <c r="X163">
        <v>329.51556900000003</v>
      </c>
      <c r="Y163">
        <v>595.42209800000001</v>
      </c>
      <c r="Z163">
        <v>697.66982340000004</v>
      </c>
      <c r="AA163" t="s">
        <v>55</v>
      </c>
      <c r="AB163">
        <v>0.29139999999999999</v>
      </c>
    </row>
    <row r="164" spans="1:28" x14ac:dyDescent="0.3">
      <c r="A164" t="s">
        <v>828</v>
      </c>
      <c r="B164">
        <v>11</v>
      </c>
      <c r="C164">
        <v>2</v>
      </c>
      <c r="D164">
        <v>76.260000000000005</v>
      </c>
      <c r="E164">
        <v>1.18421E-3</v>
      </c>
      <c r="F164">
        <v>2.2192190000000001E-3</v>
      </c>
      <c r="G164">
        <v>89.16444018</v>
      </c>
      <c r="H164">
        <v>0.99023557399999995</v>
      </c>
      <c r="I164">
        <v>2</v>
      </c>
      <c r="J164">
        <v>1</v>
      </c>
      <c r="K164" t="s">
        <v>2</v>
      </c>
      <c r="L164" t="s">
        <v>0</v>
      </c>
      <c r="M164">
        <v>62185</v>
      </c>
      <c r="N164" t="s">
        <v>829</v>
      </c>
      <c r="O164">
        <v>0</v>
      </c>
      <c r="P164">
        <v>2.6433800860000001</v>
      </c>
      <c r="Q164">
        <v>0.30510433799999997</v>
      </c>
      <c r="R164">
        <v>0</v>
      </c>
      <c r="S164">
        <v>8.4765829480000008</v>
      </c>
      <c r="T164">
        <v>3.4333923510000002</v>
      </c>
      <c r="U164">
        <v>29.87247258</v>
      </c>
      <c r="V164">
        <v>1.993441083</v>
      </c>
      <c r="W164">
        <v>40.36408136</v>
      </c>
      <c r="X164">
        <v>101.4756577</v>
      </c>
      <c r="Y164">
        <v>11.051327990000001</v>
      </c>
      <c r="Z164">
        <v>110.0088959</v>
      </c>
      <c r="AA164" t="s">
        <v>55</v>
      </c>
      <c r="AB164">
        <v>0.41639999999999999</v>
      </c>
    </row>
    <row r="165" spans="1:28" x14ac:dyDescent="0.3">
      <c r="A165" t="s">
        <v>830</v>
      </c>
      <c r="B165">
        <v>5</v>
      </c>
      <c r="C165">
        <v>1</v>
      </c>
      <c r="D165">
        <v>45.6</v>
      </c>
      <c r="E165">
        <v>1.204225E-3</v>
      </c>
      <c r="F165">
        <v>2.2281599999999999E-3</v>
      </c>
      <c r="G165">
        <v>2.0250483730000002</v>
      </c>
      <c r="H165">
        <v>0.98995637599999997</v>
      </c>
      <c r="I165">
        <v>2</v>
      </c>
      <c r="J165">
        <v>1</v>
      </c>
      <c r="K165" t="s">
        <v>2</v>
      </c>
      <c r="L165" t="s">
        <v>1</v>
      </c>
      <c r="M165">
        <v>29031</v>
      </c>
      <c r="N165" t="s">
        <v>831</v>
      </c>
      <c r="O165">
        <v>495.53933269999999</v>
      </c>
      <c r="P165">
        <v>604.88235410000004</v>
      </c>
      <c r="Q165">
        <v>524.53582979999999</v>
      </c>
      <c r="R165">
        <v>862.79313109999998</v>
      </c>
      <c r="S165">
        <v>492.30669549999999</v>
      </c>
      <c r="T165">
        <v>542.01914420000003</v>
      </c>
      <c r="U165">
        <v>532.94310270000005</v>
      </c>
      <c r="V165">
        <v>600.52887099999998</v>
      </c>
      <c r="W165">
        <v>1231.8930379999999</v>
      </c>
      <c r="X165">
        <v>1309.155532</v>
      </c>
      <c r="Y165">
        <v>859.66873820000001</v>
      </c>
      <c r="Z165">
        <v>989.17812730000003</v>
      </c>
      <c r="AA165" t="s">
        <v>55</v>
      </c>
      <c r="AB165">
        <v>0.9073</v>
      </c>
    </row>
    <row r="166" spans="1:28" x14ac:dyDescent="0.3">
      <c r="A166" t="s">
        <v>182</v>
      </c>
      <c r="B166">
        <v>35</v>
      </c>
      <c r="C166">
        <v>14</v>
      </c>
      <c r="D166">
        <v>1580.08</v>
      </c>
      <c r="E166">
        <v>1.498767E-3</v>
      </c>
      <c r="F166">
        <v>2.5181460000000002E-3</v>
      </c>
      <c r="G166">
        <v>4.0217020870000004</v>
      </c>
      <c r="H166">
        <v>0.98566467000000002</v>
      </c>
      <c r="I166" t="s">
        <v>39</v>
      </c>
      <c r="J166">
        <v>2</v>
      </c>
      <c r="K166" t="s">
        <v>0</v>
      </c>
      <c r="L166" t="s">
        <v>2</v>
      </c>
      <c r="M166">
        <v>77148</v>
      </c>
      <c r="N166" t="s">
        <v>183</v>
      </c>
      <c r="O166">
        <v>26466.57242</v>
      </c>
      <c r="P166">
        <v>60505.096960000003</v>
      </c>
      <c r="Q166">
        <v>19551.042079999999</v>
      </c>
      <c r="R166">
        <v>41944.854610000002</v>
      </c>
      <c r="S166">
        <v>14225.97488</v>
      </c>
      <c r="T166">
        <v>8834.930413</v>
      </c>
      <c r="U166">
        <v>14502.4792</v>
      </c>
      <c r="V166">
        <v>12923.73234</v>
      </c>
      <c r="W166">
        <v>13794.35641</v>
      </c>
      <c r="X166">
        <v>8755.6754569999994</v>
      </c>
      <c r="Y166">
        <v>6754.6566039999998</v>
      </c>
      <c r="Z166">
        <v>7611.9112260000002</v>
      </c>
      <c r="AA166" t="s">
        <v>55</v>
      </c>
      <c r="AB166">
        <v>0.49940000000000001</v>
      </c>
    </row>
    <row r="167" spans="1:28" x14ac:dyDescent="0.3">
      <c r="A167" t="s">
        <v>735</v>
      </c>
      <c r="B167">
        <v>5</v>
      </c>
      <c r="C167">
        <v>1</v>
      </c>
      <c r="D167">
        <v>71.31</v>
      </c>
      <c r="E167">
        <v>5.7265409999999999E-3</v>
      </c>
      <c r="F167">
        <v>6.4888649999999999E-3</v>
      </c>
      <c r="G167">
        <v>7.2259741139999996</v>
      </c>
      <c r="H167">
        <v>0.91834195299999999</v>
      </c>
      <c r="I167">
        <v>2</v>
      </c>
      <c r="J167">
        <v>1</v>
      </c>
      <c r="K167" t="s">
        <v>0</v>
      </c>
      <c r="L167" t="s">
        <v>2</v>
      </c>
      <c r="M167">
        <v>30520</v>
      </c>
      <c r="N167" t="s">
        <v>736</v>
      </c>
      <c r="O167">
        <v>125.8544816</v>
      </c>
      <c r="P167">
        <v>496.7097278</v>
      </c>
      <c r="Q167">
        <v>266.50231330000003</v>
      </c>
      <c r="R167">
        <v>444.2554318</v>
      </c>
      <c r="S167">
        <v>32.744810450000003</v>
      </c>
      <c r="T167">
        <v>56.912123680000001</v>
      </c>
      <c r="U167">
        <v>122.2753317</v>
      </c>
      <c r="V167">
        <v>87.159951140000004</v>
      </c>
      <c r="W167">
        <v>13.19245735</v>
      </c>
      <c r="X167">
        <v>24.763019159999999</v>
      </c>
      <c r="Y167">
        <v>91.318457929999994</v>
      </c>
      <c r="Z167">
        <v>55.244018920000002</v>
      </c>
      <c r="AA167" t="s">
        <v>55</v>
      </c>
      <c r="AB167">
        <v>0.65910000000000002</v>
      </c>
    </row>
    <row r="168" spans="1:28" x14ac:dyDescent="0.3">
      <c r="A168" t="s">
        <v>915</v>
      </c>
      <c r="B168">
        <v>8</v>
      </c>
      <c r="C168">
        <v>4</v>
      </c>
      <c r="D168">
        <v>60.29</v>
      </c>
      <c r="E168">
        <v>1.1996669999999999E-2</v>
      </c>
      <c r="F168">
        <v>1.1062426E-2</v>
      </c>
      <c r="G168">
        <v>4.2782593230000003</v>
      </c>
      <c r="H168">
        <v>0.83707147000000004</v>
      </c>
      <c r="I168">
        <v>2</v>
      </c>
      <c r="J168">
        <v>1</v>
      </c>
      <c r="K168" t="s">
        <v>1</v>
      </c>
      <c r="L168" t="s">
        <v>0</v>
      </c>
      <c r="M168">
        <v>67527</v>
      </c>
      <c r="N168" t="s">
        <v>916</v>
      </c>
      <c r="O168">
        <v>278.93467870000001</v>
      </c>
      <c r="P168">
        <v>413.02603290000002</v>
      </c>
      <c r="Q168">
        <v>397.11395629999998</v>
      </c>
      <c r="R168">
        <v>558.23515029999999</v>
      </c>
      <c r="S168">
        <v>512.40955689999998</v>
      </c>
      <c r="T168">
        <v>1849.1817719999999</v>
      </c>
      <c r="U168">
        <v>2226.8009569999999</v>
      </c>
      <c r="V168">
        <v>2459.226302</v>
      </c>
      <c r="W168">
        <v>876.98486600000001</v>
      </c>
      <c r="X168">
        <v>955.23596640000005</v>
      </c>
      <c r="Y168">
        <v>497.73189430000002</v>
      </c>
      <c r="Z168">
        <v>879.14006719999998</v>
      </c>
      <c r="AA168" t="s">
        <v>55</v>
      </c>
      <c r="AB168">
        <v>0.55320000000000003</v>
      </c>
    </row>
    <row r="169" spans="1:28" x14ac:dyDescent="0.3">
      <c r="A169" t="s">
        <v>765</v>
      </c>
      <c r="B169">
        <v>7</v>
      </c>
      <c r="C169">
        <v>1</v>
      </c>
      <c r="D169">
        <v>85.57</v>
      </c>
      <c r="E169" s="1">
        <v>1.08E-6</v>
      </c>
      <c r="F169" s="1">
        <v>3.1699999999999998E-5</v>
      </c>
      <c r="G169">
        <v>1973.741888</v>
      </c>
      <c r="H169">
        <v>1</v>
      </c>
      <c r="I169">
        <v>2</v>
      </c>
      <c r="J169">
        <v>1</v>
      </c>
      <c r="K169" t="s">
        <v>2</v>
      </c>
      <c r="L169" t="s">
        <v>0</v>
      </c>
      <c r="M169">
        <v>49973</v>
      </c>
      <c r="N169" t="s">
        <v>766</v>
      </c>
      <c r="O169">
        <v>0</v>
      </c>
      <c r="P169">
        <v>0.86624334300000005</v>
      </c>
      <c r="Q169">
        <v>0</v>
      </c>
      <c r="R169">
        <v>2.4402244999999999E-2</v>
      </c>
      <c r="S169">
        <v>0</v>
      </c>
      <c r="T169">
        <v>1.6213645590000001</v>
      </c>
      <c r="U169">
        <v>4.4644891649999998</v>
      </c>
      <c r="V169">
        <v>7.3251425130000003</v>
      </c>
      <c r="W169">
        <v>450.61309870000002</v>
      </c>
      <c r="X169">
        <v>499.38823980000001</v>
      </c>
      <c r="Y169">
        <v>325.67017129999999</v>
      </c>
      <c r="Z169">
        <v>482.23299559999998</v>
      </c>
      <c r="AA169" t="s">
        <v>43</v>
      </c>
      <c r="AB169">
        <v>0.59240000000000004</v>
      </c>
    </row>
    <row r="170" spans="1:28" x14ac:dyDescent="0.3">
      <c r="A170" t="s">
        <v>781</v>
      </c>
      <c r="B170">
        <v>21</v>
      </c>
      <c r="C170">
        <v>7</v>
      </c>
      <c r="D170">
        <v>127.18</v>
      </c>
      <c r="E170" s="1">
        <v>3.01E-5</v>
      </c>
      <c r="F170">
        <v>2.1995599999999999E-4</v>
      </c>
      <c r="G170">
        <v>6.908408058</v>
      </c>
      <c r="H170">
        <v>0.99999976899999998</v>
      </c>
      <c r="I170">
        <v>2</v>
      </c>
      <c r="J170">
        <v>1</v>
      </c>
      <c r="K170" t="s">
        <v>0</v>
      </c>
      <c r="L170" t="s">
        <v>1</v>
      </c>
      <c r="M170">
        <v>131251</v>
      </c>
      <c r="N170" t="s">
        <v>782</v>
      </c>
      <c r="O170">
        <v>72250.556190000003</v>
      </c>
      <c r="P170">
        <v>100087.0864</v>
      </c>
      <c r="Q170">
        <v>91470.787400000001</v>
      </c>
      <c r="R170">
        <v>124534.91620000001</v>
      </c>
      <c r="S170">
        <v>8951.7299939999994</v>
      </c>
      <c r="T170">
        <v>13004.812470000001</v>
      </c>
      <c r="U170">
        <v>17762.565890000002</v>
      </c>
      <c r="V170">
        <v>16494.036970000001</v>
      </c>
      <c r="W170">
        <v>47209.501450000003</v>
      </c>
      <c r="X170">
        <v>53227.138769999998</v>
      </c>
      <c r="Y170">
        <v>28773.330849999998</v>
      </c>
      <c r="Z170">
        <v>25446.99281</v>
      </c>
      <c r="AA170" t="s">
        <v>43</v>
      </c>
      <c r="AB170">
        <v>0.66710000000000003</v>
      </c>
    </row>
    <row r="171" spans="1:28" x14ac:dyDescent="0.3">
      <c r="A171" t="s">
        <v>793</v>
      </c>
      <c r="B171">
        <v>13</v>
      </c>
      <c r="C171">
        <v>3</v>
      </c>
      <c r="D171">
        <v>82.87</v>
      </c>
      <c r="E171">
        <v>1.9528199999999999E-4</v>
      </c>
      <c r="F171">
        <v>7.4809500000000005E-4</v>
      </c>
      <c r="G171">
        <v>288.62738009999998</v>
      </c>
      <c r="H171">
        <v>0.999812543</v>
      </c>
      <c r="I171">
        <v>2</v>
      </c>
      <c r="J171">
        <v>1</v>
      </c>
      <c r="K171" t="s">
        <v>1</v>
      </c>
      <c r="L171" t="s">
        <v>0</v>
      </c>
      <c r="M171">
        <v>41276</v>
      </c>
      <c r="N171" t="s">
        <v>794</v>
      </c>
      <c r="O171">
        <v>8.6964921929999992</v>
      </c>
      <c r="P171">
        <v>34.081156219999997</v>
      </c>
      <c r="Q171">
        <v>0.51671968700000004</v>
      </c>
      <c r="R171">
        <v>1.046393532</v>
      </c>
      <c r="S171">
        <v>173.0343896</v>
      </c>
      <c r="T171">
        <v>1170.836957</v>
      </c>
      <c r="U171">
        <v>4990.381813</v>
      </c>
      <c r="V171">
        <v>6463.7047009999997</v>
      </c>
      <c r="W171">
        <v>1778.338182</v>
      </c>
      <c r="X171">
        <v>2372.3037060000001</v>
      </c>
      <c r="Y171">
        <v>1791.654037</v>
      </c>
      <c r="Z171">
        <v>2859.6449670000002</v>
      </c>
      <c r="AA171" t="s">
        <v>43</v>
      </c>
      <c r="AB171">
        <v>0.61929999999999996</v>
      </c>
    </row>
    <row r="172" spans="1:28" x14ac:dyDescent="0.3">
      <c r="A172" t="s">
        <v>799</v>
      </c>
      <c r="B172">
        <v>8</v>
      </c>
      <c r="C172">
        <v>2</v>
      </c>
      <c r="D172">
        <v>59.11</v>
      </c>
      <c r="E172">
        <v>2.26023E-4</v>
      </c>
      <c r="F172">
        <v>7.8662800000000005E-4</v>
      </c>
      <c r="G172">
        <v>11.096158279999999</v>
      </c>
      <c r="H172">
        <v>0.99972087600000004</v>
      </c>
      <c r="I172">
        <v>2</v>
      </c>
      <c r="J172">
        <v>1</v>
      </c>
      <c r="K172" t="s">
        <v>2</v>
      </c>
      <c r="L172" t="s">
        <v>0</v>
      </c>
      <c r="M172">
        <v>55261</v>
      </c>
      <c r="N172" t="s">
        <v>800</v>
      </c>
      <c r="O172">
        <v>8253.7248199999995</v>
      </c>
      <c r="P172">
        <v>13290.05948</v>
      </c>
      <c r="Q172">
        <v>6580.1994530000002</v>
      </c>
      <c r="R172">
        <v>15844.17043</v>
      </c>
      <c r="S172">
        <v>20557.70003</v>
      </c>
      <c r="T172">
        <v>35921.518750000003</v>
      </c>
      <c r="U172">
        <v>83104.313099999999</v>
      </c>
      <c r="V172">
        <v>97431.315029999998</v>
      </c>
      <c r="W172">
        <v>136991.3364</v>
      </c>
      <c r="X172">
        <v>150378.44330000001</v>
      </c>
      <c r="Y172">
        <v>91399.819350000005</v>
      </c>
      <c r="Z172">
        <v>109107.9993</v>
      </c>
      <c r="AA172" t="s">
        <v>43</v>
      </c>
      <c r="AB172">
        <v>0.50839999999999996</v>
      </c>
    </row>
    <row r="173" spans="1:28" x14ac:dyDescent="0.3">
      <c r="A173" t="s">
        <v>706</v>
      </c>
      <c r="B173">
        <v>15</v>
      </c>
      <c r="C173">
        <v>8</v>
      </c>
      <c r="D173">
        <v>244.21</v>
      </c>
      <c r="E173">
        <v>1.14634E-2</v>
      </c>
      <c r="F173">
        <v>1.0880748000000001E-2</v>
      </c>
      <c r="G173">
        <v>3.4393038050000002</v>
      </c>
      <c r="H173">
        <v>0.84311974000000001</v>
      </c>
      <c r="I173">
        <v>2</v>
      </c>
      <c r="J173">
        <v>1</v>
      </c>
      <c r="K173" t="s">
        <v>0</v>
      </c>
      <c r="L173" t="s">
        <v>1</v>
      </c>
      <c r="M173">
        <v>70628</v>
      </c>
      <c r="N173" t="s">
        <v>707</v>
      </c>
      <c r="O173">
        <v>14490.91956</v>
      </c>
      <c r="P173">
        <v>18756.636979999999</v>
      </c>
      <c r="Q173">
        <v>15117.268389999999</v>
      </c>
      <c r="R173">
        <v>37731.461589999999</v>
      </c>
      <c r="S173">
        <v>1766.9221500000001</v>
      </c>
      <c r="T173">
        <v>7309.2203140000001</v>
      </c>
      <c r="U173">
        <v>9380.2147160000004</v>
      </c>
      <c r="V173">
        <v>6576.699337</v>
      </c>
      <c r="W173">
        <v>7563.8592909999998</v>
      </c>
      <c r="X173">
        <v>7474.0226110000003</v>
      </c>
      <c r="Y173">
        <v>5628.6081999999997</v>
      </c>
      <c r="Z173">
        <v>6272.6550349999998</v>
      </c>
      <c r="AA173" t="s">
        <v>43</v>
      </c>
      <c r="AB173">
        <v>0.51559999999999995</v>
      </c>
    </row>
    <row r="174" spans="1:28" x14ac:dyDescent="0.3">
      <c r="A174" t="s">
        <v>760</v>
      </c>
      <c r="B174">
        <v>7</v>
      </c>
      <c r="C174">
        <v>1</v>
      </c>
      <c r="D174">
        <v>95.75</v>
      </c>
      <c r="E174" s="1">
        <v>4.9600000000000004E-10</v>
      </c>
      <c r="F174" s="1">
        <v>7.2499999999999994E-8</v>
      </c>
      <c r="G174">
        <v>393.99453840000001</v>
      </c>
      <c r="H174">
        <v>1</v>
      </c>
      <c r="I174">
        <v>2</v>
      </c>
      <c r="J174">
        <v>1</v>
      </c>
      <c r="K174" t="s">
        <v>0</v>
      </c>
      <c r="L174" t="s">
        <v>1</v>
      </c>
      <c r="M174">
        <v>17754</v>
      </c>
      <c r="N174" t="s">
        <v>761</v>
      </c>
      <c r="O174">
        <v>77.544364950000002</v>
      </c>
      <c r="P174">
        <v>126.5131495</v>
      </c>
      <c r="Q174">
        <v>100.3934634</v>
      </c>
      <c r="R174">
        <v>140.3435044</v>
      </c>
      <c r="S174">
        <v>0</v>
      </c>
      <c r="T174">
        <v>0</v>
      </c>
      <c r="U174">
        <v>0.59369386599999996</v>
      </c>
      <c r="V174">
        <v>0.53524178899999997</v>
      </c>
      <c r="W174">
        <v>40.50929361</v>
      </c>
      <c r="X174">
        <v>41.45225731</v>
      </c>
      <c r="Y174">
        <v>37.215172000000003</v>
      </c>
      <c r="Z174">
        <v>39.312608140000002</v>
      </c>
      <c r="AA174" t="s">
        <v>139</v>
      </c>
      <c r="AB174">
        <v>0.45960000000000001</v>
      </c>
    </row>
    <row r="175" spans="1:28" x14ac:dyDescent="0.3">
      <c r="A175" t="s">
        <v>779</v>
      </c>
      <c r="B175">
        <v>8</v>
      </c>
      <c r="C175">
        <v>2</v>
      </c>
      <c r="D175">
        <v>73.7</v>
      </c>
      <c r="E175" s="1">
        <v>2.09E-5</v>
      </c>
      <c r="F175">
        <v>1.6767099999999999E-4</v>
      </c>
      <c r="G175">
        <v>19.348713910000001</v>
      </c>
      <c r="H175">
        <v>0.99999995900000005</v>
      </c>
      <c r="I175">
        <v>2</v>
      </c>
      <c r="J175">
        <v>1</v>
      </c>
      <c r="K175" t="s">
        <v>0</v>
      </c>
      <c r="L175" t="s">
        <v>2</v>
      </c>
      <c r="M175">
        <v>60003</v>
      </c>
      <c r="N175" t="s">
        <v>780</v>
      </c>
      <c r="O175">
        <v>2197.5125320000002</v>
      </c>
      <c r="P175">
        <v>1691.285599</v>
      </c>
      <c r="Q175">
        <v>1520.8247779999999</v>
      </c>
      <c r="R175">
        <v>3748.866696</v>
      </c>
      <c r="S175">
        <v>455.94881609999999</v>
      </c>
      <c r="T175">
        <v>159.52173300000001</v>
      </c>
      <c r="U175">
        <v>195.16782219999999</v>
      </c>
      <c r="V175">
        <v>108.9734962</v>
      </c>
      <c r="W175">
        <v>109.4008024</v>
      </c>
      <c r="X175">
        <v>112.7805661</v>
      </c>
      <c r="Y175">
        <v>176.7479074</v>
      </c>
      <c r="Z175">
        <v>74.409140669999999</v>
      </c>
      <c r="AA175" t="s">
        <v>139</v>
      </c>
      <c r="AB175">
        <v>0.97560000000000002</v>
      </c>
    </row>
    <row r="176" spans="1:28" x14ac:dyDescent="0.3">
      <c r="A176" t="s">
        <v>791</v>
      </c>
      <c r="B176">
        <v>9</v>
      </c>
      <c r="C176">
        <v>1</v>
      </c>
      <c r="D176">
        <v>62.76</v>
      </c>
      <c r="E176">
        <v>1.74294E-4</v>
      </c>
      <c r="F176">
        <v>7.0769599999999995E-4</v>
      </c>
      <c r="G176">
        <v>17.381390209999999</v>
      </c>
      <c r="H176">
        <v>0.99986395500000003</v>
      </c>
      <c r="I176">
        <v>2</v>
      </c>
      <c r="J176">
        <v>1</v>
      </c>
      <c r="K176" t="s">
        <v>2</v>
      </c>
      <c r="L176" t="s">
        <v>0</v>
      </c>
      <c r="M176">
        <v>56338</v>
      </c>
      <c r="N176" t="s">
        <v>792</v>
      </c>
      <c r="O176">
        <v>331.39408129999998</v>
      </c>
      <c r="P176">
        <v>674.2967324</v>
      </c>
      <c r="Q176">
        <v>179.24058969999999</v>
      </c>
      <c r="R176">
        <v>312.19326710000001</v>
      </c>
      <c r="S176">
        <v>1134.5319999999999</v>
      </c>
      <c r="T176">
        <v>2914.9266400000001</v>
      </c>
      <c r="U176">
        <v>5403.1260050000001</v>
      </c>
      <c r="V176">
        <v>6541.9884830000001</v>
      </c>
      <c r="W176">
        <v>8649.2307990000008</v>
      </c>
      <c r="X176">
        <v>7978.4771380000002</v>
      </c>
      <c r="Y176">
        <v>3624.7055890000001</v>
      </c>
      <c r="Z176">
        <v>5769.6945699999997</v>
      </c>
      <c r="AA176" t="s">
        <v>139</v>
      </c>
      <c r="AB176">
        <v>0.46910000000000002</v>
      </c>
    </row>
    <row r="177" spans="1:28" x14ac:dyDescent="0.3">
      <c r="A177" t="s">
        <v>811</v>
      </c>
      <c r="B177">
        <v>8</v>
      </c>
      <c r="C177">
        <v>1</v>
      </c>
      <c r="D177">
        <v>81.099999999999994</v>
      </c>
      <c r="E177">
        <v>4.5599399999999998E-4</v>
      </c>
      <c r="F177">
        <v>1.2191459999999999E-3</v>
      </c>
      <c r="G177">
        <v>10062.116900000001</v>
      </c>
      <c r="H177">
        <v>0.99846164000000004</v>
      </c>
      <c r="I177">
        <v>2</v>
      </c>
      <c r="J177">
        <v>1</v>
      </c>
      <c r="K177" t="s">
        <v>2</v>
      </c>
      <c r="L177" t="s">
        <v>0</v>
      </c>
      <c r="M177">
        <v>59407</v>
      </c>
      <c r="N177" t="s">
        <v>812</v>
      </c>
      <c r="O177">
        <v>0</v>
      </c>
      <c r="P177">
        <v>0.32606784900000002</v>
      </c>
      <c r="Q177">
        <v>0</v>
      </c>
      <c r="R177">
        <v>0</v>
      </c>
      <c r="S177">
        <v>0.61070556399999998</v>
      </c>
      <c r="T177">
        <v>1.04945617</v>
      </c>
      <c r="U177">
        <v>138.59376420000001</v>
      </c>
      <c r="V177">
        <v>129.71547670000001</v>
      </c>
      <c r="W177">
        <v>920.0860682</v>
      </c>
      <c r="X177">
        <v>900.84023000000002</v>
      </c>
      <c r="Y177">
        <v>573.06515809999996</v>
      </c>
      <c r="Z177">
        <v>886.94136170000002</v>
      </c>
      <c r="AA177" t="s">
        <v>139</v>
      </c>
      <c r="AB177">
        <v>0.75390000000000001</v>
      </c>
    </row>
    <row r="178" spans="1:28" x14ac:dyDescent="0.3">
      <c r="A178" t="s">
        <v>816</v>
      </c>
      <c r="B178">
        <v>10</v>
      </c>
      <c r="C178">
        <v>1</v>
      </c>
      <c r="D178">
        <v>472.38</v>
      </c>
      <c r="E178">
        <v>4.7540599999999999E-4</v>
      </c>
      <c r="F178">
        <v>1.2191459999999999E-3</v>
      </c>
      <c r="G178">
        <v>4.9195383650000002</v>
      </c>
      <c r="H178">
        <v>0.99831433000000003</v>
      </c>
      <c r="I178">
        <v>2</v>
      </c>
      <c r="J178">
        <v>1</v>
      </c>
      <c r="K178" t="s">
        <v>2</v>
      </c>
      <c r="L178" t="s">
        <v>0</v>
      </c>
      <c r="M178">
        <v>15035</v>
      </c>
      <c r="N178" t="s">
        <v>817</v>
      </c>
      <c r="O178">
        <v>271.0975224</v>
      </c>
      <c r="P178">
        <v>554.17197160000001</v>
      </c>
      <c r="Q178">
        <v>306.24051609999998</v>
      </c>
      <c r="R178">
        <v>421.00448460000001</v>
      </c>
      <c r="S178">
        <v>555.81421980000005</v>
      </c>
      <c r="T178">
        <v>1446.0288559999999</v>
      </c>
      <c r="U178">
        <v>1708.911967</v>
      </c>
      <c r="V178">
        <v>1577.0445030000001</v>
      </c>
      <c r="W178">
        <v>2358.3412920000001</v>
      </c>
      <c r="X178">
        <v>1893.1999490000001</v>
      </c>
      <c r="Y178">
        <v>1921.036511</v>
      </c>
      <c r="Z178">
        <v>1465.0768680000001</v>
      </c>
      <c r="AA178" t="s">
        <v>139</v>
      </c>
      <c r="AB178">
        <v>0.5645</v>
      </c>
    </row>
    <row r="179" spans="1:28" x14ac:dyDescent="0.3">
      <c r="A179" t="s">
        <v>824</v>
      </c>
      <c r="B179">
        <v>6</v>
      </c>
      <c r="C179">
        <v>1</v>
      </c>
      <c r="D179">
        <v>31.56</v>
      </c>
      <c r="E179">
        <v>1.082443E-3</v>
      </c>
      <c r="F179">
        <v>2.138156E-3</v>
      </c>
      <c r="G179">
        <v>57.579743090000001</v>
      </c>
      <c r="H179">
        <v>0.99162492400000002</v>
      </c>
      <c r="I179">
        <v>2</v>
      </c>
      <c r="J179">
        <v>1</v>
      </c>
      <c r="K179" t="s">
        <v>2</v>
      </c>
      <c r="L179" t="s">
        <v>0</v>
      </c>
      <c r="M179">
        <v>43716</v>
      </c>
      <c r="N179" t="s">
        <v>825</v>
      </c>
      <c r="O179">
        <v>17.044010230000001</v>
      </c>
      <c r="P179">
        <v>51.850428229999999</v>
      </c>
      <c r="Q179">
        <v>0</v>
      </c>
      <c r="R179">
        <v>1.042874222</v>
      </c>
      <c r="S179">
        <v>54.641542710000003</v>
      </c>
      <c r="T179">
        <v>179.55986859999999</v>
      </c>
      <c r="U179">
        <v>331.05080900000002</v>
      </c>
      <c r="V179">
        <v>356.0446005</v>
      </c>
      <c r="W179">
        <v>1170.2794449999999</v>
      </c>
      <c r="X179">
        <v>1170.1554040000001</v>
      </c>
      <c r="Y179">
        <v>733.75964599999998</v>
      </c>
      <c r="Z179">
        <v>952.77800130000003</v>
      </c>
      <c r="AA179" t="s">
        <v>139</v>
      </c>
      <c r="AB179">
        <v>0.74070000000000003</v>
      </c>
    </row>
    <row r="180" spans="1:28" x14ac:dyDescent="0.3">
      <c r="A180" t="s">
        <v>849</v>
      </c>
      <c r="B180">
        <v>5</v>
      </c>
      <c r="C180">
        <v>2</v>
      </c>
      <c r="D180">
        <v>75.13</v>
      </c>
      <c r="E180">
        <v>1.733392E-3</v>
      </c>
      <c r="F180">
        <v>2.6954729999999999E-3</v>
      </c>
      <c r="G180">
        <v>5.8042534659999996</v>
      </c>
      <c r="H180">
        <v>0.98206091600000001</v>
      </c>
      <c r="I180">
        <v>2</v>
      </c>
      <c r="J180">
        <v>1</v>
      </c>
      <c r="K180" t="s">
        <v>1</v>
      </c>
      <c r="L180" t="s">
        <v>0</v>
      </c>
      <c r="M180">
        <v>39148</v>
      </c>
      <c r="N180" t="s">
        <v>850</v>
      </c>
      <c r="O180">
        <v>590.30537530000004</v>
      </c>
      <c r="P180">
        <v>241.021547</v>
      </c>
      <c r="Q180">
        <v>225.1828854</v>
      </c>
      <c r="R180">
        <v>640.87606210000001</v>
      </c>
      <c r="S180">
        <v>1470.1680409999999</v>
      </c>
      <c r="T180">
        <v>2804.8052539999999</v>
      </c>
      <c r="U180">
        <v>1562.8006660000001</v>
      </c>
      <c r="V180">
        <v>4014.2838569999999</v>
      </c>
      <c r="W180">
        <v>792.3053152</v>
      </c>
      <c r="X180">
        <v>868.22073829999999</v>
      </c>
      <c r="Y180">
        <v>353.54950669999999</v>
      </c>
      <c r="Z180">
        <v>415.10965240000002</v>
      </c>
      <c r="AA180" t="s">
        <v>139</v>
      </c>
      <c r="AB180">
        <v>0.88370000000000004</v>
      </c>
    </row>
    <row r="181" spans="1:28" x14ac:dyDescent="0.3">
      <c r="A181" t="s">
        <v>862</v>
      </c>
      <c r="B181">
        <v>13</v>
      </c>
      <c r="C181">
        <v>2</v>
      </c>
      <c r="D181">
        <v>417.87</v>
      </c>
      <c r="E181">
        <v>3.0861199999999999E-3</v>
      </c>
      <c r="F181">
        <v>4.2520780000000003E-3</v>
      </c>
      <c r="G181">
        <v>16.51994758</v>
      </c>
      <c r="H181">
        <v>0.96006871999999999</v>
      </c>
      <c r="I181">
        <v>2</v>
      </c>
      <c r="J181">
        <v>1</v>
      </c>
      <c r="K181" t="s">
        <v>0</v>
      </c>
      <c r="L181" t="s">
        <v>2</v>
      </c>
      <c r="M181">
        <v>18462</v>
      </c>
      <c r="N181" t="s">
        <v>863</v>
      </c>
      <c r="O181">
        <v>573.4466827</v>
      </c>
      <c r="P181">
        <v>994.04754430000003</v>
      </c>
      <c r="Q181">
        <v>417.44772970000002</v>
      </c>
      <c r="R181">
        <v>1503.617796</v>
      </c>
      <c r="S181">
        <v>123.7870882</v>
      </c>
      <c r="T181">
        <v>182.34317329999999</v>
      </c>
      <c r="U181">
        <v>297.72530829999999</v>
      </c>
      <c r="V181">
        <v>284.47441759999998</v>
      </c>
      <c r="W181">
        <v>3.823192621</v>
      </c>
      <c r="X181">
        <v>33.75855284</v>
      </c>
      <c r="Y181">
        <v>82.918191879999995</v>
      </c>
      <c r="Z181">
        <v>90.672630670000004</v>
      </c>
      <c r="AA181" t="s">
        <v>139</v>
      </c>
      <c r="AB181">
        <v>0.95989999999999998</v>
      </c>
    </row>
    <row r="182" spans="1:28" x14ac:dyDescent="0.3">
      <c r="A182" t="s">
        <v>172</v>
      </c>
      <c r="B182">
        <v>18</v>
      </c>
      <c r="C182">
        <v>4</v>
      </c>
      <c r="D182">
        <v>348.7</v>
      </c>
      <c r="E182">
        <v>4.4177569999999996E-3</v>
      </c>
      <c r="F182">
        <v>5.4725010000000003E-3</v>
      </c>
      <c r="G182">
        <v>5.6749849020000003</v>
      </c>
      <c r="H182">
        <v>0.93851162600000004</v>
      </c>
      <c r="I182">
        <v>2</v>
      </c>
      <c r="J182">
        <v>1</v>
      </c>
      <c r="K182" t="s">
        <v>2</v>
      </c>
      <c r="L182" t="s">
        <v>0</v>
      </c>
      <c r="M182">
        <v>75588</v>
      </c>
      <c r="N182" t="s">
        <v>173</v>
      </c>
      <c r="O182">
        <v>1094.414352</v>
      </c>
      <c r="P182">
        <v>2667.5090449999998</v>
      </c>
      <c r="Q182">
        <v>848.20542399999999</v>
      </c>
      <c r="R182">
        <v>2070.0008339999999</v>
      </c>
      <c r="S182">
        <v>1889.844335</v>
      </c>
      <c r="T182">
        <v>1299.0405740000001</v>
      </c>
      <c r="U182">
        <v>6206.5200779999996</v>
      </c>
      <c r="V182">
        <v>5725.5229449999997</v>
      </c>
      <c r="W182">
        <v>8822.9778800000004</v>
      </c>
      <c r="X182">
        <v>11483.18579</v>
      </c>
      <c r="Y182">
        <v>6823.6037990000004</v>
      </c>
      <c r="Z182">
        <v>10779.867469999999</v>
      </c>
      <c r="AA182" t="s">
        <v>139</v>
      </c>
      <c r="AB182">
        <v>0.99650000000000005</v>
      </c>
    </row>
    <row r="183" spans="1:28" x14ac:dyDescent="0.3">
      <c r="A183" t="s">
        <v>876</v>
      </c>
      <c r="B183">
        <v>6</v>
      </c>
      <c r="C183">
        <v>2</v>
      </c>
      <c r="D183">
        <v>43.13</v>
      </c>
      <c r="E183">
        <v>4.6688659999999998E-3</v>
      </c>
      <c r="F183">
        <v>5.7349610000000002E-3</v>
      </c>
      <c r="G183">
        <v>10.247903859999999</v>
      </c>
      <c r="H183">
        <v>0.93455344100000004</v>
      </c>
      <c r="I183">
        <v>2</v>
      </c>
      <c r="J183">
        <v>1</v>
      </c>
      <c r="K183" t="s">
        <v>2</v>
      </c>
      <c r="L183" t="s">
        <v>0</v>
      </c>
      <c r="M183">
        <v>42799</v>
      </c>
      <c r="N183" t="s">
        <v>877</v>
      </c>
      <c r="O183">
        <v>31.041602810000001</v>
      </c>
      <c r="P183">
        <v>162.17410939999999</v>
      </c>
      <c r="Q183">
        <v>13.24292565</v>
      </c>
      <c r="R183">
        <v>92.175164730000006</v>
      </c>
      <c r="S183">
        <v>98.562175859999996</v>
      </c>
      <c r="T183">
        <v>453.2606126</v>
      </c>
      <c r="U183">
        <v>966.94346040000005</v>
      </c>
      <c r="V183">
        <v>1001.911234</v>
      </c>
      <c r="W183">
        <v>725.04070650000006</v>
      </c>
      <c r="X183">
        <v>870.03730210000003</v>
      </c>
      <c r="Y183">
        <v>665.47118839999996</v>
      </c>
      <c r="Z183">
        <v>799.82130210000003</v>
      </c>
      <c r="AA183" t="s">
        <v>139</v>
      </c>
      <c r="AB183">
        <v>0.47210000000000002</v>
      </c>
    </row>
    <row r="184" spans="1:28" x14ac:dyDescent="0.3">
      <c r="A184" t="s">
        <v>880</v>
      </c>
      <c r="B184">
        <v>6</v>
      </c>
      <c r="C184">
        <v>1</v>
      </c>
      <c r="D184">
        <v>62.91</v>
      </c>
      <c r="E184">
        <v>5.0325400000000003E-3</v>
      </c>
      <c r="F184">
        <v>6.0296689999999997E-3</v>
      </c>
      <c r="G184">
        <v>5.156934648</v>
      </c>
      <c r="H184">
        <v>0.92889355299999998</v>
      </c>
      <c r="I184">
        <v>2</v>
      </c>
      <c r="J184">
        <v>1</v>
      </c>
      <c r="K184" t="s">
        <v>1</v>
      </c>
      <c r="L184" t="s">
        <v>0</v>
      </c>
      <c r="M184">
        <v>27808</v>
      </c>
      <c r="N184" t="s">
        <v>881</v>
      </c>
      <c r="O184">
        <v>426.4692417</v>
      </c>
      <c r="P184">
        <v>193.23924940000001</v>
      </c>
      <c r="Q184">
        <v>90.204436860000001</v>
      </c>
      <c r="R184">
        <v>275.50482920000002</v>
      </c>
      <c r="S184">
        <v>659.15679720000003</v>
      </c>
      <c r="T184">
        <v>769.80486229999997</v>
      </c>
      <c r="U184">
        <v>1753.7792400000001</v>
      </c>
      <c r="V184">
        <v>1898.9940750000001</v>
      </c>
      <c r="W184">
        <v>391.75586939999999</v>
      </c>
      <c r="X184">
        <v>953.84430989999998</v>
      </c>
      <c r="Y184">
        <v>780.87187170000004</v>
      </c>
      <c r="Z184">
        <v>772.14709310000001</v>
      </c>
      <c r="AA184" t="s">
        <v>139</v>
      </c>
      <c r="AB184">
        <v>0.3332</v>
      </c>
    </row>
    <row r="185" spans="1:28" x14ac:dyDescent="0.3">
      <c r="A185" t="s">
        <v>882</v>
      </c>
      <c r="B185">
        <v>8</v>
      </c>
      <c r="C185">
        <v>3</v>
      </c>
      <c r="D185">
        <v>170.33</v>
      </c>
      <c r="E185">
        <v>5.2991690000000003E-3</v>
      </c>
      <c r="F185">
        <v>6.1967469999999998E-3</v>
      </c>
      <c r="G185">
        <v>8.5644910539999994</v>
      </c>
      <c r="H185">
        <v>0.92480051100000005</v>
      </c>
      <c r="I185">
        <v>2</v>
      </c>
      <c r="J185">
        <v>1</v>
      </c>
      <c r="K185" t="s">
        <v>0</v>
      </c>
      <c r="L185" t="s">
        <v>1</v>
      </c>
      <c r="M185">
        <v>28996</v>
      </c>
      <c r="N185" t="s">
        <v>883</v>
      </c>
      <c r="O185">
        <v>13176.31998</v>
      </c>
      <c r="P185">
        <v>13631.673070000001</v>
      </c>
      <c r="Q185">
        <v>13249.55781</v>
      </c>
      <c r="R185">
        <v>25934.815630000001</v>
      </c>
      <c r="S185">
        <v>176.10292720000001</v>
      </c>
      <c r="T185">
        <v>2365.9813730000001</v>
      </c>
      <c r="U185">
        <v>2753.9647439999999</v>
      </c>
      <c r="V185">
        <v>2409.29691</v>
      </c>
      <c r="W185">
        <v>5440.6210149999997</v>
      </c>
      <c r="X185">
        <v>4822.566656</v>
      </c>
      <c r="Y185">
        <v>3889.783222</v>
      </c>
      <c r="Z185">
        <v>4724.5048150000002</v>
      </c>
      <c r="AA185" t="s">
        <v>139</v>
      </c>
      <c r="AB185">
        <v>0.5887</v>
      </c>
    </row>
    <row r="186" spans="1:28" x14ac:dyDescent="0.3">
      <c r="A186" t="s">
        <v>887</v>
      </c>
      <c r="B186">
        <v>4</v>
      </c>
      <c r="C186">
        <v>1</v>
      </c>
      <c r="D186">
        <v>53.54</v>
      </c>
      <c r="E186">
        <v>6.2659509999999996E-3</v>
      </c>
      <c r="F186">
        <v>6.886545E-3</v>
      </c>
      <c r="G186">
        <v>6.3332893319999997</v>
      </c>
      <c r="H186">
        <v>0.91037150099999997</v>
      </c>
      <c r="I186">
        <v>2</v>
      </c>
      <c r="J186">
        <v>1</v>
      </c>
      <c r="K186" t="s">
        <v>0</v>
      </c>
      <c r="L186" t="s">
        <v>2</v>
      </c>
      <c r="M186">
        <v>14687</v>
      </c>
      <c r="N186" t="s">
        <v>888</v>
      </c>
      <c r="O186">
        <v>2507.042543</v>
      </c>
      <c r="P186">
        <v>5534.9405420000003</v>
      </c>
      <c r="Q186">
        <v>4729.9141069999996</v>
      </c>
      <c r="R186">
        <v>7635.6268689999997</v>
      </c>
      <c r="S186">
        <v>399.95237400000002</v>
      </c>
      <c r="T186">
        <v>1780.900817</v>
      </c>
      <c r="U186">
        <v>2988.9409460000002</v>
      </c>
      <c r="V186">
        <v>2250.5156360000001</v>
      </c>
      <c r="W186">
        <v>930.36638359999995</v>
      </c>
      <c r="X186">
        <v>844.48351130000003</v>
      </c>
      <c r="Y186">
        <v>709.18796410000004</v>
      </c>
      <c r="Z186">
        <v>738.22516940000003</v>
      </c>
      <c r="AA186" t="s">
        <v>139</v>
      </c>
      <c r="AB186">
        <v>0.96560000000000001</v>
      </c>
    </row>
    <row r="187" spans="1:28" x14ac:dyDescent="0.3">
      <c r="A187" t="s">
        <v>178</v>
      </c>
      <c r="B187">
        <v>8</v>
      </c>
      <c r="C187">
        <v>3</v>
      </c>
      <c r="D187">
        <v>174.51</v>
      </c>
      <c r="E187">
        <v>1.003078E-2</v>
      </c>
      <c r="F187">
        <v>1.01119E-2</v>
      </c>
      <c r="G187">
        <v>3.1901668189999999</v>
      </c>
      <c r="H187">
        <v>0.86008087300000002</v>
      </c>
      <c r="I187">
        <v>2</v>
      </c>
      <c r="J187">
        <v>1</v>
      </c>
      <c r="K187" t="s">
        <v>2</v>
      </c>
      <c r="L187" t="s">
        <v>0</v>
      </c>
      <c r="M187">
        <v>26887</v>
      </c>
      <c r="N187" t="s">
        <v>179</v>
      </c>
      <c r="O187">
        <v>1430.4487810000001</v>
      </c>
      <c r="P187">
        <v>1552.887138</v>
      </c>
      <c r="Q187">
        <v>1782.4085050000001</v>
      </c>
      <c r="R187">
        <v>2736.3501139999998</v>
      </c>
      <c r="S187">
        <v>3282.6826540000002</v>
      </c>
      <c r="T187">
        <v>6257.5847610000001</v>
      </c>
      <c r="U187">
        <v>3403.2238860000002</v>
      </c>
      <c r="V187">
        <v>6062.5617819999998</v>
      </c>
      <c r="W187">
        <v>8444.1717509999999</v>
      </c>
      <c r="X187">
        <v>4801.488198</v>
      </c>
      <c r="Y187">
        <v>8097.6901330000001</v>
      </c>
      <c r="Z187">
        <v>2589.5829789999998</v>
      </c>
      <c r="AA187" t="s">
        <v>139</v>
      </c>
      <c r="AB187">
        <v>0.71250000000000002</v>
      </c>
    </row>
    <row r="188" spans="1:28" x14ac:dyDescent="0.3">
      <c r="A188" t="s">
        <v>924</v>
      </c>
      <c r="B188">
        <v>8</v>
      </c>
      <c r="C188">
        <v>2</v>
      </c>
      <c r="D188">
        <v>353.17</v>
      </c>
      <c r="E188">
        <v>1.3394524999999999E-2</v>
      </c>
      <c r="F188">
        <v>1.1654243E-2</v>
      </c>
      <c r="G188">
        <v>5.6826369850000003</v>
      </c>
      <c r="H188">
        <v>0.82184423799999995</v>
      </c>
      <c r="I188">
        <v>2</v>
      </c>
      <c r="J188">
        <v>1</v>
      </c>
      <c r="K188" t="s">
        <v>1</v>
      </c>
      <c r="L188" t="s">
        <v>0</v>
      </c>
      <c r="M188">
        <v>39685</v>
      </c>
      <c r="N188" t="s">
        <v>138</v>
      </c>
      <c r="O188">
        <v>271.908615</v>
      </c>
      <c r="P188">
        <v>939.55346210000005</v>
      </c>
      <c r="Q188">
        <v>391.76910959999998</v>
      </c>
      <c r="R188">
        <v>628.29152910000005</v>
      </c>
      <c r="S188">
        <v>772.83935050000002</v>
      </c>
      <c r="T188">
        <v>1238.2231919999999</v>
      </c>
      <c r="U188">
        <v>4870.3530520000004</v>
      </c>
      <c r="V188">
        <v>5799.517922</v>
      </c>
      <c r="W188">
        <v>3004.370367</v>
      </c>
      <c r="X188">
        <v>2679.166111</v>
      </c>
      <c r="Y188">
        <v>1657.497631</v>
      </c>
      <c r="Z188">
        <v>3455.4957399999998</v>
      </c>
      <c r="AA188" t="s">
        <v>139</v>
      </c>
      <c r="AB188">
        <v>0.99639999999999995</v>
      </c>
    </row>
    <row r="189" spans="1:28" x14ac:dyDescent="0.3">
      <c r="A189" t="s">
        <v>602</v>
      </c>
      <c r="B189">
        <v>18</v>
      </c>
      <c r="C189">
        <v>3</v>
      </c>
      <c r="D189">
        <v>805.85</v>
      </c>
      <c r="E189">
        <v>1.7042805000000001E-2</v>
      </c>
      <c r="F189">
        <v>1.3918325E-2</v>
      </c>
      <c r="G189">
        <v>6.3294245450000002</v>
      </c>
      <c r="H189">
        <v>0.78583815999999995</v>
      </c>
      <c r="I189">
        <v>2</v>
      </c>
      <c r="J189">
        <v>1</v>
      </c>
      <c r="K189" t="s">
        <v>1</v>
      </c>
      <c r="L189" t="s">
        <v>0</v>
      </c>
      <c r="M189">
        <v>28554</v>
      </c>
      <c r="N189" t="s">
        <v>603</v>
      </c>
      <c r="O189">
        <v>1832.817933</v>
      </c>
      <c r="P189">
        <v>2541.2881389999998</v>
      </c>
      <c r="Q189">
        <v>1661.4707490000001</v>
      </c>
      <c r="R189">
        <v>3273.2462740000001</v>
      </c>
      <c r="S189">
        <v>1658.8294800000001</v>
      </c>
      <c r="T189">
        <v>11375.878559999999</v>
      </c>
      <c r="U189">
        <v>19523.231110000001</v>
      </c>
      <c r="V189">
        <v>26361.554220000002</v>
      </c>
      <c r="W189">
        <v>20519.534909999998</v>
      </c>
      <c r="X189">
        <v>16020.23279</v>
      </c>
      <c r="Y189">
        <v>10164.422769999999</v>
      </c>
      <c r="Z189">
        <v>12176.762919999999</v>
      </c>
      <c r="AA189" t="s">
        <v>139</v>
      </c>
      <c r="AB189">
        <v>0.96840000000000004</v>
      </c>
    </row>
    <row r="190" spans="1:28" x14ac:dyDescent="0.3">
      <c r="A190" t="s">
        <v>938</v>
      </c>
      <c r="B190">
        <v>13</v>
      </c>
      <c r="C190">
        <v>5</v>
      </c>
      <c r="D190">
        <v>63.37</v>
      </c>
      <c r="E190">
        <v>1.8265680999999999E-2</v>
      </c>
      <c r="F190">
        <v>1.458985E-2</v>
      </c>
      <c r="G190">
        <v>2.2538567309999999</v>
      </c>
      <c r="H190">
        <v>0.77481093199999995</v>
      </c>
      <c r="I190">
        <v>2</v>
      </c>
      <c r="J190">
        <v>1</v>
      </c>
      <c r="K190" t="s">
        <v>2</v>
      </c>
      <c r="L190" t="s">
        <v>0</v>
      </c>
      <c r="M190">
        <v>57481</v>
      </c>
      <c r="N190" t="s">
        <v>939</v>
      </c>
      <c r="O190">
        <v>428.37524050000002</v>
      </c>
      <c r="P190">
        <v>1063.5765180000001</v>
      </c>
      <c r="Q190">
        <v>275.58949910000001</v>
      </c>
      <c r="R190">
        <v>991.65052100000003</v>
      </c>
      <c r="S190">
        <v>1452.5340510000001</v>
      </c>
      <c r="T190">
        <v>1111.5065979999999</v>
      </c>
      <c r="U190">
        <v>1301.222714</v>
      </c>
      <c r="V190">
        <v>1501.486249</v>
      </c>
      <c r="W190">
        <v>1456.2050899999999</v>
      </c>
      <c r="X190">
        <v>1443.4682949999999</v>
      </c>
      <c r="Y190">
        <v>1303.6405729999999</v>
      </c>
      <c r="Z190">
        <v>2015.5090029999999</v>
      </c>
      <c r="AA190" t="s">
        <v>139</v>
      </c>
      <c r="AB190">
        <v>0.96009999999999995</v>
      </c>
    </row>
    <row r="191" spans="1:28" x14ac:dyDescent="0.3">
      <c r="A191" t="s">
        <v>949</v>
      </c>
      <c r="B191">
        <v>5</v>
      </c>
      <c r="C191">
        <v>3</v>
      </c>
      <c r="D191">
        <v>35.25</v>
      </c>
      <c r="E191">
        <v>2.0176174000000002E-2</v>
      </c>
      <c r="F191">
        <v>1.5440860000000001E-2</v>
      </c>
      <c r="G191">
        <v>4.1205511210000001</v>
      </c>
      <c r="H191">
        <v>0.75848118899999994</v>
      </c>
      <c r="I191">
        <v>2</v>
      </c>
      <c r="J191">
        <v>1</v>
      </c>
      <c r="K191" t="s">
        <v>1</v>
      </c>
      <c r="L191" t="s">
        <v>2</v>
      </c>
      <c r="M191">
        <v>22441</v>
      </c>
      <c r="N191" t="s">
        <v>950</v>
      </c>
      <c r="O191">
        <v>1020.2116580000001</v>
      </c>
      <c r="P191">
        <v>748.60253350000005</v>
      </c>
      <c r="Q191">
        <v>1549.620795</v>
      </c>
      <c r="R191">
        <v>1923.179885</v>
      </c>
      <c r="S191">
        <v>1138.6213849999999</v>
      </c>
      <c r="T191">
        <v>6655.9584629999999</v>
      </c>
      <c r="U191">
        <v>4671.1872899999998</v>
      </c>
      <c r="V191">
        <v>3117.8124330000001</v>
      </c>
      <c r="W191">
        <v>1235.762303</v>
      </c>
      <c r="X191">
        <v>1059.091919</v>
      </c>
      <c r="Y191">
        <v>637.80714279999995</v>
      </c>
      <c r="Z191">
        <v>849.25496580000004</v>
      </c>
      <c r="AA191" t="s">
        <v>139</v>
      </c>
      <c r="AB191">
        <v>0.94799999999999995</v>
      </c>
    </row>
    <row r="192" spans="1:28" x14ac:dyDescent="0.3">
      <c r="A192" t="s">
        <v>664</v>
      </c>
      <c r="B192">
        <v>9</v>
      </c>
      <c r="C192">
        <v>3</v>
      </c>
      <c r="D192">
        <v>70.73</v>
      </c>
      <c r="E192">
        <v>3.0386435E-2</v>
      </c>
      <c r="F192">
        <v>2.0189386E-2</v>
      </c>
      <c r="G192">
        <v>2.3579241</v>
      </c>
      <c r="H192">
        <v>0.68559921899999998</v>
      </c>
      <c r="I192">
        <v>2</v>
      </c>
      <c r="J192">
        <v>1</v>
      </c>
      <c r="K192" t="s">
        <v>0</v>
      </c>
      <c r="L192" t="s">
        <v>1</v>
      </c>
      <c r="M192">
        <v>44205</v>
      </c>
      <c r="N192" t="s">
        <v>665</v>
      </c>
      <c r="O192">
        <v>1695.105172</v>
      </c>
      <c r="P192">
        <v>4097.6771179999996</v>
      </c>
      <c r="Q192">
        <v>3115.7186919999999</v>
      </c>
      <c r="R192">
        <v>3154.405917</v>
      </c>
      <c r="S192">
        <v>493.62125600000002</v>
      </c>
      <c r="T192">
        <v>1374.2245479999999</v>
      </c>
      <c r="U192">
        <v>1479.677862</v>
      </c>
      <c r="V192">
        <v>1768.377604</v>
      </c>
      <c r="W192">
        <v>1633.1911230000001</v>
      </c>
      <c r="X192">
        <v>1738.409435</v>
      </c>
      <c r="Y192">
        <v>1637.617544</v>
      </c>
      <c r="Z192">
        <v>1861.9413529999999</v>
      </c>
      <c r="AA192" t="s">
        <v>139</v>
      </c>
      <c r="AB192">
        <v>0.87229999999999996</v>
      </c>
    </row>
    <row r="193" spans="1:28" x14ac:dyDescent="0.3">
      <c r="A193" t="s">
        <v>988</v>
      </c>
      <c r="B193">
        <v>13</v>
      </c>
      <c r="C193">
        <v>3</v>
      </c>
      <c r="D193">
        <v>45.41</v>
      </c>
      <c r="E193">
        <v>3.0710524999999999E-2</v>
      </c>
      <c r="F193">
        <v>2.0312389E-2</v>
      </c>
      <c r="G193">
        <v>5.5037015040000004</v>
      </c>
      <c r="H193">
        <v>0.68360192200000003</v>
      </c>
      <c r="I193">
        <v>2</v>
      </c>
      <c r="J193">
        <v>1</v>
      </c>
      <c r="K193" t="s">
        <v>2</v>
      </c>
      <c r="L193" t="s">
        <v>0</v>
      </c>
      <c r="M193">
        <v>90965</v>
      </c>
      <c r="N193" t="s">
        <v>989</v>
      </c>
      <c r="O193">
        <v>407.7978086</v>
      </c>
      <c r="P193">
        <v>708.59145190000004</v>
      </c>
      <c r="Q193">
        <v>588.01845290000006</v>
      </c>
      <c r="R193">
        <v>968.31495289999998</v>
      </c>
      <c r="S193">
        <v>212.4574763</v>
      </c>
      <c r="T193">
        <v>2502.8256999999999</v>
      </c>
      <c r="U193">
        <v>3220.738683</v>
      </c>
      <c r="V193">
        <v>2388.936764</v>
      </c>
      <c r="W193">
        <v>3526.589825</v>
      </c>
      <c r="X193">
        <v>3898.2604489999999</v>
      </c>
      <c r="Y193">
        <v>3564.9153249999999</v>
      </c>
      <c r="Z193">
        <v>3720.1021599999999</v>
      </c>
      <c r="AA193" t="s">
        <v>139</v>
      </c>
      <c r="AB193">
        <v>0.64500000000000002</v>
      </c>
    </row>
    <row r="194" spans="1:28" x14ac:dyDescent="0.3">
      <c r="A194" t="s">
        <v>990</v>
      </c>
      <c r="B194">
        <v>5</v>
      </c>
      <c r="C194">
        <v>1</v>
      </c>
      <c r="D194">
        <v>86.02</v>
      </c>
      <c r="E194">
        <v>3.2265980999999999E-2</v>
      </c>
      <c r="F194">
        <v>2.1149788999999999E-2</v>
      </c>
      <c r="G194">
        <v>5.2610877120000001</v>
      </c>
      <c r="H194">
        <v>0.67423581700000002</v>
      </c>
      <c r="I194">
        <v>2</v>
      </c>
      <c r="J194">
        <v>1</v>
      </c>
      <c r="K194" t="s">
        <v>2</v>
      </c>
      <c r="L194" t="s">
        <v>0</v>
      </c>
      <c r="M194">
        <v>20147</v>
      </c>
      <c r="N194" t="s">
        <v>991</v>
      </c>
      <c r="O194">
        <v>42.532936460000002</v>
      </c>
      <c r="P194">
        <v>66.440614049999994</v>
      </c>
      <c r="Q194">
        <v>10.39614366</v>
      </c>
      <c r="R194">
        <v>14.48691073</v>
      </c>
      <c r="S194">
        <v>20.696103140000002</v>
      </c>
      <c r="T194">
        <v>392.16730209999997</v>
      </c>
      <c r="U194">
        <v>100.54740870000001</v>
      </c>
      <c r="V194">
        <v>143.83154049999999</v>
      </c>
      <c r="W194">
        <v>147.01189450000001</v>
      </c>
      <c r="X194">
        <v>149.0140921</v>
      </c>
      <c r="Y194">
        <v>194.49788169999999</v>
      </c>
      <c r="Z194">
        <v>213.7074709</v>
      </c>
      <c r="AA194" t="s">
        <v>139</v>
      </c>
      <c r="AB194">
        <v>0.52680000000000005</v>
      </c>
    </row>
    <row r="195" spans="1:28" x14ac:dyDescent="0.3">
      <c r="A195" t="s">
        <v>672</v>
      </c>
      <c r="B195">
        <v>10</v>
      </c>
      <c r="C195">
        <v>2</v>
      </c>
      <c r="D195">
        <v>292.48</v>
      </c>
      <c r="E195">
        <v>3.5918104999999999E-2</v>
      </c>
      <c r="F195">
        <v>2.2728327E-2</v>
      </c>
      <c r="G195">
        <v>3.7444858710000002</v>
      </c>
      <c r="H195">
        <v>0.65356171799999996</v>
      </c>
      <c r="I195">
        <v>2</v>
      </c>
      <c r="J195">
        <v>1</v>
      </c>
      <c r="K195" t="s">
        <v>2</v>
      </c>
      <c r="L195" t="s">
        <v>0</v>
      </c>
      <c r="M195">
        <v>26691</v>
      </c>
      <c r="N195" t="s">
        <v>673</v>
      </c>
      <c r="O195">
        <v>157.1920489</v>
      </c>
      <c r="P195">
        <v>330.34901359999998</v>
      </c>
      <c r="Q195">
        <v>131.28937909999999</v>
      </c>
      <c r="R195">
        <v>184.33432590000001</v>
      </c>
      <c r="S195">
        <v>50.327087380000002</v>
      </c>
      <c r="T195">
        <v>440.7033869</v>
      </c>
      <c r="U195">
        <v>365.28818530000001</v>
      </c>
      <c r="V195">
        <v>377.67177679999998</v>
      </c>
      <c r="W195">
        <v>510.0682827</v>
      </c>
      <c r="X195">
        <v>849.92524019999996</v>
      </c>
      <c r="Y195">
        <v>708.83714380000004</v>
      </c>
      <c r="Z195">
        <v>938.60845740000002</v>
      </c>
      <c r="AA195" t="s">
        <v>139</v>
      </c>
      <c r="AB195">
        <v>0.59870000000000001</v>
      </c>
    </row>
    <row r="196" spans="1:28" x14ac:dyDescent="0.3">
      <c r="A196" t="s">
        <v>1003</v>
      </c>
      <c r="B196">
        <v>9</v>
      </c>
      <c r="C196">
        <v>3</v>
      </c>
      <c r="D196">
        <v>63.57</v>
      </c>
      <c r="E196">
        <v>3.7573361E-2</v>
      </c>
      <c r="F196">
        <v>2.3507967000000001E-2</v>
      </c>
      <c r="G196">
        <v>5.7363876899999999</v>
      </c>
      <c r="H196">
        <v>0.64474234600000002</v>
      </c>
      <c r="I196">
        <v>2</v>
      </c>
      <c r="J196">
        <v>1</v>
      </c>
      <c r="K196" t="s">
        <v>2</v>
      </c>
      <c r="L196" t="s">
        <v>0</v>
      </c>
      <c r="M196">
        <v>65585</v>
      </c>
      <c r="N196" t="s">
        <v>1004</v>
      </c>
      <c r="O196">
        <v>831.31881969999995</v>
      </c>
      <c r="P196">
        <v>1294.69253</v>
      </c>
      <c r="Q196">
        <v>926.9603472</v>
      </c>
      <c r="R196">
        <v>1412.7784959999999</v>
      </c>
      <c r="S196">
        <v>399.67926340000002</v>
      </c>
      <c r="T196">
        <v>4739.1787459999996</v>
      </c>
      <c r="U196">
        <v>3621.0891280000001</v>
      </c>
      <c r="V196">
        <v>6433.562285</v>
      </c>
      <c r="W196">
        <v>8559.9589899999992</v>
      </c>
      <c r="X196">
        <v>8122.7129729999997</v>
      </c>
      <c r="Y196">
        <v>3644.2916949999999</v>
      </c>
      <c r="Z196">
        <v>5290.3107710000004</v>
      </c>
      <c r="AA196" t="s">
        <v>139</v>
      </c>
      <c r="AB196">
        <v>0.73040000000000005</v>
      </c>
    </row>
    <row r="197" spans="1:28" x14ac:dyDescent="0.3">
      <c r="A197" t="s">
        <v>1019</v>
      </c>
      <c r="B197">
        <v>9</v>
      </c>
      <c r="C197">
        <v>1</v>
      </c>
      <c r="D197">
        <v>96.77</v>
      </c>
      <c r="E197">
        <v>4.7686661999999998E-2</v>
      </c>
      <c r="F197">
        <v>2.7551322E-2</v>
      </c>
      <c r="G197">
        <v>2.0573573590000001</v>
      </c>
      <c r="H197">
        <v>0.59695822200000004</v>
      </c>
      <c r="I197">
        <v>2</v>
      </c>
      <c r="J197">
        <v>1</v>
      </c>
      <c r="K197" t="s">
        <v>1</v>
      </c>
      <c r="L197" t="s">
        <v>0</v>
      </c>
      <c r="M197">
        <v>37946</v>
      </c>
      <c r="N197" t="s">
        <v>1020</v>
      </c>
      <c r="O197">
        <v>112.5980495</v>
      </c>
      <c r="P197">
        <v>220.83060929999999</v>
      </c>
      <c r="Q197">
        <v>412.51460889999998</v>
      </c>
      <c r="R197">
        <v>229.9179723</v>
      </c>
      <c r="S197">
        <v>280.46608529999997</v>
      </c>
      <c r="T197">
        <v>317.65687409999998</v>
      </c>
      <c r="U197">
        <v>722.54386529999999</v>
      </c>
      <c r="V197">
        <v>687.02847919999999</v>
      </c>
      <c r="W197">
        <v>556.18498509999995</v>
      </c>
      <c r="X197">
        <v>560.80148980000001</v>
      </c>
      <c r="Y197">
        <v>406.9185511</v>
      </c>
      <c r="Z197">
        <v>479.63380000000001</v>
      </c>
      <c r="AA197" t="s">
        <v>139</v>
      </c>
      <c r="AB197">
        <v>0.80069999999999997</v>
      </c>
    </row>
    <row r="198" spans="1:28" x14ac:dyDescent="0.3">
      <c r="A198" t="s">
        <v>770</v>
      </c>
      <c r="B198">
        <v>9</v>
      </c>
      <c r="C198">
        <v>1</v>
      </c>
      <c r="D198">
        <v>50.41</v>
      </c>
      <c r="E198" s="1">
        <v>5.3900000000000001E-6</v>
      </c>
      <c r="F198" s="1">
        <v>7.8800000000000004E-5</v>
      </c>
      <c r="G198">
        <v>9.5504698119999993</v>
      </c>
      <c r="H198">
        <v>1</v>
      </c>
      <c r="I198">
        <v>2</v>
      </c>
      <c r="J198">
        <v>1</v>
      </c>
      <c r="K198" t="s">
        <v>2</v>
      </c>
      <c r="L198" t="s">
        <v>0</v>
      </c>
      <c r="M198">
        <v>31470</v>
      </c>
      <c r="N198" t="s">
        <v>771</v>
      </c>
      <c r="O198">
        <v>91.016978809999998</v>
      </c>
      <c r="P198">
        <v>204.98778100000001</v>
      </c>
      <c r="Q198">
        <v>158.53916559999999</v>
      </c>
      <c r="R198">
        <v>143.77057350000001</v>
      </c>
      <c r="S198">
        <v>805.13239910000004</v>
      </c>
      <c r="T198">
        <v>602.62275009999996</v>
      </c>
      <c r="U198">
        <v>944.74562490000005</v>
      </c>
      <c r="V198">
        <v>731.97368610000001</v>
      </c>
      <c r="W198">
        <v>1927.2715209999999</v>
      </c>
      <c r="X198">
        <v>1735.3008150000001</v>
      </c>
      <c r="Y198">
        <v>994.38848180000002</v>
      </c>
      <c r="Z198">
        <v>1057.2237419999999</v>
      </c>
      <c r="AA198" t="s">
        <v>46</v>
      </c>
      <c r="AB198">
        <v>0.69120000000000004</v>
      </c>
    </row>
    <row r="199" spans="1:28" x14ac:dyDescent="0.3">
      <c r="A199" t="s">
        <v>83</v>
      </c>
      <c r="B199">
        <v>4</v>
      </c>
      <c r="C199">
        <v>2</v>
      </c>
      <c r="D199">
        <v>51.95</v>
      </c>
      <c r="E199" s="1">
        <v>1.13E-5</v>
      </c>
      <c r="F199">
        <v>1.2671899999999999E-4</v>
      </c>
      <c r="G199">
        <v>7.4793523479999999</v>
      </c>
      <c r="H199">
        <v>0.99999999900000003</v>
      </c>
      <c r="I199">
        <v>2</v>
      </c>
      <c r="J199">
        <v>1</v>
      </c>
      <c r="K199" t="s">
        <v>1</v>
      </c>
      <c r="L199" t="s">
        <v>0</v>
      </c>
      <c r="M199">
        <v>38190</v>
      </c>
      <c r="N199" t="s">
        <v>84</v>
      </c>
      <c r="O199">
        <v>1023.493489</v>
      </c>
      <c r="P199">
        <v>922.97424590000003</v>
      </c>
      <c r="Q199">
        <v>1237.091124</v>
      </c>
      <c r="R199">
        <v>736.38585239999998</v>
      </c>
      <c r="S199">
        <v>4132.6749529999997</v>
      </c>
      <c r="T199">
        <v>6037.5892199999998</v>
      </c>
      <c r="U199">
        <v>9192.4305230000009</v>
      </c>
      <c r="V199">
        <v>9955.95298</v>
      </c>
      <c r="W199">
        <v>8243.2544159999998</v>
      </c>
      <c r="X199">
        <v>7040.330704</v>
      </c>
      <c r="Y199">
        <v>4480.1862590000001</v>
      </c>
      <c r="Z199">
        <v>5679.8948399999999</v>
      </c>
      <c r="AA199" t="s">
        <v>46</v>
      </c>
      <c r="AB199">
        <v>0.41889999999999999</v>
      </c>
    </row>
    <row r="200" spans="1:28" x14ac:dyDescent="0.3">
      <c r="A200" t="s">
        <v>435</v>
      </c>
      <c r="B200">
        <v>7</v>
      </c>
      <c r="C200">
        <v>3</v>
      </c>
      <c r="D200">
        <v>40.07</v>
      </c>
      <c r="E200" s="1">
        <v>1.24E-5</v>
      </c>
      <c r="F200">
        <v>1.2909900000000001E-4</v>
      </c>
      <c r="G200">
        <v>5.2042529020000003</v>
      </c>
      <c r="H200">
        <v>0.99999999699999997</v>
      </c>
      <c r="I200">
        <v>2</v>
      </c>
      <c r="J200">
        <v>1</v>
      </c>
      <c r="K200" t="s">
        <v>1</v>
      </c>
      <c r="L200" t="s">
        <v>0</v>
      </c>
      <c r="M200">
        <v>43575</v>
      </c>
      <c r="N200" t="s">
        <v>436</v>
      </c>
      <c r="O200">
        <v>651.17475190000005</v>
      </c>
      <c r="P200">
        <v>874.59192069999995</v>
      </c>
      <c r="Q200">
        <v>1389.022307</v>
      </c>
      <c r="R200">
        <v>845.70839260000002</v>
      </c>
      <c r="S200">
        <v>4239.7229319999997</v>
      </c>
      <c r="T200">
        <v>5914.8082270000004</v>
      </c>
      <c r="U200">
        <v>4661.3190000000004</v>
      </c>
      <c r="V200">
        <v>4754.7292010000001</v>
      </c>
      <c r="W200">
        <v>5449.593433</v>
      </c>
      <c r="X200">
        <v>4135.8830550000002</v>
      </c>
      <c r="Y200">
        <v>3337.617029</v>
      </c>
      <c r="Z200">
        <v>2890.8839290000001</v>
      </c>
      <c r="AA200" t="s">
        <v>46</v>
      </c>
      <c r="AB200">
        <v>0.71450000000000002</v>
      </c>
    </row>
    <row r="201" spans="1:28" x14ac:dyDescent="0.3">
      <c r="A201" t="s">
        <v>44</v>
      </c>
      <c r="B201">
        <v>8</v>
      </c>
      <c r="C201">
        <v>1</v>
      </c>
      <c r="D201">
        <v>125.1</v>
      </c>
      <c r="E201" s="1">
        <v>9.9699999999999998E-5</v>
      </c>
      <c r="F201">
        <v>5.0274599999999999E-4</v>
      </c>
      <c r="G201">
        <v>42.52000262</v>
      </c>
      <c r="H201">
        <v>0.99997567300000001</v>
      </c>
      <c r="I201">
        <v>2</v>
      </c>
      <c r="J201">
        <v>1</v>
      </c>
      <c r="K201" t="s">
        <v>2</v>
      </c>
      <c r="L201" t="s">
        <v>0</v>
      </c>
      <c r="M201">
        <v>41388</v>
      </c>
      <c r="N201" t="s">
        <v>45</v>
      </c>
      <c r="O201">
        <v>1274.7501259999999</v>
      </c>
      <c r="P201">
        <v>3604.953618</v>
      </c>
      <c r="Q201">
        <v>1310.2985309999999</v>
      </c>
      <c r="R201">
        <v>2058.136645</v>
      </c>
      <c r="S201">
        <v>2055.740734</v>
      </c>
      <c r="T201">
        <v>14250.878860000001</v>
      </c>
      <c r="U201">
        <v>20355.07417</v>
      </c>
      <c r="V201">
        <v>20727.294000000002</v>
      </c>
      <c r="W201">
        <v>89626.761140000002</v>
      </c>
      <c r="X201">
        <v>97158.200519999999</v>
      </c>
      <c r="Y201">
        <v>79006.98388</v>
      </c>
      <c r="Z201">
        <v>84918.942949999997</v>
      </c>
      <c r="AA201" t="s">
        <v>46</v>
      </c>
      <c r="AB201">
        <v>0.57010000000000005</v>
      </c>
    </row>
    <row r="202" spans="1:28" x14ac:dyDescent="0.3">
      <c r="A202" t="s">
        <v>795</v>
      </c>
      <c r="B202">
        <v>13</v>
      </c>
      <c r="C202">
        <v>3</v>
      </c>
      <c r="D202">
        <v>66.2</v>
      </c>
      <c r="E202">
        <v>1.9959700000000001E-4</v>
      </c>
      <c r="F202">
        <v>7.4809500000000005E-4</v>
      </c>
      <c r="G202">
        <v>18.196243370000001</v>
      </c>
      <c r="H202">
        <v>0.99980084899999999</v>
      </c>
      <c r="I202">
        <v>2</v>
      </c>
      <c r="J202">
        <v>1</v>
      </c>
      <c r="K202" t="s">
        <v>2</v>
      </c>
      <c r="L202" t="s">
        <v>0</v>
      </c>
      <c r="M202">
        <v>45264</v>
      </c>
      <c r="N202" t="s">
        <v>796</v>
      </c>
      <c r="O202">
        <v>42.713681989999998</v>
      </c>
      <c r="P202">
        <v>130.15898079999999</v>
      </c>
      <c r="Q202">
        <v>6.735630123</v>
      </c>
      <c r="R202">
        <v>25.763514019999999</v>
      </c>
      <c r="S202">
        <v>430.3837431</v>
      </c>
      <c r="T202">
        <v>730.05730500000004</v>
      </c>
      <c r="U202">
        <v>1171.390913</v>
      </c>
      <c r="V202">
        <v>1120.861026</v>
      </c>
      <c r="W202">
        <v>1052.184287</v>
      </c>
      <c r="X202">
        <v>979.43535670000006</v>
      </c>
      <c r="Y202">
        <v>803.40665609999996</v>
      </c>
      <c r="Z202">
        <v>901.96908140000005</v>
      </c>
      <c r="AA202" t="s">
        <v>46</v>
      </c>
      <c r="AB202">
        <v>0.34010000000000001</v>
      </c>
    </row>
    <row r="203" spans="1:28" x14ac:dyDescent="0.3">
      <c r="A203" t="s">
        <v>797</v>
      </c>
      <c r="B203">
        <v>7</v>
      </c>
      <c r="C203">
        <v>3</v>
      </c>
      <c r="D203">
        <v>31.04</v>
      </c>
      <c r="E203">
        <v>2.22749E-4</v>
      </c>
      <c r="F203">
        <v>7.8662800000000005E-4</v>
      </c>
      <c r="G203">
        <v>34.05809524</v>
      </c>
      <c r="H203">
        <v>0.99973156299999999</v>
      </c>
      <c r="I203">
        <v>2</v>
      </c>
      <c r="J203">
        <v>1</v>
      </c>
      <c r="K203" t="s">
        <v>2</v>
      </c>
      <c r="L203" t="s">
        <v>0</v>
      </c>
      <c r="M203">
        <v>16475</v>
      </c>
      <c r="N203" t="s">
        <v>798</v>
      </c>
      <c r="O203">
        <v>3949.9644039999998</v>
      </c>
      <c r="P203">
        <v>6642.2487579999997</v>
      </c>
      <c r="Q203">
        <v>4932.9421780000002</v>
      </c>
      <c r="R203">
        <v>7414.1909619999997</v>
      </c>
      <c r="S203">
        <v>15247.294970000001</v>
      </c>
      <c r="T203">
        <v>136698.07250000001</v>
      </c>
      <c r="U203">
        <v>223507.2169</v>
      </c>
      <c r="V203">
        <v>226372.79620000001</v>
      </c>
      <c r="W203">
        <v>212115.9216</v>
      </c>
      <c r="X203">
        <v>212764.64869999999</v>
      </c>
      <c r="Y203">
        <v>176421.72500000001</v>
      </c>
      <c r="Z203">
        <v>179968.1458</v>
      </c>
      <c r="AA203" t="s">
        <v>46</v>
      </c>
      <c r="AB203">
        <v>0.65869999999999995</v>
      </c>
    </row>
    <row r="204" spans="1:28" x14ac:dyDescent="0.3">
      <c r="A204" t="s">
        <v>208</v>
      </c>
      <c r="B204">
        <v>20</v>
      </c>
      <c r="C204">
        <v>6</v>
      </c>
      <c r="D204">
        <v>291.44</v>
      </c>
      <c r="E204">
        <v>2.9182699999999998E-4</v>
      </c>
      <c r="F204">
        <v>9.4793500000000001E-4</v>
      </c>
      <c r="G204">
        <v>3.5791291439999999</v>
      </c>
      <c r="H204">
        <v>0.99946029199999997</v>
      </c>
      <c r="I204">
        <v>2</v>
      </c>
      <c r="J204">
        <v>1</v>
      </c>
      <c r="K204" t="s">
        <v>0</v>
      </c>
      <c r="L204" t="s">
        <v>2</v>
      </c>
      <c r="M204">
        <v>73923</v>
      </c>
      <c r="N204" t="s">
        <v>209</v>
      </c>
      <c r="O204">
        <v>5061.4441770000003</v>
      </c>
      <c r="P204">
        <v>7046.0094060000001</v>
      </c>
      <c r="Q204">
        <v>9464.8751809999994</v>
      </c>
      <c r="R204">
        <v>11524.02297</v>
      </c>
      <c r="S204">
        <v>2223.0337840000002</v>
      </c>
      <c r="T204">
        <v>2661.0873590000001</v>
      </c>
      <c r="U204">
        <v>3112.1468420000001</v>
      </c>
      <c r="V204">
        <v>4368.2416439999997</v>
      </c>
      <c r="W204">
        <v>2300.6470589999999</v>
      </c>
      <c r="X204">
        <v>2205.039025</v>
      </c>
      <c r="Y204">
        <v>2629.6240029999999</v>
      </c>
      <c r="Z204">
        <v>2111.7302979999999</v>
      </c>
      <c r="AA204" t="s">
        <v>46</v>
      </c>
      <c r="AB204">
        <v>0.93559999999999999</v>
      </c>
    </row>
    <row r="205" spans="1:28" x14ac:dyDescent="0.3">
      <c r="A205" t="s">
        <v>805</v>
      </c>
      <c r="B205">
        <v>10</v>
      </c>
      <c r="C205">
        <v>6</v>
      </c>
      <c r="D205">
        <v>59.58</v>
      </c>
      <c r="E205">
        <v>4.1685399999999998E-4</v>
      </c>
      <c r="F205">
        <v>1.2186530000000001E-3</v>
      </c>
      <c r="G205">
        <v>12.73226401</v>
      </c>
      <c r="H205">
        <v>0.998741078</v>
      </c>
      <c r="I205">
        <v>2</v>
      </c>
      <c r="J205">
        <v>1</v>
      </c>
      <c r="K205" t="s">
        <v>2</v>
      </c>
      <c r="L205" t="s">
        <v>0</v>
      </c>
      <c r="M205">
        <v>35190</v>
      </c>
      <c r="N205" t="s">
        <v>806</v>
      </c>
      <c r="O205">
        <v>1258.6430989999999</v>
      </c>
      <c r="P205">
        <v>3069.6316339999998</v>
      </c>
      <c r="Q205">
        <v>392.98110350000002</v>
      </c>
      <c r="R205">
        <v>381.02036459999999</v>
      </c>
      <c r="S205">
        <v>4986.6981750000004</v>
      </c>
      <c r="T205">
        <v>19504.148399999998</v>
      </c>
      <c r="U205">
        <v>18304.869149999999</v>
      </c>
      <c r="V205">
        <v>15920.112499999999</v>
      </c>
      <c r="W205">
        <v>19611.048269999999</v>
      </c>
      <c r="X205">
        <v>14422.04638</v>
      </c>
      <c r="Y205">
        <v>19900.356589999999</v>
      </c>
      <c r="Z205">
        <v>11030.07639</v>
      </c>
      <c r="AA205" t="s">
        <v>46</v>
      </c>
      <c r="AB205">
        <v>0.99870000000000003</v>
      </c>
    </row>
    <row r="206" spans="1:28" x14ac:dyDescent="0.3">
      <c r="A206" t="s">
        <v>814</v>
      </c>
      <c r="B206">
        <v>3</v>
      </c>
      <c r="C206">
        <v>1</v>
      </c>
      <c r="D206">
        <v>52.04</v>
      </c>
      <c r="E206">
        <v>4.7446800000000003E-4</v>
      </c>
      <c r="F206">
        <v>1.2191459999999999E-3</v>
      </c>
      <c r="G206">
        <v>12.73943607</v>
      </c>
      <c r="H206">
        <v>0.99832157899999996</v>
      </c>
      <c r="I206">
        <v>2</v>
      </c>
      <c r="J206">
        <v>1</v>
      </c>
      <c r="K206" t="s">
        <v>2</v>
      </c>
      <c r="L206" t="s">
        <v>0</v>
      </c>
      <c r="M206">
        <v>14211</v>
      </c>
      <c r="N206" t="s">
        <v>815</v>
      </c>
      <c r="O206">
        <v>15.07987224</v>
      </c>
      <c r="P206">
        <v>41.807462190000003</v>
      </c>
      <c r="Q206">
        <v>5.0143275120000004</v>
      </c>
      <c r="R206">
        <v>15.454454480000001</v>
      </c>
      <c r="S206">
        <v>49.248207229999998</v>
      </c>
      <c r="T206">
        <v>105.4118728</v>
      </c>
      <c r="U206">
        <v>204.528873</v>
      </c>
      <c r="V206">
        <v>129.30735229999999</v>
      </c>
      <c r="W206">
        <v>312.80772459999997</v>
      </c>
      <c r="X206">
        <v>303.11897320000003</v>
      </c>
      <c r="Y206">
        <v>152.5249153</v>
      </c>
      <c r="Z206">
        <v>217.0216863</v>
      </c>
      <c r="AA206" t="s">
        <v>46</v>
      </c>
      <c r="AB206">
        <v>0.57550000000000001</v>
      </c>
    </row>
    <row r="207" spans="1:28" x14ac:dyDescent="0.3">
      <c r="A207" t="s">
        <v>832</v>
      </c>
      <c r="B207">
        <v>13</v>
      </c>
      <c r="C207">
        <v>6</v>
      </c>
      <c r="D207">
        <v>98.57</v>
      </c>
      <c r="E207">
        <v>1.244853E-3</v>
      </c>
      <c r="F207">
        <v>2.274543E-3</v>
      </c>
      <c r="G207">
        <v>3.4504371589999998</v>
      </c>
      <c r="H207">
        <v>0.98938410499999996</v>
      </c>
      <c r="I207">
        <v>2</v>
      </c>
      <c r="J207">
        <v>1</v>
      </c>
      <c r="K207" t="s">
        <v>2</v>
      </c>
      <c r="L207" t="s">
        <v>0</v>
      </c>
      <c r="M207">
        <v>107715</v>
      </c>
      <c r="N207" t="s">
        <v>833</v>
      </c>
      <c r="O207">
        <v>1560.350228</v>
      </c>
      <c r="P207">
        <v>3244.3144360000001</v>
      </c>
      <c r="Q207">
        <v>2677.1264580000002</v>
      </c>
      <c r="R207">
        <v>4593.6223399999999</v>
      </c>
      <c r="S207">
        <v>3625.2676120000001</v>
      </c>
      <c r="T207">
        <v>4960.0459520000004</v>
      </c>
      <c r="U207">
        <v>4980.6729509999996</v>
      </c>
      <c r="V207">
        <v>3576.3290809999999</v>
      </c>
      <c r="W207">
        <v>12826.766799999999</v>
      </c>
      <c r="X207">
        <v>9327.4061309999997</v>
      </c>
      <c r="Y207">
        <v>12758.857470000001</v>
      </c>
      <c r="Z207">
        <v>6752.4249120000004</v>
      </c>
      <c r="AA207" t="s">
        <v>46</v>
      </c>
      <c r="AB207">
        <v>0.88049999999999995</v>
      </c>
    </row>
    <row r="208" spans="1:28" x14ac:dyDescent="0.3">
      <c r="A208" t="s">
        <v>838</v>
      </c>
      <c r="B208">
        <v>13</v>
      </c>
      <c r="C208">
        <v>4</v>
      </c>
      <c r="D208">
        <v>70.260000000000005</v>
      </c>
      <c r="E208">
        <v>1.4581419999999999E-3</v>
      </c>
      <c r="F208">
        <v>2.5181460000000002E-3</v>
      </c>
      <c r="G208">
        <v>5.6820161149999997</v>
      </c>
      <c r="H208">
        <v>0.98627424500000005</v>
      </c>
      <c r="I208">
        <v>2</v>
      </c>
      <c r="J208">
        <v>1</v>
      </c>
      <c r="K208" t="s">
        <v>1</v>
      </c>
      <c r="L208" t="s">
        <v>0</v>
      </c>
      <c r="M208">
        <v>59986</v>
      </c>
      <c r="N208" t="s">
        <v>839</v>
      </c>
      <c r="O208">
        <v>5348.6199280000001</v>
      </c>
      <c r="P208">
        <v>11450.45011</v>
      </c>
      <c r="Q208">
        <v>9608.6674920000005</v>
      </c>
      <c r="R208">
        <v>11801.05423</v>
      </c>
      <c r="S208">
        <v>16715.586599999999</v>
      </c>
      <c r="T208">
        <v>59764.995219999997</v>
      </c>
      <c r="U208">
        <v>67494.718040000007</v>
      </c>
      <c r="V208">
        <v>73127.670599999998</v>
      </c>
      <c r="W208">
        <v>58207.665589999997</v>
      </c>
      <c r="X208">
        <v>44194.6711</v>
      </c>
      <c r="Y208">
        <v>47400.489759999997</v>
      </c>
      <c r="Z208">
        <v>29619.57026</v>
      </c>
      <c r="AA208" t="s">
        <v>46</v>
      </c>
      <c r="AB208">
        <v>0.64380000000000004</v>
      </c>
    </row>
    <row r="209" spans="1:28" x14ac:dyDescent="0.3">
      <c r="A209" t="s">
        <v>841</v>
      </c>
      <c r="B209">
        <v>9</v>
      </c>
      <c r="C209">
        <v>2</v>
      </c>
      <c r="D209">
        <v>66.38</v>
      </c>
      <c r="E209">
        <v>1.493603E-3</v>
      </c>
      <c r="F209">
        <v>2.5181460000000002E-3</v>
      </c>
      <c r="G209">
        <v>14.28833871</v>
      </c>
      <c r="H209">
        <v>0.98574242199999995</v>
      </c>
      <c r="I209" t="s">
        <v>39</v>
      </c>
      <c r="J209">
        <v>2</v>
      </c>
      <c r="K209" t="s">
        <v>1</v>
      </c>
      <c r="L209" t="s">
        <v>0</v>
      </c>
      <c r="M209">
        <v>30664</v>
      </c>
      <c r="N209" t="s">
        <v>842</v>
      </c>
      <c r="O209">
        <v>542.58124840000005</v>
      </c>
      <c r="P209">
        <v>218.56983450000001</v>
      </c>
      <c r="Q209">
        <v>128.93834330000001</v>
      </c>
      <c r="R209">
        <v>97.300123209999995</v>
      </c>
      <c r="S209">
        <v>477.70678179999999</v>
      </c>
      <c r="T209">
        <v>3204.5841890000002</v>
      </c>
      <c r="U209">
        <v>4804.84022</v>
      </c>
      <c r="V209">
        <v>5621.0251340000004</v>
      </c>
      <c r="W209">
        <v>3909.4102800000001</v>
      </c>
      <c r="X209">
        <v>4148.8544540000003</v>
      </c>
      <c r="Y209">
        <v>2121.914718</v>
      </c>
      <c r="Z209">
        <v>2913.9539920000002</v>
      </c>
      <c r="AA209" t="s">
        <v>46</v>
      </c>
      <c r="AB209">
        <v>0.49540000000000001</v>
      </c>
    </row>
    <row r="210" spans="1:28" x14ac:dyDescent="0.3">
      <c r="A210" t="s">
        <v>843</v>
      </c>
      <c r="B210">
        <v>4</v>
      </c>
      <c r="C210">
        <v>1</v>
      </c>
      <c r="D210">
        <v>29.12</v>
      </c>
      <c r="E210">
        <v>1.675185E-3</v>
      </c>
      <c r="F210">
        <v>2.6908380000000001E-3</v>
      </c>
      <c r="G210">
        <v>7.9251477799999996</v>
      </c>
      <c r="H210">
        <v>0.982966707</v>
      </c>
      <c r="I210">
        <v>2</v>
      </c>
      <c r="J210">
        <v>1</v>
      </c>
      <c r="K210" t="s">
        <v>0</v>
      </c>
      <c r="L210" t="s">
        <v>2</v>
      </c>
      <c r="M210">
        <v>12987</v>
      </c>
      <c r="N210" t="s">
        <v>844</v>
      </c>
      <c r="O210">
        <v>293.06726609999998</v>
      </c>
      <c r="P210">
        <v>254.69364920000001</v>
      </c>
      <c r="Q210">
        <v>714.43298130000005</v>
      </c>
      <c r="R210">
        <v>479.33857979999999</v>
      </c>
      <c r="S210">
        <v>75.454479219999996</v>
      </c>
      <c r="T210">
        <v>47.030550839999997</v>
      </c>
      <c r="U210">
        <v>144.97359259999999</v>
      </c>
      <c r="V210">
        <v>168.5060848</v>
      </c>
      <c r="W210">
        <v>29.698871059999998</v>
      </c>
      <c r="X210">
        <v>28.205851469999999</v>
      </c>
      <c r="Y210">
        <v>123.1130247</v>
      </c>
      <c r="Z210">
        <v>38.729887069999997</v>
      </c>
      <c r="AA210" t="s">
        <v>46</v>
      </c>
      <c r="AB210">
        <v>0.97340000000000004</v>
      </c>
    </row>
    <row r="211" spans="1:28" x14ac:dyDescent="0.3">
      <c r="A211" t="s">
        <v>874</v>
      </c>
      <c r="B211">
        <v>15</v>
      </c>
      <c r="C211">
        <v>3</v>
      </c>
      <c r="D211">
        <v>101.26</v>
      </c>
      <c r="E211">
        <v>4.1986790000000003E-3</v>
      </c>
      <c r="F211">
        <v>5.2455720000000004E-3</v>
      </c>
      <c r="G211">
        <v>3.6663367849999999</v>
      </c>
      <c r="H211">
        <v>0.94199672300000004</v>
      </c>
      <c r="I211">
        <v>2</v>
      </c>
      <c r="J211">
        <v>1</v>
      </c>
      <c r="K211" t="s">
        <v>0</v>
      </c>
      <c r="L211" t="s">
        <v>1</v>
      </c>
      <c r="M211">
        <v>78873</v>
      </c>
      <c r="N211" t="s">
        <v>875</v>
      </c>
      <c r="O211">
        <v>14826.574780000001</v>
      </c>
      <c r="P211">
        <v>15871.56647</v>
      </c>
      <c r="Q211">
        <v>13727.91337</v>
      </c>
      <c r="R211">
        <v>24912.668420000002</v>
      </c>
      <c r="S211">
        <v>1507.5792140000001</v>
      </c>
      <c r="T211">
        <v>5015.7300610000002</v>
      </c>
      <c r="U211">
        <v>4957.9924570000003</v>
      </c>
      <c r="V211">
        <v>7430.9605869999996</v>
      </c>
      <c r="W211">
        <v>9155.8415999999997</v>
      </c>
      <c r="X211">
        <v>9442.2877869999993</v>
      </c>
      <c r="Y211">
        <v>7191.9397449999997</v>
      </c>
      <c r="Z211">
        <v>8399.2641910000002</v>
      </c>
      <c r="AA211" t="s">
        <v>46</v>
      </c>
      <c r="AB211">
        <v>0.55720000000000003</v>
      </c>
    </row>
    <row r="212" spans="1:28" x14ac:dyDescent="0.3">
      <c r="A212" t="s">
        <v>891</v>
      </c>
      <c r="B212">
        <v>9</v>
      </c>
      <c r="C212">
        <v>4</v>
      </c>
      <c r="D212">
        <v>81.760000000000005</v>
      </c>
      <c r="E212">
        <v>7.2608050000000004E-3</v>
      </c>
      <c r="F212">
        <v>7.7469410000000002E-3</v>
      </c>
      <c r="G212">
        <v>5.8847877100000003</v>
      </c>
      <c r="H212">
        <v>0.89619732600000002</v>
      </c>
      <c r="I212">
        <v>2</v>
      </c>
      <c r="J212">
        <v>1</v>
      </c>
      <c r="K212" t="s">
        <v>2</v>
      </c>
      <c r="L212" t="s">
        <v>0</v>
      </c>
      <c r="M212">
        <v>46999</v>
      </c>
      <c r="N212" t="s">
        <v>892</v>
      </c>
      <c r="O212">
        <v>4375.2091579999997</v>
      </c>
      <c r="P212">
        <v>7397.6563489999999</v>
      </c>
      <c r="Q212">
        <v>11941.53341</v>
      </c>
      <c r="R212">
        <v>17479.693210000001</v>
      </c>
      <c r="S212">
        <v>13393.4758</v>
      </c>
      <c r="T212">
        <v>59765.461230000001</v>
      </c>
      <c r="U212">
        <v>39948.169110000003</v>
      </c>
      <c r="V212">
        <v>36443.625489999999</v>
      </c>
      <c r="W212">
        <v>91341.999429999996</v>
      </c>
      <c r="X212">
        <v>50418.811430000002</v>
      </c>
      <c r="Y212">
        <v>77236.698499999999</v>
      </c>
      <c r="Z212">
        <v>23420.97768</v>
      </c>
      <c r="AA212" t="s">
        <v>46</v>
      </c>
      <c r="AB212">
        <v>0.996</v>
      </c>
    </row>
    <row r="213" spans="1:28" x14ac:dyDescent="0.3">
      <c r="A213" t="s">
        <v>518</v>
      </c>
      <c r="B213">
        <v>24</v>
      </c>
      <c r="C213">
        <v>9</v>
      </c>
      <c r="D213">
        <v>144.72999999999999</v>
      </c>
      <c r="E213">
        <v>1.0761919999999999E-2</v>
      </c>
      <c r="F213">
        <v>1.0557705000000001E-2</v>
      </c>
      <c r="G213">
        <v>4.4023269909999998</v>
      </c>
      <c r="H213">
        <v>0.85129084499999996</v>
      </c>
      <c r="I213">
        <v>2</v>
      </c>
      <c r="J213">
        <v>1</v>
      </c>
      <c r="K213" t="s">
        <v>2</v>
      </c>
      <c r="L213" t="s">
        <v>0</v>
      </c>
      <c r="M213">
        <v>145970</v>
      </c>
      <c r="N213" t="s">
        <v>519</v>
      </c>
      <c r="O213">
        <v>10718.670169999999</v>
      </c>
      <c r="P213">
        <v>13731.841640000001</v>
      </c>
      <c r="Q213">
        <v>10714.059499999999</v>
      </c>
      <c r="R213">
        <v>25966.11249</v>
      </c>
      <c r="S213">
        <v>11525.609420000001</v>
      </c>
      <c r="T213">
        <v>54031.507799999999</v>
      </c>
      <c r="U213">
        <v>58703.026619999997</v>
      </c>
      <c r="V213">
        <v>43982.324059999999</v>
      </c>
      <c r="W213">
        <v>87193.033850000007</v>
      </c>
      <c r="X213">
        <v>67327.350760000001</v>
      </c>
      <c r="Y213">
        <v>76440.280750000005</v>
      </c>
      <c r="Z213">
        <v>38156.593860000001</v>
      </c>
      <c r="AA213" t="s">
        <v>46</v>
      </c>
      <c r="AB213">
        <v>0.64670000000000005</v>
      </c>
    </row>
    <row r="214" spans="1:28" x14ac:dyDescent="0.3">
      <c r="A214" t="s">
        <v>927</v>
      </c>
      <c r="B214">
        <v>4</v>
      </c>
      <c r="C214">
        <v>1</v>
      </c>
      <c r="D214">
        <v>67.91</v>
      </c>
      <c r="E214">
        <v>1.3641809E-2</v>
      </c>
      <c r="F214">
        <v>1.1729758E-2</v>
      </c>
      <c r="G214">
        <v>2.957348767</v>
      </c>
      <c r="H214">
        <v>0.81923995699999996</v>
      </c>
      <c r="I214">
        <v>2</v>
      </c>
      <c r="J214">
        <v>1</v>
      </c>
      <c r="K214" t="s">
        <v>1</v>
      </c>
      <c r="L214" t="s">
        <v>0</v>
      </c>
      <c r="M214">
        <v>20029</v>
      </c>
      <c r="N214" t="s">
        <v>928</v>
      </c>
      <c r="O214">
        <v>2375.2254739999998</v>
      </c>
      <c r="P214">
        <v>4046.5726810000001</v>
      </c>
      <c r="Q214">
        <v>2048.0569660000001</v>
      </c>
      <c r="R214">
        <v>3240.0013349999999</v>
      </c>
      <c r="S214">
        <v>2790.655976</v>
      </c>
      <c r="T214">
        <v>8996.3639719999992</v>
      </c>
      <c r="U214">
        <v>11239.739610000001</v>
      </c>
      <c r="V214">
        <v>11603.369989999999</v>
      </c>
      <c r="W214">
        <v>7997.2979969999997</v>
      </c>
      <c r="X214">
        <v>7751.8934790000003</v>
      </c>
      <c r="Y214">
        <v>7661.5718829999996</v>
      </c>
      <c r="Z214">
        <v>7405.4305469999999</v>
      </c>
      <c r="AA214" t="s">
        <v>46</v>
      </c>
      <c r="AB214">
        <v>0.80010000000000003</v>
      </c>
    </row>
    <row r="215" spans="1:28" x14ac:dyDescent="0.3">
      <c r="A215" t="s">
        <v>936</v>
      </c>
      <c r="B215">
        <v>9</v>
      </c>
      <c r="C215">
        <v>1</v>
      </c>
      <c r="D215">
        <v>79.75</v>
      </c>
      <c r="E215">
        <v>1.7738367000000001E-2</v>
      </c>
      <c r="F215">
        <v>1.4325213E-2</v>
      </c>
      <c r="G215">
        <v>27.122946020000001</v>
      </c>
      <c r="H215">
        <v>0.77950799900000001</v>
      </c>
      <c r="I215">
        <v>2</v>
      </c>
      <c r="J215">
        <v>1</v>
      </c>
      <c r="K215" t="s">
        <v>0</v>
      </c>
      <c r="L215" t="s">
        <v>1</v>
      </c>
      <c r="M215">
        <v>40108</v>
      </c>
      <c r="N215" t="s">
        <v>937</v>
      </c>
      <c r="O215">
        <v>77.186362489999993</v>
      </c>
      <c r="P215">
        <v>315.10888080000001</v>
      </c>
      <c r="Q215">
        <v>3.1240376489999999</v>
      </c>
      <c r="R215">
        <v>108.9740492</v>
      </c>
      <c r="S215">
        <v>0</v>
      </c>
      <c r="T215">
        <v>11.295594469999999</v>
      </c>
      <c r="U215">
        <v>3.0043789620000001</v>
      </c>
      <c r="V215">
        <v>4.296580563</v>
      </c>
      <c r="W215">
        <v>57.435841379999999</v>
      </c>
      <c r="X215">
        <v>63.566017389999999</v>
      </c>
      <c r="Y215">
        <v>83.582644290000005</v>
      </c>
      <c r="Z215">
        <v>71.926156599999999</v>
      </c>
      <c r="AA215" t="s">
        <v>46</v>
      </c>
      <c r="AB215">
        <v>0.69269999999999998</v>
      </c>
    </row>
    <row r="216" spans="1:28" x14ac:dyDescent="0.3">
      <c r="A216" t="s">
        <v>947</v>
      </c>
      <c r="B216">
        <v>4</v>
      </c>
      <c r="C216">
        <v>1</v>
      </c>
      <c r="D216">
        <v>39.28</v>
      </c>
      <c r="E216">
        <v>2.0035214999999999E-2</v>
      </c>
      <c r="F216">
        <v>1.5413684E-2</v>
      </c>
      <c r="G216">
        <v>2.5027606420000001</v>
      </c>
      <c r="H216">
        <v>0.75965092999999995</v>
      </c>
      <c r="I216">
        <v>2</v>
      </c>
      <c r="J216">
        <v>1</v>
      </c>
      <c r="K216" t="s">
        <v>0</v>
      </c>
      <c r="L216" t="s">
        <v>2</v>
      </c>
      <c r="M216">
        <v>11880</v>
      </c>
      <c r="N216" t="s">
        <v>948</v>
      </c>
      <c r="O216">
        <v>679.73844899999995</v>
      </c>
      <c r="P216">
        <v>1897.6295239999999</v>
      </c>
      <c r="Q216">
        <v>1023.631305</v>
      </c>
      <c r="R216">
        <v>1364.852304</v>
      </c>
      <c r="S216">
        <v>1360.645908</v>
      </c>
      <c r="T216">
        <v>2002.458179</v>
      </c>
      <c r="U216">
        <v>733.06146490000003</v>
      </c>
      <c r="V216">
        <v>787.7630815</v>
      </c>
      <c r="W216">
        <v>491.90684069999998</v>
      </c>
      <c r="X216">
        <v>398.3876143</v>
      </c>
      <c r="Y216">
        <v>659.26525990000005</v>
      </c>
      <c r="Z216">
        <v>434.58990690000002</v>
      </c>
      <c r="AA216" t="s">
        <v>46</v>
      </c>
      <c r="AB216">
        <v>0.86099999999999999</v>
      </c>
    </row>
    <row r="217" spans="1:28" x14ac:dyDescent="0.3">
      <c r="A217" t="s">
        <v>953</v>
      </c>
      <c r="B217">
        <v>8</v>
      </c>
      <c r="C217">
        <v>2</v>
      </c>
      <c r="D217">
        <v>68.38</v>
      </c>
      <c r="E217">
        <v>2.070228E-2</v>
      </c>
      <c r="F217">
        <v>1.5679308999999999E-2</v>
      </c>
      <c r="G217">
        <v>3.9460505050000001</v>
      </c>
      <c r="H217">
        <v>0.75416223599999999</v>
      </c>
      <c r="I217">
        <v>2</v>
      </c>
      <c r="J217">
        <v>1</v>
      </c>
      <c r="K217" t="s">
        <v>1</v>
      </c>
      <c r="L217" t="s">
        <v>0</v>
      </c>
      <c r="M217">
        <v>41884</v>
      </c>
      <c r="N217" t="s">
        <v>954</v>
      </c>
      <c r="O217">
        <v>676.46530740000003</v>
      </c>
      <c r="P217">
        <v>549.62289169999997</v>
      </c>
      <c r="Q217">
        <v>411.23451399999999</v>
      </c>
      <c r="R217">
        <v>1047.110189</v>
      </c>
      <c r="S217">
        <v>1165.754199</v>
      </c>
      <c r="T217">
        <v>5477.5490909999999</v>
      </c>
      <c r="U217">
        <v>1701.1678469999999</v>
      </c>
      <c r="V217">
        <v>2248.436674</v>
      </c>
      <c r="W217">
        <v>2368.9309979999998</v>
      </c>
      <c r="X217">
        <v>1907.3096169999999</v>
      </c>
      <c r="Y217">
        <v>877.2882204</v>
      </c>
      <c r="Z217">
        <v>1135.588156</v>
      </c>
      <c r="AA217" t="s">
        <v>46</v>
      </c>
      <c r="AB217">
        <v>0.85670000000000002</v>
      </c>
    </row>
    <row r="218" spans="1:28" x14ac:dyDescent="0.3">
      <c r="A218" t="s">
        <v>957</v>
      </c>
      <c r="B218">
        <v>8</v>
      </c>
      <c r="C218">
        <v>3</v>
      </c>
      <c r="D218">
        <v>144.91999999999999</v>
      </c>
      <c r="E218">
        <v>2.1691637999999999E-2</v>
      </c>
      <c r="F218">
        <v>1.6260120999999999E-2</v>
      </c>
      <c r="G218">
        <v>10.359735860000001</v>
      </c>
      <c r="H218">
        <v>0.74623419999999996</v>
      </c>
      <c r="I218">
        <v>2</v>
      </c>
      <c r="J218">
        <v>1</v>
      </c>
      <c r="K218" t="s">
        <v>0</v>
      </c>
      <c r="L218" t="s">
        <v>1</v>
      </c>
      <c r="M218">
        <v>41040</v>
      </c>
      <c r="N218" t="s">
        <v>958</v>
      </c>
      <c r="O218">
        <v>790.09947590000002</v>
      </c>
      <c r="P218">
        <v>1852.3634589999999</v>
      </c>
      <c r="Q218">
        <v>2439.3942950000001</v>
      </c>
      <c r="R218">
        <v>2097.7560010000002</v>
      </c>
      <c r="S218">
        <v>3.3764543819999999</v>
      </c>
      <c r="T218">
        <v>331.88051810000002</v>
      </c>
      <c r="U218">
        <v>199.33019229999999</v>
      </c>
      <c r="V218">
        <v>158.44336480000001</v>
      </c>
      <c r="W218">
        <v>354.85439680000002</v>
      </c>
      <c r="X218">
        <v>460.6283219</v>
      </c>
      <c r="Y218">
        <v>555.81067370000005</v>
      </c>
      <c r="Z218">
        <v>554.7167895</v>
      </c>
      <c r="AA218" t="s">
        <v>46</v>
      </c>
      <c r="AB218">
        <v>0.77900000000000003</v>
      </c>
    </row>
    <row r="219" spans="1:28" x14ac:dyDescent="0.3">
      <c r="A219" t="s">
        <v>959</v>
      </c>
      <c r="B219">
        <v>5</v>
      </c>
      <c r="C219">
        <v>2</v>
      </c>
      <c r="D219">
        <v>70.09</v>
      </c>
      <c r="E219">
        <v>2.1928327000000001E-2</v>
      </c>
      <c r="F219">
        <v>1.6353678999999999E-2</v>
      </c>
      <c r="G219">
        <v>2.0907664929999998</v>
      </c>
      <c r="H219">
        <v>0.74437376799999999</v>
      </c>
      <c r="I219">
        <v>2</v>
      </c>
      <c r="J219">
        <v>1</v>
      </c>
      <c r="K219" t="s">
        <v>1</v>
      </c>
      <c r="L219" t="s">
        <v>0</v>
      </c>
      <c r="M219">
        <v>38375</v>
      </c>
      <c r="N219" t="s">
        <v>960</v>
      </c>
      <c r="O219">
        <v>430.41818280000001</v>
      </c>
      <c r="P219">
        <v>555.67405159999998</v>
      </c>
      <c r="Q219">
        <v>890.77548579999996</v>
      </c>
      <c r="R219">
        <v>915.89512890000003</v>
      </c>
      <c r="S219">
        <v>1058.952411</v>
      </c>
      <c r="T219">
        <v>2105.5231789999998</v>
      </c>
      <c r="U219">
        <v>1578.7154640000001</v>
      </c>
      <c r="V219">
        <v>1095.823934</v>
      </c>
      <c r="W219">
        <v>987.42930160000003</v>
      </c>
      <c r="X219">
        <v>933.35465480000005</v>
      </c>
      <c r="Y219">
        <v>572.84200539999995</v>
      </c>
      <c r="Z219">
        <v>692.54993820000004</v>
      </c>
      <c r="AA219" t="s">
        <v>46</v>
      </c>
      <c r="AB219">
        <v>0.50439999999999996</v>
      </c>
    </row>
    <row r="220" spans="1:28" x14ac:dyDescent="0.3">
      <c r="A220" t="s">
        <v>961</v>
      </c>
      <c r="B220">
        <v>3</v>
      </c>
      <c r="C220">
        <v>1</v>
      </c>
      <c r="D220">
        <v>32.17</v>
      </c>
      <c r="E220">
        <v>2.3369778000000001E-2</v>
      </c>
      <c r="F220">
        <v>1.7326785000000001E-2</v>
      </c>
      <c r="G220">
        <v>3.6511665999999998</v>
      </c>
      <c r="H220">
        <v>0.73333031900000001</v>
      </c>
      <c r="I220">
        <v>2</v>
      </c>
      <c r="J220">
        <v>1</v>
      </c>
      <c r="K220" t="s">
        <v>2</v>
      </c>
      <c r="L220" t="s">
        <v>1</v>
      </c>
      <c r="M220">
        <v>28850</v>
      </c>
      <c r="N220" t="s">
        <v>962</v>
      </c>
      <c r="O220">
        <v>205.1805511</v>
      </c>
      <c r="P220">
        <v>363.91252320000001</v>
      </c>
      <c r="Q220">
        <v>531.0579358</v>
      </c>
      <c r="R220">
        <v>293.07559409999999</v>
      </c>
      <c r="S220">
        <v>872.97071860000005</v>
      </c>
      <c r="T220">
        <v>22.49060686</v>
      </c>
      <c r="U220">
        <v>37.925241380000003</v>
      </c>
      <c r="V220">
        <v>53.290021850000002</v>
      </c>
      <c r="W220">
        <v>1302.4339210000001</v>
      </c>
      <c r="X220">
        <v>787.02830840000001</v>
      </c>
      <c r="Y220">
        <v>924.04251820000002</v>
      </c>
      <c r="Z220">
        <v>589.01585799999998</v>
      </c>
      <c r="AA220" t="s">
        <v>46</v>
      </c>
      <c r="AB220">
        <v>0.84960000000000002</v>
      </c>
    </row>
    <row r="221" spans="1:28" x14ac:dyDescent="0.3">
      <c r="A221" t="s">
        <v>489</v>
      </c>
      <c r="B221">
        <v>11</v>
      </c>
      <c r="C221">
        <v>2</v>
      </c>
      <c r="D221">
        <v>84.31</v>
      </c>
      <c r="E221">
        <v>2.3992236E-2</v>
      </c>
      <c r="F221">
        <v>1.7535039999999998E-2</v>
      </c>
      <c r="G221">
        <v>3.7025342139999999</v>
      </c>
      <c r="H221">
        <v>0.72870719299999998</v>
      </c>
      <c r="I221">
        <v>2</v>
      </c>
      <c r="J221">
        <v>1</v>
      </c>
      <c r="K221" t="s">
        <v>2</v>
      </c>
      <c r="L221" t="s">
        <v>0</v>
      </c>
      <c r="M221">
        <v>98829</v>
      </c>
      <c r="N221" t="s">
        <v>490</v>
      </c>
      <c r="O221">
        <v>8138.7009619999999</v>
      </c>
      <c r="P221">
        <v>6401.0182379999997</v>
      </c>
      <c r="Q221">
        <v>7305.2902549999999</v>
      </c>
      <c r="R221">
        <v>14390.53155</v>
      </c>
      <c r="S221">
        <v>6869.270931</v>
      </c>
      <c r="T221">
        <v>26141.161649999998</v>
      </c>
      <c r="U221">
        <v>43678.558470000004</v>
      </c>
      <c r="V221">
        <v>53964.805560000001</v>
      </c>
      <c r="W221">
        <v>39237.101450000002</v>
      </c>
      <c r="X221">
        <v>40041.762580000002</v>
      </c>
      <c r="Y221">
        <v>31304.095010000001</v>
      </c>
      <c r="Z221">
        <v>23580.371309999999</v>
      </c>
      <c r="AA221" t="s">
        <v>46</v>
      </c>
      <c r="AB221">
        <v>0.98629999999999995</v>
      </c>
    </row>
    <row r="222" spans="1:28" x14ac:dyDescent="0.3">
      <c r="A222" t="s">
        <v>721</v>
      </c>
      <c r="B222">
        <v>5</v>
      </c>
      <c r="C222">
        <v>1</v>
      </c>
      <c r="D222">
        <v>93.27</v>
      </c>
      <c r="E222">
        <v>2.4431560000000001E-2</v>
      </c>
      <c r="F222">
        <v>1.7767290000000002E-2</v>
      </c>
      <c r="G222">
        <v>5.572610386</v>
      </c>
      <c r="H222">
        <v>0.72549471799999998</v>
      </c>
      <c r="I222">
        <v>2</v>
      </c>
      <c r="J222">
        <v>1</v>
      </c>
      <c r="K222" t="s">
        <v>0</v>
      </c>
      <c r="L222" t="s">
        <v>2</v>
      </c>
      <c r="M222">
        <v>31623</v>
      </c>
      <c r="N222" t="s">
        <v>722</v>
      </c>
      <c r="O222">
        <v>80.208424129999997</v>
      </c>
      <c r="P222">
        <v>129.8774416</v>
      </c>
      <c r="Q222">
        <v>139.35555260000001</v>
      </c>
      <c r="R222">
        <v>219.8809382</v>
      </c>
      <c r="S222">
        <v>18.708344090000001</v>
      </c>
      <c r="T222">
        <v>278.57829909999998</v>
      </c>
      <c r="U222">
        <v>134.77382990000001</v>
      </c>
      <c r="V222">
        <v>70.140058280000005</v>
      </c>
      <c r="W222">
        <v>22.15169968</v>
      </c>
      <c r="X222">
        <v>16.524690589999999</v>
      </c>
      <c r="Y222">
        <v>31.179263070000001</v>
      </c>
      <c r="Z222">
        <v>32.308739500000001</v>
      </c>
      <c r="AA222" t="s">
        <v>46</v>
      </c>
      <c r="AB222">
        <v>0.99399999999999999</v>
      </c>
    </row>
    <row r="223" spans="1:28" x14ac:dyDescent="0.3">
      <c r="A223" t="s">
        <v>186</v>
      </c>
      <c r="B223">
        <v>8</v>
      </c>
      <c r="C223">
        <v>4</v>
      </c>
      <c r="D223">
        <v>41.67</v>
      </c>
      <c r="E223">
        <v>2.8877836E-2</v>
      </c>
      <c r="F223">
        <v>1.9542356E-2</v>
      </c>
      <c r="G223">
        <v>3.2415454239999999</v>
      </c>
      <c r="H223">
        <v>0.69511559099999998</v>
      </c>
      <c r="I223">
        <v>2</v>
      </c>
      <c r="J223">
        <v>1</v>
      </c>
      <c r="K223" t="s">
        <v>0</v>
      </c>
      <c r="L223" t="s">
        <v>1</v>
      </c>
      <c r="M223">
        <v>19670</v>
      </c>
      <c r="N223" t="s">
        <v>187</v>
      </c>
      <c r="O223">
        <v>4029.5954419999998</v>
      </c>
      <c r="P223">
        <v>13927.105750000001</v>
      </c>
      <c r="Q223">
        <v>9843.5516339999995</v>
      </c>
      <c r="R223">
        <v>11591.99467</v>
      </c>
      <c r="S223">
        <v>2462.6875730000002</v>
      </c>
      <c r="T223">
        <v>5466.9269649999997</v>
      </c>
      <c r="U223">
        <v>2468.856691</v>
      </c>
      <c r="V223">
        <v>1753.833412</v>
      </c>
      <c r="W223">
        <v>4645.6963729999998</v>
      </c>
      <c r="X223">
        <v>3488.5676319999998</v>
      </c>
      <c r="Y223">
        <v>8888.7535009999992</v>
      </c>
      <c r="Z223">
        <v>2919.255901</v>
      </c>
      <c r="AA223" t="s">
        <v>46</v>
      </c>
      <c r="AB223">
        <v>0.78349999999999997</v>
      </c>
    </row>
    <row r="224" spans="1:28" x14ac:dyDescent="0.3">
      <c r="A224" t="s">
        <v>606</v>
      </c>
      <c r="B224">
        <v>19</v>
      </c>
      <c r="C224">
        <v>6</v>
      </c>
      <c r="D224">
        <v>850.31</v>
      </c>
      <c r="E224">
        <v>3.1054360999999999E-2</v>
      </c>
      <c r="F224">
        <v>2.0447284999999999E-2</v>
      </c>
      <c r="G224">
        <v>3.0347992879999999</v>
      </c>
      <c r="H224">
        <v>0.68150053399999999</v>
      </c>
      <c r="I224">
        <v>2</v>
      </c>
      <c r="J224">
        <v>1</v>
      </c>
      <c r="K224" t="s">
        <v>2</v>
      </c>
      <c r="L224" t="s">
        <v>0</v>
      </c>
      <c r="M224">
        <v>51570</v>
      </c>
      <c r="N224" t="s">
        <v>607</v>
      </c>
      <c r="O224">
        <v>1989.07293</v>
      </c>
      <c r="P224">
        <v>3833.2729239999999</v>
      </c>
      <c r="Q224">
        <v>3276.7661130000001</v>
      </c>
      <c r="R224">
        <v>4551.4657619999998</v>
      </c>
      <c r="S224">
        <v>1547.4218760000001</v>
      </c>
      <c r="T224">
        <v>6986.2078750000001</v>
      </c>
      <c r="U224">
        <v>6535.09699</v>
      </c>
      <c r="V224">
        <v>7121.9860799999997</v>
      </c>
      <c r="W224">
        <v>13714.56753</v>
      </c>
      <c r="X224">
        <v>11464.35673</v>
      </c>
      <c r="Y224">
        <v>7583.3698039999999</v>
      </c>
      <c r="Z224">
        <v>8664.4695090000005</v>
      </c>
      <c r="AA224" t="s">
        <v>46</v>
      </c>
      <c r="AB224">
        <v>0.61180000000000001</v>
      </c>
    </row>
    <row r="225" spans="1:28" x14ac:dyDescent="0.3">
      <c r="A225" t="s">
        <v>994</v>
      </c>
      <c r="B225">
        <v>23</v>
      </c>
      <c r="C225">
        <v>9</v>
      </c>
      <c r="D225">
        <v>124.33</v>
      </c>
      <c r="E225">
        <v>3.3904825999999999E-2</v>
      </c>
      <c r="F225">
        <v>2.2026476999999999E-2</v>
      </c>
      <c r="G225">
        <v>1.6188071559999999</v>
      </c>
      <c r="H225">
        <v>0.66474076000000004</v>
      </c>
      <c r="I225">
        <v>2</v>
      </c>
      <c r="J225">
        <v>1</v>
      </c>
      <c r="K225" t="s">
        <v>0</v>
      </c>
      <c r="L225" t="s">
        <v>2</v>
      </c>
      <c r="M225">
        <v>121810</v>
      </c>
      <c r="N225" t="s">
        <v>995</v>
      </c>
      <c r="O225">
        <v>6780.8152479999999</v>
      </c>
      <c r="P225">
        <v>7435.4284550000002</v>
      </c>
      <c r="Q225">
        <v>6733.5691619999998</v>
      </c>
      <c r="R225">
        <v>11152.39032</v>
      </c>
      <c r="S225">
        <v>5017.5935280000003</v>
      </c>
      <c r="T225">
        <v>3835.7294729999999</v>
      </c>
      <c r="U225">
        <v>5698.090494</v>
      </c>
      <c r="V225">
        <v>6609.4656139999997</v>
      </c>
      <c r="W225">
        <v>5694.2093279999999</v>
      </c>
      <c r="X225">
        <v>5287.8899369999999</v>
      </c>
      <c r="Y225">
        <v>3514.145516</v>
      </c>
      <c r="Z225">
        <v>5334.5318880000004</v>
      </c>
      <c r="AA225" t="s">
        <v>46</v>
      </c>
      <c r="AB225">
        <v>0.69589999999999996</v>
      </c>
    </row>
    <row r="226" spans="1:28" x14ac:dyDescent="0.3">
      <c r="A226" t="s">
        <v>996</v>
      </c>
      <c r="B226">
        <v>7</v>
      </c>
      <c r="C226">
        <v>3</v>
      </c>
      <c r="D226">
        <v>31.16</v>
      </c>
      <c r="E226">
        <v>3.4218810000000002E-2</v>
      </c>
      <c r="F226">
        <v>2.2132094000000001E-2</v>
      </c>
      <c r="G226">
        <v>5.1184180330000002</v>
      </c>
      <c r="H226">
        <v>0.66296308599999998</v>
      </c>
      <c r="I226">
        <v>2</v>
      </c>
      <c r="J226">
        <v>1</v>
      </c>
      <c r="K226" t="s">
        <v>1</v>
      </c>
      <c r="L226" t="s">
        <v>0</v>
      </c>
      <c r="M226">
        <v>40131</v>
      </c>
      <c r="N226" t="s">
        <v>667</v>
      </c>
      <c r="O226">
        <v>286.98107879999998</v>
      </c>
      <c r="P226">
        <v>645.43078530000003</v>
      </c>
      <c r="Q226">
        <v>370.96578299999999</v>
      </c>
      <c r="R226">
        <v>502.68066490000001</v>
      </c>
      <c r="S226">
        <v>300.10438090000002</v>
      </c>
      <c r="T226">
        <v>3096.1540180000002</v>
      </c>
      <c r="U226">
        <v>2758.8564970000002</v>
      </c>
      <c r="V226">
        <v>3089.0465359999998</v>
      </c>
      <c r="W226">
        <v>2237.40398</v>
      </c>
      <c r="X226">
        <v>1753.2527749999999</v>
      </c>
      <c r="Y226">
        <v>1550.385057</v>
      </c>
      <c r="Z226">
        <v>1386.1379589999999</v>
      </c>
      <c r="AA226" t="s">
        <v>46</v>
      </c>
      <c r="AB226">
        <v>0.748</v>
      </c>
    </row>
    <row r="227" spans="1:28" x14ac:dyDescent="0.3">
      <c r="A227" t="s">
        <v>1001</v>
      </c>
      <c r="B227">
        <v>15</v>
      </c>
      <c r="C227">
        <v>4</v>
      </c>
      <c r="D227">
        <v>107.87</v>
      </c>
      <c r="E227">
        <v>3.6968425999999999E-2</v>
      </c>
      <c r="F227">
        <v>2.3292119999999999E-2</v>
      </c>
      <c r="G227">
        <v>5.6379277070000002</v>
      </c>
      <c r="H227">
        <v>0.64792824199999999</v>
      </c>
      <c r="I227">
        <v>2</v>
      </c>
      <c r="J227">
        <v>1</v>
      </c>
      <c r="K227" t="s">
        <v>0</v>
      </c>
      <c r="L227" t="s">
        <v>2</v>
      </c>
      <c r="M227">
        <v>60558</v>
      </c>
      <c r="N227" t="s">
        <v>1002</v>
      </c>
      <c r="O227">
        <v>1032.9729170000001</v>
      </c>
      <c r="P227">
        <v>3023.1227669999998</v>
      </c>
      <c r="Q227">
        <v>3359.935559</v>
      </c>
      <c r="R227">
        <v>3853.2103739999998</v>
      </c>
      <c r="S227">
        <v>75.007734859999999</v>
      </c>
      <c r="T227">
        <v>1580.9525860000001</v>
      </c>
      <c r="U227">
        <v>635.78519180000001</v>
      </c>
      <c r="V227">
        <v>749.23760470000002</v>
      </c>
      <c r="W227">
        <v>479.79352720000003</v>
      </c>
      <c r="X227">
        <v>306.38574720000003</v>
      </c>
      <c r="Y227">
        <v>896.06189359999996</v>
      </c>
      <c r="Z227">
        <v>316.58574199999998</v>
      </c>
      <c r="AA227" t="s">
        <v>46</v>
      </c>
      <c r="AB227">
        <v>0.49280000000000002</v>
      </c>
    </row>
    <row r="228" spans="1:28" x14ac:dyDescent="0.3">
      <c r="A228" t="s">
        <v>641</v>
      </c>
      <c r="B228">
        <v>6</v>
      </c>
      <c r="C228">
        <v>2</v>
      </c>
      <c r="D228">
        <v>131.88999999999999</v>
      </c>
      <c r="E228">
        <v>3.7954305000000001E-2</v>
      </c>
      <c r="F228">
        <v>2.3507967000000001E-2</v>
      </c>
      <c r="G228">
        <v>3.8792589679999998</v>
      </c>
      <c r="H228">
        <v>0.642757519</v>
      </c>
      <c r="I228">
        <v>2</v>
      </c>
      <c r="J228">
        <v>1</v>
      </c>
      <c r="K228" t="s">
        <v>1</v>
      </c>
      <c r="L228" t="s">
        <v>0</v>
      </c>
      <c r="M228">
        <v>24628</v>
      </c>
      <c r="N228" t="s">
        <v>642</v>
      </c>
      <c r="O228">
        <v>623.22569710000005</v>
      </c>
      <c r="P228">
        <v>944.80968610000002</v>
      </c>
      <c r="Q228">
        <v>886.11774920000005</v>
      </c>
      <c r="R228">
        <v>1434.998591</v>
      </c>
      <c r="S228">
        <v>607.58196469999996</v>
      </c>
      <c r="T228">
        <v>3049.6150750000002</v>
      </c>
      <c r="U228">
        <v>5464.4162219999998</v>
      </c>
      <c r="V228">
        <v>5965.4134350000004</v>
      </c>
      <c r="W228">
        <v>3964.8589609999999</v>
      </c>
      <c r="X228">
        <v>4038.7601490000002</v>
      </c>
      <c r="Y228">
        <v>3040.6516259999999</v>
      </c>
      <c r="Z228">
        <v>3148.5414270000001</v>
      </c>
      <c r="AA228" t="s">
        <v>46</v>
      </c>
      <c r="AB228">
        <v>0.76060000000000005</v>
      </c>
    </row>
    <row r="229" spans="1:28" x14ac:dyDescent="0.3">
      <c r="A229" t="s">
        <v>1007</v>
      </c>
      <c r="B229">
        <v>5</v>
      </c>
      <c r="C229">
        <v>1</v>
      </c>
      <c r="D229">
        <v>63.85</v>
      </c>
      <c r="E229">
        <v>3.8285853000000002E-2</v>
      </c>
      <c r="F229">
        <v>2.3514047999999999E-2</v>
      </c>
      <c r="G229">
        <v>7.197905628</v>
      </c>
      <c r="H229">
        <v>0.64104329800000004</v>
      </c>
      <c r="I229">
        <v>2</v>
      </c>
      <c r="J229">
        <v>1</v>
      </c>
      <c r="K229" t="s">
        <v>1</v>
      </c>
      <c r="L229" t="s">
        <v>0</v>
      </c>
      <c r="M229">
        <v>23164</v>
      </c>
      <c r="N229" t="s">
        <v>1008</v>
      </c>
      <c r="O229">
        <v>54.18499199</v>
      </c>
      <c r="P229">
        <v>234.50826029999999</v>
      </c>
      <c r="Q229">
        <v>65.428820509999994</v>
      </c>
      <c r="R229">
        <v>129.09807559999999</v>
      </c>
      <c r="S229">
        <v>97.108516809999998</v>
      </c>
      <c r="T229">
        <v>531.68194149999999</v>
      </c>
      <c r="U229">
        <v>1792.490495</v>
      </c>
      <c r="V229">
        <v>1056.892071</v>
      </c>
      <c r="W229">
        <v>259.89955379999998</v>
      </c>
      <c r="X229">
        <v>735.30544429999998</v>
      </c>
      <c r="Y229">
        <v>475.48877620000002</v>
      </c>
      <c r="Z229">
        <v>922.50173189999998</v>
      </c>
      <c r="AA229" t="s">
        <v>46</v>
      </c>
      <c r="AB229">
        <v>0.93889999999999996</v>
      </c>
    </row>
    <row r="230" spans="1:28" x14ac:dyDescent="0.3">
      <c r="A230" t="s">
        <v>789</v>
      </c>
      <c r="B230">
        <v>7</v>
      </c>
      <c r="C230">
        <v>2</v>
      </c>
      <c r="D230">
        <v>226.49</v>
      </c>
      <c r="E230">
        <v>1.0966700000000001E-4</v>
      </c>
      <c r="F230">
        <v>5.0918600000000001E-4</v>
      </c>
      <c r="G230">
        <v>9.7177193309999996</v>
      </c>
      <c r="H230">
        <v>0.99996680999999998</v>
      </c>
      <c r="I230">
        <v>2</v>
      </c>
      <c r="J230">
        <v>1</v>
      </c>
      <c r="K230" t="s">
        <v>0</v>
      </c>
      <c r="L230" t="s">
        <v>2</v>
      </c>
      <c r="M230">
        <v>35833</v>
      </c>
      <c r="N230" t="s">
        <v>790</v>
      </c>
      <c r="O230">
        <v>2202.3229219999998</v>
      </c>
      <c r="P230">
        <v>2724.5392219999999</v>
      </c>
      <c r="Q230">
        <v>2857.9915689999998</v>
      </c>
      <c r="R230">
        <v>8406.8798229999993</v>
      </c>
      <c r="S230">
        <v>1219.779088</v>
      </c>
      <c r="T230">
        <v>673.18874510000001</v>
      </c>
      <c r="U230">
        <v>777.15697179999995</v>
      </c>
      <c r="V230">
        <v>596.32802900000002</v>
      </c>
      <c r="W230">
        <v>359.42873539999999</v>
      </c>
      <c r="X230">
        <v>424.92775779999999</v>
      </c>
      <c r="Y230">
        <v>502.79890110000002</v>
      </c>
      <c r="Z230">
        <v>379.05176649999999</v>
      </c>
      <c r="AA230" t="s">
        <v>18</v>
      </c>
      <c r="AB230">
        <v>0.42470000000000002</v>
      </c>
    </row>
    <row r="231" spans="1:28" x14ac:dyDescent="0.3">
      <c r="A231" t="s">
        <v>803</v>
      </c>
      <c r="B231">
        <v>2</v>
      </c>
      <c r="C231">
        <v>1</v>
      </c>
      <c r="D231">
        <v>34.25</v>
      </c>
      <c r="E231">
        <v>2.8164800000000001E-4</v>
      </c>
      <c r="F231">
        <v>9.3566299999999999E-4</v>
      </c>
      <c r="G231">
        <v>6.7548464089999998</v>
      </c>
      <c r="H231">
        <v>0.99950620999999995</v>
      </c>
      <c r="I231">
        <v>2</v>
      </c>
      <c r="J231">
        <v>1</v>
      </c>
      <c r="K231" t="s">
        <v>0</v>
      </c>
      <c r="L231" t="s">
        <v>1</v>
      </c>
      <c r="M231">
        <v>22386</v>
      </c>
      <c r="N231" t="s">
        <v>804</v>
      </c>
      <c r="O231">
        <v>1075.3393060000001</v>
      </c>
      <c r="P231">
        <v>2160.125951</v>
      </c>
      <c r="Q231">
        <v>2730.8253810000001</v>
      </c>
      <c r="R231">
        <v>2823.0749369999999</v>
      </c>
      <c r="S231">
        <v>140.53512900000001</v>
      </c>
      <c r="T231">
        <v>470.59799290000001</v>
      </c>
      <c r="U231">
        <v>355.57039630000003</v>
      </c>
      <c r="V231">
        <v>334.49047519999999</v>
      </c>
      <c r="W231">
        <v>647.27725129999999</v>
      </c>
      <c r="X231">
        <v>813.56068459999995</v>
      </c>
      <c r="Y231">
        <v>779.62904249999997</v>
      </c>
      <c r="Z231">
        <v>748.54664290000005</v>
      </c>
      <c r="AA231" t="s">
        <v>18</v>
      </c>
      <c r="AB231">
        <v>0.32</v>
      </c>
    </row>
    <row r="232" spans="1:28" x14ac:dyDescent="0.3">
      <c r="A232" t="s">
        <v>681</v>
      </c>
      <c r="B232">
        <v>7</v>
      </c>
      <c r="C232">
        <v>3</v>
      </c>
      <c r="D232">
        <v>54.32</v>
      </c>
      <c r="E232">
        <v>3.3419400000000001E-4</v>
      </c>
      <c r="F232">
        <v>1.039363E-3</v>
      </c>
      <c r="G232">
        <v>4.7590415679999998</v>
      </c>
      <c r="H232">
        <v>0.99924797399999998</v>
      </c>
      <c r="I232">
        <v>2</v>
      </c>
      <c r="J232">
        <v>1</v>
      </c>
      <c r="K232" t="s">
        <v>0</v>
      </c>
      <c r="L232" t="s">
        <v>1</v>
      </c>
      <c r="M232">
        <v>40183</v>
      </c>
      <c r="N232" t="s">
        <v>682</v>
      </c>
      <c r="O232">
        <v>13777.88625</v>
      </c>
      <c r="P232">
        <v>33708.207170000001</v>
      </c>
      <c r="Q232">
        <v>15662.696019999999</v>
      </c>
      <c r="R232">
        <v>39395.443500000001</v>
      </c>
      <c r="S232">
        <v>4876.0856389999999</v>
      </c>
      <c r="T232">
        <v>5715.2800090000001</v>
      </c>
      <c r="U232">
        <v>5792.2015650000003</v>
      </c>
      <c r="V232">
        <v>5163.677428</v>
      </c>
      <c r="W232">
        <v>9847.1467269999994</v>
      </c>
      <c r="X232">
        <v>9799.4776980000006</v>
      </c>
      <c r="Y232">
        <v>10677.33388</v>
      </c>
      <c r="Z232">
        <v>10270.171060000001</v>
      </c>
      <c r="AA232" t="s">
        <v>18</v>
      </c>
      <c r="AB232">
        <v>0.31780000000000003</v>
      </c>
    </row>
    <row r="233" spans="1:28" x14ac:dyDescent="0.3">
      <c r="A233" t="s">
        <v>694</v>
      </c>
      <c r="B233">
        <v>3</v>
      </c>
      <c r="C233">
        <v>1</v>
      </c>
      <c r="D233">
        <v>29.84</v>
      </c>
      <c r="E233">
        <v>5.4668199999999998E-3</v>
      </c>
      <c r="F233">
        <v>6.2633919999999996E-3</v>
      </c>
      <c r="G233">
        <v>34.754795379999997</v>
      </c>
      <c r="H233">
        <v>0.92225184000000004</v>
      </c>
      <c r="I233">
        <v>2</v>
      </c>
      <c r="J233">
        <v>1</v>
      </c>
      <c r="K233" t="s">
        <v>0</v>
      </c>
      <c r="L233" t="s">
        <v>2</v>
      </c>
      <c r="M233">
        <v>20477</v>
      </c>
      <c r="N233" t="s">
        <v>695</v>
      </c>
      <c r="O233">
        <v>216.33247639999999</v>
      </c>
      <c r="P233">
        <v>207.950322</v>
      </c>
      <c r="Q233">
        <v>132.7453289</v>
      </c>
      <c r="R233">
        <v>333.72518000000002</v>
      </c>
      <c r="S233">
        <v>0</v>
      </c>
      <c r="T233">
        <v>0.64013256699999999</v>
      </c>
      <c r="U233">
        <v>9.4913952839999993</v>
      </c>
      <c r="V233">
        <v>76.464386110000007</v>
      </c>
      <c r="W233">
        <v>3.8753572260000002</v>
      </c>
      <c r="X233">
        <v>8.5096728289999994</v>
      </c>
      <c r="Y233">
        <v>9.9457990039999995</v>
      </c>
      <c r="Z233">
        <v>3.2988228369999999</v>
      </c>
      <c r="AA233" t="s">
        <v>18</v>
      </c>
      <c r="AB233">
        <v>0.60599999999999998</v>
      </c>
    </row>
    <row r="234" spans="1:28" x14ac:dyDescent="0.3">
      <c r="A234" t="s">
        <v>1021</v>
      </c>
      <c r="B234">
        <v>6</v>
      </c>
      <c r="C234">
        <v>3</v>
      </c>
      <c r="D234">
        <v>32.75</v>
      </c>
      <c r="E234">
        <v>4.9390262999999997E-2</v>
      </c>
      <c r="F234">
        <v>2.8423245E-2</v>
      </c>
      <c r="G234">
        <v>2.1604221090000002</v>
      </c>
      <c r="H234">
        <v>0.58978327799999997</v>
      </c>
      <c r="I234">
        <v>2</v>
      </c>
      <c r="J234">
        <v>1</v>
      </c>
      <c r="K234" t="s">
        <v>0</v>
      </c>
      <c r="L234" t="s">
        <v>1</v>
      </c>
      <c r="M234">
        <v>70934</v>
      </c>
      <c r="N234" t="s">
        <v>1022</v>
      </c>
      <c r="O234">
        <v>2212.6021219999998</v>
      </c>
      <c r="P234">
        <v>3516.672399</v>
      </c>
      <c r="Q234">
        <v>1606.7616350000001</v>
      </c>
      <c r="R234">
        <v>3717.5073980000002</v>
      </c>
      <c r="S234">
        <v>427.19324719999997</v>
      </c>
      <c r="T234">
        <v>1177.8650070000001</v>
      </c>
      <c r="U234">
        <v>1837.343138</v>
      </c>
      <c r="V234">
        <v>1673.9800359999999</v>
      </c>
      <c r="W234">
        <v>2754.9249850000001</v>
      </c>
      <c r="X234">
        <v>2223.7252709999998</v>
      </c>
      <c r="Y234">
        <v>2176.2270170000002</v>
      </c>
      <c r="Z234">
        <v>2508.6039169999999</v>
      </c>
      <c r="AA234" t="s">
        <v>18</v>
      </c>
      <c r="AB234">
        <v>0.71989999999999998</v>
      </c>
    </row>
    <row r="235" spans="1:28" x14ac:dyDescent="0.3">
      <c r="A235" t="s">
        <v>777</v>
      </c>
      <c r="B235">
        <v>8</v>
      </c>
      <c r="C235">
        <v>3</v>
      </c>
      <c r="D235">
        <v>57.75</v>
      </c>
      <c r="E235" s="1">
        <v>1.91E-5</v>
      </c>
      <c r="F235">
        <v>1.6463400000000001E-4</v>
      </c>
      <c r="G235">
        <v>9.9660412639999993</v>
      </c>
      <c r="H235">
        <v>0.99999997299999999</v>
      </c>
      <c r="I235">
        <v>2</v>
      </c>
      <c r="J235">
        <v>1</v>
      </c>
      <c r="K235" t="s">
        <v>2</v>
      </c>
      <c r="L235" t="s">
        <v>0</v>
      </c>
      <c r="M235">
        <v>51632</v>
      </c>
      <c r="N235" t="s">
        <v>778</v>
      </c>
      <c r="O235">
        <v>289.50674950000001</v>
      </c>
      <c r="P235">
        <v>545.81381420000002</v>
      </c>
      <c r="Q235">
        <v>319.41126489999999</v>
      </c>
      <c r="R235">
        <v>333.73971119999999</v>
      </c>
      <c r="S235">
        <v>1228.9016710000001</v>
      </c>
      <c r="T235">
        <v>2232.686541</v>
      </c>
      <c r="U235">
        <v>1753.396485</v>
      </c>
      <c r="V235">
        <v>1135.3503860000001</v>
      </c>
      <c r="W235">
        <v>4503.0710209999997</v>
      </c>
      <c r="X235">
        <v>3208.2017030000002</v>
      </c>
      <c r="Y235">
        <v>5082.1133769999997</v>
      </c>
      <c r="Z235">
        <v>2040.7826849999999</v>
      </c>
      <c r="AA235" t="s">
        <v>22</v>
      </c>
      <c r="AB235">
        <v>0.97450000000000003</v>
      </c>
    </row>
    <row r="236" spans="1:28" x14ac:dyDescent="0.3">
      <c r="A236" t="s">
        <v>294</v>
      </c>
      <c r="B236">
        <v>20</v>
      </c>
      <c r="C236">
        <v>6</v>
      </c>
      <c r="D236">
        <v>1644.34</v>
      </c>
      <c r="E236" s="1">
        <v>5.0800000000000002E-5</v>
      </c>
      <c r="F236">
        <v>3.3721499999999998E-4</v>
      </c>
      <c r="G236">
        <v>10.108755710000001</v>
      </c>
      <c r="H236">
        <v>0.99999789699999997</v>
      </c>
      <c r="I236" t="s">
        <v>39</v>
      </c>
      <c r="J236">
        <v>2</v>
      </c>
      <c r="K236" t="s">
        <v>0</v>
      </c>
      <c r="L236" t="s">
        <v>1</v>
      </c>
      <c r="M236">
        <v>37655</v>
      </c>
      <c r="N236" t="s">
        <v>128</v>
      </c>
      <c r="O236">
        <v>22187.91432</v>
      </c>
      <c r="P236">
        <v>59165.502200000003</v>
      </c>
      <c r="Q236">
        <v>37367.027020000001</v>
      </c>
      <c r="R236">
        <v>35037.651729999998</v>
      </c>
      <c r="S236">
        <v>1689.0541539999999</v>
      </c>
      <c r="T236">
        <v>3442.604703</v>
      </c>
      <c r="U236">
        <v>4449.0118540000003</v>
      </c>
      <c r="V236">
        <v>5629.7171639999997</v>
      </c>
      <c r="W236">
        <v>13266.231540000001</v>
      </c>
      <c r="X236">
        <v>11498.25873</v>
      </c>
      <c r="Y236">
        <v>15522.162920000001</v>
      </c>
      <c r="Z236">
        <v>17229.716779999999</v>
      </c>
      <c r="AA236" t="s">
        <v>22</v>
      </c>
      <c r="AB236">
        <v>0.28599999999999998</v>
      </c>
    </row>
    <row r="237" spans="1:28" x14ac:dyDescent="0.3">
      <c r="A237" t="s">
        <v>716</v>
      </c>
      <c r="B237">
        <v>7</v>
      </c>
      <c r="C237">
        <v>2</v>
      </c>
      <c r="D237">
        <v>61.68</v>
      </c>
      <c r="E237">
        <v>5.1778800000000004E-4</v>
      </c>
      <c r="F237">
        <v>1.2828200000000001E-3</v>
      </c>
      <c r="G237">
        <v>104.2342646</v>
      </c>
      <c r="H237">
        <v>0.99797366799999998</v>
      </c>
      <c r="I237">
        <v>2</v>
      </c>
      <c r="J237">
        <v>1</v>
      </c>
      <c r="K237" t="s">
        <v>1</v>
      </c>
      <c r="L237" t="s">
        <v>0</v>
      </c>
      <c r="M237">
        <v>58923</v>
      </c>
      <c r="N237" t="s">
        <v>717</v>
      </c>
      <c r="O237">
        <v>11.1439384</v>
      </c>
      <c r="P237">
        <v>9.0541506720000005</v>
      </c>
      <c r="Q237">
        <v>1.2029671580000001</v>
      </c>
      <c r="R237">
        <v>11.89927119</v>
      </c>
      <c r="S237">
        <v>53.728056270000003</v>
      </c>
      <c r="T237">
        <v>854.52285979999999</v>
      </c>
      <c r="U237">
        <v>1091.3991880000001</v>
      </c>
      <c r="V237">
        <v>1471.3850359999999</v>
      </c>
      <c r="W237">
        <v>345.84214179999998</v>
      </c>
      <c r="X237">
        <v>291.58663769999998</v>
      </c>
      <c r="Y237">
        <v>203.50344659999999</v>
      </c>
      <c r="Z237">
        <v>278.11372920000002</v>
      </c>
      <c r="AA237" t="s">
        <v>22</v>
      </c>
      <c r="AB237">
        <v>0.99650000000000005</v>
      </c>
    </row>
    <row r="238" spans="1:28" x14ac:dyDescent="0.3">
      <c r="A238" t="s">
        <v>836</v>
      </c>
      <c r="B238">
        <v>15</v>
      </c>
      <c r="C238">
        <v>4</v>
      </c>
      <c r="D238">
        <v>128</v>
      </c>
      <c r="E238">
        <v>1.4166319999999999E-3</v>
      </c>
      <c r="F238">
        <v>2.5077239999999998E-3</v>
      </c>
      <c r="G238">
        <v>8.8256563289999992</v>
      </c>
      <c r="H238">
        <v>0.98689189099999997</v>
      </c>
      <c r="I238">
        <v>2</v>
      </c>
      <c r="J238">
        <v>1</v>
      </c>
      <c r="K238" t="s">
        <v>0</v>
      </c>
      <c r="L238" t="s">
        <v>1</v>
      </c>
      <c r="M238">
        <v>59960</v>
      </c>
      <c r="N238" t="s">
        <v>837</v>
      </c>
      <c r="O238">
        <v>11140.72385</v>
      </c>
      <c r="P238">
        <v>12631.96026</v>
      </c>
      <c r="Q238">
        <v>28771.482049999999</v>
      </c>
      <c r="R238">
        <v>44488.258829999999</v>
      </c>
      <c r="S238">
        <v>1668.0952159999999</v>
      </c>
      <c r="T238">
        <v>3036.4692679999998</v>
      </c>
      <c r="U238">
        <v>3706.5007059999998</v>
      </c>
      <c r="V238">
        <v>2583.2927770000001</v>
      </c>
      <c r="W238">
        <v>21064.038530000002</v>
      </c>
      <c r="X238">
        <v>8505.8600819999992</v>
      </c>
      <c r="Y238">
        <v>6096.5110400000003</v>
      </c>
      <c r="Z238">
        <v>6943.1668870000003</v>
      </c>
      <c r="AA238" t="s">
        <v>22</v>
      </c>
      <c r="AB238">
        <v>0.95050000000000001</v>
      </c>
    </row>
    <row r="239" spans="1:28" x14ac:dyDescent="0.3">
      <c r="A239" t="s">
        <v>678</v>
      </c>
      <c r="B239">
        <v>6</v>
      </c>
      <c r="C239">
        <v>2</v>
      </c>
      <c r="D239">
        <v>66.61</v>
      </c>
      <c r="E239">
        <v>1.581727E-3</v>
      </c>
      <c r="F239">
        <v>2.627332E-3</v>
      </c>
      <c r="G239">
        <v>16.172972720000001</v>
      </c>
      <c r="H239">
        <v>0.98440559400000005</v>
      </c>
      <c r="I239">
        <v>2</v>
      </c>
      <c r="J239">
        <v>1</v>
      </c>
      <c r="K239" t="s">
        <v>2</v>
      </c>
      <c r="L239" t="s">
        <v>0</v>
      </c>
      <c r="M239">
        <v>47525</v>
      </c>
      <c r="N239" t="s">
        <v>679</v>
      </c>
      <c r="O239">
        <v>120.26180170000001</v>
      </c>
      <c r="P239">
        <v>584.01976230000002</v>
      </c>
      <c r="Q239">
        <v>33.569040389999998</v>
      </c>
      <c r="R239">
        <v>137.436027</v>
      </c>
      <c r="S239">
        <v>213.36354600000001</v>
      </c>
      <c r="T239">
        <v>1143.4858979999999</v>
      </c>
      <c r="U239">
        <v>1463.0109190000001</v>
      </c>
      <c r="V239">
        <v>1319.458619</v>
      </c>
      <c r="W239">
        <v>2858.0205310000001</v>
      </c>
      <c r="X239">
        <v>4087.6148119999998</v>
      </c>
      <c r="Y239">
        <v>3091.4442479999998</v>
      </c>
      <c r="Z239">
        <v>4118.9072230000002</v>
      </c>
      <c r="AA239" t="s">
        <v>22</v>
      </c>
      <c r="AB239">
        <v>0.99829999999999997</v>
      </c>
    </row>
    <row r="240" spans="1:28" x14ac:dyDescent="0.3">
      <c r="A240" t="s">
        <v>847</v>
      </c>
      <c r="B240">
        <v>5</v>
      </c>
      <c r="C240">
        <v>4</v>
      </c>
      <c r="D240">
        <v>76.98</v>
      </c>
      <c r="E240">
        <v>1.7258690000000001E-3</v>
      </c>
      <c r="F240">
        <v>2.6954729999999999E-3</v>
      </c>
      <c r="G240">
        <v>3.2163151110000001</v>
      </c>
      <c r="H240">
        <v>0.98217836199999997</v>
      </c>
      <c r="I240">
        <v>2</v>
      </c>
      <c r="J240">
        <v>1</v>
      </c>
      <c r="K240" t="s">
        <v>1</v>
      </c>
      <c r="L240" t="s">
        <v>0</v>
      </c>
      <c r="M240">
        <v>26329</v>
      </c>
      <c r="N240" t="s">
        <v>848</v>
      </c>
      <c r="O240">
        <v>2036.5010769999999</v>
      </c>
      <c r="P240">
        <v>1877.344194</v>
      </c>
      <c r="Q240">
        <v>3182.1164690000001</v>
      </c>
      <c r="R240">
        <v>3235.8427569999999</v>
      </c>
      <c r="S240">
        <v>5656.1336350000001</v>
      </c>
      <c r="T240">
        <v>10852.8042</v>
      </c>
      <c r="U240">
        <v>9094.4187469999997</v>
      </c>
      <c r="V240">
        <v>7626.9823459999998</v>
      </c>
      <c r="W240">
        <v>8218.4922470000001</v>
      </c>
      <c r="X240">
        <v>6469.8890039999997</v>
      </c>
      <c r="Y240">
        <v>3748.1506020000002</v>
      </c>
      <c r="Z240">
        <v>4043.1332430000002</v>
      </c>
      <c r="AA240" t="s">
        <v>22</v>
      </c>
      <c r="AB240">
        <v>0.99980000000000002</v>
      </c>
    </row>
    <row r="241" spans="1:28" x14ac:dyDescent="0.3">
      <c r="A241" t="s">
        <v>643</v>
      </c>
      <c r="B241">
        <v>15</v>
      </c>
      <c r="C241">
        <v>7</v>
      </c>
      <c r="D241">
        <v>222.99</v>
      </c>
      <c r="E241">
        <v>1.982209E-3</v>
      </c>
      <c r="F241">
        <v>2.9870589999999998E-3</v>
      </c>
      <c r="G241">
        <v>3.8142115369999998</v>
      </c>
      <c r="H241">
        <v>0.97812193599999997</v>
      </c>
      <c r="I241">
        <v>2</v>
      </c>
      <c r="J241">
        <v>1</v>
      </c>
      <c r="K241" t="s">
        <v>2</v>
      </c>
      <c r="L241" t="s">
        <v>0</v>
      </c>
      <c r="M241">
        <v>53483</v>
      </c>
      <c r="N241" t="s">
        <v>644</v>
      </c>
      <c r="O241">
        <v>1367.7046800000001</v>
      </c>
      <c r="P241">
        <v>2731.8218320000001</v>
      </c>
      <c r="Q241">
        <v>2598.5865469999999</v>
      </c>
      <c r="R241">
        <v>2865.1690789999998</v>
      </c>
      <c r="S241">
        <v>2757.9101909999999</v>
      </c>
      <c r="T241">
        <v>6579.2909710000004</v>
      </c>
      <c r="U241">
        <v>8011.0110649999997</v>
      </c>
      <c r="V241">
        <v>8558.6397309999993</v>
      </c>
      <c r="W241">
        <v>10172.9527</v>
      </c>
      <c r="X241">
        <v>10580.48517</v>
      </c>
      <c r="Y241">
        <v>6735.5893960000003</v>
      </c>
      <c r="Z241">
        <v>8987.3537940000006</v>
      </c>
      <c r="AA241" t="s">
        <v>22</v>
      </c>
      <c r="AB241">
        <v>0.99870000000000003</v>
      </c>
    </row>
    <row r="242" spans="1:28" x14ac:dyDescent="0.3">
      <c r="A242" t="s">
        <v>635</v>
      </c>
      <c r="B242">
        <v>12</v>
      </c>
      <c r="C242">
        <v>1</v>
      </c>
      <c r="D242">
        <v>152.33000000000001</v>
      </c>
      <c r="E242">
        <v>5.254374E-3</v>
      </c>
      <c r="F242">
        <v>6.1939159999999998E-3</v>
      </c>
      <c r="G242">
        <v>11.87952402</v>
      </c>
      <c r="H242">
        <v>0.92548476400000002</v>
      </c>
      <c r="I242">
        <v>2</v>
      </c>
      <c r="J242">
        <v>1</v>
      </c>
      <c r="K242" t="s">
        <v>2</v>
      </c>
      <c r="L242" t="s">
        <v>0</v>
      </c>
      <c r="M242">
        <v>37044</v>
      </c>
      <c r="N242" t="s">
        <v>636</v>
      </c>
      <c r="O242">
        <v>369.6216728</v>
      </c>
      <c r="P242">
        <v>506.75952849999999</v>
      </c>
      <c r="Q242">
        <v>156.2176662</v>
      </c>
      <c r="R242">
        <v>321.77893390000003</v>
      </c>
      <c r="S242">
        <v>181.32137040000001</v>
      </c>
      <c r="T242">
        <v>1439.5251840000001</v>
      </c>
      <c r="U242">
        <v>2345.7997650000002</v>
      </c>
      <c r="V242">
        <v>2764.9689199999998</v>
      </c>
      <c r="W242">
        <v>4798.3068569999996</v>
      </c>
      <c r="X242">
        <v>4927.7797840000003</v>
      </c>
      <c r="Y242">
        <v>2525.762158</v>
      </c>
      <c r="Z242">
        <v>3837.5148239999999</v>
      </c>
      <c r="AA242" t="s">
        <v>22</v>
      </c>
      <c r="AB242">
        <v>0.99839999999999995</v>
      </c>
    </row>
    <row r="243" spans="1:28" x14ac:dyDescent="0.3">
      <c r="A243" t="s">
        <v>898</v>
      </c>
      <c r="B243">
        <v>7</v>
      </c>
      <c r="C243">
        <v>1</v>
      </c>
      <c r="D243">
        <v>70.319999999999993</v>
      </c>
      <c r="E243">
        <v>9.3141490000000007E-3</v>
      </c>
      <c r="F243">
        <v>9.4546779999999993E-3</v>
      </c>
      <c r="G243">
        <v>5.9552172299999997</v>
      </c>
      <c r="H243">
        <v>0.86898251599999998</v>
      </c>
      <c r="I243">
        <v>2</v>
      </c>
      <c r="J243">
        <v>1</v>
      </c>
      <c r="K243" t="s">
        <v>0</v>
      </c>
      <c r="L243" t="s">
        <v>1</v>
      </c>
      <c r="M243">
        <v>34591</v>
      </c>
      <c r="N243" t="s">
        <v>899</v>
      </c>
      <c r="O243">
        <v>287.72551900000002</v>
      </c>
      <c r="P243">
        <v>690.39402480000001</v>
      </c>
      <c r="Q243">
        <v>1288.7390339999999</v>
      </c>
      <c r="R243">
        <v>1143.8819619999999</v>
      </c>
      <c r="S243">
        <v>92.227981549999996</v>
      </c>
      <c r="T243">
        <v>213.74255299999999</v>
      </c>
      <c r="U243">
        <v>136.8353252</v>
      </c>
      <c r="V243">
        <v>129.92564730000001</v>
      </c>
      <c r="W243">
        <v>703.64989179999998</v>
      </c>
      <c r="X243">
        <v>274.50311299999998</v>
      </c>
      <c r="Y243">
        <v>410.17732109999997</v>
      </c>
      <c r="Z243">
        <v>143.56265809999999</v>
      </c>
      <c r="AA243" t="s">
        <v>22</v>
      </c>
      <c r="AB243">
        <v>0.83520000000000005</v>
      </c>
    </row>
    <row r="244" spans="1:28" x14ac:dyDescent="0.3">
      <c r="A244" t="s">
        <v>963</v>
      </c>
      <c r="B244">
        <v>4</v>
      </c>
      <c r="C244">
        <v>1</v>
      </c>
      <c r="D244">
        <v>79.39</v>
      </c>
      <c r="E244">
        <v>2.3470219E-2</v>
      </c>
      <c r="F244">
        <v>1.7326785000000001E-2</v>
      </c>
      <c r="G244">
        <v>9.9674239199999999</v>
      </c>
      <c r="H244">
        <v>0.73257854700000002</v>
      </c>
      <c r="I244">
        <v>2</v>
      </c>
      <c r="J244">
        <v>1</v>
      </c>
      <c r="K244" t="s">
        <v>1</v>
      </c>
      <c r="L244" t="s">
        <v>0</v>
      </c>
      <c r="M244">
        <v>14878</v>
      </c>
      <c r="N244" t="s">
        <v>964</v>
      </c>
      <c r="O244">
        <v>56.622650950000001</v>
      </c>
      <c r="P244">
        <v>42.204291990000002</v>
      </c>
      <c r="Q244">
        <v>18.552997430000001</v>
      </c>
      <c r="R244">
        <v>28.64350477</v>
      </c>
      <c r="S244">
        <v>38.672989889999997</v>
      </c>
      <c r="T244">
        <v>736.21024120000004</v>
      </c>
      <c r="U244">
        <v>354.61742759999998</v>
      </c>
      <c r="V244">
        <v>325.97692119999999</v>
      </c>
      <c r="W244">
        <v>70.141799340000006</v>
      </c>
      <c r="X244">
        <v>88.888486439999994</v>
      </c>
      <c r="Y244">
        <v>88.233397719999999</v>
      </c>
      <c r="Z244">
        <v>165.77221</v>
      </c>
      <c r="AA244" t="s">
        <v>22</v>
      </c>
      <c r="AB244">
        <v>0.39850000000000002</v>
      </c>
    </row>
    <row r="245" spans="1:28" x14ac:dyDescent="0.3">
      <c r="A245" t="s">
        <v>967</v>
      </c>
      <c r="B245">
        <v>5</v>
      </c>
      <c r="C245">
        <v>1</v>
      </c>
      <c r="D245">
        <v>73.819999999999993</v>
      </c>
      <c r="E245">
        <v>2.4855716E-2</v>
      </c>
      <c r="F245">
        <v>1.7986262999999999E-2</v>
      </c>
      <c r="G245">
        <v>7.9492982479999998</v>
      </c>
      <c r="H245">
        <v>0.72243172700000002</v>
      </c>
      <c r="I245">
        <v>2</v>
      </c>
      <c r="J245">
        <v>1</v>
      </c>
      <c r="K245" t="s">
        <v>0</v>
      </c>
      <c r="L245" t="s">
        <v>2</v>
      </c>
      <c r="M245">
        <v>12421</v>
      </c>
      <c r="N245" t="s">
        <v>968</v>
      </c>
      <c r="O245">
        <v>481.24628150000001</v>
      </c>
      <c r="P245">
        <v>1463.906152</v>
      </c>
      <c r="Q245">
        <v>2601.4111800000001</v>
      </c>
      <c r="R245">
        <v>2434.0160089999999</v>
      </c>
      <c r="S245">
        <v>59.070971720000003</v>
      </c>
      <c r="T245">
        <v>580.4499869</v>
      </c>
      <c r="U245">
        <v>692.9917848</v>
      </c>
      <c r="V245">
        <v>549.14023150000003</v>
      </c>
      <c r="W245">
        <v>335.83319849999998</v>
      </c>
      <c r="X245">
        <v>213.3674614</v>
      </c>
      <c r="Y245">
        <v>217.1214425</v>
      </c>
      <c r="Z245">
        <v>111.81574139999999</v>
      </c>
      <c r="AA245" t="s">
        <v>22</v>
      </c>
      <c r="AB245">
        <v>0.99519999999999997</v>
      </c>
    </row>
    <row r="246" spans="1:28" x14ac:dyDescent="0.3">
      <c r="A246" t="s">
        <v>764</v>
      </c>
      <c r="B246">
        <v>4</v>
      </c>
      <c r="C246">
        <v>1</v>
      </c>
      <c r="D246">
        <v>44.58</v>
      </c>
      <c r="E246" s="1">
        <v>7.23E-7</v>
      </c>
      <c r="F246" s="1">
        <v>2.6400000000000001E-5</v>
      </c>
      <c r="G246">
        <v>1237.676111</v>
      </c>
      <c r="H246">
        <v>1</v>
      </c>
      <c r="I246">
        <v>2</v>
      </c>
      <c r="J246">
        <v>1</v>
      </c>
      <c r="K246" t="s">
        <v>1</v>
      </c>
      <c r="L246" t="s">
        <v>0</v>
      </c>
      <c r="M246">
        <v>19321</v>
      </c>
      <c r="N246" t="s">
        <v>34</v>
      </c>
      <c r="O246">
        <v>3.324223038</v>
      </c>
      <c r="P246">
        <v>1.1083612009999999</v>
      </c>
      <c r="Q246">
        <v>0.66201218799999995</v>
      </c>
      <c r="R246">
        <v>0</v>
      </c>
      <c r="S246">
        <v>229.51580899999999</v>
      </c>
      <c r="T246">
        <v>2382.8397060000002</v>
      </c>
      <c r="U246">
        <v>1850.2239050000001</v>
      </c>
      <c r="V246">
        <v>1842.8808739999999</v>
      </c>
      <c r="W246">
        <v>1552.3433749999999</v>
      </c>
      <c r="X246">
        <v>1446.4053919999999</v>
      </c>
      <c r="Y246">
        <v>828.0754038</v>
      </c>
      <c r="Z246">
        <v>1169.781534</v>
      </c>
    </row>
    <row r="247" spans="1:28" x14ac:dyDescent="0.3">
      <c r="A247" t="s">
        <v>774</v>
      </c>
      <c r="B247">
        <v>7</v>
      </c>
      <c r="C247">
        <v>1</v>
      </c>
      <c r="D247">
        <v>148.59</v>
      </c>
      <c r="E247" s="1">
        <v>9.1900000000000001E-6</v>
      </c>
      <c r="F247">
        <v>1.11981E-4</v>
      </c>
      <c r="G247">
        <v>1390.552549</v>
      </c>
      <c r="H247">
        <v>1</v>
      </c>
      <c r="I247">
        <v>2</v>
      </c>
      <c r="J247">
        <v>1</v>
      </c>
      <c r="K247" t="s">
        <v>1</v>
      </c>
      <c r="L247" t="s">
        <v>0</v>
      </c>
      <c r="M247">
        <v>28933</v>
      </c>
      <c r="N247" t="s">
        <v>17</v>
      </c>
      <c r="O247">
        <v>0.26932780699999997</v>
      </c>
      <c r="P247">
        <v>0.222287704</v>
      </c>
      <c r="Q247">
        <v>0.16357017200000001</v>
      </c>
      <c r="R247">
        <v>7.7875106999999999E-2</v>
      </c>
      <c r="S247">
        <v>18.280738670000002</v>
      </c>
      <c r="T247">
        <v>120.8014678</v>
      </c>
      <c r="U247">
        <v>385.99998849999997</v>
      </c>
      <c r="V247">
        <v>494.27735530000001</v>
      </c>
      <c r="W247">
        <v>254.5257579</v>
      </c>
      <c r="X247">
        <v>322.00733609999997</v>
      </c>
      <c r="Y247">
        <v>136.30276190000001</v>
      </c>
      <c r="Z247">
        <v>277.18370900000002</v>
      </c>
    </row>
    <row r="248" spans="1:28" x14ac:dyDescent="0.3">
      <c r="A248" t="s">
        <v>900</v>
      </c>
      <c r="B248">
        <v>16</v>
      </c>
      <c r="C248">
        <v>6</v>
      </c>
      <c r="D248">
        <v>1150.94</v>
      </c>
      <c r="E248">
        <v>1.0252679000000001E-2</v>
      </c>
      <c r="F248">
        <v>1.0209385E-2</v>
      </c>
      <c r="G248">
        <v>3.2748598719999999</v>
      </c>
      <c r="H248">
        <v>0.85738270699999997</v>
      </c>
      <c r="I248">
        <v>2</v>
      </c>
      <c r="J248">
        <v>1</v>
      </c>
      <c r="K248" t="s">
        <v>2</v>
      </c>
      <c r="L248" t="s">
        <v>1</v>
      </c>
      <c r="M248">
        <v>37924</v>
      </c>
      <c r="N248" t="s">
        <v>459</v>
      </c>
      <c r="O248">
        <v>7486.8901599999999</v>
      </c>
      <c r="P248">
        <v>11913.530430000001</v>
      </c>
      <c r="Q248">
        <v>13428.483459999999</v>
      </c>
      <c r="R248">
        <v>19704.41649</v>
      </c>
      <c r="S248">
        <v>5957.3957380000002</v>
      </c>
      <c r="T248">
        <v>4828.9446760000001</v>
      </c>
      <c r="U248">
        <v>9352.7177090000005</v>
      </c>
      <c r="V248">
        <v>11194.558279999999</v>
      </c>
      <c r="W248">
        <v>43057.989860000001</v>
      </c>
      <c r="X248">
        <v>25032.770949999998</v>
      </c>
      <c r="Y248">
        <v>15024.4498</v>
      </c>
      <c r="Z248">
        <v>19497.992389999999</v>
      </c>
    </row>
    <row r="249" spans="1:28" x14ac:dyDescent="0.3">
      <c r="A249" t="s">
        <v>903</v>
      </c>
      <c r="B249">
        <v>10</v>
      </c>
      <c r="C249">
        <v>4</v>
      </c>
      <c r="D249">
        <v>133.49</v>
      </c>
      <c r="E249">
        <v>1.0612361000000001E-2</v>
      </c>
      <c r="F249">
        <v>1.0481328E-2</v>
      </c>
      <c r="G249">
        <v>9.5671625359999997</v>
      </c>
      <c r="H249">
        <v>0.85306570400000004</v>
      </c>
      <c r="I249">
        <v>2</v>
      </c>
      <c r="J249">
        <v>1</v>
      </c>
      <c r="K249" t="s">
        <v>2</v>
      </c>
      <c r="L249" t="s">
        <v>1</v>
      </c>
      <c r="M249">
        <v>21579</v>
      </c>
      <c r="N249" t="s">
        <v>175</v>
      </c>
      <c r="O249">
        <v>2659.6874069999999</v>
      </c>
      <c r="P249">
        <v>3250.4819769999999</v>
      </c>
      <c r="Q249">
        <v>3049.390206</v>
      </c>
      <c r="R249">
        <v>12195.904630000001</v>
      </c>
      <c r="S249">
        <v>2366.5116109999999</v>
      </c>
      <c r="T249">
        <v>515.91505729999994</v>
      </c>
      <c r="U249">
        <v>1328.75362</v>
      </c>
      <c r="V249">
        <v>2072.8226420000001</v>
      </c>
      <c r="W249">
        <v>16377.291880000001</v>
      </c>
      <c r="X249">
        <v>10759.35759</v>
      </c>
      <c r="Y249">
        <v>29413.894799999998</v>
      </c>
      <c r="Z249">
        <v>3569.53314</v>
      </c>
    </row>
    <row r="250" spans="1:28" x14ac:dyDescent="0.3">
      <c r="A250" t="s">
        <v>908</v>
      </c>
      <c r="B250">
        <v>12</v>
      </c>
      <c r="C250">
        <v>5</v>
      </c>
      <c r="D250">
        <v>688.21</v>
      </c>
      <c r="E250">
        <v>1.1253414E-2</v>
      </c>
      <c r="F250">
        <v>1.082198E-2</v>
      </c>
      <c r="G250">
        <v>7.077592965</v>
      </c>
      <c r="H250">
        <v>0.84553962599999999</v>
      </c>
      <c r="I250">
        <v>2</v>
      </c>
      <c r="J250">
        <v>1</v>
      </c>
      <c r="K250" t="s">
        <v>1</v>
      </c>
      <c r="L250" t="s">
        <v>0</v>
      </c>
      <c r="M250">
        <v>25559</v>
      </c>
      <c r="N250" t="s">
        <v>185</v>
      </c>
      <c r="O250">
        <v>1386.326967</v>
      </c>
      <c r="P250">
        <v>4153.5902539999997</v>
      </c>
      <c r="Q250">
        <v>1937.058978</v>
      </c>
      <c r="R250">
        <v>3986.7472349999998</v>
      </c>
      <c r="S250">
        <v>3769.8230920000001</v>
      </c>
      <c r="T250">
        <v>33842.801670000001</v>
      </c>
      <c r="U250">
        <v>19471.962189999998</v>
      </c>
      <c r="V250">
        <v>24050.981370000001</v>
      </c>
      <c r="W250">
        <v>5301.7487270000001</v>
      </c>
      <c r="X250">
        <v>3374.3650120000002</v>
      </c>
      <c r="Y250">
        <v>4781.7112719999996</v>
      </c>
      <c r="Z250">
        <v>6005.9614709999996</v>
      </c>
    </row>
    <row r="251" spans="1:28" x14ac:dyDescent="0.3">
      <c r="A251" t="s">
        <v>918</v>
      </c>
      <c r="B251">
        <v>2</v>
      </c>
      <c r="C251">
        <v>1</v>
      </c>
      <c r="D251">
        <v>27.84</v>
      </c>
      <c r="E251">
        <v>1.218457E-2</v>
      </c>
      <c r="F251">
        <v>1.1062426E-2</v>
      </c>
      <c r="G251">
        <v>2.0054515890000002</v>
      </c>
      <c r="H251">
        <v>0.83497277000000003</v>
      </c>
      <c r="I251">
        <v>2</v>
      </c>
      <c r="J251">
        <v>1</v>
      </c>
      <c r="K251" t="s">
        <v>1</v>
      </c>
      <c r="L251" t="s">
        <v>0</v>
      </c>
      <c r="M251">
        <v>12418</v>
      </c>
      <c r="N251" t="s">
        <v>34</v>
      </c>
      <c r="O251">
        <v>1567.332989</v>
      </c>
      <c r="P251">
        <v>2142.3149309999999</v>
      </c>
      <c r="Q251">
        <v>3147.7478639999999</v>
      </c>
      <c r="R251">
        <v>2803.710959</v>
      </c>
      <c r="S251">
        <v>3242.8317390000002</v>
      </c>
      <c r="T251">
        <v>5889.2882710000003</v>
      </c>
      <c r="U251">
        <v>4267.0940730000002</v>
      </c>
      <c r="V251">
        <v>5975.6677890000001</v>
      </c>
      <c r="W251">
        <v>3324.6841909999998</v>
      </c>
      <c r="X251">
        <v>3569.3954370000001</v>
      </c>
      <c r="Y251">
        <v>2747.4289600000002</v>
      </c>
      <c r="Z251">
        <v>2758.7037799999998</v>
      </c>
    </row>
    <row r="252" spans="1:28" x14ac:dyDescent="0.3">
      <c r="A252" t="s">
        <v>666</v>
      </c>
      <c r="B252">
        <v>4</v>
      </c>
      <c r="C252">
        <v>2</v>
      </c>
      <c r="D252">
        <v>57.22</v>
      </c>
      <c r="E252">
        <v>1.8993556000000002E-2</v>
      </c>
      <c r="F252">
        <v>1.4926547E-2</v>
      </c>
      <c r="G252">
        <v>6.2788370929999999</v>
      </c>
      <c r="H252">
        <v>0.76846573399999996</v>
      </c>
      <c r="I252">
        <v>2</v>
      </c>
      <c r="J252">
        <v>1</v>
      </c>
      <c r="K252" t="s">
        <v>0</v>
      </c>
      <c r="L252" t="s">
        <v>1</v>
      </c>
      <c r="M252">
        <v>14667</v>
      </c>
      <c r="N252" t="s">
        <v>34</v>
      </c>
      <c r="O252">
        <v>674.57624229999999</v>
      </c>
      <c r="P252">
        <v>1897.5296599999999</v>
      </c>
      <c r="Q252">
        <v>1223.2814089999999</v>
      </c>
      <c r="R252">
        <v>1613.3732789999999</v>
      </c>
      <c r="S252">
        <v>13.243777590000001</v>
      </c>
      <c r="T252">
        <v>278.33474439999998</v>
      </c>
      <c r="U252">
        <v>285.25945890000003</v>
      </c>
      <c r="V252">
        <v>284.58914490000001</v>
      </c>
      <c r="W252">
        <v>176.4703265</v>
      </c>
      <c r="X252">
        <v>227.31935659999999</v>
      </c>
      <c r="Y252">
        <v>300.13218519999998</v>
      </c>
      <c r="Z252">
        <v>257.41254149999997</v>
      </c>
    </row>
    <row r="253" spans="1:28" x14ac:dyDescent="0.3">
      <c r="A253" t="s">
        <v>980</v>
      </c>
      <c r="B253">
        <v>19</v>
      </c>
      <c r="C253">
        <v>4</v>
      </c>
      <c r="D253">
        <v>1045.2</v>
      </c>
      <c r="E253">
        <v>2.7584870000000001E-2</v>
      </c>
      <c r="F253">
        <v>1.8930295E-2</v>
      </c>
      <c r="G253">
        <v>2.725247178</v>
      </c>
      <c r="H253">
        <v>0.70357381900000004</v>
      </c>
      <c r="I253">
        <v>2</v>
      </c>
      <c r="J253">
        <v>1</v>
      </c>
      <c r="K253" t="s">
        <v>2</v>
      </c>
      <c r="L253" t="s">
        <v>0</v>
      </c>
      <c r="M253">
        <v>40654</v>
      </c>
      <c r="N253" t="s">
        <v>605</v>
      </c>
      <c r="O253">
        <v>2761.0515730000002</v>
      </c>
      <c r="P253">
        <v>2635.1228430000001</v>
      </c>
      <c r="Q253">
        <v>1882.5565099999999</v>
      </c>
      <c r="R253">
        <v>1756.3732480000001</v>
      </c>
      <c r="S253">
        <v>4601.3192600000002</v>
      </c>
      <c r="T253">
        <v>1386.6700089999999</v>
      </c>
      <c r="U253">
        <v>4369.3291399999998</v>
      </c>
      <c r="V253">
        <v>7221.253541</v>
      </c>
      <c r="W253">
        <v>5145.721466</v>
      </c>
      <c r="X253">
        <v>7019.8338640000002</v>
      </c>
      <c r="Y253">
        <v>6184.6299399999998</v>
      </c>
      <c r="Z253">
        <v>6272.7068820000004</v>
      </c>
    </row>
    <row r="254" spans="1:28" x14ac:dyDescent="0.3">
      <c r="A254" t="s">
        <v>1015</v>
      </c>
      <c r="B254">
        <v>2</v>
      </c>
      <c r="C254">
        <v>2</v>
      </c>
      <c r="D254">
        <v>39.25</v>
      </c>
      <c r="E254">
        <v>4.6760597000000001E-2</v>
      </c>
      <c r="F254">
        <v>2.7287064999999999E-2</v>
      </c>
      <c r="G254">
        <v>3.094079641</v>
      </c>
      <c r="H254">
        <v>0.60095306699999995</v>
      </c>
      <c r="I254">
        <v>2</v>
      </c>
      <c r="J254">
        <v>1</v>
      </c>
      <c r="K254" t="s">
        <v>2</v>
      </c>
      <c r="L254" t="s">
        <v>0</v>
      </c>
      <c r="M254">
        <v>15030</v>
      </c>
      <c r="N254" t="s">
        <v>34</v>
      </c>
      <c r="O254">
        <v>137.65300389999999</v>
      </c>
      <c r="P254">
        <v>206.97226979999999</v>
      </c>
      <c r="Q254">
        <v>15.44552828</v>
      </c>
      <c r="R254">
        <v>101.5569733</v>
      </c>
      <c r="S254">
        <v>296.6477878</v>
      </c>
      <c r="T254">
        <v>367.30995439999998</v>
      </c>
      <c r="U254">
        <v>535.13619589999996</v>
      </c>
      <c r="V254">
        <v>129.63943169999999</v>
      </c>
      <c r="W254">
        <v>435.09440039999998</v>
      </c>
      <c r="X254">
        <v>339.2130287</v>
      </c>
      <c r="Y254">
        <v>394.79998319999999</v>
      </c>
      <c r="Z254">
        <v>259.20568880000002</v>
      </c>
    </row>
    <row r="255" spans="1:28" x14ac:dyDescent="0.3">
      <c r="A255" t="s">
        <v>1018</v>
      </c>
      <c r="B255">
        <v>2</v>
      </c>
      <c r="C255">
        <v>1</v>
      </c>
      <c r="D255">
        <v>32.270000000000003</v>
      </c>
      <c r="E255">
        <v>4.7319622999999998E-2</v>
      </c>
      <c r="F255">
        <v>2.7447750999999999E-2</v>
      </c>
      <c r="G255" t="s">
        <v>20</v>
      </c>
      <c r="H255">
        <v>0.598533396</v>
      </c>
      <c r="I255">
        <v>2</v>
      </c>
      <c r="J255">
        <v>1</v>
      </c>
      <c r="K255" t="s">
        <v>0</v>
      </c>
      <c r="L255" t="s">
        <v>2</v>
      </c>
      <c r="M255">
        <v>13480</v>
      </c>
      <c r="N255" t="s">
        <v>34</v>
      </c>
      <c r="O255">
        <v>24.849603049999999</v>
      </c>
      <c r="P255">
        <v>100.5913968</v>
      </c>
      <c r="Q255">
        <v>0</v>
      </c>
      <c r="R255">
        <v>3.2704466089999999</v>
      </c>
      <c r="S255">
        <v>0</v>
      </c>
      <c r="T255">
        <v>1.8237659420000001</v>
      </c>
      <c r="U255">
        <v>1.2258324119999999</v>
      </c>
      <c r="V255">
        <v>0</v>
      </c>
      <c r="W255">
        <v>0</v>
      </c>
      <c r="X255">
        <v>0</v>
      </c>
      <c r="Y255">
        <v>0</v>
      </c>
      <c r="Z255">
        <v>0</v>
      </c>
    </row>
  </sheetData>
  <sortState xmlns:xlrd2="http://schemas.microsoft.com/office/spreadsheetml/2017/richdata2" ref="A2:AB585">
    <sortCondition ref="AA2:AA58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250"/>
  <sheetViews>
    <sheetView topLeftCell="A73" zoomScaleNormal="100" workbookViewId="0">
      <selection activeCell="B79" sqref="B79"/>
    </sheetView>
  </sheetViews>
  <sheetFormatPr defaultRowHeight="14.4" x14ac:dyDescent="0.3"/>
  <cols>
    <col min="1" max="1" width="13" customWidth="1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445</v>
      </c>
      <c r="B2">
        <v>5</v>
      </c>
      <c r="C2">
        <v>1</v>
      </c>
      <c r="D2">
        <v>171.11</v>
      </c>
      <c r="E2" s="1">
        <v>1.77E-8</v>
      </c>
      <c r="F2" s="1">
        <v>1.2899999999999999E-6</v>
      </c>
      <c r="G2">
        <v>7656.2310619999998</v>
      </c>
      <c r="H2">
        <v>1</v>
      </c>
      <c r="I2">
        <v>2</v>
      </c>
      <c r="J2">
        <v>1</v>
      </c>
      <c r="K2" t="s">
        <v>1</v>
      </c>
      <c r="L2" t="s">
        <v>0</v>
      </c>
      <c r="M2">
        <v>14885</v>
      </c>
      <c r="N2" t="s">
        <v>157</v>
      </c>
      <c r="O2">
        <v>0.21930001900000001</v>
      </c>
      <c r="P2">
        <v>0.28461877800000002</v>
      </c>
      <c r="Q2">
        <v>0</v>
      </c>
      <c r="R2">
        <v>0</v>
      </c>
      <c r="S2">
        <v>269.52133529999998</v>
      </c>
      <c r="T2">
        <v>1386.2705000000001</v>
      </c>
      <c r="U2">
        <v>1031.6676030000001</v>
      </c>
      <c r="V2">
        <v>1170.659312</v>
      </c>
      <c r="W2">
        <v>1393.194904</v>
      </c>
      <c r="X2">
        <v>1030.4578449999999</v>
      </c>
      <c r="Y2">
        <v>371.5957841</v>
      </c>
      <c r="Z2">
        <v>784.47696819999999</v>
      </c>
      <c r="AA2" t="s">
        <v>37</v>
      </c>
      <c r="AB2">
        <v>0.621</v>
      </c>
    </row>
    <row r="3" spans="1:28" x14ac:dyDescent="0.3">
      <c r="A3" t="s">
        <v>621</v>
      </c>
      <c r="B3">
        <v>17</v>
      </c>
      <c r="C3">
        <v>7</v>
      </c>
      <c r="D3">
        <v>751.14</v>
      </c>
      <c r="E3" s="1">
        <v>2.4200000000000001E-6</v>
      </c>
      <c r="F3" s="1">
        <v>5.8900000000000002E-5</v>
      </c>
      <c r="G3">
        <v>12.20221029</v>
      </c>
      <c r="H3">
        <v>1</v>
      </c>
      <c r="I3">
        <v>2</v>
      </c>
      <c r="J3">
        <v>1</v>
      </c>
      <c r="K3" t="s">
        <v>0</v>
      </c>
      <c r="L3" t="s">
        <v>1</v>
      </c>
      <c r="M3">
        <v>35567</v>
      </c>
      <c r="N3" t="s">
        <v>622</v>
      </c>
      <c r="O3">
        <v>32373.191200000001</v>
      </c>
      <c r="P3">
        <v>34987.69124</v>
      </c>
      <c r="Q3">
        <v>26298.363430000001</v>
      </c>
      <c r="R3">
        <v>67455.810089999999</v>
      </c>
      <c r="S3">
        <v>4611.4868880000004</v>
      </c>
      <c r="T3">
        <v>2736.1382749999998</v>
      </c>
      <c r="U3">
        <v>3399.3568019999998</v>
      </c>
      <c r="V3">
        <v>2456.7780250000001</v>
      </c>
      <c r="W3">
        <v>2873.8011299999998</v>
      </c>
      <c r="X3">
        <v>3725.3978010000001</v>
      </c>
      <c r="Y3">
        <v>3790.9920120000002</v>
      </c>
      <c r="Z3">
        <v>5203.1376799999998</v>
      </c>
      <c r="AA3" t="s">
        <v>37</v>
      </c>
      <c r="AB3">
        <v>0.46989999999999998</v>
      </c>
    </row>
    <row r="4" spans="1:28" x14ac:dyDescent="0.3">
      <c r="A4" t="s">
        <v>767</v>
      </c>
      <c r="B4">
        <v>11</v>
      </c>
      <c r="C4">
        <v>1</v>
      </c>
      <c r="D4">
        <v>363.97</v>
      </c>
      <c r="E4" s="1">
        <v>2.8600000000000001E-6</v>
      </c>
      <c r="F4" s="1">
        <v>5.9700000000000001E-5</v>
      </c>
      <c r="G4">
        <v>5.5628899819999997</v>
      </c>
      <c r="H4">
        <v>1</v>
      </c>
      <c r="I4">
        <v>2</v>
      </c>
      <c r="J4">
        <v>1</v>
      </c>
      <c r="K4" t="s">
        <v>0</v>
      </c>
      <c r="L4" t="s">
        <v>1</v>
      </c>
      <c r="M4">
        <v>51196</v>
      </c>
      <c r="N4" t="s">
        <v>725</v>
      </c>
      <c r="O4">
        <v>3268.082371</v>
      </c>
      <c r="P4">
        <v>4609.5334640000001</v>
      </c>
      <c r="Q4">
        <v>3827.821919</v>
      </c>
      <c r="R4">
        <v>5472.4957839999997</v>
      </c>
      <c r="S4">
        <v>533.75321650000001</v>
      </c>
      <c r="T4">
        <v>718.19876950000003</v>
      </c>
      <c r="U4">
        <v>789.02365669999995</v>
      </c>
      <c r="V4">
        <v>1046.9756910000001</v>
      </c>
      <c r="W4">
        <v>904.26268279999999</v>
      </c>
      <c r="X4">
        <v>842.67405259999998</v>
      </c>
      <c r="Y4">
        <v>622.61210759999994</v>
      </c>
      <c r="Z4">
        <v>895.60667369999999</v>
      </c>
      <c r="AA4" t="s">
        <v>37</v>
      </c>
      <c r="AB4">
        <v>0.55230000000000001</v>
      </c>
    </row>
    <row r="5" spans="1:28" x14ac:dyDescent="0.3">
      <c r="A5" t="s">
        <v>627</v>
      </c>
      <c r="B5">
        <v>6</v>
      </c>
      <c r="C5">
        <v>1</v>
      </c>
      <c r="D5">
        <v>60.97</v>
      </c>
      <c r="E5" s="1">
        <v>3.67E-6</v>
      </c>
      <c r="F5" s="1">
        <v>6.7100000000000005E-5</v>
      </c>
      <c r="G5">
        <v>908.55199560000005</v>
      </c>
      <c r="H5">
        <v>1</v>
      </c>
      <c r="I5">
        <v>2</v>
      </c>
      <c r="J5">
        <v>1</v>
      </c>
      <c r="K5" t="s">
        <v>2</v>
      </c>
      <c r="L5" t="s">
        <v>0</v>
      </c>
      <c r="M5">
        <v>21227</v>
      </c>
      <c r="N5" t="s">
        <v>628</v>
      </c>
      <c r="O5">
        <v>0.30231522399999999</v>
      </c>
      <c r="P5">
        <v>6.7568112469999999</v>
      </c>
      <c r="Q5">
        <v>0.51037753699999999</v>
      </c>
      <c r="R5">
        <v>0</v>
      </c>
      <c r="S5">
        <v>133.4922249</v>
      </c>
      <c r="T5">
        <v>651.23182710000003</v>
      </c>
      <c r="U5">
        <v>1424.64716</v>
      </c>
      <c r="V5">
        <v>1545.1295050000001</v>
      </c>
      <c r="W5">
        <v>2064.3652480000001</v>
      </c>
      <c r="X5">
        <v>2000.7923499999999</v>
      </c>
      <c r="Y5">
        <v>1274.6292960000001</v>
      </c>
      <c r="Z5">
        <v>1537.5010789999999</v>
      </c>
      <c r="AA5" t="s">
        <v>37</v>
      </c>
      <c r="AB5">
        <v>0.41899999999999998</v>
      </c>
    </row>
    <row r="6" spans="1:28" x14ac:dyDescent="0.3">
      <c r="A6" t="s">
        <v>696</v>
      </c>
      <c r="B6">
        <v>2</v>
      </c>
      <c r="C6">
        <v>1</v>
      </c>
      <c r="D6">
        <v>26.77</v>
      </c>
      <c r="E6" s="1">
        <v>2.1800000000000001E-5</v>
      </c>
      <c r="F6">
        <v>1.6767099999999999E-4</v>
      </c>
      <c r="G6">
        <v>12.11218444</v>
      </c>
      <c r="H6">
        <v>0.999999949</v>
      </c>
      <c r="I6">
        <v>2</v>
      </c>
      <c r="J6">
        <v>1</v>
      </c>
      <c r="K6" t="s">
        <v>1</v>
      </c>
      <c r="L6" t="s">
        <v>0</v>
      </c>
      <c r="M6">
        <v>25838</v>
      </c>
      <c r="N6" t="s">
        <v>697</v>
      </c>
      <c r="O6">
        <v>13.78483175</v>
      </c>
      <c r="P6">
        <v>54.976590389999998</v>
      </c>
      <c r="Q6">
        <v>39.090785910000001</v>
      </c>
      <c r="R6">
        <v>45.435487430000002</v>
      </c>
      <c r="S6">
        <v>584.9063562</v>
      </c>
      <c r="T6">
        <v>466.0590886</v>
      </c>
      <c r="U6">
        <v>453.4067819</v>
      </c>
      <c r="V6">
        <v>352.27661369999998</v>
      </c>
      <c r="W6">
        <v>44.114443880000003</v>
      </c>
      <c r="X6">
        <v>73.50237362</v>
      </c>
      <c r="Y6">
        <v>76.793666049999999</v>
      </c>
      <c r="Z6">
        <v>72.230290220000001</v>
      </c>
      <c r="AA6" t="s">
        <v>37</v>
      </c>
      <c r="AB6">
        <v>0.82420000000000004</v>
      </c>
    </row>
    <row r="7" spans="1:28" x14ac:dyDescent="0.3">
      <c r="A7" t="s">
        <v>719</v>
      </c>
      <c r="B7">
        <v>6</v>
      </c>
      <c r="C7">
        <v>2</v>
      </c>
      <c r="D7">
        <v>330.26</v>
      </c>
      <c r="E7" s="1">
        <v>6.5599999999999995E-5</v>
      </c>
      <c r="F7">
        <v>3.8326899999999999E-4</v>
      </c>
      <c r="G7">
        <v>73.963334990000007</v>
      </c>
      <c r="H7">
        <v>0.99999441</v>
      </c>
      <c r="I7">
        <v>2</v>
      </c>
      <c r="J7">
        <v>1</v>
      </c>
      <c r="K7" t="s">
        <v>1</v>
      </c>
      <c r="L7" t="s">
        <v>0</v>
      </c>
      <c r="M7">
        <v>12890</v>
      </c>
      <c r="N7" t="s">
        <v>720</v>
      </c>
      <c r="O7">
        <v>27.367113849999999</v>
      </c>
      <c r="P7">
        <v>34.950817630000003</v>
      </c>
      <c r="Q7">
        <v>45.074901179999998</v>
      </c>
      <c r="R7">
        <v>10.74962109</v>
      </c>
      <c r="S7">
        <v>213.19317839999999</v>
      </c>
      <c r="T7">
        <v>1893.4964930000001</v>
      </c>
      <c r="U7">
        <v>3069.5442969999999</v>
      </c>
      <c r="V7">
        <v>3561.975915</v>
      </c>
      <c r="W7">
        <v>2535.2909589999999</v>
      </c>
      <c r="X7">
        <v>2320.8194250000001</v>
      </c>
      <c r="Y7">
        <v>1887.2471250000001</v>
      </c>
      <c r="Z7">
        <v>1917.4017570000001</v>
      </c>
      <c r="AA7" t="s">
        <v>37</v>
      </c>
      <c r="AB7">
        <v>0.5101</v>
      </c>
    </row>
    <row r="8" spans="1:28" x14ac:dyDescent="0.3">
      <c r="A8" t="s">
        <v>674</v>
      </c>
      <c r="B8">
        <v>17</v>
      </c>
      <c r="C8">
        <v>2</v>
      </c>
      <c r="D8">
        <v>149.44</v>
      </c>
      <c r="E8" s="1">
        <v>7.9099999999999998E-5</v>
      </c>
      <c r="F8">
        <v>4.3480100000000001E-4</v>
      </c>
      <c r="G8">
        <v>6.5827470300000002</v>
      </c>
      <c r="H8">
        <v>0.99998898999999997</v>
      </c>
      <c r="I8">
        <v>2</v>
      </c>
      <c r="J8">
        <v>1</v>
      </c>
      <c r="K8" t="s">
        <v>0</v>
      </c>
      <c r="L8" t="s">
        <v>2</v>
      </c>
      <c r="M8">
        <v>53972</v>
      </c>
      <c r="N8" t="s">
        <v>675</v>
      </c>
      <c r="O8">
        <v>318.21648870000001</v>
      </c>
      <c r="P8">
        <v>679.92402159999995</v>
      </c>
      <c r="Q8">
        <v>206.69929640000001</v>
      </c>
      <c r="R8">
        <v>390.5614731</v>
      </c>
      <c r="S8">
        <v>101.8157832</v>
      </c>
      <c r="T8">
        <v>135.5795076</v>
      </c>
      <c r="U8">
        <v>149.3614364</v>
      </c>
      <c r="V8">
        <v>112.41010420000001</v>
      </c>
      <c r="W8">
        <v>48.217917030000002</v>
      </c>
      <c r="X8">
        <v>55.823228579999999</v>
      </c>
      <c r="Y8">
        <v>66.290730819999993</v>
      </c>
      <c r="Z8">
        <v>72.029142849999999</v>
      </c>
      <c r="AA8" t="s">
        <v>37</v>
      </c>
      <c r="AB8">
        <v>0.4929</v>
      </c>
    </row>
    <row r="9" spans="1:28" x14ac:dyDescent="0.3">
      <c r="A9" t="s">
        <v>154</v>
      </c>
      <c r="B9">
        <v>9</v>
      </c>
      <c r="C9">
        <v>2</v>
      </c>
      <c r="D9">
        <v>286.27999999999997</v>
      </c>
      <c r="E9">
        <v>1.3423499999999999E-4</v>
      </c>
      <c r="F9">
        <v>5.94591E-4</v>
      </c>
      <c r="G9">
        <v>896.03368709999995</v>
      </c>
      <c r="H9">
        <v>0.99993725899999997</v>
      </c>
      <c r="I9">
        <v>2</v>
      </c>
      <c r="J9">
        <v>1</v>
      </c>
      <c r="K9" t="s">
        <v>1</v>
      </c>
      <c r="L9" t="s">
        <v>0</v>
      </c>
      <c r="M9">
        <v>46940</v>
      </c>
      <c r="N9" t="s">
        <v>155</v>
      </c>
      <c r="O9">
        <v>2.4436796E-2</v>
      </c>
      <c r="P9">
        <v>1.051834908</v>
      </c>
      <c r="Q9">
        <v>0</v>
      </c>
      <c r="R9">
        <v>1.4100575000000001E-2</v>
      </c>
      <c r="S9">
        <v>14.87903897</v>
      </c>
      <c r="T9">
        <v>166.3513859</v>
      </c>
      <c r="U9">
        <v>262.77024899999998</v>
      </c>
      <c r="V9">
        <v>533.00962010000001</v>
      </c>
      <c r="W9">
        <v>15.322364029999999</v>
      </c>
      <c r="X9">
        <v>8.4390711130000007</v>
      </c>
      <c r="Y9">
        <v>2.8435869610000002</v>
      </c>
      <c r="Z9">
        <v>7.2307074780000002</v>
      </c>
      <c r="AA9" t="s">
        <v>37</v>
      </c>
      <c r="AB9">
        <v>0.58740000000000003</v>
      </c>
    </row>
    <row r="10" spans="1:28" x14ac:dyDescent="0.3">
      <c r="A10" t="s">
        <v>656</v>
      </c>
      <c r="B10">
        <v>7</v>
      </c>
      <c r="C10">
        <v>3</v>
      </c>
      <c r="D10">
        <v>226.49</v>
      </c>
      <c r="E10">
        <v>1.3978100000000001E-4</v>
      </c>
      <c r="F10">
        <v>6.0094800000000002E-4</v>
      </c>
      <c r="G10">
        <v>13.856375379999999</v>
      </c>
      <c r="H10">
        <v>0.99992901000000001</v>
      </c>
      <c r="I10">
        <v>2</v>
      </c>
      <c r="J10">
        <v>1</v>
      </c>
      <c r="K10" t="s">
        <v>0</v>
      </c>
      <c r="L10" t="s">
        <v>2</v>
      </c>
      <c r="M10">
        <v>26708</v>
      </c>
      <c r="N10" t="s">
        <v>657</v>
      </c>
      <c r="O10">
        <v>2366.381155</v>
      </c>
      <c r="P10">
        <v>4813.6674720000001</v>
      </c>
      <c r="Q10">
        <v>8695.4268599999996</v>
      </c>
      <c r="R10">
        <v>7197.2453519999999</v>
      </c>
      <c r="S10">
        <v>1402.5606439999999</v>
      </c>
      <c r="T10">
        <v>795.16220099999998</v>
      </c>
      <c r="U10">
        <v>1922.725195</v>
      </c>
      <c r="V10">
        <v>1780.027043</v>
      </c>
      <c r="W10">
        <v>230.48354670000001</v>
      </c>
      <c r="X10">
        <v>291.4683</v>
      </c>
      <c r="Y10">
        <v>428.73956070000003</v>
      </c>
      <c r="Z10">
        <v>714.44252630000005</v>
      </c>
      <c r="AA10" t="s">
        <v>37</v>
      </c>
      <c r="AB10">
        <v>0.87880000000000003</v>
      </c>
    </row>
    <row r="11" spans="1:28" x14ac:dyDescent="0.3">
      <c r="A11" t="s">
        <v>629</v>
      </c>
      <c r="B11">
        <v>11</v>
      </c>
      <c r="C11">
        <v>6</v>
      </c>
      <c r="D11">
        <v>202.21</v>
      </c>
      <c r="E11">
        <v>1.5381699999999999E-4</v>
      </c>
      <c r="F11">
        <v>6.4239500000000003E-4</v>
      </c>
      <c r="G11">
        <v>5.261475806</v>
      </c>
      <c r="H11">
        <v>0.99990543799999998</v>
      </c>
      <c r="I11">
        <v>2</v>
      </c>
      <c r="J11">
        <v>1</v>
      </c>
      <c r="K11" t="s">
        <v>1</v>
      </c>
      <c r="L11" t="s">
        <v>0</v>
      </c>
      <c r="M11">
        <v>55539</v>
      </c>
      <c r="N11" t="s">
        <v>630</v>
      </c>
      <c r="O11">
        <v>1280.0926890000001</v>
      </c>
      <c r="P11">
        <v>1544.4490969999999</v>
      </c>
      <c r="Q11">
        <v>2013.279908</v>
      </c>
      <c r="R11">
        <v>2996.3651669999999</v>
      </c>
      <c r="S11">
        <v>6124.4011110000001</v>
      </c>
      <c r="T11">
        <v>7004.7015490000003</v>
      </c>
      <c r="U11">
        <v>15052.683590000001</v>
      </c>
      <c r="V11">
        <v>13037.59837</v>
      </c>
      <c r="W11">
        <v>8044.2369680000002</v>
      </c>
      <c r="X11">
        <v>7212.8605610000004</v>
      </c>
      <c r="Y11">
        <v>7823.6259209999998</v>
      </c>
      <c r="Z11">
        <v>10793.620940000001</v>
      </c>
      <c r="AA11" t="s">
        <v>37</v>
      </c>
      <c r="AB11">
        <v>0.92310000000000003</v>
      </c>
    </row>
    <row r="12" spans="1:28" x14ac:dyDescent="0.3">
      <c r="A12" t="s">
        <v>203</v>
      </c>
      <c r="B12">
        <v>7</v>
      </c>
      <c r="C12">
        <v>3</v>
      </c>
      <c r="D12">
        <v>115.92</v>
      </c>
      <c r="E12">
        <v>3.56924E-4</v>
      </c>
      <c r="F12">
        <v>1.0869269999999999E-3</v>
      </c>
      <c r="G12">
        <v>3.3992655040000002</v>
      </c>
      <c r="H12">
        <v>0.99912042700000003</v>
      </c>
      <c r="I12">
        <v>2</v>
      </c>
      <c r="J12">
        <v>1</v>
      </c>
      <c r="K12" t="s">
        <v>2</v>
      </c>
      <c r="L12" t="s">
        <v>0</v>
      </c>
      <c r="M12">
        <v>22449</v>
      </c>
      <c r="N12" t="s">
        <v>204</v>
      </c>
      <c r="O12">
        <v>1326.6377399999999</v>
      </c>
      <c r="P12">
        <v>1873.721376</v>
      </c>
      <c r="Q12">
        <v>1859.7844769999999</v>
      </c>
      <c r="R12">
        <v>2656.6549669999999</v>
      </c>
      <c r="S12">
        <v>3078.6045859999999</v>
      </c>
      <c r="T12">
        <v>7241.2732290000004</v>
      </c>
      <c r="U12">
        <v>5598.8929790000002</v>
      </c>
      <c r="V12">
        <v>5589.6704680000003</v>
      </c>
      <c r="W12">
        <v>7579.5183379999999</v>
      </c>
      <c r="X12">
        <v>7143.8473739999999</v>
      </c>
      <c r="Y12">
        <v>6350.8770100000002</v>
      </c>
      <c r="Z12">
        <v>5157.2044219999998</v>
      </c>
      <c r="AA12" t="s">
        <v>37</v>
      </c>
      <c r="AB12">
        <v>0.84119999999999995</v>
      </c>
    </row>
    <row r="13" spans="1:28" x14ac:dyDescent="0.3">
      <c r="A13" t="s">
        <v>532</v>
      </c>
      <c r="B13">
        <v>8</v>
      </c>
      <c r="C13">
        <v>2</v>
      </c>
      <c r="D13">
        <v>281.14</v>
      </c>
      <c r="E13">
        <v>4.5244600000000001E-4</v>
      </c>
      <c r="F13">
        <v>1.2191459999999999E-3</v>
      </c>
      <c r="G13">
        <v>4.0572883989999999</v>
      </c>
      <c r="H13">
        <v>0.99848795599999995</v>
      </c>
      <c r="I13">
        <v>2</v>
      </c>
      <c r="J13">
        <v>1</v>
      </c>
      <c r="K13" t="s">
        <v>0</v>
      </c>
      <c r="L13" t="s">
        <v>2</v>
      </c>
      <c r="M13">
        <v>27412</v>
      </c>
      <c r="N13" t="s">
        <v>533</v>
      </c>
      <c r="O13">
        <v>3605.2308950000001</v>
      </c>
      <c r="P13">
        <v>8252.7147779999996</v>
      </c>
      <c r="Q13">
        <v>9054.9969280000005</v>
      </c>
      <c r="R13">
        <v>9050.6886360000008</v>
      </c>
      <c r="S13">
        <v>4833.3781589999999</v>
      </c>
      <c r="T13">
        <v>4073.5341020000001</v>
      </c>
      <c r="U13">
        <v>4106.6939540000003</v>
      </c>
      <c r="V13">
        <v>4062.2439519999998</v>
      </c>
      <c r="W13">
        <v>2653.5247479999998</v>
      </c>
      <c r="X13">
        <v>1691.1358499999999</v>
      </c>
      <c r="Y13">
        <v>1423.297026</v>
      </c>
      <c r="Z13">
        <v>1617.179515</v>
      </c>
      <c r="AA13" t="s">
        <v>37</v>
      </c>
      <c r="AB13">
        <v>0.47260000000000002</v>
      </c>
    </row>
    <row r="14" spans="1:28" x14ac:dyDescent="0.3">
      <c r="A14" t="s">
        <v>809</v>
      </c>
      <c r="B14">
        <v>7</v>
      </c>
      <c r="C14">
        <v>4</v>
      </c>
      <c r="D14">
        <v>52.44</v>
      </c>
      <c r="E14">
        <v>4.54108E-4</v>
      </c>
      <c r="F14">
        <v>1.2191459999999999E-3</v>
      </c>
      <c r="G14">
        <v>4.1021191259999998</v>
      </c>
      <c r="H14">
        <v>0.99847565400000005</v>
      </c>
      <c r="I14">
        <v>2</v>
      </c>
      <c r="J14">
        <v>1</v>
      </c>
      <c r="K14" t="s">
        <v>2</v>
      </c>
      <c r="L14" t="s">
        <v>0</v>
      </c>
      <c r="M14">
        <v>45542</v>
      </c>
      <c r="N14" t="s">
        <v>810</v>
      </c>
      <c r="O14">
        <v>3104.8901780000001</v>
      </c>
      <c r="P14">
        <v>3954.9660680000002</v>
      </c>
      <c r="Q14">
        <v>2784.9393709999999</v>
      </c>
      <c r="R14">
        <v>4278.637342</v>
      </c>
      <c r="S14">
        <v>6537.5471779999998</v>
      </c>
      <c r="T14">
        <v>8925.9225490000008</v>
      </c>
      <c r="U14">
        <v>11674.88357</v>
      </c>
      <c r="V14">
        <v>10644.597900000001</v>
      </c>
      <c r="W14">
        <v>20378.105510000001</v>
      </c>
      <c r="X14">
        <v>18781.946660000001</v>
      </c>
      <c r="Y14">
        <v>9876.7809510000006</v>
      </c>
      <c r="Z14">
        <v>8899.1713510000009</v>
      </c>
      <c r="AA14" t="s">
        <v>37</v>
      </c>
      <c r="AB14">
        <v>0.76190000000000002</v>
      </c>
    </row>
    <row r="15" spans="1:28" x14ac:dyDescent="0.3">
      <c r="A15" t="s">
        <v>508</v>
      </c>
      <c r="B15">
        <v>19</v>
      </c>
      <c r="C15">
        <v>5</v>
      </c>
      <c r="D15">
        <v>262.01</v>
      </c>
      <c r="E15">
        <v>4.90304E-4</v>
      </c>
      <c r="F15">
        <v>1.2356730000000001E-3</v>
      </c>
      <c r="G15">
        <v>7.975814797</v>
      </c>
      <c r="H15">
        <v>0.99819749800000002</v>
      </c>
      <c r="I15">
        <v>2</v>
      </c>
      <c r="J15">
        <v>1</v>
      </c>
      <c r="K15" t="s">
        <v>0</v>
      </c>
      <c r="L15" t="s">
        <v>1</v>
      </c>
      <c r="M15">
        <v>90473</v>
      </c>
      <c r="N15" t="s">
        <v>509</v>
      </c>
      <c r="O15">
        <v>4315.3890490000003</v>
      </c>
      <c r="P15">
        <v>9777.337759</v>
      </c>
      <c r="Q15">
        <v>9980.0709829999996</v>
      </c>
      <c r="R15">
        <v>11449.26064</v>
      </c>
      <c r="S15">
        <v>1173.6752879999999</v>
      </c>
      <c r="T15">
        <v>951.35421150000002</v>
      </c>
      <c r="U15">
        <v>948.17502320000006</v>
      </c>
      <c r="V15">
        <v>1380.517051</v>
      </c>
      <c r="W15">
        <v>1451.072533</v>
      </c>
      <c r="X15">
        <v>1132.86168</v>
      </c>
      <c r="Y15">
        <v>2866.1312929999999</v>
      </c>
      <c r="Z15">
        <v>476.17548879999998</v>
      </c>
      <c r="AA15" t="s">
        <v>37</v>
      </c>
      <c r="AB15">
        <v>0.96689999999999998</v>
      </c>
    </row>
    <row r="16" spans="1:28" x14ac:dyDescent="0.3">
      <c r="A16" t="s">
        <v>623</v>
      </c>
      <c r="B16">
        <v>9</v>
      </c>
      <c r="C16">
        <v>3</v>
      </c>
      <c r="D16">
        <v>639.79</v>
      </c>
      <c r="E16">
        <v>6.0838699999999995E-4</v>
      </c>
      <c r="F16">
        <v>1.482159E-3</v>
      </c>
      <c r="G16">
        <v>7.7706527430000003</v>
      </c>
      <c r="H16">
        <v>0.99716482699999998</v>
      </c>
      <c r="I16" t="s">
        <v>39</v>
      </c>
      <c r="J16">
        <v>2</v>
      </c>
      <c r="K16" t="s">
        <v>0</v>
      </c>
      <c r="L16" t="s">
        <v>1</v>
      </c>
      <c r="M16">
        <v>32309</v>
      </c>
      <c r="N16" t="s">
        <v>624</v>
      </c>
      <c r="O16">
        <v>148229.0472</v>
      </c>
      <c r="P16">
        <v>106650.4589</v>
      </c>
      <c r="Q16">
        <v>162915.1972</v>
      </c>
      <c r="R16">
        <v>411177.57319999998</v>
      </c>
      <c r="S16">
        <v>13967.236629999999</v>
      </c>
      <c r="T16">
        <v>16099.14531</v>
      </c>
      <c r="U16">
        <v>24720.148399999998</v>
      </c>
      <c r="V16">
        <v>51893.34635</v>
      </c>
      <c r="W16">
        <v>41231.357069999998</v>
      </c>
      <c r="X16">
        <v>37995.343889999996</v>
      </c>
      <c r="Y16">
        <v>20504.365229999999</v>
      </c>
      <c r="Z16">
        <v>23594.190610000001</v>
      </c>
      <c r="AA16" t="s">
        <v>37</v>
      </c>
      <c r="AB16">
        <v>0.86450000000000005</v>
      </c>
    </row>
    <row r="17" spans="1:28" x14ac:dyDescent="0.3">
      <c r="A17" t="s">
        <v>743</v>
      </c>
      <c r="B17">
        <v>24</v>
      </c>
      <c r="C17">
        <v>8</v>
      </c>
      <c r="D17">
        <v>1830.33</v>
      </c>
      <c r="E17">
        <v>6.9154600000000002E-4</v>
      </c>
      <c r="F17">
        <v>1.650402E-3</v>
      </c>
      <c r="G17">
        <v>10.88374194</v>
      </c>
      <c r="H17">
        <v>0.99633655700000001</v>
      </c>
      <c r="I17">
        <v>2</v>
      </c>
      <c r="J17">
        <v>1</v>
      </c>
      <c r="K17" t="s">
        <v>1</v>
      </c>
      <c r="L17" t="s">
        <v>0</v>
      </c>
      <c r="M17">
        <v>33030</v>
      </c>
      <c r="N17" t="s">
        <v>744</v>
      </c>
      <c r="O17">
        <v>3428.7061290000001</v>
      </c>
      <c r="P17">
        <v>2300.3601870000002</v>
      </c>
      <c r="Q17">
        <v>2201.2304479999998</v>
      </c>
      <c r="R17">
        <v>4452.3588229999996</v>
      </c>
      <c r="S17">
        <v>10037.64919</v>
      </c>
      <c r="T17">
        <v>48130.405330000001</v>
      </c>
      <c r="U17">
        <v>26622.485400000001</v>
      </c>
      <c r="V17">
        <v>49979.088029999999</v>
      </c>
      <c r="W17">
        <v>19710.620869999999</v>
      </c>
      <c r="X17">
        <v>17622.770949999998</v>
      </c>
      <c r="Y17">
        <v>9156.8302650000005</v>
      </c>
      <c r="Z17">
        <v>8455.3530150000006</v>
      </c>
      <c r="AA17" t="s">
        <v>37</v>
      </c>
      <c r="AB17">
        <v>0.83620000000000005</v>
      </c>
    </row>
    <row r="18" spans="1:28" x14ac:dyDescent="0.3">
      <c r="A18" t="s">
        <v>818</v>
      </c>
      <c r="B18">
        <v>10</v>
      </c>
      <c r="C18">
        <v>1</v>
      </c>
      <c r="D18">
        <v>69.13</v>
      </c>
      <c r="E18">
        <v>7.2612999999999996E-4</v>
      </c>
      <c r="F18">
        <v>1.6540509999999999E-3</v>
      </c>
      <c r="G18">
        <v>3.1285412789999998</v>
      </c>
      <c r="H18">
        <v>0.99597054100000004</v>
      </c>
      <c r="I18">
        <v>2</v>
      </c>
      <c r="J18">
        <v>1</v>
      </c>
      <c r="K18" t="s">
        <v>1</v>
      </c>
      <c r="L18" t="s">
        <v>2</v>
      </c>
      <c r="M18">
        <v>28348</v>
      </c>
      <c r="N18" t="s">
        <v>819</v>
      </c>
      <c r="O18">
        <v>355.3179212</v>
      </c>
      <c r="P18">
        <v>560.34052399999996</v>
      </c>
      <c r="Q18">
        <v>265.65507889999998</v>
      </c>
      <c r="R18">
        <v>399.54013950000001</v>
      </c>
      <c r="S18">
        <v>664.16709030000004</v>
      </c>
      <c r="T18">
        <v>429.91955039999999</v>
      </c>
      <c r="U18">
        <v>342.97823319999998</v>
      </c>
      <c r="V18">
        <v>430.9234376</v>
      </c>
      <c r="W18">
        <v>96.235897179999995</v>
      </c>
      <c r="X18">
        <v>159.509816</v>
      </c>
      <c r="Y18">
        <v>157.1935379</v>
      </c>
      <c r="Z18">
        <v>184.1403924</v>
      </c>
      <c r="AA18" t="s">
        <v>37</v>
      </c>
      <c r="AB18">
        <v>0.54669999999999996</v>
      </c>
    </row>
    <row r="19" spans="1:28" x14ac:dyDescent="0.3">
      <c r="A19" t="s">
        <v>483</v>
      </c>
      <c r="B19">
        <v>6</v>
      </c>
      <c r="C19">
        <v>4</v>
      </c>
      <c r="D19">
        <v>155.76</v>
      </c>
      <c r="E19">
        <v>7.4568699999999998E-4</v>
      </c>
      <c r="F19">
        <v>1.6540509999999999E-3</v>
      </c>
      <c r="G19">
        <v>7.196587665</v>
      </c>
      <c r="H19">
        <v>0.99575837300000003</v>
      </c>
      <c r="I19" t="s">
        <v>39</v>
      </c>
      <c r="J19">
        <v>2</v>
      </c>
      <c r="K19" t="s">
        <v>0</v>
      </c>
      <c r="L19" t="s">
        <v>2</v>
      </c>
      <c r="M19">
        <v>15655</v>
      </c>
      <c r="N19" t="s">
        <v>484</v>
      </c>
      <c r="O19">
        <v>2784.1446810000002</v>
      </c>
      <c r="P19">
        <v>3555.7944520000001</v>
      </c>
      <c r="Q19">
        <v>1405.6395869999999</v>
      </c>
      <c r="R19">
        <v>3107.0864430000001</v>
      </c>
      <c r="S19">
        <v>118.3030461</v>
      </c>
      <c r="T19">
        <v>530.39610340000002</v>
      </c>
      <c r="U19">
        <v>725.61032220000004</v>
      </c>
      <c r="V19">
        <v>426.86871350000001</v>
      </c>
      <c r="W19">
        <v>345.174893</v>
      </c>
      <c r="X19">
        <v>380.0253075</v>
      </c>
      <c r="Y19">
        <v>312.8368322</v>
      </c>
      <c r="Z19">
        <v>469.9922818</v>
      </c>
      <c r="AA19" t="s">
        <v>37</v>
      </c>
      <c r="AB19">
        <v>0.99970000000000003</v>
      </c>
    </row>
    <row r="20" spans="1:28" x14ac:dyDescent="0.3">
      <c r="A20" t="s">
        <v>38</v>
      </c>
      <c r="B20">
        <v>38</v>
      </c>
      <c r="C20">
        <v>19</v>
      </c>
      <c r="D20">
        <v>2591.1999999999998</v>
      </c>
      <c r="E20">
        <v>7.5874899999999997E-4</v>
      </c>
      <c r="F20">
        <v>1.6540509999999999E-3</v>
      </c>
      <c r="G20">
        <v>10.505630529999999</v>
      </c>
      <c r="H20">
        <v>0.99561465699999996</v>
      </c>
      <c r="I20" t="s">
        <v>39</v>
      </c>
      <c r="J20">
        <v>2</v>
      </c>
      <c r="K20" t="s">
        <v>2</v>
      </c>
      <c r="L20" t="s">
        <v>0</v>
      </c>
      <c r="M20">
        <v>50708</v>
      </c>
      <c r="N20" t="s">
        <v>40</v>
      </c>
      <c r="O20">
        <v>119248.93979999999</v>
      </c>
      <c r="P20">
        <v>116280.2662</v>
      </c>
      <c r="Q20">
        <v>108204.2919</v>
      </c>
      <c r="R20">
        <v>241617.6642</v>
      </c>
      <c r="S20">
        <v>205860.43969999999</v>
      </c>
      <c r="T20">
        <v>845381.28370000003</v>
      </c>
      <c r="U20">
        <v>1191705.0020000001</v>
      </c>
      <c r="V20">
        <v>1528556.0619999999</v>
      </c>
      <c r="W20">
        <v>1860681.4680000001</v>
      </c>
      <c r="X20">
        <v>1765043.1869999999</v>
      </c>
      <c r="Y20">
        <v>1011352.644</v>
      </c>
      <c r="Z20">
        <v>1512405.7420000001</v>
      </c>
      <c r="AA20" t="s">
        <v>37</v>
      </c>
      <c r="AB20">
        <v>0.8196</v>
      </c>
    </row>
    <row r="21" spans="1:28" x14ac:dyDescent="0.3">
      <c r="A21" t="s">
        <v>47</v>
      </c>
      <c r="B21">
        <v>3</v>
      </c>
      <c r="C21">
        <v>1</v>
      </c>
      <c r="D21">
        <v>61.15</v>
      </c>
      <c r="E21">
        <v>1.049216E-3</v>
      </c>
      <c r="F21">
        <v>2.1158459999999998E-3</v>
      </c>
      <c r="G21">
        <v>50.547152910000001</v>
      </c>
      <c r="H21">
        <v>0.99206666799999998</v>
      </c>
      <c r="I21">
        <v>2</v>
      </c>
      <c r="J21">
        <v>1</v>
      </c>
      <c r="K21" t="s">
        <v>0</v>
      </c>
      <c r="L21" t="s">
        <v>2</v>
      </c>
      <c r="M21">
        <v>16747</v>
      </c>
      <c r="N21" t="s">
        <v>48</v>
      </c>
      <c r="O21">
        <v>24.119787590000001</v>
      </c>
      <c r="P21">
        <v>52.852288020000003</v>
      </c>
      <c r="Q21">
        <v>11.26654548</v>
      </c>
      <c r="R21">
        <v>61.584722650000003</v>
      </c>
      <c r="S21">
        <v>0.51696667799999996</v>
      </c>
      <c r="T21">
        <v>15.24375375</v>
      </c>
      <c r="U21">
        <v>3.7568541519999998</v>
      </c>
      <c r="V21">
        <v>5.3384765390000002</v>
      </c>
      <c r="W21">
        <v>0.141646037</v>
      </c>
      <c r="X21">
        <v>0.95758437100000005</v>
      </c>
      <c r="Y21">
        <v>1.353724878</v>
      </c>
      <c r="Z21">
        <v>0.51107602200000002</v>
      </c>
      <c r="AA21" t="s">
        <v>37</v>
      </c>
      <c r="AB21">
        <v>0.998</v>
      </c>
    </row>
    <row r="22" spans="1:28" x14ac:dyDescent="0.3">
      <c r="A22" t="s">
        <v>637</v>
      </c>
      <c r="B22">
        <v>8</v>
      </c>
      <c r="C22">
        <v>4</v>
      </c>
      <c r="D22">
        <v>120.13</v>
      </c>
      <c r="E22">
        <v>1.0566740000000001E-3</v>
      </c>
      <c r="F22">
        <v>2.1158459999999998E-3</v>
      </c>
      <c r="G22">
        <v>8.9515950459999996</v>
      </c>
      <c r="H22">
        <v>0.99196806400000004</v>
      </c>
      <c r="I22">
        <v>2</v>
      </c>
      <c r="J22">
        <v>1</v>
      </c>
      <c r="K22" t="s">
        <v>0</v>
      </c>
      <c r="L22" t="s">
        <v>2</v>
      </c>
      <c r="M22">
        <v>48997</v>
      </c>
      <c r="N22" t="s">
        <v>638</v>
      </c>
      <c r="O22">
        <v>804.47576419999996</v>
      </c>
      <c r="P22">
        <v>967.96795199999997</v>
      </c>
      <c r="Q22">
        <v>1155.795961</v>
      </c>
      <c r="R22">
        <v>1537.0009339999999</v>
      </c>
      <c r="S22">
        <v>528.45268009999995</v>
      </c>
      <c r="T22">
        <v>53.641416339999999</v>
      </c>
      <c r="U22">
        <v>108.8577909</v>
      </c>
      <c r="V22">
        <v>78.967152979999994</v>
      </c>
      <c r="W22">
        <v>82.811645970000001</v>
      </c>
      <c r="X22">
        <v>106.6726171</v>
      </c>
      <c r="Y22">
        <v>154.7956002</v>
      </c>
      <c r="Z22">
        <v>154.5408037</v>
      </c>
      <c r="AA22" t="s">
        <v>37</v>
      </c>
      <c r="AB22">
        <v>0.59</v>
      </c>
    </row>
    <row r="23" spans="1:28" x14ac:dyDescent="0.3">
      <c r="A23" t="s">
        <v>35</v>
      </c>
      <c r="B23">
        <v>6</v>
      </c>
      <c r="C23">
        <v>3</v>
      </c>
      <c r="D23">
        <v>66.84</v>
      </c>
      <c r="E23">
        <v>1.1155270000000001E-3</v>
      </c>
      <c r="F23">
        <v>2.1741260000000002E-3</v>
      </c>
      <c r="G23">
        <v>6.7951871319999997</v>
      </c>
      <c r="H23">
        <v>0.99117907000000005</v>
      </c>
      <c r="I23">
        <v>2</v>
      </c>
      <c r="J23">
        <v>1</v>
      </c>
      <c r="K23" t="s">
        <v>0</v>
      </c>
      <c r="L23" t="s">
        <v>2</v>
      </c>
      <c r="M23">
        <v>24307</v>
      </c>
      <c r="N23" t="s">
        <v>36</v>
      </c>
      <c r="O23">
        <v>5404.7496179999998</v>
      </c>
      <c r="P23">
        <v>2800.7483769999999</v>
      </c>
      <c r="Q23">
        <v>6722.9998450000003</v>
      </c>
      <c r="R23">
        <v>12734.298510000001</v>
      </c>
      <c r="S23">
        <v>1331.6918250000001</v>
      </c>
      <c r="T23">
        <v>1123.144286</v>
      </c>
      <c r="U23">
        <v>904.72536379999997</v>
      </c>
      <c r="V23">
        <v>1299.343498</v>
      </c>
      <c r="W23">
        <v>1538.088006</v>
      </c>
      <c r="X23">
        <v>873.37869409999996</v>
      </c>
      <c r="Y23">
        <v>1277.8030610000001</v>
      </c>
      <c r="Z23">
        <v>381.6698346</v>
      </c>
      <c r="AA23" t="s">
        <v>37</v>
      </c>
      <c r="AB23">
        <v>0.24179999999999999</v>
      </c>
    </row>
    <row r="24" spans="1:28" x14ac:dyDescent="0.3">
      <c r="A24" t="s">
        <v>702</v>
      </c>
      <c r="B24">
        <v>11</v>
      </c>
      <c r="C24">
        <v>3</v>
      </c>
      <c r="D24">
        <v>82.89</v>
      </c>
      <c r="E24">
        <v>1.1640000000000001E-3</v>
      </c>
      <c r="F24">
        <v>2.2192190000000001E-3</v>
      </c>
      <c r="G24">
        <v>2.9977261419999999</v>
      </c>
      <c r="H24">
        <v>0.99051560100000002</v>
      </c>
      <c r="I24">
        <v>2</v>
      </c>
      <c r="J24">
        <v>1</v>
      </c>
      <c r="K24" t="s">
        <v>0</v>
      </c>
      <c r="L24" t="s">
        <v>1</v>
      </c>
      <c r="M24">
        <v>60972</v>
      </c>
      <c r="N24" t="s">
        <v>703</v>
      </c>
      <c r="O24">
        <v>2559.4349069999998</v>
      </c>
      <c r="P24">
        <v>4431.3381159999999</v>
      </c>
      <c r="Q24">
        <v>2747.2142909999998</v>
      </c>
      <c r="R24">
        <v>4987.5563030000003</v>
      </c>
      <c r="S24">
        <v>778.15325900000005</v>
      </c>
      <c r="T24">
        <v>1509.6343199999999</v>
      </c>
      <c r="U24">
        <v>1553.02306</v>
      </c>
      <c r="V24">
        <v>1071.4271429999999</v>
      </c>
      <c r="W24">
        <v>1679.356376</v>
      </c>
      <c r="X24">
        <v>1912.7629059999999</v>
      </c>
      <c r="Y24">
        <v>2150.6519309999999</v>
      </c>
      <c r="Z24">
        <v>1741.1789510000001</v>
      </c>
      <c r="AA24" t="s">
        <v>37</v>
      </c>
      <c r="AB24">
        <v>0.82079999999999997</v>
      </c>
    </row>
    <row r="25" spans="1:28" x14ac:dyDescent="0.3">
      <c r="A25" t="s">
        <v>834</v>
      </c>
      <c r="B25">
        <v>8</v>
      </c>
      <c r="C25">
        <v>2</v>
      </c>
      <c r="D25">
        <v>85.42</v>
      </c>
      <c r="E25">
        <v>1.2813600000000001E-3</v>
      </c>
      <c r="F25">
        <v>2.3123430000000001E-3</v>
      </c>
      <c r="G25">
        <v>9.7675010649999994</v>
      </c>
      <c r="H25">
        <v>0.988863881</v>
      </c>
      <c r="I25">
        <v>2</v>
      </c>
      <c r="J25">
        <v>1</v>
      </c>
      <c r="K25" t="s">
        <v>0</v>
      </c>
      <c r="L25" t="s">
        <v>2</v>
      </c>
      <c r="M25">
        <v>18909</v>
      </c>
      <c r="N25" t="s">
        <v>835</v>
      </c>
      <c r="O25">
        <v>312.1820482</v>
      </c>
      <c r="P25">
        <v>534.24443180000003</v>
      </c>
      <c r="Q25">
        <v>384.549961</v>
      </c>
      <c r="R25">
        <v>325.03661699999998</v>
      </c>
      <c r="S25">
        <v>172.07001410000001</v>
      </c>
      <c r="T25">
        <v>58.035911890000001</v>
      </c>
      <c r="U25">
        <v>36.084978460000002</v>
      </c>
      <c r="V25">
        <v>25.532590769999999</v>
      </c>
      <c r="W25">
        <v>57.35540606</v>
      </c>
      <c r="X25">
        <v>34.311700850000001</v>
      </c>
      <c r="Y25">
        <v>55.698774649999997</v>
      </c>
      <c r="Z25">
        <v>11.93925162</v>
      </c>
      <c r="AA25" t="s">
        <v>37</v>
      </c>
      <c r="AB25">
        <v>0.99970000000000003</v>
      </c>
    </row>
    <row r="26" spans="1:28" x14ac:dyDescent="0.3">
      <c r="A26" t="s">
        <v>840</v>
      </c>
      <c r="B26">
        <v>6</v>
      </c>
      <c r="C26">
        <v>1</v>
      </c>
      <c r="D26">
        <v>91.02</v>
      </c>
      <c r="E26">
        <v>1.480171E-3</v>
      </c>
      <c r="F26">
        <v>2.5181460000000002E-3</v>
      </c>
      <c r="G26">
        <v>3.5284617759999999</v>
      </c>
      <c r="H26">
        <v>0.98594430600000005</v>
      </c>
      <c r="I26">
        <v>2</v>
      </c>
      <c r="J26">
        <v>1</v>
      </c>
      <c r="K26" t="s">
        <v>1</v>
      </c>
      <c r="L26" t="s">
        <v>0</v>
      </c>
      <c r="M26">
        <v>31976</v>
      </c>
      <c r="N26" t="s">
        <v>688</v>
      </c>
      <c r="O26">
        <v>323.81909089999999</v>
      </c>
      <c r="P26">
        <v>540.27575230000002</v>
      </c>
      <c r="Q26">
        <v>241.61083819999999</v>
      </c>
      <c r="R26">
        <v>955.6567751</v>
      </c>
      <c r="S26">
        <v>1241.7723390000001</v>
      </c>
      <c r="T26">
        <v>1667.7195180000001</v>
      </c>
      <c r="U26">
        <v>2128.8220430000001</v>
      </c>
      <c r="V26">
        <v>2235.1247349999999</v>
      </c>
      <c r="W26">
        <v>1550.021767</v>
      </c>
      <c r="X26">
        <v>1547.030258</v>
      </c>
      <c r="Y26">
        <v>1422.7783979999999</v>
      </c>
      <c r="Z26">
        <v>1240.6413150000001</v>
      </c>
      <c r="AA26" t="s">
        <v>37</v>
      </c>
      <c r="AB26">
        <v>0.8538</v>
      </c>
    </row>
    <row r="27" spans="1:28" x14ac:dyDescent="0.3">
      <c r="A27" t="s">
        <v>454</v>
      </c>
      <c r="B27">
        <v>4</v>
      </c>
      <c r="C27">
        <v>1</v>
      </c>
      <c r="D27">
        <v>142.65</v>
      </c>
      <c r="E27">
        <v>1.6559649999999999E-3</v>
      </c>
      <c r="F27">
        <v>2.6895199999999999E-3</v>
      </c>
      <c r="G27">
        <v>3.9026676230000001</v>
      </c>
      <c r="H27">
        <v>0.98326424599999995</v>
      </c>
      <c r="I27">
        <v>2</v>
      </c>
      <c r="J27">
        <v>1</v>
      </c>
      <c r="K27" t="s">
        <v>0</v>
      </c>
      <c r="L27" t="s">
        <v>1</v>
      </c>
      <c r="M27">
        <v>11272</v>
      </c>
      <c r="N27" t="s">
        <v>455</v>
      </c>
      <c r="O27">
        <v>759.94082030000004</v>
      </c>
      <c r="P27">
        <v>1299.6655699999999</v>
      </c>
      <c r="Q27">
        <v>464.85212200000001</v>
      </c>
      <c r="R27">
        <v>1205.3578520000001</v>
      </c>
      <c r="S27">
        <v>311.34726439999997</v>
      </c>
      <c r="T27">
        <v>165.2371144</v>
      </c>
      <c r="U27">
        <v>320.59484839999999</v>
      </c>
      <c r="V27">
        <v>158.53023229999999</v>
      </c>
      <c r="W27">
        <v>486.21930709999998</v>
      </c>
      <c r="X27">
        <v>700.46425120000004</v>
      </c>
      <c r="Y27">
        <v>586.41165860000001</v>
      </c>
      <c r="Z27">
        <v>741.03279620000001</v>
      </c>
      <c r="AA27" t="s">
        <v>37</v>
      </c>
      <c r="AB27">
        <v>0.80969999999999998</v>
      </c>
    </row>
    <row r="28" spans="1:28" x14ac:dyDescent="0.3">
      <c r="A28" t="s">
        <v>845</v>
      </c>
      <c r="B28">
        <v>6</v>
      </c>
      <c r="C28">
        <v>2</v>
      </c>
      <c r="D28">
        <v>166.28</v>
      </c>
      <c r="E28">
        <v>1.7117440000000001E-3</v>
      </c>
      <c r="F28">
        <v>2.6954729999999999E-3</v>
      </c>
      <c r="G28">
        <v>10.402525130000001</v>
      </c>
      <c r="H28">
        <v>0.98239860400000001</v>
      </c>
      <c r="I28">
        <v>2</v>
      </c>
      <c r="J28">
        <v>1</v>
      </c>
      <c r="K28" t="s">
        <v>1</v>
      </c>
      <c r="L28" t="s">
        <v>0</v>
      </c>
      <c r="M28">
        <v>21832</v>
      </c>
      <c r="N28" t="s">
        <v>846</v>
      </c>
      <c r="O28">
        <v>181.92878709999999</v>
      </c>
      <c r="P28">
        <v>222.28264179999999</v>
      </c>
      <c r="Q28">
        <v>141.97998140000001</v>
      </c>
      <c r="R28">
        <v>206.4289838</v>
      </c>
      <c r="S28">
        <v>580.38239469999996</v>
      </c>
      <c r="T28">
        <v>2257.0436289999998</v>
      </c>
      <c r="U28">
        <v>1735.972812</v>
      </c>
      <c r="V28">
        <v>3255.7537229999998</v>
      </c>
      <c r="W28">
        <v>1403.1985970000001</v>
      </c>
      <c r="X28">
        <v>502.4635629</v>
      </c>
      <c r="Y28">
        <v>352.74608719999998</v>
      </c>
      <c r="Z28">
        <v>348.07350029999998</v>
      </c>
      <c r="AA28" t="s">
        <v>37</v>
      </c>
      <c r="AB28">
        <v>0.58740000000000003</v>
      </c>
    </row>
    <row r="29" spans="1:28" x14ac:dyDescent="0.3">
      <c r="A29" t="s">
        <v>851</v>
      </c>
      <c r="B29">
        <v>3</v>
      </c>
      <c r="C29">
        <v>1</v>
      </c>
      <c r="D29">
        <v>26.05</v>
      </c>
      <c r="E29">
        <v>1.777966E-3</v>
      </c>
      <c r="F29">
        <v>2.7356839999999999E-3</v>
      </c>
      <c r="G29">
        <v>24.181830819999998</v>
      </c>
      <c r="H29">
        <v>0.98136277000000005</v>
      </c>
      <c r="I29">
        <v>2</v>
      </c>
      <c r="J29">
        <v>1</v>
      </c>
      <c r="K29" t="s">
        <v>2</v>
      </c>
      <c r="L29" t="s">
        <v>0</v>
      </c>
      <c r="M29">
        <v>17023</v>
      </c>
      <c r="N29" t="s">
        <v>185</v>
      </c>
      <c r="O29">
        <v>12.60912268</v>
      </c>
      <c r="P29">
        <v>5.6613436459999997</v>
      </c>
      <c r="Q29">
        <v>15.06442444</v>
      </c>
      <c r="R29">
        <v>0.60208555100000005</v>
      </c>
      <c r="S29">
        <v>121.9068453</v>
      </c>
      <c r="T29">
        <v>114.542914</v>
      </c>
      <c r="U29">
        <v>14.09242427</v>
      </c>
      <c r="V29">
        <v>27.604748220000001</v>
      </c>
      <c r="W29">
        <v>190.17179390000001</v>
      </c>
      <c r="X29">
        <v>178.84315459999999</v>
      </c>
      <c r="Y29">
        <v>230.59600549999999</v>
      </c>
      <c r="Z29">
        <v>221.04726579999999</v>
      </c>
      <c r="AA29" t="s">
        <v>37</v>
      </c>
      <c r="AB29">
        <v>0.99880000000000002</v>
      </c>
    </row>
    <row r="30" spans="1:28" x14ac:dyDescent="0.3">
      <c r="A30" t="s">
        <v>645</v>
      </c>
      <c r="B30">
        <v>8</v>
      </c>
      <c r="C30">
        <v>2</v>
      </c>
      <c r="D30">
        <v>125.91</v>
      </c>
      <c r="E30">
        <v>1.88116E-3</v>
      </c>
      <c r="F30">
        <v>2.8643140000000002E-3</v>
      </c>
      <c r="G30">
        <v>3.8761064150000002</v>
      </c>
      <c r="H30">
        <v>0.97973321300000005</v>
      </c>
      <c r="I30">
        <v>2</v>
      </c>
      <c r="J30">
        <v>1</v>
      </c>
      <c r="K30" t="s">
        <v>2</v>
      </c>
      <c r="L30" t="s">
        <v>0</v>
      </c>
      <c r="M30">
        <v>32171</v>
      </c>
      <c r="N30" t="s">
        <v>646</v>
      </c>
      <c r="O30">
        <v>1583.929251</v>
      </c>
      <c r="P30">
        <v>3136.2802999999999</v>
      </c>
      <c r="Q30">
        <v>2135.0693190000002</v>
      </c>
      <c r="R30">
        <v>2944.9570659999999</v>
      </c>
      <c r="S30">
        <v>2900.8304419999999</v>
      </c>
      <c r="T30">
        <v>6925.2604570000003</v>
      </c>
      <c r="U30">
        <v>6242.7020119999997</v>
      </c>
      <c r="V30">
        <v>5554.2746150000003</v>
      </c>
      <c r="W30">
        <v>12048.89337</v>
      </c>
      <c r="X30">
        <v>8687.9283859999996</v>
      </c>
      <c r="Y30">
        <v>11904.56093</v>
      </c>
      <c r="Z30">
        <v>5345.3746870000004</v>
      </c>
      <c r="AA30" t="s">
        <v>37</v>
      </c>
      <c r="AB30">
        <v>0.86070000000000002</v>
      </c>
    </row>
    <row r="31" spans="1:28" x14ac:dyDescent="0.3">
      <c r="A31" t="s">
        <v>852</v>
      </c>
      <c r="B31">
        <v>7</v>
      </c>
      <c r="C31">
        <v>1</v>
      </c>
      <c r="D31">
        <v>152.81</v>
      </c>
      <c r="E31">
        <v>2.1148870000000002E-3</v>
      </c>
      <c r="F31">
        <v>3.1544749999999999E-3</v>
      </c>
      <c r="G31">
        <v>5.5438148930000004</v>
      </c>
      <c r="H31">
        <v>0.975987245</v>
      </c>
      <c r="I31">
        <v>2</v>
      </c>
      <c r="J31">
        <v>1</v>
      </c>
      <c r="K31" t="s">
        <v>2</v>
      </c>
      <c r="L31" t="s">
        <v>0</v>
      </c>
      <c r="M31">
        <v>15918</v>
      </c>
      <c r="N31" t="s">
        <v>853</v>
      </c>
      <c r="O31">
        <v>1889.4958770000001</v>
      </c>
      <c r="P31">
        <v>4689.1853010000004</v>
      </c>
      <c r="Q31">
        <v>3371.7760239999998</v>
      </c>
      <c r="R31">
        <v>3829.103188</v>
      </c>
      <c r="S31">
        <v>3817.2728649999999</v>
      </c>
      <c r="T31">
        <v>11476.607679999999</v>
      </c>
      <c r="U31">
        <v>20479.762340000001</v>
      </c>
      <c r="V31">
        <v>18161.484690000001</v>
      </c>
      <c r="W31">
        <v>19234.847269999998</v>
      </c>
      <c r="X31">
        <v>16830.672429999999</v>
      </c>
      <c r="Y31">
        <v>20597.622640000001</v>
      </c>
      <c r="Z31">
        <v>19728.189760000001</v>
      </c>
      <c r="AA31" t="s">
        <v>37</v>
      </c>
      <c r="AB31">
        <v>0.83620000000000005</v>
      </c>
    </row>
    <row r="32" spans="1:28" x14ac:dyDescent="0.3">
      <c r="A32" t="s">
        <v>279</v>
      </c>
      <c r="B32">
        <v>6</v>
      </c>
      <c r="C32">
        <v>2</v>
      </c>
      <c r="D32">
        <v>43.48</v>
      </c>
      <c r="E32">
        <v>2.4217240000000001E-3</v>
      </c>
      <c r="F32">
        <v>3.5398970000000002E-3</v>
      </c>
      <c r="G32">
        <v>23.478129259999999</v>
      </c>
      <c r="H32">
        <v>0.97099222699999999</v>
      </c>
      <c r="I32">
        <v>2</v>
      </c>
      <c r="J32">
        <v>1</v>
      </c>
      <c r="K32" t="s">
        <v>2</v>
      </c>
      <c r="L32" t="s">
        <v>0</v>
      </c>
      <c r="M32">
        <v>12264</v>
      </c>
      <c r="N32" t="s">
        <v>280</v>
      </c>
      <c r="O32">
        <v>12.022509830000001</v>
      </c>
      <c r="P32">
        <v>260.42680289999998</v>
      </c>
      <c r="Q32">
        <v>4.503094452</v>
      </c>
      <c r="R32">
        <v>19.062271710000001</v>
      </c>
      <c r="S32">
        <v>71.800103989999997</v>
      </c>
      <c r="T32">
        <v>531.9996036</v>
      </c>
      <c r="U32">
        <v>1024.996574</v>
      </c>
      <c r="V32">
        <v>1113.221217</v>
      </c>
      <c r="W32">
        <v>1990.2937260000001</v>
      </c>
      <c r="X32">
        <v>1878.6679779999999</v>
      </c>
      <c r="Y32">
        <v>1372.092705</v>
      </c>
      <c r="Z32">
        <v>1708.8164839999999</v>
      </c>
      <c r="AA32" t="s">
        <v>37</v>
      </c>
      <c r="AB32">
        <v>0.7681</v>
      </c>
    </row>
    <row r="33" spans="1:28" x14ac:dyDescent="0.3">
      <c r="A33" t="s">
        <v>589</v>
      </c>
      <c r="B33">
        <v>40</v>
      </c>
      <c r="C33">
        <v>12</v>
      </c>
      <c r="D33">
        <v>1203.93</v>
      </c>
      <c r="E33">
        <v>2.631694E-3</v>
      </c>
      <c r="F33">
        <v>3.7713880000000001E-3</v>
      </c>
      <c r="G33">
        <v>6.793314101</v>
      </c>
      <c r="H33">
        <v>0.96754631499999999</v>
      </c>
      <c r="I33">
        <v>2</v>
      </c>
      <c r="J33">
        <v>1</v>
      </c>
      <c r="K33" t="s">
        <v>0</v>
      </c>
      <c r="L33" t="s">
        <v>2</v>
      </c>
      <c r="M33">
        <v>92319</v>
      </c>
      <c r="N33" t="s">
        <v>590</v>
      </c>
      <c r="O33">
        <v>7889.0624779999998</v>
      </c>
      <c r="P33">
        <v>17089.650140000002</v>
      </c>
      <c r="Q33">
        <v>10958.98943</v>
      </c>
      <c r="R33">
        <v>26032.998530000001</v>
      </c>
      <c r="S33">
        <v>833.43034109999996</v>
      </c>
      <c r="T33">
        <v>3176.2156719999998</v>
      </c>
      <c r="U33">
        <v>4791.0785749999995</v>
      </c>
      <c r="V33">
        <v>4607.0717430000004</v>
      </c>
      <c r="W33">
        <v>2085.2615449999998</v>
      </c>
      <c r="X33">
        <v>2554.988562</v>
      </c>
      <c r="Y33">
        <v>1849.90345</v>
      </c>
      <c r="Z33">
        <v>2632.1540009999999</v>
      </c>
      <c r="AA33" t="s">
        <v>37</v>
      </c>
      <c r="AB33">
        <v>0.95589999999999997</v>
      </c>
    </row>
    <row r="34" spans="1:28" x14ac:dyDescent="0.3">
      <c r="A34" t="s">
        <v>860</v>
      </c>
      <c r="B34">
        <v>3</v>
      </c>
      <c r="C34">
        <v>2</v>
      </c>
      <c r="D34">
        <v>58.98</v>
      </c>
      <c r="E34">
        <v>3.0597200000000001E-3</v>
      </c>
      <c r="F34">
        <v>4.2520780000000003E-3</v>
      </c>
      <c r="G34">
        <v>9.7900451119999996</v>
      </c>
      <c r="H34">
        <v>0.96050279800000005</v>
      </c>
      <c r="I34">
        <v>2</v>
      </c>
      <c r="J34">
        <v>1</v>
      </c>
      <c r="K34" t="s">
        <v>2</v>
      </c>
      <c r="L34" t="s">
        <v>0</v>
      </c>
      <c r="M34">
        <v>12146</v>
      </c>
      <c r="N34" t="s">
        <v>861</v>
      </c>
      <c r="O34">
        <v>505.90168940000001</v>
      </c>
      <c r="P34">
        <v>748.00051929999995</v>
      </c>
      <c r="Q34">
        <v>191.07808890000001</v>
      </c>
      <c r="R34">
        <v>1357.321486</v>
      </c>
      <c r="S34">
        <v>199.9712859</v>
      </c>
      <c r="T34">
        <v>1016.286567</v>
      </c>
      <c r="U34">
        <v>1612.2620649999999</v>
      </c>
      <c r="V34">
        <v>2001.3508979999999</v>
      </c>
      <c r="W34">
        <v>7677.0837039999997</v>
      </c>
      <c r="X34">
        <v>7674.6707539999998</v>
      </c>
      <c r="Y34">
        <v>5487.7415499999997</v>
      </c>
      <c r="Z34">
        <v>6595.1648679999998</v>
      </c>
      <c r="AA34" t="s">
        <v>37</v>
      </c>
      <c r="AB34">
        <v>0.99939999999999996</v>
      </c>
    </row>
    <row r="35" spans="1:28" x14ac:dyDescent="0.3">
      <c r="A35" t="s">
        <v>369</v>
      </c>
      <c r="B35">
        <v>8</v>
      </c>
      <c r="C35">
        <v>1</v>
      </c>
      <c r="D35">
        <v>356.49</v>
      </c>
      <c r="E35">
        <v>3.5086710000000001E-3</v>
      </c>
      <c r="F35">
        <v>4.6204649999999998E-3</v>
      </c>
      <c r="G35">
        <v>14.39207191</v>
      </c>
      <c r="H35">
        <v>0.95314463500000002</v>
      </c>
      <c r="I35" t="s">
        <v>39</v>
      </c>
      <c r="J35">
        <v>2</v>
      </c>
      <c r="K35" t="s">
        <v>0</v>
      </c>
      <c r="L35" t="s">
        <v>1</v>
      </c>
      <c r="M35">
        <v>15864</v>
      </c>
      <c r="N35" t="s">
        <v>370</v>
      </c>
      <c r="O35">
        <v>12941.2335</v>
      </c>
      <c r="P35">
        <v>37715.900350000004</v>
      </c>
      <c r="Q35">
        <v>3486.875254</v>
      </c>
      <c r="R35">
        <v>8904.998243</v>
      </c>
      <c r="S35">
        <v>881.46310329999994</v>
      </c>
      <c r="T35">
        <v>338.02157670000003</v>
      </c>
      <c r="U35">
        <v>684.4532878</v>
      </c>
      <c r="V35">
        <v>2476.8772309999999</v>
      </c>
      <c r="W35">
        <v>4212.9604499999996</v>
      </c>
      <c r="X35">
        <v>2587.6514870000001</v>
      </c>
      <c r="Y35">
        <v>1902.8026649999999</v>
      </c>
      <c r="Z35">
        <v>2138.0755770000001</v>
      </c>
      <c r="AA35" t="s">
        <v>37</v>
      </c>
      <c r="AB35">
        <v>0.80869999999999997</v>
      </c>
    </row>
    <row r="36" spans="1:28" x14ac:dyDescent="0.3">
      <c r="A36" t="s">
        <v>739</v>
      </c>
      <c r="B36">
        <v>9</v>
      </c>
      <c r="C36">
        <v>3</v>
      </c>
      <c r="D36">
        <v>181.87</v>
      </c>
      <c r="E36">
        <v>4.0909420000000002E-3</v>
      </c>
      <c r="F36">
        <v>5.1998579999999999E-3</v>
      </c>
      <c r="G36">
        <v>8.1468555689999995</v>
      </c>
      <c r="H36">
        <v>0.94372097200000005</v>
      </c>
      <c r="I36">
        <v>2</v>
      </c>
      <c r="J36">
        <v>1</v>
      </c>
      <c r="K36" t="s">
        <v>0</v>
      </c>
      <c r="L36" t="s">
        <v>2</v>
      </c>
      <c r="M36">
        <v>34920</v>
      </c>
      <c r="N36" t="s">
        <v>740</v>
      </c>
      <c r="O36">
        <v>1948.573277</v>
      </c>
      <c r="P36">
        <v>1494.6086620000001</v>
      </c>
      <c r="Q36">
        <v>1042.2473259999999</v>
      </c>
      <c r="R36">
        <v>3557.382728</v>
      </c>
      <c r="S36">
        <v>446.02661419999998</v>
      </c>
      <c r="T36">
        <v>106.54099739999999</v>
      </c>
      <c r="U36">
        <v>540.87037250000003</v>
      </c>
      <c r="V36">
        <v>1033.6310189999999</v>
      </c>
      <c r="W36">
        <v>221.70798769999999</v>
      </c>
      <c r="X36">
        <v>293.9362711</v>
      </c>
      <c r="Y36">
        <v>263.11979339999999</v>
      </c>
      <c r="Z36">
        <v>208.46493760000001</v>
      </c>
      <c r="AA36" t="s">
        <v>37</v>
      </c>
      <c r="AB36">
        <v>0.75019999999999998</v>
      </c>
    </row>
    <row r="37" spans="1:28" x14ac:dyDescent="0.3">
      <c r="A37" t="s">
        <v>878</v>
      </c>
      <c r="B37">
        <v>6</v>
      </c>
      <c r="C37">
        <v>2</v>
      </c>
      <c r="D37">
        <v>137.9</v>
      </c>
      <c r="E37">
        <v>4.7562660000000003E-3</v>
      </c>
      <c r="F37">
        <v>5.7936319999999999E-3</v>
      </c>
      <c r="G37">
        <v>2.735341155</v>
      </c>
      <c r="H37">
        <v>0.93318525699999999</v>
      </c>
      <c r="I37">
        <v>2</v>
      </c>
      <c r="J37">
        <v>1</v>
      </c>
      <c r="K37" t="s">
        <v>2</v>
      </c>
      <c r="L37" t="s">
        <v>0</v>
      </c>
      <c r="M37">
        <v>13689</v>
      </c>
      <c r="N37" t="s">
        <v>879</v>
      </c>
      <c r="O37">
        <v>178.5733664</v>
      </c>
      <c r="P37">
        <v>449.25176199999999</v>
      </c>
      <c r="Q37">
        <v>138.63904439999999</v>
      </c>
      <c r="R37">
        <v>180.07693420000001</v>
      </c>
      <c r="S37">
        <v>631.01876179999999</v>
      </c>
      <c r="T37">
        <v>349.0531929</v>
      </c>
      <c r="U37">
        <v>533.24941969999998</v>
      </c>
      <c r="V37">
        <v>366.6601612</v>
      </c>
      <c r="W37">
        <v>504.13169119999998</v>
      </c>
      <c r="X37">
        <v>683.36907450000001</v>
      </c>
      <c r="Y37">
        <v>672.4873384</v>
      </c>
      <c r="Z37">
        <v>729.12474110000005</v>
      </c>
      <c r="AA37" t="s">
        <v>37</v>
      </c>
      <c r="AB37">
        <v>0.82530000000000003</v>
      </c>
    </row>
    <row r="38" spans="1:28" x14ac:dyDescent="0.3">
      <c r="A38" t="s">
        <v>390</v>
      </c>
      <c r="B38">
        <v>4</v>
      </c>
      <c r="C38">
        <v>2</v>
      </c>
      <c r="D38">
        <v>303.54000000000002</v>
      </c>
      <c r="E38">
        <v>4.9573890000000004E-3</v>
      </c>
      <c r="F38">
        <v>5.9887150000000004E-3</v>
      </c>
      <c r="G38">
        <v>3.3492737730000002</v>
      </c>
      <c r="H38">
        <v>0.930055933</v>
      </c>
      <c r="I38">
        <v>2</v>
      </c>
      <c r="J38">
        <v>1</v>
      </c>
      <c r="K38" t="s">
        <v>0</v>
      </c>
      <c r="L38" t="s">
        <v>1</v>
      </c>
      <c r="M38">
        <v>11047</v>
      </c>
      <c r="N38" t="s">
        <v>391</v>
      </c>
      <c r="O38">
        <v>31431.26914</v>
      </c>
      <c r="P38">
        <v>35464.742559999999</v>
      </c>
      <c r="Q38">
        <v>61470.428189999999</v>
      </c>
      <c r="R38">
        <v>51521.355479999998</v>
      </c>
      <c r="S38">
        <v>4911.3398379999999</v>
      </c>
      <c r="T38">
        <v>15953.25014</v>
      </c>
      <c r="U38">
        <v>15763.68569</v>
      </c>
      <c r="V38">
        <v>17081.217059999999</v>
      </c>
      <c r="W38">
        <v>41607.726799999997</v>
      </c>
      <c r="X38">
        <v>31522.119170000002</v>
      </c>
      <c r="Y38">
        <v>23858.591960000002</v>
      </c>
      <c r="Z38">
        <v>26781.945240000001</v>
      </c>
      <c r="AA38" t="s">
        <v>37</v>
      </c>
      <c r="AB38">
        <v>0.49249999999999999</v>
      </c>
    </row>
    <row r="39" spans="1:28" x14ac:dyDescent="0.3">
      <c r="A39" t="s">
        <v>639</v>
      </c>
      <c r="B39">
        <v>17</v>
      </c>
      <c r="C39">
        <v>10</v>
      </c>
      <c r="D39">
        <v>1109.48</v>
      </c>
      <c r="E39">
        <v>5.2356069999999998E-3</v>
      </c>
      <c r="F39">
        <v>6.1939159999999998E-3</v>
      </c>
      <c r="G39">
        <v>6.2564415169999998</v>
      </c>
      <c r="H39">
        <v>0.92577184099999998</v>
      </c>
      <c r="I39">
        <v>2</v>
      </c>
      <c r="J39">
        <v>1</v>
      </c>
      <c r="K39" t="s">
        <v>0</v>
      </c>
      <c r="L39" t="s">
        <v>2</v>
      </c>
      <c r="M39">
        <v>36069</v>
      </c>
      <c r="N39" t="s">
        <v>640</v>
      </c>
      <c r="O39">
        <v>21456.687239999999</v>
      </c>
      <c r="P39">
        <v>28785.705959999999</v>
      </c>
      <c r="Q39">
        <v>44228.91057</v>
      </c>
      <c r="R39">
        <v>91642.921759999997</v>
      </c>
      <c r="S39">
        <v>5023.8758630000002</v>
      </c>
      <c r="T39">
        <v>7693.5987349999996</v>
      </c>
      <c r="U39">
        <v>13928.58433</v>
      </c>
      <c r="V39">
        <v>25160.446530000001</v>
      </c>
      <c r="W39">
        <v>9756.9254679999995</v>
      </c>
      <c r="X39">
        <v>7246.7326039999998</v>
      </c>
      <c r="Y39">
        <v>7441.7727990000003</v>
      </c>
      <c r="Z39">
        <v>5302.1860479999996</v>
      </c>
      <c r="AA39" t="s">
        <v>37</v>
      </c>
      <c r="AB39">
        <v>0.46039999999999998</v>
      </c>
    </row>
    <row r="40" spans="1:28" x14ac:dyDescent="0.3">
      <c r="A40" t="s">
        <v>884</v>
      </c>
      <c r="B40">
        <v>3</v>
      </c>
      <c r="C40">
        <v>1</v>
      </c>
      <c r="D40">
        <v>43.62</v>
      </c>
      <c r="E40">
        <v>5.460281E-3</v>
      </c>
      <c r="F40">
        <v>6.2633919999999996E-3</v>
      </c>
      <c r="G40">
        <v>42.299010330000002</v>
      </c>
      <c r="H40">
        <v>0.92235089199999998</v>
      </c>
      <c r="I40">
        <v>2</v>
      </c>
      <c r="J40">
        <v>1</v>
      </c>
      <c r="K40" t="s">
        <v>2</v>
      </c>
      <c r="L40" t="s">
        <v>0</v>
      </c>
      <c r="M40">
        <v>23253</v>
      </c>
      <c r="N40" t="s">
        <v>885</v>
      </c>
      <c r="O40">
        <v>0.18694813800000001</v>
      </c>
      <c r="P40">
        <v>142.10326140000001</v>
      </c>
      <c r="Q40">
        <v>0.72935282700000004</v>
      </c>
      <c r="R40">
        <v>16.7761244</v>
      </c>
      <c r="S40">
        <v>13.575121490000001</v>
      </c>
      <c r="T40">
        <v>552.64005659999998</v>
      </c>
      <c r="U40">
        <v>143.18396440000001</v>
      </c>
      <c r="V40">
        <v>66.809785160000004</v>
      </c>
      <c r="W40">
        <v>1391.2136190000001</v>
      </c>
      <c r="X40">
        <v>1225.6764109999999</v>
      </c>
      <c r="Y40">
        <v>3234.2751870000002</v>
      </c>
      <c r="Z40">
        <v>908.03418680000004</v>
      </c>
      <c r="AA40" t="s">
        <v>37</v>
      </c>
      <c r="AB40">
        <v>0.72270000000000001</v>
      </c>
    </row>
    <row r="41" spans="1:28" x14ac:dyDescent="0.3">
      <c r="A41" t="s">
        <v>631</v>
      </c>
      <c r="B41">
        <v>16</v>
      </c>
      <c r="C41">
        <v>6</v>
      </c>
      <c r="D41">
        <v>812.56</v>
      </c>
      <c r="E41">
        <v>5.8562759999999997E-3</v>
      </c>
      <c r="F41">
        <v>6.5848240000000004E-3</v>
      </c>
      <c r="G41">
        <v>2.7246979809999998</v>
      </c>
      <c r="H41">
        <v>0.916406469</v>
      </c>
      <c r="I41" t="s">
        <v>39</v>
      </c>
      <c r="J41">
        <v>2</v>
      </c>
      <c r="K41" t="s">
        <v>0</v>
      </c>
      <c r="L41" t="s">
        <v>2</v>
      </c>
      <c r="M41">
        <v>29951</v>
      </c>
      <c r="N41" t="s">
        <v>632</v>
      </c>
      <c r="O41">
        <v>13840.733689999999</v>
      </c>
      <c r="P41">
        <v>21171.378280000001</v>
      </c>
      <c r="Q41">
        <v>19987.907009999999</v>
      </c>
      <c r="R41">
        <v>21407.970209999999</v>
      </c>
      <c r="S41">
        <v>5870.8987340000003</v>
      </c>
      <c r="T41">
        <v>15939.523999999999</v>
      </c>
      <c r="U41">
        <v>10844.525670000001</v>
      </c>
      <c r="V41">
        <v>13079.86357</v>
      </c>
      <c r="W41">
        <v>10498.40237</v>
      </c>
      <c r="X41">
        <v>6852.4792269999998</v>
      </c>
      <c r="Y41">
        <v>5263.778757</v>
      </c>
      <c r="Z41">
        <v>5428.0767509999996</v>
      </c>
      <c r="AA41" t="s">
        <v>37</v>
      </c>
      <c r="AB41">
        <v>0.7913</v>
      </c>
    </row>
    <row r="42" spans="1:28" x14ac:dyDescent="0.3">
      <c r="A42" t="s">
        <v>889</v>
      </c>
      <c r="B42">
        <v>3</v>
      </c>
      <c r="C42">
        <v>1</v>
      </c>
      <c r="D42">
        <v>36.130000000000003</v>
      </c>
      <c r="E42">
        <v>6.6323800000000002E-3</v>
      </c>
      <c r="F42">
        <v>7.1812769999999998E-3</v>
      </c>
      <c r="G42">
        <v>12.325856050000001</v>
      </c>
      <c r="H42">
        <v>0.90507215100000005</v>
      </c>
      <c r="I42">
        <v>2</v>
      </c>
      <c r="J42">
        <v>1</v>
      </c>
      <c r="K42" t="s">
        <v>1</v>
      </c>
      <c r="L42" t="s">
        <v>0</v>
      </c>
      <c r="M42">
        <v>13664</v>
      </c>
      <c r="N42" t="s">
        <v>890</v>
      </c>
      <c r="O42">
        <v>36.650711459999997</v>
      </c>
      <c r="P42">
        <v>47.962216679999997</v>
      </c>
      <c r="Q42">
        <v>26.575644799999999</v>
      </c>
      <c r="R42">
        <v>90.965357089999998</v>
      </c>
      <c r="S42">
        <v>58.82177883</v>
      </c>
      <c r="T42">
        <v>446.55760889999999</v>
      </c>
      <c r="U42">
        <v>882.65678660000003</v>
      </c>
      <c r="V42">
        <v>1103.684066</v>
      </c>
      <c r="W42">
        <v>465.14964550000002</v>
      </c>
      <c r="X42">
        <v>493.27640530000002</v>
      </c>
      <c r="Y42">
        <v>313.49089529999998</v>
      </c>
      <c r="Z42">
        <v>420.68835610000002</v>
      </c>
      <c r="AA42" t="s">
        <v>37</v>
      </c>
      <c r="AB42">
        <v>0.37230000000000002</v>
      </c>
    </row>
    <row r="43" spans="1:28" x14ac:dyDescent="0.3">
      <c r="A43" t="s">
        <v>647</v>
      </c>
      <c r="B43">
        <v>22</v>
      </c>
      <c r="C43">
        <v>8</v>
      </c>
      <c r="D43">
        <v>883.21</v>
      </c>
      <c r="E43">
        <v>6.9195949999999997E-3</v>
      </c>
      <c r="F43">
        <v>7.4371710000000002E-3</v>
      </c>
      <c r="G43">
        <v>3.8428341619999999</v>
      </c>
      <c r="H43">
        <v>0.90098282699999999</v>
      </c>
      <c r="I43" t="s">
        <v>39</v>
      </c>
      <c r="J43">
        <v>2</v>
      </c>
      <c r="K43" t="s">
        <v>0</v>
      </c>
      <c r="L43" t="s">
        <v>2</v>
      </c>
      <c r="M43">
        <v>59854</v>
      </c>
      <c r="N43" t="s">
        <v>533</v>
      </c>
      <c r="O43">
        <v>13489.67417</v>
      </c>
      <c r="P43">
        <v>12659.76937</v>
      </c>
      <c r="Q43">
        <v>19033.88133</v>
      </c>
      <c r="R43">
        <v>34629.416380000002</v>
      </c>
      <c r="S43">
        <v>4747.2835530000002</v>
      </c>
      <c r="T43">
        <v>10099.671679999999</v>
      </c>
      <c r="U43">
        <v>8798.4233949999998</v>
      </c>
      <c r="V43">
        <v>16349.15755</v>
      </c>
      <c r="W43">
        <v>5753.0390660000003</v>
      </c>
      <c r="X43">
        <v>6944.8403060000001</v>
      </c>
      <c r="Y43">
        <v>3703.9154570000001</v>
      </c>
      <c r="Z43">
        <v>4367.4441980000001</v>
      </c>
      <c r="AA43" t="s">
        <v>37</v>
      </c>
      <c r="AB43">
        <v>0.60770000000000002</v>
      </c>
    </row>
    <row r="44" spans="1:28" x14ac:dyDescent="0.3">
      <c r="A44" t="s">
        <v>895</v>
      </c>
      <c r="B44">
        <v>2</v>
      </c>
      <c r="C44">
        <v>1</v>
      </c>
      <c r="D44">
        <v>61.42</v>
      </c>
      <c r="E44">
        <v>7.8638969999999999E-3</v>
      </c>
      <c r="F44">
        <v>8.2106169999999999E-3</v>
      </c>
      <c r="G44">
        <v>13.05814814</v>
      </c>
      <c r="H44">
        <v>0.88792777899999997</v>
      </c>
      <c r="I44">
        <v>2</v>
      </c>
      <c r="J44">
        <v>1</v>
      </c>
      <c r="K44" t="s">
        <v>2</v>
      </c>
      <c r="L44" t="s">
        <v>0</v>
      </c>
      <c r="M44">
        <v>16429</v>
      </c>
      <c r="N44" t="s">
        <v>713</v>
      </c>
      <c r="O44">
        <v>25.63501144</v>
      </c>
      <c r="P44">
        <v>25.12204835</v>
      </c>
      <c r="Q44">
        <v>10.90568148</v>
      </c>
      <c r="R44">
        <v>41.709112210000001</v>
      </c>
      <c r="S44">
        <v>34.984119339999999</v>
      </c>
      <c r="T44">
        <v>501.18318829999998</v>
      </c>
      <c r="U44">
        <v>449.30506329999997</v>
      </c>
      <c r="V44">
        <v>188.44752560000001</v>
      </c>
      <c r="W44">
        <v>282.46083449999998</v>
      </c>
      <c r="X44">
        <v>217.226483</v>
      </c>
      <c r="Y44">
        <v>737.91663319999998</v>
      </c>
      <c r="Z44">
        <v>112.2410253</v>
      </c>
      <c r="AA44" t="s">
        <v>37</v>
      </c>
      <c r="AB44">
        <v>0.92490000000000006</v>
      </c>
    </row>
    <row r="45" spans="1:28" x14ac:dyDescent="0.3">
      <c r="A45" t="s">
        <v>277</v>
      </c>
      <c r="B45">
        <v>14</v>
      </c>
      <c r="C45">
        <v>5</v>
      </c>
      <c r="D45">
        <v>172.84</v>
      </c>
      <c r="E45">
        <v>8.3488220000000005E-3</v>
      </c>
      <c r="F45">
        <v>8.5941500000000001E-3</v>
      </c>
      <c r="G45">
        <v>2.96790164</v>
      </c>
      <c r="H45">
        <v>0.88144868700000001</v>
      </c>
      <c r="I45" t="s">
        <v>39</v>
      </c>
      <c r="J45">
        <v>2</v>
      </c>
      <c r="K45" t="s">
        <v>1</v>
      </c>
      <c r="L45" t="s">
        <v>2</v>
      </c>
      <c r="M45">
        <v>56971</v>
      </c>
      <c r="N45" t="s">
        <v>278</v>
      </c>
      <c r="O45">
        <v>11717.664419999999</v>
      </c>
      <c r="P45">
        <v>20509.577649999999</v>
      </c>
      <c r="Q45">
        <v>14146.810149999999</v>
      </c>
      <c r="R45">
        <v>18756.333119999999</v>
      </c>
      <c r="S45">
        <v>9725.0192700000007</v>
      </c>
      <c r="T45">
        <v>20770.556929999999</v>
      </c>
      <c r="U45">
        <v>21933.724569999998</v>
      </c>
      <c r="V45">
        <v>36388.914069999999</v>
      </c>
      <c r="W45">
        <v>8013.4175009999999</v>
      </c>
      <c r="X45">
        <v>7894.831725</v>
      </c>
      <c r="Y45">
        <v>6187.3142099999995</v>
      </c>
      <c r="Z45">
        <v>7830.7028749999999</v>
      </c>
      <c r="AA45" t="s">
        <v>37</v>
      </c>
      <c r="AB45">
        <v>0.64880000000000004</v>
      </c>
    </row>
    <row r="46" spans="1:28" x14ac:dyDescent="0.3">
      <c r="A46" t="s">
        <v>156</v>
      </c>
      <c r="B46">
        <v>11</v>
      </c>
      <c r="C46">
        <v>4</v>
      </c>
      <c r="D46">
        <v>539.20000000000005</v>
      </c>
      <c r="E46">
        <v>9.0637440000000003E-3</v>
      </c>
      <c r="F46">
        <v>9.2648339999999996E-3</v>
      </c>
      <c r="G46">
        <v>3.8899317889999998</v>
      </c>
      <c r="H46">
        <v>0.87216257500000005</v>
      </c>
      <c r="I46">
        <v>2</v>
      </c>
      <c r="J46">
        <v>1</v>
      </c>
      <c r="K46" t="s">
        <v>2</v>
      </c>
      <c r="L46" t="s">
        <v>0</v>
      </c>
      <c r="M46">
        <v>38384</v>
      </c>
      <c r="N46" t="s">
        <v>157</v>
      </c>
      <c r="O46">
        <v>1611.3922030000001</v>
      </c>
      <c r="P46">
        <v>2741.520141</v>
      </c>
      <c r="Q46">
        <v>1416.733324</v>
      </c>
      <c r="R46">
        <v>2499.8114970000001</v>
      </c>
      <c r="S46">
        <v>1759.2844359999999</v>
      </c>
      <c r="T46">
        <v>7230.0699020000002</v>
      </c>
      <c r="U46">
        <v>6866.5066450000004</v>
      </c>
      <c r="V46">
        <v>6878.8129040000003</v>
      </c>
      <c r="W46">
        <v>10404.188249999999</v>
      </c>
      <c r="X46">
        <v>10164.67078</v>
      </c>
      <c r="Y46">
        <v>5623.5608890000003</v>
      </c>
      <c r="Z46">
        <v>5975.2043800000001</v>
      </c>
      <c r="AA46" t="s">
        <v>37</v>
      </c>
      <c r="AB46">
        <v>0.621</v>
      </c>
    </row>
    <row r="47" spans="1:28" x14ac:dyDescent="0.3">
      <c r="A47" t="s">
        <v>904</v>
      </c>
      <c r="B47">
        <v>2</v>
      </c>
      <c r="C47">
        <v>1</v>
      </c>
      <c r="D47">
        <v>52.75</v>
      </c>
      <c r="E47">
        <v>1.0882473E-2</v>
      </c>
      <c r="F47">
        <v>1.0604796999999999E-2</v>
      </c>
      <c r="G47">
        <v>99.845142980000006</v>
      </c>
      <c r="H47">
        <v>0.84986871500000005</v>
      </c>
      <c r="I47">
        <v>2</v>
      </c>
      <c r="J47">
        <v>1</v>
      </c>
      <c r="K47" t="s">
        <v>2</v>
      </c>
      <c r="L47" t="s">
        <v>0</v>
      </c>
      <c r="M47">
        <v>27988</v>
      </c>
      <c r="N47" t="s">
        <v>905</v>
      </c>
      <c r="O47">
        <v>0</v>
      </c>
      <c r="P47">
        <v>13.227844599999999</v>
      </c>
      <c r="Q47">
        <v>0</v>
      </c>
      <c r="R47">
        <v>0</v>
      </c>
      <c r="S47">
        <v>0</v>
      </c>
      <c r="T47">
        <v>77.647989449999997</v>
      </c>
      <c r="U47">
        <v>94.551817619999994</v>
      </c>
      <c r="V47">
        <v>575.04790920000005</v>
      </c>
      <c r="W47">
        <v>164.04315779999999</v>
      </c>
      <c r="X47">
        <v>353.12227940000002</v>
      </c>
      <c r="Y47">
        <v>216.17657629999999</v>
      </c>
      <c r="Z47">
        <v>587.39402140000004</v>
      </c>
      <c r="AA47" t="s">
        <v>37</v>
      </c>
      <c r="AB47">
        <v>0.83740000000000003</v>
      </c>
    </row>
    <row r="48" spans="1:28" x14ac:dyDescent="0.3">
      <c r="A48" t="s">
        <v>917</v>
      </c>
      <c r="B48">
        <v>7</v>
      </c>
      <c r="C48">
        <v>2</v>
      </c>
      <c r="D48">
        <v>156.61000000000001</v>
      </c>
      <c r="E48">
        <v>1.2137369E-2</v>
      </c>
      <c r="F48">
        <v>1.1062426E-2</v>
      </c>
      <c r="G48">
        <v>2.483889869</v>
      </c>
      <c r="H48">
        <v>0.83549840500000006</v>
      </c>
      <c r="I48">
        <v>2</v>
      </c>
      <c r="J48">
        <v>1</v>
      </c>
      <c r="K48" t="s">
        <v>0</v>
      </c>
      <c r="L48" t="s">
        <v>1</v>
      </c>
      <c r="M48">
        <v>40960</v>
      </c>
      <c r="N48" t="s">
        <v>504</v>
      </c>
      <c r="O48">
        <v>4341.9339499999996</v>
      </c>
      <c r="P48">
        <v>6635.5288289999999</v>
      </c>
      <c r="Q48">
        <v>5631.4701180000002</v>
      </c>
      <c r="R48">
        <v>14335.13139</v>
      </c>
      <c r="S48">
        <v>2409.646088</v>
      </c>
      <c r="T48">
        <v>2398.929345</v>
      </c>
      <c r="U48">
        <v>3523.7693020000002</v>
      </c>
      <c r="V48">
        <v>4125.5603709999996</v>
      </c>
      <c r="W48">
        <v>3346.0417050000001</v>
      </c>
      <c r="X48">
        <v>3220.6822029999998</v>
      </c>
      <c r="Y48">
        <v>2984.3647080000001</v>
      </c>
      <c r="Z48">
        <v>3363.13805</v>
      </c>
      <c r="AA48" t="s">
        <v>37</v>
      </c>
      <c r="AB48">
        <v>0.84230000000000005</v>
      </c>
    </row>
    <row r="49" spans="1:28" x14ac:dyDescent="0.3">
      <c r="A49" t="s">
        <v>648</v>
      </c>
      <c r="B49">
        <v>17</v>
      </c>
      <c r="C49">
        <v>4</v>
      </c>
      <c r="D49">
        <v>723.31</v>
      </c>
      <c r="E49">
        <v>1.2168244999999999E-2</v>
      </c>
      <c r="F49">
        <v>1.1062426E-2</v>
      </c>
      <c r="G49">
        <v>2.7197794850000001</v>
      </c>
      <c r="H49">
        <v>0.83515445499999996</v>
      </c>
      <c r="I49">
        <v>2</v>
      </c>
      <c r="J49">
        <v>1</v>
      </c>
      <c r="K49" t="s">
        <v>0</v>
      </c>
      <c r="L49" t="s">
        <v>2</v>
      </c>
      <c r="M49">
        <v>21548</v>
      </c>
      <c r="N49" t="s">
        <v>649</v>
      </c>
      <c r="O49">
        <v>3171.1311260000002</v>
      </c>
      <c r="P49">
        <v>3156.3020339999998</v>
      </c>
      <c r="Q49">
        <v>1909.4624200000001</v>
      </c>
      <c r="R49">
        <v>5249.8752839999997</v>
      </c>
      <c r="S49">
        <v>1544.2621329999999</v>
      </c>
      <c r="T49">
        <v>1212.4174379999999</v>
      </c>
      <c r="U49">
        <v>1236.9885079999999</v>
      </c>
      <c r="V49">
        <v>1656.0278639999999</v>
      </c>
      <c r="W49">
        <v>1394.7897399999999</v>
      </c>
      <c r="X49">
        <v>1917.6427200000001</v>
      </c>
      <c r="Y49">
        <v>551.38758140000004</v>
      </c>
      <c r="Z49">
        <v>1094.9536149999999</v>
      </c>
      <c r="AA49" t="s">
        <v>37</v>
      </c>
      <c r="AB49">
        <v>0.78459999999999996</v>
      </c>
    </row>
    <row r="50" spans="1:28" x14ac:dyDescent="0.3">
      <c r="A50" t="s">
        <v>732</v>
      </c>
      <c r="B50">
        <v>6</v>
      </c>
      <c r="C50">
        <v>2</v>
      </c>
      <c r="D50">
        <v>257.22000000000003</v>
      </c>
      <c r="E50">
        <v>1.2444848999999999E-2</v>
      </c>
      <c r="F50">
        <v>1.1140808E-2</v>
      </c>
      <c r="G50">
        <v>2.5019166479999999</v>
      </c>
      <c r="H50">
        <v>0.83209290499999999</v>
      </c>
      <c r="I50">
        <v>2</v>
      </c>
      <c r="J50">
        <v>1</v>
      </c>
      <c r="K50" t="s">
        <v>1</v>
      </c>
      <c r="L50" t="s">
        <v>2</v>
      </c>
      <c r="M50">
        <v>35596</v>
      </c>
      <c r="N50" t="s">
        <v>718</v>
      </c>
      <c r="O50">
        <v>1857.2370450000001</v>
      </c>
      <c r="P50">
        <v>3110.1825650000001</v>
      </c>
      <c r="Q50">
        <v>1001.79909</v>
      </c>
      <c r="R50">
        <v>3324.861461</v>
      </c>
      <c r="S50">
        <v>3024.621126</v>
      </c>
      <c r="T50">
        <v>1711.5374529999999</v>
      </c>
      <c r="U50">
        <v>2610.8292849999998</v>
      </c>
      <c r="V50">
        <v>2418.4630750000001</v>
      </c>
      <c r="W50">
        <v>992.4357526</v>
      </c>
      <c r="X50">
        <v>1143.1084350000001</v>
      </c>
      <c r="Y50">
        <v>854.29474059999995</v>
      </c>
      <c r="Z50">
        <v>913.34903229999998</v>
      </c>
      <c r="AA50" t="s">
        <v>37</v>
      </c>
      <c r="AB50">
        <v>0.49969999999999998</v>
      </c>
    </row>
    <row r="51" spans="1:28" x14ac:dyDescent="0.3">
      <c r="A51" t="s">
        <v>922</v>
      </c>
      <c r="B51">
        <v>10</v>
      </c>
      <c r="C51">
        <v>3</v>
      </c>
      <c r="D51">
        <v>197.05</v>
      </c>
      <c r="E51">
        <v>1.2734025E-2</v>
      </c>
      <c r="F51">
        <v>1.1233847999999999E-2</v>
      </c>
      <c r="G51">
        <v>3.3352428010000001</v>
      </c>
      <c r="H51">
        <v>0.82892971699999995</v>
      </c>
      <c r="I51">
        <v>2</v>
      </c>
      <c r="J51">
        <v>1</v>
      </c>
      <c r="K51" t="s">
        <v>1</v>
      </c>
      <c r="L51" t="s">
        <v>0</v>
      </c>
      <c r="M51">
        <v>42905</v>
      </c>
      <c r="N51" t="s">
        <v>391</v>
      </c>
      <c r="O51">
        <v>1501.759284</v>
      </c>
      <c r="P51">
        <v>3804.0196540000002</v>
      </c>
      <c r="Q51">
        <v>1362.3476780000001</v>
      </c>
      <c r="R51">
        <v>2406.0088719999999</v>
      </c>
      <c r="S51">
        <v>2561.4119179999998</v>
      </c>
      <c r="T51">
        <v>9104.7511310000009</v>
      </c>
      <c r="U51">
        <v>9128.2429429999993</v>
      </c>
      <c r="V51">
        <v>9470.039068</v>
      </c>
      <c r="W51">
        <v>2540.0673499999998</v>
      </c>
      <c r="X51">
        <v>2814.5738190000002</v>
      </c>
      <c r="Y51">
        <v>2404.3071610000002</v>
      </c>
      <c r="Z51">
        <v>2331.9003910000001</v>
      </c>
      <c r="AA51" t="s">
        <v>37</v>
      </c>
      <c r="AB51">
        <v>0.76870000000000005</v>
      </c>
    </row>
    <row r="52" spans="1:28" x14ac:dyDescent="0.3">
      <c r="A52" t="s">
        <v>923</v>
      </c>
      <c r="B52">
        <v>4</v>
      </c>
      <c r="C52">
        <v>1</v>
      </c>
      <c r="D52">
        <v>71.3</v>
      </c>
      <c r="E52">
        <v>1.3257589E-2</v>
      </c>
      <c r="F52">
        <v>1.1604171E-2</v>
      </c>
      <c r="G52">
        <v>8.487019836</v>
      </c>
      <c r="H52">
        <v>0.823297587</v>
      </c>
      <c r="I52">
        <v>2</v>
      </c>
      <c r="J52">
        <v>1</v>
      </c>
      <c r="K52" t="s">
        <v>2</v>
      </c>
      <c r="L52" t="s">
        <v>0</v>
      </c>
      <c r="M52">
        <v>17788</v>
      </c>
      <c r="N52" t="s">
        <v>504</v>
      </c>
      <c r="O52">
        <v>791.20572360000006</v>
      </c>
      <c r="P52">
        <v>422.12076760000002</v>
      </c>
      <c r="Q52">
        <v>716.9787331</v>
      </c>
      <c r="R52">
        <v>29.021336860000002</v>
      </c>
      <c r="S52">
        <v>2528.0275809999998</v>
      </c>
      <c r="T52">
        <v>513.85419520000005</v>
      </c>
      <c r="U52">
        <v>1906.2444009999999</v>
      </c>
      <c r="V52">
        <v>1944.3002080000001</v>
      </c>
      <c r="W52">
        <v>4583.5735290000002</v>
      </c>
      <c r="X52">
        <v>4900.6611579999999</v>
      </c>
      <c r="Y52">
        <v>3360.8588119999999</v>
      </c>
      <c r="Z52">
        <v>3783.7498909999999</v>
      </c>
      <c r="AA52" t="s">
        <v>37</v>
      </c>
      <c r="AB52">
        <v>0.84230000000000005</v>
      </c>
    </row>
    <row r="53" spans="1:28" x14ac:dyDescent="0.3">
      <c r="A53" t="s">
        <v>925</v>
      </c>
      <c r="B53">
        <v>3</v>
      </c>
      <c r="C53">
        <v>1</v>
      </c>
      <c r="D53">
        <v>110.58</v>
      </c>
      <c r="E53">
        <v>1.3604092E-2</v>
      </c>
      <c r="F53">
        <v>1.1729758E-2</v>
      </c>
      <c r="G53">
        <v>12.01876904</v>
      </c>
      <c r="H53">
        <v>0.81963549999999996</v>
      </c>
      <c r="I53">
        <v>2</v>
      </c>
      <c r="J53">
        <v>1</v>
      </c>
      <c r="K53" t="s">
        <v>0</v>
      </c>
      <c r="L53" t="s">
        <v>1</v>
      </c>
      <c r="M53">
        <v>16293</v>
      </c>
      <c r="N53" t="s">
        <v>926</v>
      </c>
      <c r="O53">
        <v>91.409396240000007</v>
      </c>
      <c r="P53">
        <v>165.99992130000001</v>
      </c>
      <c r="Q53">
        <v>107.00907100000001</v>
      </c>
      <c r="R53">
        <v>258.66572289999999</v>
      </c>
      <c r="S53">
        <v>0</v>
      </c>
      <c r="T53">
        <v>12.6319435</v>
      </c>
      <c r="U53">
        <v>33.580354540000002</v>
      </c>
      <c r="V53">
        <v>5.6302916280000002</v>
      </c>
      <c r="W53">
        <v>4.9389969330000003</v>
      </c>
      <c r="X53">
        <v>28.61014763</v>
      </c>
      <c r="Y53">
        <v>28.797301820000001</v>
      </c>
      <c r="Z53">
        <v>38.326758669999997</v>
      </c>
      <c r="AA53" t="s">
        <v>37</v>
      </c>
      <c r="AB53">
        <v>0.82130000000000003</v>
      </c>
    </row>
    <row r="54" spans="1:28" x14ac:dyDescent="0.3">
      <c r="A54" t="s">
        <v>689</v>
      </c>
      <c r="B54">
        <v>10</v>
      </c>
      <c r="C54">
        <v>4</v>
      </c>
      <c r="D54">
        <v>440.8</v>
      </c>
      <c r="E54">
        <v>1.4263356E-2</v>
      </c>
      <c r="F54">
        <v>1.2121582000000001E-2</v>
      </c>
      <c r="G54">
        <v>3.8692823870000002</v>
      </c>
      <c r="H54">
        <v>0.81280633400000002</v>
      </c>
      <c r="I54">
        <v>2</v>
      </c>
      <c r="J54">
        <v>1</v>
      </c>
      <c r="K54" t="s">
        <v>0</v>
      </c>
      <c r="L54" t="s">
        <v>1</v>
      </c>
      <c r="M54">
        <v>16029</v>
      </c>
      <c r="N54" t="s">
        <v>690</v>
      </c>
      <c r="O54">
        <v>4283.0943880000004</v>
      </c>
      <c r="P54">
        <v>11900.28448</v>
      </c>
      <c r="Q54">
        <v>13900.57609</v>
      </c>
      <c r="R54">
        <v>11128.83469</v>
      </c>
      <c r="S54">
        <v>1243.6206460000001</v>
      </c>
      <c r="T54">
        <v>3403.8962879999999</v>
      </c>
      <c r="U54">
        <v>2867.6286620000001</v>
      </c>
      <c r="V54">
        <v>3136.129117</v>
      </c>
      <c r="W54">
        <v>8756.9381420000009</v>
      </c>
      <c r="X54">
        <v>3562.361159</v>
      </c>
      <c r="Y54">
        <v>2855.1010809999998</v>
      </c>
      <c r="Z54">
        <v>3100.706193</v>
      </c>
      <c r="AA54" t="s">
        <v>37</v>
      </c>
      <c r="AB54">
        <v>0.88200000000000001</v>
      </c>
    </row>
    <row r="55" spans="1:28" x14ac:dyDescent="0.3">
      <c r="A55" t="s">
        <v>933</v>
      </c>
      <c r="B55">
        <v>3</v>
      </c>
      <c r="C55">
        <v>1</v>
      </c>
      <c r="D55">
        <v>76.8</v>
      </c>
      <c r="E55">
        <v>1.6707204E-2</v>
      </c>
      <c r="F55">
        <v>1.3875772E-2</v>
      </c>
      <c r="G55">
        <v>8.1870096239999999</v>
      </c>
      <c r="H55">
        <v>0.78894900199999995</v>
      </c>
      <c r="I55">
        <v>2</v>
      </c>
      <c r="J55">
        <v>1</v>
      </c>
      <c r="K55" t="s">
        <v>0</v>
      </c>
      <c r="L55" t="s">
        <v>2</v>
      </c>
      <c r="M55">
        <v>25768</v>
      </c>
      <c r="N55" t="s">
        <v>584</v>
      </c>
      <c r="O55">
        <v>478.21402890000002</v>
      </c>
      <c r="P55">
        <v>464.4578262</v>
      </c>
      <c r="Q55">
        <v>324.83200770000002</v>
      </c>
      <c r="R55">
        <v>1369.8147280000001</v>
      </c>
      <c r="S55">
        <v>66.954266610000005</v>
      </c>
      <c r="T55">
        <v>17.737255919999999</v>
      </c>
      <c r="U55">
        <v>69.277217859999993</v>
      </c>
      <c r="V55">
        <v>422.94908600000002</v>
      </c>
      <c r="W55">
        <v>96.200379330000004</v>
      </c>
      <c r="X55">
        <v>144.69366969999999</v>
      </c>
      <c r="Y55">
        <v>45.884240679999998</v>
      </c>
      <c r="Z55">
        <v>35.35625177</v>
      </c>
      <c r="AA55" t="s">
        <v>37</v>
      </c>
      <c r="AB55">
        <v>0.73050000000000004</v>
      </c>
    </row>
    <row r="56" spans="1:28" x14ac:dyDescent="0.3">
      <c r="A56" t="s">
        <v>934</v>
      </c>
      <c r="B56">
        <v>19</v>
      </c>
      <c r="C56">
        <v>3</v>
      </c>
      <c r="D56">
        <v>173.82</v>
      </c>
      <c r="E56">
        <v>1.6905112999999999E-2</v>
      </c>
      <c r="F56">
        <v>1.3918325E-2</v>
      </c>
      <c r="G56">
        <v>3.8755897629999998</v>
      </c>
      <c r="H56">
        <v>0.78710994899999998</v>
      </c>
      <c r="I56">
        <v>2</v>
      </c>
      <c r="J56">
        <v>1</v>
      </c>
      <c r="K56" t="s">
        <v>2</v>
      </c>
      <c r="L56" t="s">
        <v>0</v>
      </c>
      <c r="M56">
        <v>96236</v>
      </c>
      <c r="N56" t="s">
        <v>935</v>
      </c>
      <c r="O56">
        <v>217.15997229999999</v>
      </c>
      <c r="P56">
        <v>518.53448679999997</v>
      </c>
      <c r="Q56">
        <v>90.464982509999999</v>
      </c>
      <c r="R56">
        <v>389.99177550000002</v>
      </c>
      <c r="S56">
        <v>717.33570210000005</v>
      </c>
      <c r="T56">
        <v>249.8473051</v>
      </c>
      <c r="U56">
        <v>345.87214799999998</v>
      </c>
      <c r="V56">
        <v>799.2639494</v>
      </c>
      <c r="W56">
        <v>1269.713845</v>
      </c>
      <c r="X56">
        <v>1319.6961530000001</v>
      </c>
      <c r="Y56">
        <v>676.41910050000001</v>
      </c>
      <c r="Z56">
        <v>1447.474109</v>
      </c>
      <c r="AA56" t="s">
        <v>37</v>
      </c>
      <c r="AB56">
        <v>0.98650000000000004</v>
      </c>
    </row>
    <row r="57" spans="1:28" x14ac:dyDescent="0.3">
      <c r="A57" t="s">
        <v>700</v>
      </c>
      <c r="B57">
        <v>10</v>
      </c>
      <c r="C57">
        <v>2</v>
      </c>
      <c r="D57">
        <v>96.14</v>
      </c>
      <c r="E57">
        <v>1.7044096000000002E-2</v>
      </c>
      <c r="F57">
        <v>1.3918325E-2</v>
      </c>
      <c r="G57">
        <v>17.489179199999999</v>
      </c>
      <c r="H57">
        <v>0.78582626499999997</v>
      </c>
      <c r="I57" t="s">
        <v>39</v>
      </c>
      <c r="J57">
        <v>2</v>
      </c>
      <c r="K57" t="s">
        <v>0</v>
      </c>
      <c r="L57" t="s">
        <v>2</v>
      </c>
      <c r="M57">
        <v>80839</v>
      </c>
      <c r="N57" t="s">
        <v>701</v>
      </c>
      <c r="O57">
        <v>2262.272465</v>
      </c>
      <c r="P57">
        <v>8874.3562760000004</v>
      </c>
      <c r="Q57">
        <v>3229.2806249999999</v>
      </c>
      <c r="R57">
        <v>14363.794519999999</v>
      </c>
      <c r="S57">
        <v>168.58072849999999</v>
      </c>
      <c r="T57">
        <v>77.489544670000001</v>
      </c>
      <c r="U57">
        <v>2703.7104549999999</v>
      </c>
      <c r="V57">
        <v>1536.0364529999999</v>
      </c>
      <c r="W57">
        <v>223.93852630000001</v>
      </c>
      <c r="X57">
        <v>505.44152100000002</v>
      </c>
      <c r="Y57">
        <v>162.0462756</v>
      </c>
      <c r="Z57">
        <v>751.28678279999997</v>
      </c>
      <c r="AA57" t="s">
        <v>37</v>
      </c>
      <c r="AB57">
        <v>0.99219999999999997</v>
      </c>
    </row>
    <row r="58" spans="1:28" x14ac:dyDescent="0.3">
      <c r="A58" t="s">
        <v>683</v>
      </c>
      <c r="B58">
        <v>3</v>
      </c>
      <c r="C58">
        <v>3</v>
      </c>
      <c r="D58">
        <v>108.47</v>
      </c>
      <c r="E58">
        <v>1.7231368E-2</v>
      </c>
      <c r="F58">
        <v>1.3993079E-2</v>
      </c>
      <c r="G58">
        <v>2.7811104389999999</v>
      </c>
      <c r="H58">
        <v>0.78410662799999997</v>
      </c>
      <c r="I58">
        <v>2</v>
      </c>
      <c r="J58">
        <v>1</v>
      </c>
      <c r="K58" t="s">
        <v>0</v>
      </c>
      <c r="L58" t="s">
        <v>2</v>
      </c>
      <c r="M58">
        <v>13288</v>
      </c>
      <c r="N58" t="s">
        <v>684</v>
      </c>
      <c r="O58">
        <v>867.90686159999996</v>
      </c>
      <c r="P58">
        <v>2182.2640080000001</v>
      </c>
      <c r="Q58">
        <v>1139.4440050000001</v>
      </c>
      <c r="R58">
        <v>1165.419932</v>
      </c>
      <c r="S58">
        <v>350.88109439999999</v>
      </c>
      <c r="T58">
        <v>748.04985580000005</v>
      </c>
      <c r="U58">
        <v>1040.6171670000001</v>
      </c>
      <c r="V58">
        <v>752.89578789999996</v>
      </c>
      <c r="W58">
        <v>350.43111800000003</v>
      </c>
      <c r="X58">
        <v>358.85582479999999</v>
      </c>
      <c r="Y58">
        <v>580.75066089999996</v>
      </c>
      <c r="Z58">
        <v>635.46478990000003</v>
      </c>
      <c r="AA58" t="s">
        <v>37</v>
      </c>
      <c r="AB58">
        <v>0.96419999999999995</v>
      </c>
    </row>
    <row r="59" spans="1:28" x14ac:dyDescent="0.3">
      <c r="A59" t="s">
        <v>726</v>
      </c>
      <c r="B59">
        <v>7</v>
      </c>
      <c r="C59">
        <v>1</v>
      </c>
      <c r="D59">
        <v>137.5</v>
      </c>
      <c r="E59">
        <v>1.7856510999999999E-2</v>
      </c>
      <c r="F59">
        <v>1.4341390000000001E-2</v>
      </c>
      <c r="G59">
        <v>5.0894975359999997</v>
      </c>
      <c r="H59">
        <v>0.77844812299999999</v>
      </c>
      <c r="I59">
        <v>2</v>
      </c>
      <c r="J59">
        <v>1</v>
      </c>
      <c r="K59" t="s">
        <v>1</v>
      </c>
      <c r="L59" t="s">
        <v>0</v>
      </c>
      <c r="M59">
        <v>52718</v>
      </c>
      <c r="N59" t="s">
        <v>727</v>
      </c>
      <c r="O59">
        <v>115.5062365</v>
      </c>
      <c r="P59">
        <v>320.45251209999998</v>
      </c>
      <c r="Q59">
        <v>31.300382290000002</v>
      </c>
      <c r="R59">
        <v>100.3793562</v>
      </c>
      <c r="S59">
        <v>344.59437580000002</v>
      </c>
      <c r="T59">
        <v>280.2615184</v>
      </c>
      <c r="U59">
        <v>1065.7844</v>
      </c>
      <c r="V59">
        <v>1198.3543870000001</v>
      </c>
      <c r="W59">
        <v>628.78985850000004</v>
      </c>
      <c r="X59">
        <v>260.99913670000001</v>
      </c>
      <c r="Y59">
        <v>604.63394649999998</v>
      </c>
      <c r="Z59">
        <v>459.8200392</v>
      </c>
      <c r="AA59" t="s">
        <v>37</v>
      </c>
      <c r="AB59">
        <v>0.95620000000000005</v>
      </c>
    </row>
    <row r="60" spans="1:28" x14ac:dyDescent="0.3">
      <c r="A60" t="s">
        <v>940</v>
      </c>
      <c r="B60">
        <v>9</v>
      </c>
      <c r="C60">
        <v>3</v>
      </c>
      <c r="D60">
        <v>115.07</v>
      </c>
      <c r="E60">
        <v>1.8660342E-2</v>
      </c>
      <c r="F60">
        <v>1.4824082000000001E-2</v>
      </c>
      <c r="G60">
        <v>4.2601757170000001</v>
      </c>
      <c r="H60">
        <v>0.77135098099999999</v>
      </c>
      <c r="I60">
        <v>2</v>
      </c>
      <c r="J60">
        <v>1</v>
      </c>
      <c r="K60" t="s">
        <v>0</v>
      </c>
      <c r="L60" t="s">
        <v>1</v>
      </c>
      <c r="M60">
        <v>21827</v>
      </c>
      <c r="N60" t="s">
        <v>423</v>
      </c>
      <c r="O60">
        <v>7740.3758520000001</v>
      </c>
      <c r="P60">
        <v>13863.36225</v>
      </c>
      <c r="Q60">
        <v>18761.44699</v>
      </c>
      <c r="R60">
        <v>34421.515549999996</v>
      </c>
      <c r="S60">
        <v>1082.687623</v>
      </c>
      <c r="T60">
        <v>5350.2802600000005</v>
      </c>
      <c r="U60">
        <v>5602.4010230000004</v>
      </c>
      <c r="V60">
        <v>5519.4705210000002</v>
      </c>
      <c r="W60">
        <v>7398.5651040000002</v>
      </c>
      <c r="X60">
        <v>6865.3090689999999</v>
      </c>
      <c r="Y60">
        <v>5887.8377389999996</v>
      </c>
      <c r="Z60">
        <v>6095.6052559999998</v>
      </c>
      <c r="AA60" t="s">
        <v>37</v>
      </c>
      <c r="AB60">
        <v>0.7984</v>
      </c>
    </row>
    <row r="61" spans="1:28" x14ac:dyDescent="0.3">
      <c r="A61" t="s">
        <v>943</v>
      </c>
      <c r="B61">
        <v>6</v>
      </c>
      <c r="C61">
        <v>2</v>
      </c>
      <c r="D61">
        <v>64.13</v>
      </c>
      <c r="E61">
        <v>1.9190187000000001E-2</v>
      </c>
      <c r="F61">
        <v>1.4959412E-2</v>
      </c>
      <c r="G61">
        <v>10.06268714</v>
      </c>
      <c r="H61">
        <v>0.76677828999999997</v>
      </c>
      <c r="I61">
        <v>2</v>
      </c>
      <c r="J61">
        <v>1</v>
      </c>
      <c r="K61" t="s">
        <v>2</v>
      </c>
      <c r="L61" t="s">
        <v>0</v>
      </c>
      <c r="M61">
        <v>18810</v>
      </c>
      <c r="N61" t="s">
        <v>944</v>
      </c>
      <c r="O61">
        <v>177.68841159999999</v>
      </c>
      <c r="P61">
        <v>386.58042640000002</v>
      </c>
      <c r="Q61">
        <v>9.8240999549999994</v>
      </c>
      <c r="R61">
        <v>102.70481700000001</v>
      </c>
      <c r="S61">
        <v>218.1533709</v>
      </c>
      <c r="T61">
        <v>1513.597272</v>
      </c>
      <c r="U61">
        <v>1324.600003</v>
      </c>
      <c r="V61">
        <v>1303.7896450000001</v>
      </c>
      <c r="W61">
        <v>3341.3981290000002</v>
      </c>
      <c r="X61">
        <v>1748.570033</v>
      </c>
      <c r="Y61">
        <v>494.52530990000002</v>
      </c>
      <c r="Z61">
        <v>1225.9105959999999</v>
      </c>
      <c r="AA61" t="s">
        <v>37</v>
      </c>
      <c r="AB61">
        <v>0.94110000000000005</v>
      </c>
    </row>
    <row r="62" spans="1:28" x14ac:dyDescent="0.3">
      <c r="A62" t="s">
        <v>741</v>
      </c>
      <c r="B62">
        <v>5</v>
      </c>
      <c r="C62">
        <v>2</v>
      </c>
      <c r="D62">
        <v>58.44</v>
      </c>
      <c r="E62">
        <v>2.5901970999999999E-2</v>
      </c>
      <c r="F62">
        <v>1.8559603000000001E-2</v>
      </c>
      <c r="G62">
        <v>3.3420401229999999</v>
      </c>
      <c r="H62">
        <v>0.71503282899999998</v>
      </c>
      <c r="I62">
        <v>2</v>
      </c>
      <c r="J62">
        <v>1</v>
      </c>
      <c r="K62" t="s">
        <v>1</v>
      </c>
      <c r="L62" t="s">
        <v>2</v>
      </c>
      <c r="M62">
        <v>20799</v>
      </c>
      <c r="N62" t="s">
        <v>742</v>
      </c>
      <c r="O62">
        <v>1384.077953</v>
      </c>
      <c r="P62">
        <v>440.99753500000003</v>
      </c>
      <c r="Q62">
        <v>1296.775367</v>
      </c>
      <c r="R62">
        <v>597.99697779999997</v>
      </c>
      <c r="S62">
        <v>2125.6269900000002</v>
      </c>
      <c r="T62">
        <v>2669.386763</v>
      </c>
      <c r="U62">
        <v>861.82338270000002</v>
      </c>
      <c r="V62">
        <v>2894.8101820000002</v>
      </c>
      <c r="W62">
        <v>894.53765739999994</v>
      </c>
      <c r="X62">
        <v>446.40717330000001</v>
      </c>
      <c r="Y62">
        <v>441.77045750000002</v>
      </c>
      <c r="Z62">
        <v>776.09519929999999</v>
      </c>
      <c r="AA62" t="s">
        <v>37</v>
      </c>
      <c r="AB62">
        <v>0.76749999999999996</v>
      </c>
    </row>
    <row r="63" spans="1:28" x14ac:dyDescent="0.3">
      <c r="A63" t="s">
        <v>971</v>
      </c>
      <c r="B63">
        <v>8</v>
      </c>
      <c r="C63">
        <v>2</v>
      </c>
      <c r="D63">
        <v>64.34</v>
      </c>
      <c r="E63">
        <v>2.6348109000000002E-2</v>
      </c>
      <c r="F63">
        <v>1.8695981E-2</v>
      </c>
      <c r="G63">
        <v>11.464002069999999</v>
      </c>
      <c r="H63">
        <v>0.711943306</v>
      </c>
      <c r="I63">
        <v>2</v>
      </c>
      <c r="J63">
        <v>1</v>
      </c>
      <c r="K63" t="s">
        <v>2</v>
      </c>
      <c r="L63" t="s">
        <v>0</v>
      </c>
      <c r="M63">
        <v>28837</v>
      </c>
      <c r="N63" t="s">
        <v>972</v>
      </c>
      <c r="O63">
        <v>233.79827030000001</v>
      </c>
      <c r="P63">
        <v>228.14359899999999</v>
      </c>
      <c r="Q63">
        <v>2.0886705010000002</v>
      </c>
      <c r="R63">
        <v>12.06224061</v>
      </c>
      <c r="S63">
        <v>613.65798529999995</v>
      </c>
      <c r="T63">
        <v>61.446503999999997</v>
      </c>
      <c r="U63">
        <v>1042.785987</v>
      </c>
      <c r="V63">
        <v>1675.241565</v>
      </c>
      <c r="W63">
        <v>1285.4884239999999</v>
      </c>
      <c r="X63">
        <v>1670.151327</v>
      </c>
      <c r="Y63">
        <v>754.71202979999998</v>
      </c>
      <c r="Z63">
        <v>1747.5768410000001</v>
      </c>
      <c r="AA63" t="s">
        <v>37</v>
      </c>
      <c r="AB63">
        <v>0.27489999999999998</v>
      </c>
    </row>
    <row r="64" spans="1:28" x14ac:dyDescent="0.3">
      <c r="A64" t="s">
        <v>670</v>
      </c>
      <c r="B64">
        <v>6</v>
      </c>
      <c r="C64">
        <v>1</v>
      </c>
      <c r="D64">
        <v>206.83</v>
      </c>
      <c r="E64">
        <v>2.6584032E-2</v>
      </c>
      <c r="F64">
        <v>1.8724714E-2</v>
      </c>
      <c r="G64">
        <v>3.7401463580000001</v>
      </c>
      <c r="H64">
        <v>0.71032486900000003</v>
      </c>
      <c r="I64">
        <v>2</v>
      </c>
      <c r="J64">
        <v>1</v>
      </c>
      <c r="K64" t="s">
        <v>1</v>
      </c>
      <c r="L64" t="s">
        <v>2</v>
      </c>
      <c r="M64">
        <v>29252</v>
      </c>
      <c r="N64" t="s">
        <v>671</v>
      </c>
      <c r="O64">
        <v>195.2948384</v>
      </c>
      <c r="P64">
        <v>248.63795400000001</v>
      </c>
      <c r="Q64">
        <v>298.83688849999999</v>
      </c>
      <c r="R64">
        <v>280.32332459999998</v>
      </c>
      <c r="S64">
        <v>770.12855539999998</v>
      </c>
      <c r="T64">
        <v>418.18883929999998</v>
      </c>
      <c r="U64">
        <v>191.1988202</v>
      </c>
      <c r="V64">
        <v>177.6290261</v>
      </c>
      <c r="W64">
        <v>233.38987789999999</v>
      </c>
      <c r="X64">
        <v>62.019272540000003</v>
      </c>
      <c r="Y64">
        <v>87.562331240000006</v>
      </c>
      <c r="Z64">
        <v>33.361220809999999</v>
      </c>
      <c r="AA64" t="s">
        <v>37</v>
      </c>
      <c r="AB64">
        <v>0.621</v>
      </c>
    </row>
    <row r="65" spans="1:28" x14ac:dyDescent="0.3">
      <c r="A65" t="s">
        <v>973</v>
      </c>
      <c r="B65">
        <v>8</v>
      </c>
      <c r="C65">
        <v>1</v>
      </c>
      <c r="D65">
        <v>324.77999999999997</v>
      </c>
      <c r="E65">
        <v>2.6853657999999999E-2</v>
      </c>
      <c r="F65">
        <v>1.8724714E-2</v>
      </c>
      <c r="G65">
        <v>5.944240636</v>
      </c>
      <c r="H65">
        <v>0.70848803100000002</v>
      </c>
      <c r="I65">
        <v>2</v>
      </c>
      <c r="J65">
        <v>1</v>
      </c>
      <c r="K65" t="s">
        <v>0</v>
      </c>
      <c r="L65" t="s">
        <v>2</v>
      </c>
      <c r="M65">
        <v>17048</v>
      </c>
      <c r="N65" t="s">
        <v>974</v>
      </c>
      <c r="O65">
        <v>1380.8788280000001</v>
      </c>
      <c r="P65">
        <v>2646.8860319999999</v>
      </c>
      <c r="Q65">
        <v>1270.9036289999999</v>
      </c>
      <c r="R65">
        <v>2492.8576600000001</v>
      </c>
      <c r="S65">
        <v>53.883100470000002</v>
      </c>
      <c r="T65">
        <v>892.05109440000001</v>
      </c>
      <c r="U65">
        <v>746.27422090000005</v>
      </c>
      <c r="V65">
        <v>691.00749329999996</v>
      </c>
      <c r="W65">
        <v>357.68894169999999</v>
      </c>
      <c r="X65">
        <v>369.54816399999999</v>
      </c>
      <c r="Y65">
        <v>287.2654187</v>
      </c>
      <c r="Z65">
        <v>296.26644119999997</v>
      </c>
      <c r="AA65" t="s">
        <v>37</v>
      </c>
      <c r="AB65">
        <v>0.98580000000000001</v>
      </c>
    </row>
    <row r="66" spans="1:28" x14ac:dyDescent="0.3">
      <c r="A66" t="s">
        <v>977</v>
      </c>
      <c r="B66">
        <v>3</v>
      </c>
      <c r="C66">
        <v>1</v>
      </c>
      <c r="D66">
        <v>49.63</v>
      </c>
      <c r="E66">
        <v>2.7029101E-2</v>
      </c>
      <c r="F66">
        <v>1.8724714E-2</v>
      </c>
      <c r="G66">
        <v>3.5478327599999999</v>
      </c>
      <c r="H66">
        <v>0.70730004999999996</v>
      </c>
      <c r="I66">
        <v>2</v>
      </c>
      <c r="J66">
        <v>1</v>
      </c>
      <c r="K66" t="s">
        <v>0</v>
      </c>
      <c r="L66" t="s">
        <v>1</v>
      </c>
      <c r="M66">
        <v>11054</v>
      </c>
      <c r="N66" t="s">
        <v>978</v>
      </c>
      <c r="O66">
        <v>2003.7639830000001</v>
      </c>
      <c r="P66">
        <v>2803.2977860000001</v>
      </c>
      <c r="Q66">
        <v>1508.251168</v>
      </c>
      <c r="R66">
        <v>6782.8398420000003</v>
      </c>
      <c r="S66">
        <v>386.77298130000003</v>
      </c>
      <c r="T66">
        <v>716.24542550000001</v>
      </c>
      <c r="U66">
        <v>773.07105109999998</v>
      </c>
      <c r="V66">
        <v>1815.7848959999999</v>
      </c>
      <c r="W66">
        <v>1439.3805460000001</v>
      </c>
      <c r="X66">
        <v>1382.917815</v>
      </c>
      <c r="Y66">
        <v>936.79142830000001</v>
      </c>
      <c r="Z66">
        <v>1250.8361540000001</v>
      </c>
      <c r="AA66" t="s">
        <v>37</v>
      </c>
      <c r="AB66">
        <v>0.48520000000000002</v>
      </c>
    </row>
    <row r="67" spans="1:28" x14ac:dyDescent="0.3">
      <c r="A67" t="s">
        <v>979</v>
      </c>
      <c r="B67">
        <v>18</v>
      </c>
      <c r="C67">
        <v>3</v>
      </c>
      <c r="D67">
        <v>607.05999999999995</v>
      </c>
      <c r="E67">
        <v>2.7159926000000001E-2</v>
      </c>
      <c r="F67">
        <v>1.8726593E-2</v>
      </c>
      <c r="G67">
        <v>4.6046962669999996</v>
      </c>
      <c r="H67">
        <v>0.706417874</v>
      </c>
      <c r="I67">
        <v>2</v>
      </c>
      <c r="J67">
        <v>1</v>
      </c>
      <c r="K67" t="s">
        <v>2</v>
      </c>
      <c r="L67" t="s">
        <v>0</v>
      </c>
      <c r="M67">
        <v>32510</v>
      </c>
      <c r="N67" t="s">
        <v>590</v>
      </c>
      <c r="O67">
        <v>2047.1320940000001</v>
      </c>
      <c r="P67">
        <v>5457.1231809999999</v>
      </c>
      <c r="Q67">
        <v>2975.228024</v>
      </c>
      <c r="R67">
        <v>6399.5111800000004</v>
      </c>
      <c r="S67">
        <v>1621.253291</v>
      </c>
      <c r="T67">
        <v>10521.793879999999</v>
      </c>
      <c r="U67">
        <v>14831.53472</v>
      </c>
      <c r="V67">
        <v>14959.712159999999</v>
      </c>
      <c r="W67">
        <v>20583.996770000002</v>
      </c>
      <c r="X67">
        <v>21968.150989999998</v>
      </c>
      <c r="Y67">
        <v>16146.24618</v>
      </c>
      <c r="Z67">
        <v>19024.248930000002</v>
      </c>
      <c r="AA67" t="s">
        <v>37</v>
      </c>
      <c r="AB67">
        <v>0.95589999999999997</v>
      </c>
    </row>
    <row r="68" spans="1:28" x14ac:dyDescent="0.3">
      <c r="A68" t="s">
        <v>729</v>
      </c>
      <c r="B68">
        <v>10</v>
      </c>
      <c r="C68">
        <v>2</v>
      </c>
      <c r="D68">
        <v>160.53</v>
      </c>
      <c r="E68">
        <v>3.0181771999999999E-2</v>
      </c>
      <c r="F68">
        <v>2.0189386E-2</v>
      </c>
      <c r="G68">
        <v>4.685063188</v>
      </c>
      <c r="H68">
        <v>0.686868912</v>
      </c>
      <c r="I68">
        <v>2</v>
      </c>
      <c r="J68">
        <v>1</v>
      </c>
      <c r="K68" t="s">
        <v>0</v>
      </c>
      <c r="L68" t="s">
        <v>1</v>
      </c>
      <c r="M68">
        <v>30400</v>
      </c>
      <c r="N68" t="s">
        <v>557</v>
      </c>
      <c r="O68">
        <v>1446.8758479999999</v>
      </c>
      <c r="P68">
        <v>1294.646389</v>
      </c>
      <c r="Q68">
        <v>1296.767908</v>
      </c>
      <c r="R68">
        <v>1769.944076</v>
      </c>
      <c r="S68">
        <v>19.91342783</v>
      </c>
      <c r="T68">
        <v>380.60800810000001</v>
      </c>
      <c r="U68">
        <v>387.77383730000003</v>
      </c>
      <c r="V68">
        <v>451.43917379999999</v>
      </c>
      <c r="W68">
        <v>532.20922050000001</v>
      </c>
      <c r="X68">
        <v>508.97398020000003</v>
      </c>
      <c r="Y68">
        <v>520.00521030000004</v>
      </c>
      <c r="Z68">
        <v>390.23753529999999</v>
      </c>
      <c r="AA68" t="s">
        <v>37</v>
      </c>
      <c r="AB68">
        <v>0.66679999999999995</v>
      </c>
    </row>
    <row r="69" spans="1:28" x14ac:dyDescent="0.3">
      <c r="A69" t="s">
        <v>992</v>
      </c>
      <c r="B69">
        <v>3</v>
      </c>
      <c r="C69">
        <v>1</v>
      </c>
      <c r="D69">
        <v>49.67</v>
      </c>
      <c r="E69">
        <v>3.3822080999999997E-2</v>
      </c>
      <c r="F69">
        <v>2.2026476999999999E-2</v>
      </c>
      <c r="G69">
        <v>12.282621689999999</v>
      </c>
      <c r="H69">
        <v>0.66521140499999998</v>
      </c>
      <c r="I69">
        <v>2</v>
      </c>
      <c r="J69">
        <v>1</v>
      </c>
      <c r="K69" t="s">
        <v>2</v>
      </c>
      <c r="L69" t="s">
        <v>0</v>
      </c>
      <c r="M69">
        <v>34135</v>
      </c>
      <c r="N69" t="s">
        <v>993</v>
      </c>
      <c r="O69">
        <v>7.4732220079999996</v>
      </c>
      <c r="P69">
        <v>30.212779560000001</v>
      </c>
      <c r="Q69">
        <v>0</v>
      </c>
      <c r="R69">
        <v>0</v>
      </c>
      <c r="S69">
        <v>110.29520290000001</v>
      </c>
      <c r="T69">
        <v>1.3590771180000001</v>
      </c>
      <c r="U69">
        <v>29.87003722</v>
      </c>
      <c r="V69">
        <v>13.39914752</v>
      </c>
      <c r="W69">
        <v>212.02798050000001</v>
      </c>
      <c r="X69">
        <v>120.7294517</v>
      </c>
      <c r="Y69">
        <v>57.441752940000001</v>
      </c>
      <c r="Z69">
        <v>72.683715309999997</v>
      </c>
      <c r="AA69" t="s">
        <v>37</v>
      </c>
      <c r="AB69">
        <v>0.83599999999999997</v>
      </c>
    </row>
    <row r="70" spans="1:28" x14ac:dyDescent="0.3">
      <c r="A70" t="s">
        <v>999</v>
      </c>
      <c r="B70">
        <v>8</v>
      </c>
      <c r="C70">
        <v>3</v>
      </c>
      <c r="D70">
        <v>78.540000000000006</v>
      </c>
      <c r="E70">
        <v>3.4880809999999998E-2</v>
      </c>
      <c r="F70">
        <v>2.2226276999999999E-2</v>
      </c>
      <c r="G70">
        <v>1.8150945190000001</v>
      </c>
      <c r="H70">
        <v>0.659257125</v>
      </c>
      <c r="I70">
        <v>2</v>
      </c>
      <c r="J70">
        <v>1</v>
      </c>
      <c r="K70" t="s">
        <v>1</v>
      </c>
      <c r="L70" t="s">
        <v>2</v>
      </c>
      <c r="M70">
        <v>62144</v>
      </c>
      <c r="N70" t="s">
        <v>713</v>
      </c>
      <c r="O70">
        <v>1002.110594</v>
      </c>
      <c r="P70">
        <v>1894.9850510000001</v>
      </c>
      <c r="Q70">
        <v>1364.490266</v>
      </c>
      <c r="R70">
        <v>2377.0529609999999</v>
      </c>
      <c r="S70">
        <v>1773.3130470000001</v>
      </c>
      <c r="T70">
        <v>2088.7998680000001</v>
      </c>
      <c r="U70">
        <v>1387.138565</v>
      </c>
      <c r="V70">
        <v>1560.908962</v>
      </c>
      <c r="W70">
        <v>1115.501323</v>
      </c>
      <c r="X70">
        <v>947.92233539999995</v>
      </c>
      <c r="Y70">
        <v>1124.8329329999999</v>
      </c>
      <c r="Z70">
        <v>563.7025324</v>
      </c>
      <c r="AA70" t="s">
        <v>37</v>
      </c>
      <c r="AB70">
        <v>0.85560000000000003</v>
      </c>
    </row>
    <row r="71" spans="1:28" x14ac:dyDescent="0.3">
      <c r="A71" t="s">
        <v>1000</v>
      </c>
      <c r="B71">
        <v>5</v>
      </c>
      <c r="C71">
        <v>1</v>
      </c>
      <c r="D71">
        <v>116.6</v>
      </c>
      <c r="E71">
        <v>3.4972649000000001E-2</v>
      </c>
      <c r="F71">
        <v>2.2226276999999999E-2</v>
      </c>
      <c r="G71">
        <v>5.0536921599999998</v>
      </c>
      <c r="H71">
        <v>0.65874743499999999</v>
      </c>
      <c r="I71">
        <v>2</v>
      </c>
      <c r="J71">
        <v>1</v>
      </c>
      <c r="K71" t="s">
        <v>0</v>
      </c>
      <c r="L71" t="s">
        <v>1</v>
      </c>
      <c r="M71">
        <v>11746</v>
      </c>
      <c r="N71" t="s">
        <v>628</v>
      </c>
      <c r="O71">
        <v>842.16288150000003</v>
      </c>
      <c r="P71">
        <v>2687.1012350000001</v>
      </c>
      <c r="Q71">
        <v>1007.531849</v>
      </c>
      <c r="R71">
        <v>2184.0728960000001</v>
      </c>
      <c r="S71">
        <v>26.710338220000001</v>
      </c>
      <c r="T71">
        <v>363.36550599999998</v>
      </c>
      <c r="U71">
        <v>571.75376340000003</v>
      </c>
      <c r="V71">
        <v>368.06320119999998</v>
      </c>
      <c r="W71">
        <v>600.23022779999997</v>
      </c>
      <c r="X71">
        <v>462.84552189999999</v>
      </c>
      <c r="Y71">
        <v>542.61206519999996</v>
      </c>
      <c r="Z71">
        <v>540.27685429999997</v>
      </c>
      <c r="AA71" t="s">
        <v>37</v>
      </c>
      <c r="AB71">
        <v>0.41899999999999998</v>
      </c>
    </row>
    <row r="72" spans="1:28" x14ac:dyDescent="0.3">
      <c r="A72" t="s">
        <v>680</v>
      </c>
      <c r="B72">
        <v>14</v>
      </c>
      <c r="C72">
        <v>6</v>
      </c>
      <c r="D72">
        <v>553.92999999999995</v>
      </c>
      <c r="E72">
        <v>3.8850554000000002E-2</v>
      </c>
      <c r="F72">
        <v>2.3761035E-2</v>
      </c>
      <c r="G72">
        <v>5.1192346510000002</v>
      </c>
      <c r="H72">
        <v>0.63815146499999997</v>
      </c>
      <c r="I72">
        <v>2</v>
      </c>
      <c r="J72">
        <v>1</v>
      </c>
      <c r="K72" t="s">
        <v>1</v>
      </c>
      <c r="L72" t="s">
        <v>2</v>
      </c>
      <c r="M72">
        <v>30527</v>
      </c>
      <c r="N72" t="s">
        <v>151</v>
      </c>
      <c r="O72">
        <v>8162.8082869999998</v>
      </c>
      <c r="P72">
        <v>5005.8455709999998</v>
      </c>
      <c r="Q72">
        <v>4089.769464</v>
      </c>
      <c r="R72">
        <v>13690.98797</v>
      </c>
      <c r="S72">
        <v>2771.2859640000001</v>
      </c>
      <c r="T72">
        <v>19194.056270000001</v>
      </c>
      <c r="U72">
        <v>16865.682680000002</v>
      </c>
      <c r="V72">
        <v>21343.796839999999</v>
      </c>
      <c r="W72">
        <v>3120.8721019999998</v>
      </c>
      <c r="X72">
        <v>2875.8985830000001</v>
      </c>
      <c r="Y72">
        <v>2473.0413229999999</v>
      </c>
      <c r="Z72">
        <v>3284.839974</v>
      </c>
      <c r="AA72" t="s">
        <v>37</v>
      </c>
      <c r="AB72">
        <v>0.69240000000000002</v>
      </c>
    </row>
    <row r="73" spans="1:28" x14ac:dyDescent="0.3">
      <c r="A73" t="s">
        <v>698</v>
      </c>
      <c r="B73">
        <v>23</v>
      </c>
      <c r="C73">
        <v>5</v>
      </c>
      <c r="D73">
        <v>270.01</v>
      </c>
      <c r="E73">
        <v>4.0057684000000003E-2</v>
      </c>
      <c r="F73">
        <v>2.4233940999999998E-2</v>
      </c>
      <c r="G73">
        <v>1.9452767639999999</v>
      </c>
      <c r="H73">
        <v>0.63208437500000003</v>
      </c>
      <c r="I73">
        <v>2</v>
      </c>
      <c r="J73">
        <v>1</v>
      </c>
      <c r="K73" t="s">
        <v>1</v>
      </c>
      <c r="L73" t="s">
        <v>0</v>
      </c>
      <c r="M73">
        <v>82524</v>
      </c>
      <c r="N73" t="s">
        <v>699</v>
      </c>
      <c r="O73">
        <v>304.68127079999999</v>
      </c>
      <c r="P73">
        <v>694.87485630000003</v>
      </c>
      <c r="Q73">
        <v>509.80354720000003</v>
      </c>
      <c r="R73">
        <v>660.77146879999998</v>
      </c>
      <c r="S73">
        <v>668.14089539999998</v>
      </c>
      <c r="T73">
        <v>826.64464310000005</v>
      </c>
      <c r="U73">
        <v>1418.8108299999999</v>
      </c>
      <c r="V73">
        <v>1307.9093190000001</v>
      </c>
      <c r="W73">
        <v>662.29790579999997</v>
      </c>
      <c r="X73">
        <v>968.67442930000004</v>
      </c>
      <c r="Y73">
        <v>886.15421739999999</v>
      </c>
      <c r="Z73">
        <v>829.03054150000003</v>
      </c>
      <c r="AA73" t="s">
        <v>37</v>
      </c>
      <c r="AB73">
        <v>0.74480000000000002</v>
      </c>
    </row>
    <row r="74" spans="1:28" x14ac:dyDescent="0.3">
      <c r="A74" t="s">
        <v>654</v>
      </c>
      <c r="B74">
        <v>34</v>
      </c>
      <c r="C74">
        <v>12</v>
      </c>
      <c r="D74">
        <v>1024.04</v>
      </c>
      <c r="E74">
        <v>4.0121150000000001E-2</v>
      </c>
      <c r="F74">
        <v>2.4233940999999998E-2</v>
      </c>
      <c r="G74">
        <v>2.2316542610000001</v>
      </c>
      <c r="H74">
        <v>0.63176961099999995</v>
      </c>
      <c r="I74" t="s">
        <v>39</v>
      </c>
      <c r="J74">
        <v>2</v>
      </c>
      <c r="K74" t="s">
        <v>2</v>
      </c>
      <c r="L74" t="s">
        <v>0</v>
      </c>
      <c r="M74">
        <v>56995</v>
      </c>
      <c r="N74" t="s">
        <v>655</v>
      </c>
      <c r="O74">
        <v>7276.2191220000004</v>
      </c>
      <c r="P74">
        <v>15474.542509999999</v>
      </c>
      <c r="Q74">
        <v>7248.2526959999996</v>
      </c>
      <c r="R74">
        <v>20769.827089999999</v>
      </c>
      <c r="S74">
        <v>14385.89308</v>
      </c>
      <c r="T74">
        <v>19357.668160000001</v>
      </c>
      <c r="U74">
        <v>32588.193589999999</v>
      </c>
      <c r="V74">
        <v>45306.651969999999</v>
      </c>
      <c r="W74">
        <v>32211.060649999999</v>
      </c>
      <c r="X74">
        <v>34065.505680000002</v>
      </c>
      <c r="Y74">
        <v>19851.660980000001</v>
      </c>
      <c r="Z74">
        <v>27170.273959999999</v>
      </c>
      <c r="AA74" t="s">
        <v>37</v>
      </c>
      <c r="AB74">
        <v>0.97340000000000004</v>
      </c>
    </row>
    <row r="75" spans="1:28" x14ac:dyDescent="0.3">
      <c r="A75" t="s">
        <v>548</v>
      </c>
      <c r="B75">
        <v>31</v>
      </c>
      <c r="C75">
        <v>6</v>
      </c>
      <c r="D75">
        <v>1061.18</v>
      </c>
      <c r="E75">
        <v>4.123367E-2</v>
      </c>
      <c r="F75">
        <v>2.4701777000000001E-2</v>
      </c>
      <c r="G75">
        <v>7.1765526509999997</v>
      </c>
      <c r="H75">
        <v>0.62631838200000001</v>
      </c>
      <c r="I75">
        <v>2</v>
      </c>
      <c r="J75">
        <v>1</v>
      </c>
      <c r="K75" t="s">
        <v>2</v>
      </c>
      <c r="L75" t="s">
        <v>0</v>
      </c>
      <c r="M75">
        <v>75709</v>
      </c>
      <c r="N75" t="s">
        <v>549</v>
      </c>
      <c r="O75">
        <v>1464.675448</v>
      </c>
      <c r="P75">
        <v>1860.680797</v>
      </c>
      <c r="Q75">
        <v>713.80044299999997</v>
      </c>
      <c r="R75">
        <v>2000.567235</v>
      </c>
      <c r="S75">
        <v>895.35344999999995</v>
      </c>
      <c r="T75">
        <v>2237.7386000000001</v>
      </c>
      <c r="U75">
        <v>12114.32891</v>
      </c>
      <c r="V75">
        <v>20140.918259999999</v>
      </c>
      <c r="W75">
        <v>15087.253140000001</v>
      </c>
      <c r="X75">
        <v>14728.94125</v>
      </c>
      <c r="Y75">
        <v>6189.0138070000003</v>
      </c>
      <c r="Z75">
        <v>7339.1885439999996</v>
      </c>
      <c r="AA75" t="s">
        <v>37</v>
      </c>
      <c r="AB75">
        <v>0.76870000000000005</v>
      </c>
    </row>
    <row r="76" spans="1:28" x14ac:dyDescent="0.3">
      <c r="A76" t="s">
        <v>708</v>
      </c>
      <c r="B76">
        <v>7</v>
      </c>
      <c r="C76">
        <v>4</v>
      </c>
      <c r="D76">
        <v>274.89</v>
      </c>
      <c r="E76">
        <v>4.5144670999999997E-2</v>
      </c>
      <c r="F76">
        <v>2.6716255000000001E-2</v>
      </c>
      <c r="G76">
        <v>3.1367720079999999</v>
      </c>
      <c r="H76">
        <v>0.60809123799999998</v>
      </c>
      <c r="I76">
        <v>2</v>
      </c>
      <c r="J76">
        <v>1</v>
      </c>
      <c r="K76" t="s">
        <v>1</v>
      </c>
      <c r="L76" t="s">
        <v>0</v>
      </c>
      <c r="M76">
        <v>24878</v>
      </c>
      <c r="N76" t="s">
        <v>709</v>
      </c>
      <c r="O76">
        <v>409.7258334</v>
      </c>
      <c r="P76">
        <v>1082.890979</v>
      </c>
      <c r="Q76">
        <v>323.90081149999997</v>
      </c>
      <c r="R76">
        <v>619.57570320000002</v>
      </c>
      <c r="S76">
        <v>396.40658569999999</v>
      </c>
      <c r="T76">
        <v>2349.2065499999999</v>
      </c>
      <c r="U76">
        <v>2725.7103750000001</v>
      </c>
      <c r="V76">
        <v>2170.1458469999998</v>
      </c>
      <c r="W76">
        <v>2274.4804949999998</v>
      </c>
      <c r="X76">
        <v>1520.3175209999999</v>
      </c>
      <c r="Y76">
        <v>1616.625495</v>
      </c>
      <c r="Z76">
        <v>1924.1065040000001</v>
      </c>
      <c r="AA76" t="s">
        <v>37</v>
      </c>
      <c r="AB76">
        <v>0.60229999999999995</v>
      </c>
    </row>
    <row r="77" spans="1:28" x14ac:dyDescent="0.3">
      <c r="R77" s="1"/>
    </row>
    <row r="79" spans="1:28" x14ac:dyDescent="0.3">
      <c r="A79" t="s">
        <v>1059</v>
      </c>
      <c r="B79" s="6">
        <f>(75/254)*100</f>
        <v>29.527559055118108</v>
      </c>
    </row>
    <row r="89" spans="18:19" x14ac:dyDescent="0.3">
      <c r="R89" s="1"/>
      <c r="S89" s="1"/>
    </row>
    <row r="90" spans="18:19" x14ac:dyDescent="0.3">
      <c r="R90" s="1"/>
      <c r="S90" s="1"/>
    </row>
    <row r="91" spans="18:19" x14ac:dyDescent="0.3">
      <c r="R91" s="1"/>
      <c r="S91" s="1"/>
    </row>
    <row r="92" spans="18:19" x14ac:dyDescent="0.3">
      <c r="R92" s="1"/>
      <c r="S92" s="1"/>
    </row>
    <row r="93" spans="18:19" x14ac:dyDescent="0.3">
      <c r="R93" s="1"/>
    </row>
    <row r="94" spans="18:19" x14ac:dyDescent="0.3">
      <c r="R94" s="1"/>
    </row>
    <row r="95" spans="18:19" x14ac:dyDescent="0.3">
      <c r="R95" s="1"/>
    </row>
    <row r="164" spans="18:19" x14ac:dyDescent="0.3">
      <c r="R164" s="1"/>
    </row>
    <row r="172" spans="18:19" x14ac:dyDescent="0.3">
      <c r="R172" s="1"/>
      <c r="S172" s="1"/>
    </row>
    <row r="173" spans="18:19" x14ac:dyDescent="0.3">
      <c r="R173" s="1"/>
    </row>
    <row r="177" spans="18:19" x14ac:dyDescent="0.3">
      <c r="R177" s="1"/>
      <c r="S177" s="1"/>
    </row>
    <row r="178" spans="18:19" x14ac:dyDescent="0.3">
      <c r="R178" s="1"/>
    </row>
    <row r="201" spans="18:19" x14ac:dyDescent="0.3">
      <c r="R201" s="1"/>
      <c r="S201" s="1"/>
    </row>
    <row r="202" spans="18:19" x14ac:dyDescent="0.3">
      <c r="R202" s="1"/>
    </row>
    <row r="203" spans="18:19" x14ac:dyDescent="0.3">
      <c r="R203" s="1"/>
    </row>
    <row r="204" spans="18:19" x14ac:dyDescent="0.3">
      <c r="R204" s="1"/>
    </row>
    <row r="238" spans="18:18" x14ac:dyDescent="0.3">
      <c r="R238" s="1"/>
    </row>
    <row r="239" spans="18:18" x14ac:dyDescent="0.3">
      <c r="R239" s="1"/>
    </row>
    <row r="249" spans="18:19" x14ac:dyDescent="0.3">
      <c r="R249" s="1"/>
      <c r="S249" s="1"/>
    </row>
    <row r="250" spans="18:19" x14ac:dyDescent="0.3">
      <c r="R250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58"/>
  <sheetViews>
    <sheetView topLeftCell="A45" zoomScaleNormal="100" workbookViewId="0">
      <selection activeCell="N61" sqref="N61"/>
    </sheetView>
  </sheetViews>
  <sheetFormatPr defaultRowHeight="14.4" x14ac:dyDescent="0.3"/>
  <cols>
    <col min="1" max="1" width="12.3320312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768</v>
      </c>
      <c r="B2">
        <v>10</v>
      </c>
      <c r="C2">
        <v>2</v>
      </c>
      <c r="D2">
        <v>63.44</v>
      </c>
      <c r="E2" s="1">
        <v>4.9899999999999997E-6</v>
      </c>
      <c r="F2" s="1">
        <v>7.8800000000000004E-5</v>
      </c>
      <c r="G2">
        <v>165.25451799999999</v>
      </c>
      <c r="H2">
        <v>1</v>
      </c>
      <c r="I2">
        <v>2</v>
      </c>
      <c r="J2">
        <v>1</v>
      </c>
      <c r="K2" t="s">
        <v>0</v>
      </c>
      <c r="L2" t="s">
        <v>1</v>
      </c>
      <c r="M2">
        <v>42500</v>
      </c>
      <c r="N2" t="s">
        <v>769</v>
      </c>
      <c r="O2">
        <v>709.29959480000002</v>
      </c>
      <c r="P2">
        <v>1692.134243</v>
      </c>
      <c r="Q2">
        <v>728.19236130000002</v>
      </c>
      <c r="R2">
        <v>1857.104495</v>
      </c>
      <c r="S2">
        <v>14.243509789999999</v>
      </c>
      <c r="T2">
        <v>1.54818261</v>
      </c>
      <c r="U2">
        <v>8.9428271450000008</v>
      </c>
      <c r="V2">
        <v>5.4415431410000004</v>
      </c>
      <c r="W2">
        <v>109.0725671</v>
      </c>
      <c r="X2">
        <v>150.96635900000001</v>
      </c>
      <c r="Y2">
        <v>302.11339759999998</v>
      </c>
      <c r="Z2">
        <v>284.44051300000001</v>
      </c>
      <c r="AA2" t="s">
        <v>28</v>
      </c>
      <c r="AB2">
        <v>0.60319999999999996</v>
      </c>
    </row>
    <row r="3" spans="1:28" x14ac:dyDescent="0.3">
      <c r="A3" t="s">
        <v>775</v>
      </c>
      <c r="B3">
        <v>12</v>
      </c>
      <c r="C3">
        <v>4</v>
      </c>
      <c r="D3">
        <v>149.63</v>
      </c>
      <c r="E3" s="1">
        <v>1.7399999999999999E-5</v>
      </c>
      <c r="F3">
        <v>1.59128E-4</v>
      </c>
      <c r="G3">
        <v>7.7082765039999996</v>
      </c>
      <c r="H3">
        <v>0.99999998400000001</v>
      </c>
      <c r="I3">
        <v>2</v>
      </c>
      <c r="J3">
        <v>1</v>
      </c>
      <c r="K3" t="s">
        <v>2</v>
      </c>
      <c r="L3" t="s">
        <v>0</v>
      </c>
      <c r="M3">
        <v>56223</v>
      </c>
      <c r="N3" t="s">
        <v>776</v>
      </c>
      <c r="O3">
        <v>1092.8331889999999</v>
      </c>
      <c r="P3">
        <v>2081.6345270000002</v>
      </c>
      <c r="Q3">
        <v>1767.4119780000001</v>
      </c>
      <c r="R3">
        <v>2025.503516</v>
      </c>
      <c r="S3">
        <v>3310.4632959999999</v>
      </c>
      <c r="T3">
        <v>7118.5019679999996</v>
      </c>
      <c r="U3">
        <v>8149.4920990000001</v>
      </c>
      <c r="V3">
        <v>8014.4580050000004</v>
      </c>
      <c r="W3">
        <v>13618.65329</v>
      </c>
      <c r="X3">
        <v>14970.89644</v>
      </c>
      <c r="Y3">
        <v>12574.82726</v>
      </c>
      <c r="Z3">
        <v>12542.139300000001</v>
      </c>
      <c r="AA3" t="s">
        <v>28</v>
      </c>
      <c r="AB3">
        <v>0.5423</v>
      </c>
    </row>
    <row r="4" spans="1:28" x14ac:dyDescent="0.3">
      <c r="A4" t="s">
        <v>783</v>
      </c>
      <c r="B4">
        <v>5</v>
      </c>
      <c r="C4">
        <v>1</v>
      </c>
      <c r="D4">
        <v>51.59</v>
      </c>
      <c r="E4" s="1">
        <v>5.9700000000000001E-5</v>
      </c>
      <c r="F4">
        <v>3.7952400000000001E-4</v>
      </c>
      <c r="G4" t="s">
        <v>20</v>
      </c>
      <c r="H4">
        <v>0.99999605599999997</v>
      </c>
      <c r="I4">
        <v>2</v>
      </c>
      <c r="J4">
        <v>1</v>
      </c>
      <c r="K4" t="s">
        <v>2</v>
      </c>
      <c r="L4" t="s">
        <v>0</v>
      </c>
      <c r="M4">
        <v>41775</v>
      </c>
      <c r="N4" t="s">
        <v>784</v>
      </c>
      <c r="O4">
        <v>0</v>
      </c>
      <c r="P4">
        <v>0</v>
      </c>
      <c r="Q4">
        <v>0</v>
      </c>
      <c r="R4">
        <v>0</v>
      </c>
      <c r="S4">
        <v>1.3093227119999999</v>
      </c>
      <c r="T4">
        <v>0</v>
      </c>
      <c r="U4">
        <v>1.0695823929999999</v>
      </c>
      <c r="V4">
        <v>0</v>
      </c>
      <c r="W4">
        <v>5.1862851719999998</v>
      </c>
      <c r="X4">
        <v>25.12955736</v>
      </c>
      <c r="Y4">
        <v>6.1115449010000003</v>
      </c>
      <c r="Z4">
        <v>8.7361583780000007</v>
      </c>
      <c r="AA4" t="s">
        <v>28</v>
      </c>
      <c r="AB4">
        <v>0.3911</v>
      </c>
    </row>
    <row r="5" spans="1:28" x14ac:dyDescent="0.3">
      <c r="A5" t="s">
        <v>785</v>
      </c>
      <c r="B5">
        <v>2</v>
      </c>
      <c r="C5">
        <v>1</v>
      </c>
      <c r="D5">
        <v>38.28</v>
      </c>
      <c r="E5" s="1">
        <v>6.4499999999999996E-5</v>
      </c>
      <c r="F5">
        <v>3.8326899999999999E-4</v>
      </c>
      <c r="G5">
        <v>749.48231439999995</v>
      </c>
      <c r="H5">
        <v>0.99999473400000005</v>
      </c>
      <c r="I5">
        <v>2</v>
      </c>
      <c r="J5">
        <v>1</v>
      </c>
      <c r="K5" t="s">
        <v>1</v>
      </c>
      <c r="L5" t="s">
        <v>0</v>
      </c>
      <c r="M5">
        <v>32651</v>
      </c>
      <c r="N5" t="s">
        <v>786</v>
      </c>
      <c r="O5">
        <v>0</v>
      </c>
      <c r="P5">
        <v>0</v>
      </c>
      <c r="Q5">
        <v>1.192151231</v>
      </c>
      <c r="R5">
        <v>0</v>
      </c>
      <c r="S5">
        <v>14.33876197</v>
      </c>
      <c r="T5">
        <v>99.898927150000006</v>
      </c>
      <c r="U5">
        <v>510.72051970000001</v>
      </c>
      <c r="V5">
        <v>268.53805499999999</v>
      </c>
      <c r="W5">
        <v>76.023174900000001</v>
      </c>
      <c r="X5">
        <v>256.69293299999998</v>
      </c>
      <c r="Y5">
        <v>83.323316500000004</v>
      </c>
      <c r="Z5">
        <v>433.31736460000002</v>
      </c>
      <c r="AA5" t="s">
        <v>28</v>
      </c>
      <c r="AB5">
        <v>0.5111</v>
      </c>
    </row>
    <row r="6" spans="1:28" x14ac:dyDescent="0.3">
      <c r="A6" t="s">
        <v>787</v>
      </c>
      <c r="B6">
        <v>7</v>
      </c>
      <c r="C6">
        <v>3</v>
      </c>
      <c r="D6">
        <v>103.59</v>
      </c>
      <c r="E6" s="1">
        <v>9.7700000000000003E-5</v>
      </c>
      <c r="F6">
        <v>5.0274599999999999E-4</v>
      </c>
      <c r="G6">
        <v>22.300571300000001</v>
      </c>
      <c r="H6">
        <v>0.99997729199999996</v>
      </c>
      <c r="I6">
        <v>2</v>
      </c>
      <c r="J6">
        <v>1</v>
      </c>
      <c r="K6" t="s">
        <v>2</v>
      </c>
      <c r="L6" t="s">
        <v>0</v>
      </c>
      <c r="M6">
        <v>26450</v>
      </c>
      <c r="N6" t="s">
        <v>788</v>
      </c>
      <c r="O6">
        <v>1017.4130699999999</v>
      </c>
      <c r="P6">
        <v>1951.7902630000001</v>
      </c>
      <c r="Q6">
        <v>712.67169550000006</v>
      </c>
      <c r="R6">
        <v>1355.586642</v>
      </c>
      <c r="S6">
        <v>1188.1196890000001</v>
      </c>
      <c r="T6">
        <v>5466.7638310000002</v>
      </c>
      <c r="U6">
        <v>6545.5896210000001</v>
      </c>
      <c r="V6">
        <v>7834.2019959999998</v>
      </c>
      <c r="W6">
        <v>31653.960780000001</v>
      </c>
      <c r="X6">
        <v>33765.876340000003</v>
      </c>
      <c r="Y6">
        <v>19927.105889999999</v>
      </c>
      <c r="Z6">
        <v>26991.330139999998</v>
      </c>
      <c r="AA6" t="s">
        <v>28</v>
      </c>
      <c r="AB6">
        <v>0.8357</v>
      </c>
    </row>
    <row r="7" spans="1:28" x14ac:dyDescent="0.3">
      <c r="A7" t="s">
        <v>238</v>
      </c>
      <c r="B7">
        <v>6</v>
      </c>
      <c r="C7">
        <v>2</v>
      </c>
      <c r="D7">
        <v>101.4</v>
      </c>
      <c r="E7">
        <v>1.10245E-4</v>
      </c>
      <c r="F7">
        <v>5.0918600000000001E-4</v>
      </c>
      <c r="G7">
        <v>6.2326047979999997</v>
      </c>
      <c r="H7">
        <v>0.99996624199999995</v>
      </c>
      <c r="I7">
        <v>2</v>
      </c>
      <c r="J7">
        <v>1</v>
      </c>
      <c r="K7" t="s">
        <v>2</v>
      </c>
      <c r="L7" t="s">
        <v>0</v>
      </c>
      <c r="M7">
        <v>32006</v>
      </c>
      <c r="N7" t="s">
        <v>239</v>
      </c>
      <c r="O7">
        <v>709.81420800000001</v>
      </c>
      <c r="P7">
        <v>1198.322811</v>
      </c>
      <c r="Q7">
        <v>648.26352410000004</v>
      </c>
      <c r="R7">
        <v>1560.1523420000001</v>
      </c>
      <c r="S7">
        <v>1274.7147769999999</v>
      </c>
      <c r="T7">
        <v>2519.5242830000002</v>
      </c>
      <c r="U7">
        <v>3373.3794050000001</v>
      </c>
      <c r="V7">
        <v>2913.515022</v>
      </c>
      <c r="W7">
        <v>6069.0707220000004</v>
      </c>
      <c r="X7">
        <v>6482.379105</v>
      </c>
      <c r="Y7">
        <v>6819.6376890000001</v>
      </c>
      <c r="Z7">
        <v>6285.7597409999998</v>
      </c>
      <c r="AA7" t="s">
        <v>28</v>
      </c>
      <c r="AB7">
        <v>0.80469999999999997</v>
      </c>
    </row>
    <row r="8" spans="1:28" x14ac:dyDescent="0.3">
      <c r="A8" t="s">
        <v>691</v>
      </c>
      <c r="B8">
        <v>10</v>
      </c>
      <c r="C8">
        <v>5</v>
      </c>
      <c r="D8">
        <v>187.23</v>
      </c>
      <c r="E8">
        <v>1.94165E-4</v>
      </c>
      <c r="F8">
        <v>7.4809500000000005E-4</v>
      </c>
      <c r="G8">
        <v>2.639323906</v>
      </c>
      <c r="H8">
        <v>0.99981550900000005</v>
      </c>
      <c r="I8">
        <v>2</v>
      </c>
      <c r="J8">
        <v>1</v>
      </c>
      <c r="K8" t="s">
        <v>1</v>
      </c>
      <c r="L8" t="s">
        <v>0</v>
      </c>
      <c r="M8">
        <v>28296</v>
      </c>
      <c r="N8" t="s">
        <v>692</v>
      </c>
      <c r="O8">
        <v>1127.6823549999999</v>
      </c>
      <c r="P8">
        <v>1149.787634</v>
      </c>
      <c r="Q8">
        <v>780.10447590000001</v>
      </c>
      <c r="R8">
        <v>1205.3122840000001</v>
      </c>
      <c r="S8">
        <v>3917.3211299999998</v>
      </c>
      <c r="T8">
        <v>2428.0910359999998</v>
      </c>
      <c r="U8">
        <v>2326.827401</v>
      </c>
      <c r="V8">
        <v>2578.8993369999998</v>
      </c>
      <c r="W8">
        <v>1162.9977309999999</v>
      </c>
      <c r="X8">
        <v>1489.265911</v>
      </c>
      <c r="Y8">
        <v>973.95916580000005</v>
      </c>
      <c r="Z8">
        <v>1052.5308689999999</v>
      </c>
      <c r="AA8" t="s">
        <v>28</v>
      </c>
      <c r="AB8">
        <v>0.75739999999999996</v>
      </c>
    </row>
    <row r="9" spans="1:28" x14ac:dyDescent="0.3">
      <c r="A9" t="s">
        <v>332</v>
      </c>
      <c r="B9">
        <v>9</v>
      </c>
      <c r="C9">
        <v>2</v>
      </c>
      <c r="D9">
        <v>220.48</v>
      </c>
      <c r="E9">
        <v>2.0848199999999999E-4</v>
      </c>
      <c r="F9">
        <v>7.6185999999999995E-4</v>
      </c>
      <c r="G9">
        <v>4.9270586889999999</v>
      </c>
      <c r="H9">
        <v>0.99977556300000003</v>
      </c>
      <c r="I9">
        <v>2</v>
      </c>
      <c r="J9">
        <v>1</v>
      </c>
      <c r="K9" t="s">
        <v>1</v>
      </c>
      <c r="L9" t="s">
        <v>0</v>
      </c>
      <c r="M9">
        <v>35886</v>
      </c>
      <c r="N9" t="s">
        <v>333</v>
      </c>
      <c r="O9">
        <v>158.34535969999999</v>
      </c>
      <c r="P9">
        <v>248.59450519999999</v>
      </c>
      <c r="Q9">
        <v>125.544293</v>
      </c>
      <c r="R9">
        <v>176.98836109999999</v>
      </c>
      <c r="S9">
        <v>374.62396260000003</v>
      </c>
      <c r="T9">
        <v>880.83279970000001</v>
      </c>
      <c r="U9">
        <v>1199.711671</v>
      </c>
      <c r="V9">
        <v>1040.444305</v>
      </c>
      <c r="W9">
        <v>837.60706010000001</v>
      </c>
      <c r="X9">
        <v>906.10922909999999</v>
      </c>
      <c r="Y9">
        <v>780.67047790000004</v>
      </c>
      <c r="Z9">
        <v>651.18492609999998</v>
      </c>
      <c r="AA9" t="s">
        <v>28</v>
      </c>
      <c r="AB9">
        <v>0.43930000000000002</v>
      </c>
    </row>
    <row r="10" spans="1:28" x14ac:dyDescent="0.3">
      <c r="A10" t="s">
        <v>801</v>
      </c>
      <c r="B10">
        <v>7</v>
      </c>
      <c r="C10">
        <v>1</v>
      </c>
      <c r="D10">
        <v>124.39</v>
      </c>
      <c r="E10">
        <v>2.6489999999999999E-4</v>
      </c>
      <c r="F10">
        <v>9.0049200000000002E-4</v>
      </c>
      <c r="G10">
        <v>6.4125393429999997</v>
      </c>
      <c r="H10">
        <v>0.999577347</v>
      </c>
      <c r="I10">
        <v>2</v>
      </c>
      <c r="J10">
        <v>1</v>
      </c>
      <c r="K10" t="s">
        <v>0</v>
      </c>
      <c r="L10" t="s">
        <v>2</v>
      </c>
      <c r="M10">
        <v>21431</v>
      </c>
      <c r="N10" t="s">
        <v>802</v>
      </c>
      <c r="O10">
        <v>1562.5283179999999</v>
      </c>
      <c r="P10">
        <v>1774.9034180000001</v>
      </c>
      <c r="Q10">
        <v>1321.6575439999999</v>
      </c>
      <c r="R10">
        <v>1965.8742520000001</v>
      </c>
      <c r="S10">
        <v>1619.902525</v>
      </c>
      <c r="T10">
        <v>355.93844410000003</v>
      </c>
      <c r="U10">
        <v>1062.2069409999999</v>
      </c>
      <c r="V10">
        <v>1007.667703</v>
      </c>
      <c r="W10">
        <v>237.84577999999999</v>
      </c>
      <c r="X10">
        <v>256.05289549999998</v>
      </c>
      <c r="Y10">
        <v>292.25937479999999</v>
      </c>
      <c r="Z10">
        <v>246.96832559999999</v>
      </c>
      <c r="AA10" t="s">
        <v>28</v>
      </c>
      <c r="AB10">
        <v>0.5534</v>
      </c>
    </row>
    <row r="11" spans="1:28" x14ac:dyDescent="0.3">
      <c r="A11" t="s">
        <v>733</v>
      </c>
      <c r="B11">
        <v>11</v>
      </c>
      <c r="C11">
        <v>2</v>
      </c>
      <c r="D11">
        <v>125.82</v>
      </c>
      <c r="E11">
        <v>3.8196999999999998E-4</v>
      </c>
      <c r="F11">
        <v>1.1394599999999999E-3</v>
      </c>
      <c r="G11">
        <v>531.07926529999997</v>
      </c>
      <c r="H11">
        <v>0.99896930500000003</v>
      </c>
      <c r="I11">
        <v>2</v>
      </c>
      <c r="J11">
        <v>1</v>
      </c>
      <c r="K11" t="s">
        <v>2</v>
      </c>
      <c r="L11" t="s">
        <v>1</v>
      </c>
      <c r="M11">
        <v>46396</v>
      </c>
      <c r="N11" t="s">
        <v>734</v>
      </c>
      <c r="O11">
        <v>0.41170590299999998</v>
      </c>
      <c r="P11">
        <v>72.537396759999993</v>
      </c>
      <c r="Q11">
        <v>0.40956933099999998</v>
      </c>
      <c r="R11">
        <v>0</v>
      </c>
      <c r="S11">
        <v>5.604323773</v>
      </c>
      <c r="T11">
        <v>0</v>
      </c>
      <c r="U11">
        <v>0</v>
      </c>
      <c r="V11">
        <v>0</v>
      </c>
      <c r="W11">
        <v>672.9574662</v>
      </c>
      <c r="X11">
        <v>923.79638739999996</v>
      </c>
      <c r="Y11">
        <v>346.24272550000001</v>
      </c>
      <c r="Z11">
        <v>1033.3435730000001</v>
      </c>
      <c r="AA11" t="s">
        <v>28</v>
      </c>
      <c r="AB11">
        <v>0.74990000000000001</v>
      </c>
    </row>
    <row r="12" spans="1:28" x14ac:dyDescent="0.3">
      <c r="A12" t="s">
        <v>813</v>
      </c>
      <c r="B12">
        <v>4</v>
      </c>
      <c r="C12">
        <v>1</v>
      </c>
      <c r="D12">
        <v>126.35</v>
      </c>
      <c r="E12">
        <v>4.6762699999999997E-4</v>
      </c>
      <c r="F12">
        <v>1.2191459999999999E-3</v>
      </c>
      <c r="G12">
        <v>22.79381046</v>
      </c>
      <c r="H12">
        <v>0.99837403700000005</v>
      </c>
      <c r="I12" t="s">
        <v>39</v>
      </c>
      <c r="J12">
        <v>2</v>
      </c>
      <c r="K12" t="s">
        <v>2</v>
      </c>
      <c r="L12" t="s">
        <v>0</v>
      </c>
      <c r="M12">
        <v>12809</v>
      </c>
      <c r="N12" t="s">
        <v>626</v>
      </c>
      <c r="O12">
        <v>323.77463590000002</v>
      </c>
      <c r="P12">
        <v>503.06654300000002</v>
      </c>
      <c r="Q12">
        <v>138.23401699999999</v>
      </c>
      <c r="R12">
        <v>249.61274599999999</v>
      </c>
      <c r="S12">
        <v>384.47540830000003</v>
      </c>
      <c r="T12">
        <v>2020.2339890000001</v>
      </c>
      <c r="U12">
        <v>3249.5707710000001</v>
      </c>
      <c r="V12">
        <v>4048.8260399999999</v>
      </c>
      <c r="W12">
        <v>8418.1721180000004</v>
      </c>
      <c r="X12">
        <v>8269.4369050000005</v>
      </c>
      <c r="Y12">
        <v>4220.0931110000001</v>
      </c>
      <c r="Z12">
        <v>6779.664581</v>
      </c>
      <c r="AA12" t="s">
        <v>28</v>
      </c>
      <c r="AB12">
        <v>0.79910000000000003</v>
      </c>
    </row>
    <row r="13" spans="1:28" x14ac:dyDescent="0.3">
      <c r="A13" t="s">
        <v>712</v>
      </c>
      <c r="B13">
        <v>7</v>
      </c>
      <c r="C13">
        <v>1</v>
      </c>
      <c r="D13">
        <v>152.62</v>
      </c>
      <c r="E13">
        <v>8.5195400000000004E-4</v>
      </c>
      <c r="F13">
        <v>1.779033E-3</v>
      </c>
      <c r="G13">
        <v>14.043267849999999</v>
      </c>
      <c r="H13">
        <v>0.99454539399999997</v>
      </c>
      <c r="I13">
        <v>2</v>
      </c>
      <c r="J13">
        <v>1</v>
      </c>
      <c r="K13" t="s">
        <v>0</v>
      </c>
      <c r="L13" t="s">
        <v>1</v>
      </c>
      <c r="M13">
        <v>26229</v>
      </c>
      <c r="N13" t="s">
        <v>713</v>
      </c>
      <c r="O13">
        <v>182.15925540000001</v>
      </c>
      <c r="P13">
        <v>405.34945349999998</v>
      </c>
      <c r="Q13">
        <v>396.47055590000002</v>
      </c>
      <c r="R13">
        <v>419.9181304</v>
      </c>
      <c r="S13">
        <v>4.1637951470000001</v>
      </c>
      <c r="T13">
        <v>61.418442110000001</v>
      </c>
      <c r="U13">
        <v>24.12214247</v>
      </c>
      <c r="V13">
        <v>10.265044059999999</v>
      </c>
      <c r="W13">
        <v>66.272489379999996</v>
      </c>
      <c r="X13">
        <v>81.19606091</v>
      </c>
      <c r="Y13">
        <v>159.09561479999999</v>
      </c>
      <c r="Z13">
        <v>77.993180940000002</v>
      </c>
      <c r="AA13" t="s">
        <v>28</v>
      </c>
      <c r="AB13">
        <v>0.29430000000000001</v>
      </c>
    </row>
    <row r="14" spans="1:28" x14ac:dyDescent="0.3">
      <c r="A14" t="s">
        <v>826</v>
      </c>
      <c r="B14">
        <v>7</v>
      </c>
      <c r="C14">
        <v>1</v>
      </c>
      <c r="D14">
        <v>327.58</v>
      </c>
      <c r="E14">
        <v>1.18319E-3</v>
      </c>
      <c r="F14">
        <v>2.2192190000000001E-3</v>
      </c>
      <c r="G14">
        <v>12.757262430000001</v>
      </c>
      <c r="H14">
        <v>0.99024975599999998</v>
      </c>
      <c r="I14">
        <v>2</v>
      </c>
      <c r="J14">
        <v>1</v>
      </c>
      <c r="K14" t="s">
        <v>1</v>
      </c>
      <c r="L14" t="s">
        <v>0</v>
      </c>
      <c r="M14">
        <v>10690</v>
      </c>
      <c r="N14" t="s">
        <v>827</v>
      </c>
      <c r="O14">
        <v>592.46082049999995</v>
      </c>
      <c r="P14">
        <v>167.1302957</v>
      </c>
      <c r="Q14">
        <v>94.092832229999999</v>
      </c>
      <c r="R14">
        <v>64.543457079999996</v>
      </c>
      <c r="S14">
        <v>1963.6635839999999</v>
      </c>
      <c r="T14">
        <v>5825.6906600000002</v>
      </c>
      <c r="U14">
        <v>2032.156594</v>
      </c>
      <c r="V14">
        <v>1892.5571440000001</v>
      </c>
      <c r="W14">
        <v>2860.3690280000001</v>
      </c>
      <c r="X14">
        <v>2039.1758239999999</v>
      </c>
      <c r="Y14">
        <v>1190.8138449999999</v>
      </c>
      <c r="Z14">
        <v>625.04315359999998</v>
      </c>
      <c r="AA14" t="s">
        <v>28</v>
      </c>
      <c r="AB14">
        <v>0.66579999999999995</v>
      </c>
    </row>
    <row r="15" spans="1:28" x14ac:dyDescent="0.3">
      <c r="A15" t="s">
        <v>601</v>
      </c>
      <c r="B15">
        <v>18</v>
      </c>
      <c r="C15">
        <v>6</v>
      </c>
      <c r="D15">
        <v>282.49</v>
      </c>
      <c r="E15">
        <v>1.652726E-3</v>
      </c>
      <c r="F15">
        <v>2.6895199999999999E-3</v>
      </c>
      <c r="G15">
        <v>2.0753772119999998</v>
      </c>
      <c r="H15">
        <v>0.98331431599999997</v>
      </c>
      <c r="I15">
        <v>2</v>
      </c>
      <c r="J15">
        <v>1</v>
      </c>
      <c r="K15" t="s">
        <v>2</v>
      </c>
      <c r="L15" t="s">
        <v>0</v>
      </c>
      <c r="M15">
        <v>142979</v>
      </c>
      <c r="N15" t="s">
        <v>143</v>
      </c>
      <c r="O15">
        <v>3769.8281780000002</v>
      </c>
      <c r="P15">
        <v>6094.097839</v>
      </c>
      <c r="Q15">
        <v>5431.403045</v>
      </c>
      <c r="R15">
        <v>6383.873834</v>
      </c>
      <c r="S15">
        <v>6471.6363929999998</v>
      </c>
      <c r="T15">
        <v>5930.6882889999997</v>
      </c>
      <c r="U15">
        <v>8214.2358039999999</v>
      </c>
      <c r="V15">
        <v>8997.1742959999992</v>
      </c>
      <c r="W15">
        <v>12175.96048</v>
      </c>
      <c r="X15">
        <v>12586.70371</v>
      </c>
      <c r="Y15">
        <v>9050.132028</v>
      </c>
      <c r="Z15">
        <v>11179.72745</v>
      </c>
      <c r="AA15" t="s">
        <v>28</v>
      </c>
      <c r="AB15">
        <v>0.57340000000000002</v>
      </c>
    </row>
    <row r="16" spans="1:28" x14ac:dyDescent="0.3">
      <c r="A16" t="s">
        <v>854</v>
      </c>
      <c r="B16">
        <v>8</v>
      </c>
      <c r="C16">
        <v>6</v>
      </c>
      <c r="D16">
        <v>57.18</v>
      </c>
      <c r="E16">
        <v>2.249062E-3</v>
      </c>
      <c r="F16">
        <v>3.3207200000000001E-3</v>
      </c>
      <c r="G16">
        <v>6.201945641</v>
      </c>
      <c r="H16">
        <v>0.97381113500000005</v>
      </c>
      <c r="I16">
        <v>2</v>
      </c>
      <c r="J16">
        <v>1</v>
      </c>
      <c r="K16" t="s">
        <v>2</v>
      </c>
      <c r="L16" t="s">
        <v>0</v>
      </c>
      <c r="M16">
        <v>22964</v>
      </c>
      <c r="N16" t="s">
        <v>855</v>
      </c>
      <c r="O16">
        <v>2897.6464839999999</v>
      </c>
      <c r="P16">
        <v>4620.9926999999998</v>
      </c>
      <c r="Q16">
        <v>2284.382353</v>
      </c>
      <c r="R16">
        <v>5363.1131859999996</v>
      </c>
      <c r="S16">
        <v>2872.400177</v>
      </c>
      <c r="T16">
        <v>9648.2056560000001</v>
      </c>
      <c r="U16">
        <v>11891.62753</v>
      </c>
      <c r="V16">
        <v>17368.01729</v>
      </c>
      <c r="W16">
        <v>29025.761119999999</v>
      </c>
      <c r="X16">
        <v>25489.427329999999</v>
      </c>
      <c r="Y16">
        <v>17781.668170000001</v>
      </c>
      <c r="Z16">
        <v>21762.68651</v>
      </c>
      <c r="AA16" t="s">
        <v>28</v>
      </c>
      <c r="AB16">
        <v>0.62360000000000004</v>
      </c>
    </row>
    <row r="17" spans="1:28" x14ac:dyDescent="0.3">
      <c r="A17" t="s">
        <v>856</v>
      </c>
      <c r="B17">
        <v>5</v>
      </c>
      <c r="C17">
        <v>2</v>
      </c>
      <c r="D17">
        <v>31.28</v>
      </c>
      <c r="E17">
        <v>2.5254689999999998E-3</v>
      </c>
      <c r="F17">
        <v>3.6549949999999999E-3</v>
      </c>
      <c r="G17">
        <v>8.2934606280000001</v>
      </c>
      <c r="H17">
        <v>0.96929140300000005</v>
      </c>
      <c r="I17">
        <v>2</v>
      </c>
      <c r="J17">
        <v>1</v>
      </c>
      <c r="K17" t="s">
        <v>2</v>
      </c>
      <c r="L17" t="s">
        <v>0</v>
      </c>
      <c r="M17">
        <v>18054</v>
      </c>
      <c r="N17" t="s">
        <v>857</v>
      </c>
      <c r="O17">
        <v>1958.547759</v>
      </c>
      <c r="P17">
        <v>1064.938795</v>
      </c>
      <c r="Q17">
        <v>296.37558309999997</v>
      </c>
      <c r="R17">
        <v>1509.6021479999999</v>
      </c>
      <c r="S17">
        <v>4011.8294550000001</v>
      </c>
      <c r="T17">
        <v>6451.1402399999997</v>
      </c>
      <c r="U17">
        <v>9180.1566800000001</v>
      </c>
      <c r="V17">
        <v>12516.045529999999</v>
      </c>
      <c r="W17">
        <v>16337.96846</v>
      </c>
      <c r="X17">
        <v>13389.91351</v>
      </c>
      <c r="Y17">
        <v>3691.8507880000002</v>
      </c>
      <c r="Z17">
        <v>6633.2391459999999</v>
      </c>
      <c r="AA17" t="s">
        <v>28</v>
      </c>
      <c r="AB17">
        <v>0.38350000000000001</v>
      </c>
    </row>
    <row r="18" spans="1:28" x14ac:dyDescent="0.3">
      <c r="A18" t="s">
        <v>858</v>
      </c>
      <c r="B18">
        <v>20</v>
      </c>
      <c r="C18">
        <v>6</v>
      </c>
      <c r="D18">
        <v>177.85</v>
      </c>
      <c r="E18">
        <v>3.0355479999999999E-3</v>
      </c>
      <c r="F18">
        <v>4.2520780000000003E-3</v>
      </c>
      <c r="G18">
        <v>2.3249836859999999</v>
      </c>
      <c r="H18">
        <v>0.96090033799999996</v>
      </c>
      <c r="I18">
        <v>2</v>
      </c>
      <c r="J18">
        <v>1</v>
      </c>
      <c r="K18" t="s">
        <v>0</v>
      </c>
      <c r="L18" t="s">
        <v>1</v>
      </c>
      <c r="M18">
        <v>84026</v>
      </c>
      <c r="N18" t="s">
        <v>859</v>
      </c>
      <c r="O18">
        <v>1786.845624</v>
      </c>
      <c r="P18">
        <v>2982.4943870000002</v>
      </c>
      <c r="Q18">
        <v>2748.291252</v>
      </c>
      <c r="R18">
        <v>4033.403832</v>
      </c>
      <c r="S18">
        <v>1049.164763</v>
      </c>
      <c r="T18">
        <v>1541.1970160000001</v>
      </c>
      <c r="U18">
        <v>997.46508840000001</v>
      </c>
      <c r="V18">
        <v>1380.395131</v>
      </c>
      <c r="W18">
        <v>2358.134462</v>
      </c>
      <c r="X18">
        <v>2183.316769</v>
      </c>
      <c r="Y18">
        <v>1754.7377590000001</v>
      </c>
      <c r="Z18">
        <v>1939.770008</v>
      </c>
      <c r="AA18" t="s">
        <v>28</v>
      </c>
      <c r="AB18">
        <v>0.77459999999999996</v>
      </c>
    </row>
    <row r="19" spans="1:28" x14ac:dyDescent="0.3">
      <c r="A19" t="s">
        <v>481</v>
      </c>
      <c r="B19">
        <v>5</v>
      </c>
      <c r="C19">
        <v>1</v>
      </c>
      <c r="D19">
        <v>41.31</v>
      </c>
      <c r="E19">
        <v>3.3146320000000001E-3</v>
      </c>
      <c r="F19">
        <v>4.4861900000000001E-3</v>
      </c>
      <c r="G19">
        <v>113.86260799999999</v>
      </c>
      <c r="H19">
        <v>0.95631765999999996</v>
      </c>
      <c r="I19">
        <v>2</v>
      </c>
      <c r="J19">
        <v>1</v>
      </c>
      <c r="K19" t="s">
        <v>0</v>
      </c>
      <c r="L19" t="s">
        <v>2</v>
      </c>
      <c r="M19">
        <v>52263</v>
      </c>
      <c r="N19" t="s">
        <v>482</v>
      </c>
      <c r="O19">
        <v>34.331322450000002</v>
      </c>
      <c r="P19">
        <v>87.825099989999998</v>
      </c>
      <c r="Q19">
        <v>17.04086483</v>
      </c>
      <c r="R19">
        <v>50.569723590000002</v>
      </c>
      <c r="S19">
        <v>30.324121130000002</v>
      </c>
      <c r="T19">
        <v>0</v>
      </c>
      <c r="U19">
        <v>3.3158181000000002E-2</v>
      </c>
      <c r="V19">
        <v>3.9886600000000001E-2</v>
      </c>
      <c r="W19">
        <v>2.3025435E-2</v>
      </c>
      <c r="X19">
        <v>4.0586794000000002E-2</v>
      </c>
      <c r="Y19">
        <v>0.74143026999999995</v>
      </c>
      <c r="Z19">
        <v>0.86158901600000004</v>
      </c>
      <c r="AA19" t="s">
        <v>28</v>
      </c>
      <c r="AB19">
        <v>0.46789999999999998</v>
      </c>
    </row>
    <row r="20" spans="1:28" x14ac:dyDescent="0.3">
      <c r="A20" t="s">
        <v>868</v>
      </c>
      <c r="B20">
        <v>9</v>
      </c>
      <c r="C20">
        <v>2</v>
      </c>
      <c r="D20">
        <v>190.78</v>
      </c>
      <c r="E20">
        <v>3.3807569999999999E-3</v>
      </c>
      <c r="F20">
        <v>4.533708E-3</v>
      </c>
      <c r="G20">
        <v>6.9122992820000002</v>
      </c>
      <c r="H20">
        <v>0.95523488899999998</v>
      </c>
      <c r="I20">
        <v>2</v>
      </c>
      <c r="J20">
        <v>1</v>
      </c>
      <c r="K20" t="s">
        <v>2</v>
      </c>
      <c r="L20" t="s">
        <v>0</v>
      </c>
      <c r="M20">
        <v>68321</v>
      </c>
      <c r="N20" t="s">
        <v>869</v>
      </c>
      <c r="O20">
        <v>1727.941223</v>
      </c>
      <c r="P20">
        <v>847.56290479999996</v>
      </c>
      <c r="Q20">
        <v>408.42394639999998</v>
      </c>
      <c r="R20">
        <v>729.86895159999995</v>
      </c>
      <c r="S20">
        <v>2428.0078520000002</v>
      </c>
      <c r="T20">
        <v>1187.009781</v>
      </c>
      <c r="U20">
        <v>4890.0455309999998</v>
      </c>
      <c r="V20">
        <v>7250.3792240000002</v>
      </c>
      <c r="W20">
        <v>6754.2939150000002</v>
      </c>
      <c r="X20">
        <v>7757.709938</v>
      </c>
      <c r="Y20">
        <v>3610.8053329999998</v>
      </c>
      <c r="Z20">
        <v>7548.0673290000004</v>
      </c>
      <c r="AA20" t="s">
        <v>28</v>
      </c>
      <c r="AB20">
        <v>0.9042</v>
      </c>
    </row>
    <row r="21" spans="1:28" x14ac:dyDescent="0.3">
      <c r="A21" t="s">
        <v>226</v>
      </c>
      <c r="B21">
        <v>17</v>
      </c>
      <c r="C21">
        <v>3</v>
      </c>
      <c r="D21">
        <v>167.51</v>
      </c>
      <c r="E21">
        <v>3.707162E-3</v>
      </c>
      <c r="F21">
        <v>4.7954470000000004E-3</v>
      </c>
      <c r="G21">
        <v>31.72470792</v>
      </c>
      <c r="H21">
        <v>0.94991397700000002</v>
      </c>
      <c r="I21">
        <v>2</v>
      </c>
      <c r="J21">
        <v>1</v>
      </c>
      <c r="K21" t="s">
        <v>2</v>
      </c>
      <c r="L21" t="s">
        <v>0</v>
      </c>
      <c r="M21">
        <v>111670</v>
      </c>
      <c r="N21" t="s">
        <v>227</v>
      </c>
      <c r="O21">
        <v>1272.844783</v>
      </c>
      <c r="P21">
        <v>1340.2489029999999</v>
      </c>
      <c r="Q21">
        <v>31.798930309999999</v>
      </c>
      <c r="R21">
        <v>831.44620940000004</v>
      </c>
      <c r="S21">
        <v>2797.3461820000002</v>
      </c>
      <c r="T21">
        <v>10175.89697</v>
      </c>
      <c r="U21">
        <v>18563.970290000001</v>
      </c>
      <c r="V21">
        <v>21644.826400000002</v>
      </c>
      <c r="W21">
        <v>52175.657319999998</v>
      </c>
      <c r="X21">
        <v>28669.4761</v>
      </c>
      <c r="Y21">
        <v>9272.3587939999998</v>
      </c>
      <c r="Z21">
        <v>20168.341659999998</v>
      </c>
      <c r="AA21" t="s">
        <v>28</v>
      </c>
      <c r="AB21">
        <v>0.39529999999999998</v>
      </c>
    </row>
    <row r="22" spans="1:28" x14ac:dyDescent="0.3">
      <c r="A22" t="s">
        <v>73</v>
      </c>
      <c r="B22">
        <v>32</v>
      </c>
      <c r="C22">
        <v>9</v>
      </c>
      <c r="D22">
        <v>239.03</v>
      </c>
      <c r="E22">
        <v>4.0621750000000003E-3</v>
      </c>
      <c r="F22">
        <v>5.1998579999999999E-3</v>
      </c>
      <c r="G22">
        <v>3.2354035639999998</v>
      </c>
      <c r="H22">
        <v>0.94418247899999996</v>
      </c>
      <c r="I22">
        <v>2</v>
      </c>
      <c r="J22">
        <v>1</v>
      </c>
      <c r="K22" t="s">
        <v>0</v>
      </c>
      <c r="L22" t="s">
        <v>1</v>
      </c>
      <c r="M22">
        <v>172857</v>
      </c>
      <c r="N22" t="s">
        <v>74</v>
      </c>
      <c r="O22">
        <v>14102.214620000001</v>
      </c>
      <c r="P22">
        <v>17180.144059999999</v>
      </c>
      <c r="Q22">
        <v>30040.3845</v>
      </c>
      <c r="R22">
        <v>27380.760590000002</v>
      </c>
      <c r="S22">
        <v>5021.9875240000001</v>
      </c>
      <c r="T22">
        <v>6613.9237370000001</v>
      </c>
      <c r="U22">
        <v>5485.7364829999997</v>
      </c>
      <c r="V22">
        <v>10294.87141</v>
      </c>
      <c r="W22">
        <v>23162.012849999999</v>
      </c>
      <c r="X22">
        <v>15017.472519999999</v>
      </c>
      <c r="Y22">
        <v>16168.031220000001</v>
      </c>
      <c r="Z22">
        <v>8704.2586649999994</v>
      </c>
      <c r="AA22" t="s">
        <v>28</v>
      </c>
      <c r="AB22">
        <v>0.49099999999999999</v>
      </c>
    </row>
    <row r="23" spans="1:28" x14ac:dyDescent="0.3">
      <c r="A23" t="s">
        <v>886</v>
      </c>
      <c r="B23">
        <v>13</v>
      </c>
      <c r="C23">
        <v>2</v>
      </c>
      <c r="D23">
        <v>288.3</v>
      </c>
      <c r="E23">
        <v>5.4847079999999996E-3</v>
      </c>
      <c r="F23">
        <v>6.2633919999999996E-3</v>
      </c>
      <c r="G23">
        <v>3.1374095729999998</v>
      </c>
      <c r="H23">
        <v>0.92198105399999997</v>
      </c>
      <c r="I23">
        <v>2</v>
      </c>
      <c r="J23">
        <v>1</v>
      </c>
      <c r="K23" t="s">
        <v>2</v>
      </c>
      <c r="L23" t="s">
        <v>0</v>
      </c>
      <c r="M23">
        <v>52630</v>
      </c>
      <c r="N23" t="s">
        <v>425</v>
      </c>
      <c r="O23">
        <v>1363.0497230000001</v>
      </c>
      <c r="P23">
        <v>2112.87916</v>
      </c>
      <c r="Q23">
        <v>839.31655020000005</v>
      </c>
      <c r="R23">
        <v>2279.940525</v>
      </c>
      <c r="S23">
        <v>2002.349565</v>
      </c>
      <c r="T23">
        <v>4072.816499</v>
      </c>
      <c r="U23">
        <v>5165.9955659999996</v>
      </c>
      <c r="V23">
        <v>5320.9385499999999</v>
      </c>
      <c r="W23">
        <v>6852.2313359999998</v>
      </c>
      <c r="X23">
        <v>5547.9943110000004</v>
      </c>
      <c r="Y23">
        <v>4252.6821010000003</v>
      </c>
      <c r="Z23">
        <v>4038.891811</v>
      </c>
      <c r="AA23" t="s">
        <v>28</v>
      </c>
      <c r="AB23">
        <v>0.89380000000000004</v>
      </c>
    </row>
    <row r="24" spans="1:28" x14ac:dyDescent="0.3">
      <c r="A24" t="s">
        <v>326</v>
      </c>
      <c r="B24">
        <v>31</v>
      </c>
      <c r="C24">
        <v>6</v>
      </c>
      <c r="D24">
        <v>481.66</v>
      </c>
      <c r="E24">
        <v>6.0118080000000004E-3</v>
      </c>
      <c r="F24">
        <v>6.7081049999999998E-3</v>
      </c>
      <c r="G24">
        <v>4.3098467879999998</v>
      </c>
      <c r="H24">
        <v>0.91410155599999998</v>
      </c>
      <c r="I24">
        <v>2</v>
      </c>
      <c r="J24">
        <v>1</v>
      </c>
      <c r="K24" t="s">
        <v>2</v>
      </c>
      <c r="L24" t="s">
        <v>0</v>
      </c>
      <c r="M24">
        <v>150200</v>
      </c>
      <c r="N24" t="s">
        <v>327</v>
      </c>
      <c r="O24">
        <v>1946.5139119999999</v>
      </c>
      <c r="P24">
        <v>4247.767151</v>
      </c>
      <c r="Q24">
        <v>3221.1429880000001</v>
      </c>
      <c r="R24">
        <v>3687.9219050000002</v>
      </c>
      <c r="S24">
        <v>2583.3925330000002</v>
      </c>
      <c r="T24">
        <v>11030.913619999999</v>
      </c>
      <c r="U24">
        <v>8290.2387699999999</v>
      </c>
      <c r="V24">
        <v>5279.3650939999998</v>
      </c>
      <c r="W24">
        <v>16650.136589999998</v>
      </c>
      <c r="X24">
        <v>12593.25158</v>
      </c>
      <c r="Y24">
        <v>19221.448499999999</v>
      </c>
      <c r="Z24">
        <v>8008.5768049999997</v>
      </c>
      <c r="AA24" t="s">
        <v>28</v>
      </c>
      <c r="AB24">
        <v>0.66659999999999997</v>
      </c>
    </row>
    <row r="25" spans="1:28" x14ac:dyDescent="0.3">
      <c r="A25" t="s">
        <v>437</v>
      </c>
      <c r="B25">
        <v>11</v>
      </c>
      <c r="C25">
        <v>3</v>
      </c>
      <c r="D25">
        <v>363.04</v>
      </c>
      <c r="E25">
        <v>6.4452329999999999E-3</v>
      </c>
      <c r="F25">
        <v>7.0307210000000002E-3</v>
      </c>
      <c r="G25">
        <v>3.6229222050000001</v>
      </c>
      <c r="H25">
        <v>0.90776712500000001</v>
      </c>
      <c r="I25">
        <v>2</v>
      </c>
      <c r="J25">
        <v>1</v>
      </c>
      <c r="K25" t="s">
        <v>2</v>
      </c>
      <c r="L25" t="s">
        <v>0</v>
      </c>
      <c r="M25">
        <v>28602</v>
      </c>
      <c r="N25" t="s">
        <v>438</v>
      </c>
      <c r="O25">
        <v>1117.559994</v>
      </c>
      <c r="P25">
        <v>1240.730691</v>
      </c>
      <c r="Q25">
        <v>1588.837068</v>
      </c>
      <c r="R25">
        <v>2750.85412</v>
      </c>
      <c r="S25">
        <v>1291.1010940000001</v>
      </c>
      <c r="T25">
        <v>2899.6060750000001</v>
      </c>
      <c r="U25">
        <v>3469.841829</v>
      </c>
      <c r="V25">
        <v>3101.918322</v>
      </c>
      <c r="W25">
        <v>8252.8763290000006</v>
      </c>
      <c r="X25">
        <v>7719.3945890000005</v>
      </c>
      <c r="Y25">
        <v>3298.2591889999999</v>
      </c>
      <c r="Z25">
        <v>4995.7371480000002</v>
      </c>
      <c r="AA25" t="s">
        <v>28</v>
      </c>
      <c r="AB25">
        <v>0.52180000000000004</v>
      </c>
    </row>
    <row r="26" spans="1:28" x14ac:dyDescent="0.3">
      <c r="A26" t="s">
        <v>901</v>
      </c>
      <c r="B26">
        <v>11</v>
      </c>
      <c r="C26">
        <v>2</v>
      </c>
      <c r="D26">
        <v>74.95</v>
      </c>
      <c r="E26">
        <v>1.0267172999999999E-2</v>
      </c>
      <c r="F26">
        <v>1.0209385E-2</v>
      </c>
      <c r="G26">
        <v>4.244378663</v>
      </c>
      <c r="H26">
        <v>0.85720740299999998</v>
      </c>
      <c r="I26">
        <v>2</v>
      </c>
      <c r="J26">
        <v>1</v>
      </c>
      <c r="K26" t="s">
        <v>2</v>
      </c>
      <c r="L26" t="s">
        <v>0</v>
      </c>
      <c r="M26">
        <v>74969</v>
      </c>
      <c r="N26" t="s">
        <v>902</v>
      </c>
      <c r="O26">
        <v>2655.6143390000002</v>
      </c>
      <c r="P26">
        <v>2012.093889</v>
      </c>
      <c r="Q26">
        <v>453.26414649999998</v>
      </c>
      <c r="R26">
        <v>3395.798311</v>
      </c>
      <c r="S26">
        <v>2654.148142</v>
      </c>
      <c r="T26">
        <v>4651.944407</v>
      </c>
      <c r="U26">
        <v>7118.5822319999997</v>
      </c>
      <c r="V26">
        <v>5981.2055769999997</v>
      </c>
      <c r="W26">
        <v>10465.4427</v>
      </c>
      <c r="X26">
        <v>9203.3834640000005</v>
      </c>
      <c r="Y26">
        <v>10161.016949999999</v>
      </c>
      <c r="Z26">
        <v>6318.5566550000003</v>
      </c>
      <c r="AA26" t="s">
        <v>28</v>
      </c>
      <c r="AB26">
        <v>0.60440000000000005</v>
      </c>
    </row>
    <row r="27" spans="1:28" x14ac:dyDescent="0.3">
      <c r="A27" t="s">
        <v>909</v>
      </c>
      <c r="B27">
        <v>16</v>
      </c>
      <c r="C27">
        <v>6</v>
      </c>
      <c r="D27">
        <v>78.790000000000006</v>
      </c>
      <c r="E27">
        <v>1.1454901E-2</v>
      </c>
      <c r="F27">
        <v>1.0880748000000001E-2</v>
      </c>
      <c r="G27">
        <v>3.7316583200000002</v>
      </c>
      <c r="H27">
        <v>0.843217251</v>
      </c>
      <c r="I27">
        <v>2</v>
      </c>
      <c r="J27">
        <v>1</v>
      </c>
      <c r="K27" t="s">
        <v>2</v>
      </c>
      <c r="L27" t="s">
        <v>0</v>
      </c>
      <c r="M27">
        <v>73914</v>
      </c>
      <c r="N27" t="s">
        <v>910</v>
      </c>
      <c r="O27">
        <v>2587.8053460000001</v>
      </c>
      <c r="P27">
        <v>2801.9179559999998</v>
      </c>
      <c r="Q27">
        <v>3131.6060950000001</v>
      </c>
      <c r="R27">
        <v>4819.4008990000002</v>
      </c>
      <c r="S27">
        <v>3773.191069</v>
      </c>
      <c r="T27">
        <v>12576.376130000001</v>
      </c>
      <c r="U27">
        <v>13074.851420000001</v>
      </c>
      <c r="V27">
        <v>10249.600200000001</v>
      </c>
      <c r="W27">
        <v>18581.319530000001</v>
      </c>
      <c r="X27">
        <v>11632.595230000001</v>
      </c>
      <c r="Y27">
        <v>14140.97351</v>
      </c>
      <c r="Z27">
        <v>5428.1589240000003</v>
      </c>
      <c r="AA27" t="s">
        <v>28</v>
      </c>
      <c r="AB27">
        <v>0.62890000000000001</v>
      </c>
    </row>
    <row r="28" spans="1:28" x14ac:dyDescent="0.3">
      <c r="A28" t="s">
        <v>911</v>
      </c>
      <c r="B28">
        <v>13</v>
      </c>
      <c r="C28">
        <v>2</v>
      </c>
      <c r="D28">
        <v>96.3</v>
      </c>
      <c r="E28">
        <v>1.1668502000000001E-2</v>
      </c>
      <c r="F28">
        <v>1.1003971E-2</v>
      </c>
      <c r="G28">
        <v>3.1427867749999998</v>
      </c>
      <c r="H28">
        <v>0.84077717600000001</v>
      </c>
      <c r="I28">
        <v>2</v>
      </c>
      <c r="J28">
        <v>1</v>
      </c>
      <c r="K28" t="s">
        <v>0</v>
      </c>
      <c r="L28" t="s">
        <v>1</v>
      </c>
      <c r="M28">
        <v>61741</v>
      </c>
      <c r="N28" t="s">
        <v>912</v>
      </c>
      <c r="O28">
        <v>1227.216203</v>
      </c>
      <c r="P28">
        <v>4343.1365020000003</v>
      </c>
      <c r="Q28">
        <v>3201.6330509999998</v>
      </c>
      <c r="R28">
        <v>3300.8444930000001</v>
      </c>
      <c r="S28">
        <v>937.54577819999997</v>
      </c>
      <c r="T28">
        <v>1007.498441</v>
      </c>
      <c r="U28">
        <v>1010.85733</v>
      </c>
      <c r="V28">
        <v>885.53953909999996</v>
      </c>
      <c r="W28">
        <v>1111.2508479999999</v>
      </c>
      <c r="X28">
        <v>917.44258500000001</v>
      </c>
      <c r="Y28">
        <v>2006.9457190000001</v>
      </c>
      <c r="Z28">
        <v>675.08433230000003</v>
      </c>
      <c r="AA28" t="s">
        <v>28</v>
      </c>
      <c r="AB28">
        <v>0.68120000000000003</v>
      </c>
    </row>
    <row r="29" spans="1:28" x14ac:dyDescent="0.3">
      <c r="A29" t="s">
        <v>913</v>
      </c>
      <c r="B29">
        <v>6</v>
      </c>
      <c r="C29">
        <v>1</v>
      </c>
      <c r="D29">
        <v>101.12</v>
      </c>
      <c r="E29">
        <v>1.1816678000000001E-2</v>
      </c>
      <c r="F29">
        <v>1.1062426E-2</v>
      </c>
      <c r="G29">
        <v>4.1315176090000003</v>
      </c>
      <c r="H29">
        <v>0.83909754999999997</v>
      </c>
      <c r="I29">
        <v>2</v>
      </c>
      <c r="J29">
        <v>1</v>
      </c>
      <c r="K29" t="s">
        <v>0</v>
      </c>
      <c r="L29" t="s">
        <v>1</v>
      </c>
      <c r="M29">
        <v>21041</v>
      </c>
      <c r="N29" t="s">
        <v>914</v>
      </c>
      <c r="O29">
        <v>441.88396210000002</v>
      </c>
      <c r="P29">
        <v>1489.7005280000001</v>
      </c>
      <c r="Q29">
        <v>678.47551060000001</v>
      </c>
      <c r="R29">
        <v>907.05519100000004</v>
      </c>
      <c r="S29">
        <v>120.64503019999999</v>
      </c>
      <c r="T29">
        <v>317.67156890000001</v>
      </c>
      <c r="U29">
        <v>220.70898209999999</v>
      </c>
      <c r="V29">
        <v>192.26334560000001</v>
      </c>
      <c r="W29">
        <v>362.09759020000001</v>
      </c>
      <c r="X29">
        <v>333.66041860000001</v>
      </c>
      <c r="Y29">
        <v>956.50328660000002</v>
      </c>
      <c r="Z29">
        <v>254.36789920000001</v>
      </c>
      <c r="AA29" t="s">
        <v>28</v>
      </c>
      <c r="AB29">
        <v>0.82589999999999997</v>
      </c>
    </row>
    <row r="30" spans="1:28" x14ac:dyDescent="0.3">
      <c r="A30" t="s">
        <v>79</v>
      </c>
      <c r="B30">
        <v>18</v>
      </c>
      <c r="C30">
        <v>5</v>
      </c>
      <c r="D30">
        <v>191.99</v>
      </c>
      <c r="E30">
        <v>1.2140941000000001E-2</v>
      </c>
      <c r="F30">
        <v>1.1062426E-2</v>
      </c>
      <c r="G30">
        <v>4.8353258309999996</v>
      </c>
      <c r="H30">
        <v>0.83545859300000003</v>
      </c>
      <c r="I30">
        <v>2</v>
      </c>
      <c r="J30">
        <v>1</v>
      </c>
      <c r="K30" t="s">
        <v>2</v>
      </c>
      <c r="L30" t="s">
        <v>0</v>
      </c>
      <c r="M30">
        <v>98569</v>
      </c>
      <c r="N30" t="s">
        <v>80</v>
      </c>
      <c r="O30">
        <v>2464.1196580000001</v>
      </c>
      <c r="P30">
        <v>3289.7163959999998</v>
      </c>
      <c r="Q30">
        <v>2659.8118559999998</v>
      </c>
      <c r="R30">
        <v>4611.3391519999996</v>
      </c>
      <c r="S30">
        <v>1357.335208</v>
      </c>
      <c r="T30">
        <v>7312.8204519999999</v>
      </c>
      <c r="U30">
        <v>9443.2892759999995</v>
      </c>
      <c r="V30">
        <v>10902.634550000001</v>
      </c>
      <c r="W30">
        <v>17068.512289999999</v>
      </c>
      <c r="X30">
        <v>17082.614959999999</v>
      </c>
      <c r="Y30">
        <v>11869.678599999999</v>
      </c>
      <c r="Z30">
        <v>16959.250540000001</v>
      </c>
      <c r="AA30" t="s">
        <v>28</v>
      </c>
      <c r="AB30">
        <v>0.59419999999999995</v>
      </c>
    </row>
    <row r="31" spans="1:28" x14ac:dyDescent="0.3">
      <c r="A31" t="s">
        <v>919</v>
      </c>
      <c r="B31">
        <v>7</v>
      </c>
      <c r="C31">
        <v>2</v>
      </c>
      <c r="D31">
        <v>59.7</v>
      </c>
      <c r="E31">
        <v>1.2428313E-2</v>
      </c>
      <c r="F31">
        <v>1.1140808E-2</v>
      </c>
      <c r="G31">
        <v>2.538005488</v>
      </c>
      <c r="H31">
        <v>0.83227493699999999</v>
      </c>
      <c r="I31">
        <v>2</v>
      </c>
      <c r="J31">
        <v>1</v>
      </c>
      <c r="K31" t="s">
        <v>2</v>
      </c>
      <c r="L31" t="s">
        <v>0</v>
      </c>
      <c r="M31">
        <v>38767</v>
      </c>
      <c r="N31" t="s">
        <v>920</v>
      </c>
      <c r="O31">
        <v>211.60894870000001</v>
      </c>
      <c r="P31">
        <v>406.18985029999999</v>
      </c>
      <c r="Q31">
        <v>343.97394739999999</v>
      </c>
      <c r="R31">
        <v>363.3455677</v>
      </c>
      <c r="S31">
        <v>738.05353290000005</v>
      </c>
      <c r="T31">
        <v>511.1218543</v>
      </c>
      <c r="U31">
        <v>539.23671049999996</v>
      </c>
      <c r="V31">
        <v>659.62560389999999</v>
      </c>
      <c r="W31">
        <v>1486.322574</v>
      </c>
      <c r="X31">
        <v>620.86639909999997</v>
      </c>
      <c r="Y31">
        <v>513.06349939999996</v>
      </c>
      <c r="Z31">
        <v>742.90508009999996</v>
      </c>
      <c r="AA31" t="s">
        <v>28</v>
      </c>
      <c r="AB31">
        <v>0.4612</v>
      </c>
    </row>
    <row r="32" spans="1:28" x14ac:dyDescent="0.3">
      <c r="A32" t="s">
        <v>921</v>
      </c>
      <c r="B32">
        <v>6</v>
      </c>
      <c r="C32">
        <v>2</v>
      </c>
      <c r="D32">
        <v>100.59</v>
      </c>
      <c r="E32">
        <v>1.2499553E-2</v>
      </c>
      <c r="F32">
        <v>1.1140808E-2</v>
      </c>
      <c r="G32">
        <v>12.55175552</v>
      </c>
      <c r="H32">
        <v>0.831491596</v>
      </c>
      <c r="I32">
        <v>2</v>
      </c>
      <c r="J32">
        <v>1</v>
      </c>
      <c r="K32" t="s">
        <v>2</v>
      </c>
      <c r="L32" t="s">
        <v>0</v>
      </c>
      <c r="M32">
        <v>21473</v>
      </c>
      <c r="N32" t="s">
        <v>687</v>
      </c>
      <c r="O32">
        <v>46.909842699999999</v>
      </c>
      <c r="P32">
        <v>206.9858701</v>
      </c>
      <c r="Q32">
        <v>356.88741909999999</v>
      </c>
      <c r="R32">
        <v>465.30107270000002</v>
      </c>
      <c r="S32">
        <v>172.98381359999999</v>
      </c>
      <c r="T32">
        <v>2203.3203250000001</v>
      </c>
      <c r="U32">
        <v>4110.9626479999997</v>
      </c>
      <c r="V32">
        <v>3646.901762</v>
      </c>
      <c r="W32">
        <v>4560.6282869999995</v>
      </c>
      <c r="X32">
        <v>4051.4289210000002</v>
      </c>
      <c r="Y32">
        <v>2400.5343659999999</v>
      </c>
      <c r="Z32">
        <v>2494.1542829999999</v>
      </c>
      <c r="AA32" t="s">
        <v>28</v>
      </c>
      <c r="AB32">
        <v>0.50429999999999997</v>
      </c>
    </row>
    <row r="33" spans="1:28" x14ac:dyDescent="0.3">
      <c r="A33" t="s">
        <v>730</v>
      </c>
      <c r="B33">
        <v>7</v>
      </c>
      <c r="C33">
        <v>3</v>
      </c>
      <c r="D33">
        <v>220.03</v>
      </c>
      <c r="E33">
        <v>1.2757647E-2</v>
      </c>
      <c r="F33">
        <v>1.1233847999999999E-2</v>
      </c>
      <c r="G33">
        <v>12.53008932</v>
      </c>
      <c r="H33">
        <v>0.828672988</v>
      </c>
      <c r="I33">
        <v>2</v>
      </c>
      <c r="J33">
        <v>1</v>
      </c>
      <c r="K33" t="s">
        <v>1</v>
      </c>
      <c r="L33" t="s">
        <v>2</v>
      </c>
      <c r="M33">
        <v>25898</v>
      </c>
      <c r="N33" t="s">
        <v>731</v>
      </c>
      <c r="O33">
        <v>221.69853180000001</v>
      </c>
      <c r="P33">
        <v>395.54820899999999</v>
      </c>
      <c r="Q33">
        <v>310.81652100000002</v>
      </c>
      <c r="R33">
        <v>578.13636799999995</v>
      </c>
      <c r="S33">
        <v>120.3804063</v>
      </c>
      <c r="T33">
        <v>1809.8155650000001</v>
      </c>
      <c r="U33">
        <v>333.5848565</v>
      </c>
      <c r="V33">
        <v>91.364575079999995</v>
      </c>
      <c r="W33">
        <v>36.914999760000001</v>
      </c>
      <c r="X33">
        <v>46.450924350000001</v>
      </c>
      <c r="Y33">
        <v>69.42166392</v>
      </c>
      <c r="Z33">
        <v>35.171599020000002</v>
      </c>
      <c r="AA33" t="s">
        <v>28</v>
      </c>
      <c r="AB33">
        <v>0.79139999999999999</v>
      </c>
    </row>
    <row r="34" spans="1:28" x14ac:dyDescent="0.3">
      <c r="A34" t="s">
        <v>929</v>
      </c>
      <c r="B34">
        <v>15</v>
      </c>
      <c r="C34">
        <v>6</v>
      </c>
      <c r="D34">
        <v>71.569999999999993</v>
      </c>
      <c r="E34">
        <v>1.3871234E-2</v>
      </c>
      <c r="F34">
        <v>1.1857278000000001E-2</v>
      </c>
      <c r="G34">
        <v>5.7333242520000001</v>
      </c>
      <c r="H34">
        <v>0.81684670800000003</v>
      </c>
      <c r="I34">
        <v>2</v>
      </c>
      <c r="J34">
        <v>1</v>
      </c>
      <c r="K34" t="s">
        <v>2</v>
      </c>
      <c r="L34" t="s">
        <v>0</v>
      </c>
      <c r="M34">
        <v>64441</v>
      </c>
      <c r="N34" t="s">
        <v>930</v>
      </c>
      <c r="O34">
        <v>697.44488699999999</v>
      </c>
      <c r="P34">
        <v>1297.0467389999999</v>
      </c>
      <c r="Q34">
        <v>663.88154789999999</v>
      </c>
      <c r="R34">
        <v>1329.9835820000001</v>
      </c>
      <c r="S34">
        <v>469.74300210000001</v>
      </c>
      <c r="T34">
        <v>3389.0977670000002</v>
      </c>
      <c r="U34">
        <v>4618.8992349999999</v>
      </c>
      <c r="V34">
        <v>4109.9092860000001</v>
      </c>
      <c r="W34">
        <v>5750.1767900000004</v>
      </c>
      <c r="X34">
        <v>6699.8220730000003</v>
      </c>
      <c r="Y34">
        <v>4383.3618990000004</v>
      </c>
      <c r="Z34">
        <v>6033.1817529999998</v>
      </c>
      <c r="AA34" t="s">
        <v>28</v>
      </c>
      <c r="AB34">
        <v>0.62580000000000002</v>
      </c>
    </row>
    <row r="35" spans="1:28" x14ac:dyDescent="0.3">
      <c r="A35" t="s">
        <v>931</v>
      </c>
      <c r="B35">
        <v>3</v>
      </c>
      <c r="C35">
        <v>2</v>
      </c>
      <c r="D35">
        <v>48.37</v>
      </c>
      <c r="E35">
        <v>1.4877537999999999E-2</v>
      </c>
      <c r="F35">
        <v>1.2570454999999999E-2</v>
      </c>
      <c r="G35">
        <v>3.780302195</v>
      </c>
      <c r="H35">
        <v>0.80660109400000002</v>
      </c>
      <c r="I35">
        <v>2</v>
      </c>
      <c r="J35">
        <v>1</v>
      </c>
      <c r="K35" t="s">
        <v>2</v>
      </c>
      <c r="L35" t="s">
        <v>0</v>
      </c>
      <c r="M35">
        <v>19085</v>
      </c>
      <c r="N35" t="s">
        <v>932</v>
      </c>
      <c r="O35">
        <v>551.38859760000003</v>
      </c>
      <c r="P35">
        <v>848.85787470000002</v>
      </c>
      <c r="Q35">
        <v>427.7489602</v>
      </c>
      <c r="R35">
        <v>897.57416939999996</v>
      </c>
      <c r="S35">
        <v>613.75367489999996</v>
      </c>
      <c r="T35">
        <v>2680.5829939999999</v>
      </c>
      <c r="U35">
        <v>2777.5774430000001</v>
      </c>
      <c r="V35">
        <v>2016.0170619999999</v>
      </c>
      <c r="W35">
        <v>3185.051974</v>
      </c>
      <c r="X35">
        <v>3382.981139</v>
      </c>
      <c r="Y35">
        <v>2387.3879160000001</v>
      </c>
      <c r="Z35">
        <v>1348.055719</v>
      </c>
      <c r="AA35" t="s">
        <v>28</v>
      </c>
      <c r="AB35">
        <v>0.71989999999999998</v>
      </c>
    </row>
    <row r="36" spans="1:28" x14ac:dyDescent="0.3">
      <c r="A36" t="s">
        <v>240</v>
      </c>
      <c r="B36">
        <v>7</v>
      </c>
      <c r="C36">
        <v>1</v>
      </c>
      <c r="D36">
        <v>166.94</v>
      </c>
      <c r="E36">
        <v>1.5078609E-2</v>
      </c>
      <c r="F36">
        <v>1.2594742000000001E-2</v>
      </c>
      <c r="G36">
        <v>5.8329632870000001</v>
      </c>
      <c r="H36">
        <v>0.80460135700000002</v>
      </c>
      <c r="I36">
        <v>2</v>
      </c>
      <c r="J36">
        <v>1</v>
      </c>
      <c r="K36" t="s">
        <v>0</v>
      </c>
      <c r="L36" t="s">
        <v>1</v>
      </c>
      <c r="M36">
        <v>39106</v>
      </c>
      <c r="N36" t="s">
        <v>241</v>
      </c>
      <c r="O36">
        <v>63.312838839999998</v>
      </c>
      <c r="P36">
        <v>54.277205129999999</v>
      </c>
      <c r="Q36">
        <v>66.397599060000005</v>
      </c>
      <c r="R36">
        <v>50.878401539999999</v>
      </c>
      <c r="S36">
        <v>0</v>
      </c>
      <c r="T36">
        <v>32.336634719999999</v>
      </c>
      <c r="U36">
        <v>2.239277655</v>
      </c>
      <c r="V36">
        <v>5.6893924150000004</v>
      </c>
      <c r="W36">
        <v>15.772382629999999</v>
      </c>
      <c r="X36">
        <v>23.59919738</v>
      </c>
      <c r="Y36">
        <v>27.85171742</v>
      </c>
      <c r="Z36">
        <v>73.199999770000005</v>
      </c>
      <c r="AA36" t="s">
        <v>28</v>
      </c>
      <c r="AB36">
        <v>0.66410000000000002</v>
      </c>
    </row>
    <row r="37" spans="1:28" x14ac:dyDescent="0.3">
      <c r="A37" t="s">
        <v>945</v>
      </c>
      <c r="B37">
        <v>8</v>
      </c>
      <c r="C37">
        <v>2</v>
      </c>
      <c r="D37">
        <v>83.53</v>
      </c>
      <c r="E37">
        <v>1.9240057000000001E-2</v>
      </c>
      <c r="F37">
        <v>1.4959412E-2</v>
      </c>
      <c r="G37">
        <v>5.8449550370000001</v>
      </c>
      <c r="H37">
        <v>0.76635209100000001</v>
      </c>
      <c r="I37">
        <v>2</v>
      </c>
      <c r="J37">
        <v>1</v>
      </c>
      <c r="K37" t="s">
        <v>2</v>
      </c>
      <c r="L37" t="s">
        <v>0</v>
      </c>
      <c r="M37">
        <v>49549</v>
      </c>
      <c r="N37" t="s">
        <v>946</v>
      </c>
      <c r="O37">
        <v>371.6801815</v>
      </c>
      <c r="P37">
        <v>315.4612894</v>
      </c>
      <c r="Q37">
        <v>17.041696980000001</v>
      </c>
      <c r="R37">
        <v>196.47518719999999</v>
      </c>
      <c r="S37">
        <v>500.38129149999997</v>
      </c>
      <c r="T37">
        <v>666.89936390000003</v>
      </c>
      <c r="U37">
        <v>965.62083600000005</v>
      </c>
      <c r="V37">
        <v>811.52119660000005</v>
      </c>
      <c r="W37">
        <v>2052.957253</v>
      </c>
      <c r="X37">
        <v>1407.077027</v>
      </c>
      <c r="Y37">
        <v>622.01168680000001</v>
      </c>
      <c r="Z37">
        <v>1182.261622</v>
      </c>
      <c r="AA37" t="s">
        <v>28</v>
      </c>
      <c r="AB37">
        <v>0.85370000000000001</v>
      </c>
    </row>
    <row r="38" spans="1:28" x14ac:dyDescent="0.3">
      <c r="A38" t="s">
        <v>111</v>
      </c>
      <c r="B38">
        <v>8</v>
      </c>
      <c r="C38">
        <v>4</v>
      </c>
      <c r="D38">
        <v>73.599999999999994</v>
      </c>
      <c r="E38">
        <v>1.9463189999999998E-2</v>
      </c>
      <c r="F38">
        <v>1.5052833E-2</v>
      </c>
      <c r="G38">
        <v>3.3166328100000002</v>
      </c>
      <c r="H38">
        <v>0.76445379599999996</v>
      </c>
      <c r="I38">
        <v>2</v>
      </c>
      <c r="J38">
        <v>1</v>
      </c>
      <c r="K38" t="s">
        <v>0</v>
      </c>
      <c r="L38" t="s">
        <v>2</v>
      </c>
      <c r="M38">
        <v>64606</v>
      </c>
      <c r="N38" t="s">
        <v>112</v>
      </c>
      <c r="O38">
        <v>2816.0540289999999</v>
      </c>
      <c r="P38">
        <v>1633.1900929999999</v>
      </c>
      <c r="Q38">
        <v>2812.942548</v>
      </c>
      <c r="R38">
        <v>7965.4450699999998</v>
      </c>
      <c r="S38">
        <v>2005.1118650000001</v>
      </c>
      <c r="T38">
        <v>654.45498180000004</v>
      </c>
      <c r="U38">
        <v>1194.1897140000001</v>
      </c>
      <c r="V38">
        <v>1136.177819</v>
      </c>
      <c r="W38">
        <v>1112.8236790000001</v>
      </c>
      <c r="X38">
        <v>1325.315531</v>
      </c>
      <c r="Y38">
        <v>1012.3242739999999</v>
      </c>
      <c r="Z38">
        <v>1140.8291340000001</v>
      </c>
      <c r="AA38" t="s">
        <v>28</v>
      </c>
      <c r="AB38">
        <v>0.58609999999999995</v>
      </c>
    </row>
    <row r="39" spans="1:28" x14ac:dyDescent="0.3">
      <c r="A39" t="s">
        <v>965</v>
      </c>
      <c r="B39">
        <v>6</v>
      </c>
      <c r="C39">
        <v>4</v>
      </c>
      <c r="D39">
        <v>46.97</v>
      </c>
      <c r="E39">
        <v>2.362303E-2</v>
      </c>
      <c r="F39">
        <v>1.7351960999999999E-2</v>
      </c>
      <c r="G39">
        <v>3.0354630939999998</v>
      </c>
      <c r="H39">
        <v>0.73143908999999996</v>
      </c>
      <c r="I39">
        <v>2</v>
      </c>
      <c r="J39">
        <v>1</v>
      </c>
      <c r="K39" t="s">
        <v>2</v>
      </c>
      <c r="L39" t="s">
        <v>0</v>
      </c>
      <c r="M39">
        <v>68620</v>
      </c>
      <c r="N39" t="s">
        <v>966</v>
      </c>
      <c r="O39">
        <v>628.84078629999999</v>
      </c>
      <c r="P39">
        <v>743.21671230000004</v>
      </c>
      <c r="Q39">
        <v>693.8605149</v>
      </c>
      <c r="R39">
        <v>841.17181670000002</v>
      </c>
      <c r="S39">
        <v>616.76887950000003</v>
      </c>
      <c r="T39">
        <v>1337.0541270000001</v>
      </c>
      <c r="U39">
        <v>2688.4574320000002</v>
      </c>
      <c r="V39">
        <v>2203.0802699999999</v>
      </c>
      <c r="W39">
        <v>2806.2739329999999</v>
      </c>
      <c r="X39">
        <v>2178.942814</v>
      </c>
      <c r="Y39">
        <v>1176.0659800000001</v>
      </c>
      <c r="Z39">
        <v>2663.0811650000001</v>
      </c>
      <c r="AA39" t="s">
        <v>28</v>
      </c>
      <c r="AB39">
        <v>0.47099999999999997</v>
      </c>
    </row>
    <row r="40" spans="1:28" x14ac:dyDescent="0.3">
      <c r="A40" t="s">
        <v>969</v>
      </c>
      <c r="B40">
        <v>8</v>
      </c>
      <c r="C40">
        <v>4</v>
      </c>
      <c r="D40">
        <v>139.28</v>
      </c>
      <c r="E40">
        <v>2.5420403000000001E-2</v>
      </c>
      <c r="F40">
        <v>1.8304270000000001E-2</v>
      </c>
      <c r="G40">
        <v>6.6630826929999998</v>
      </c>
      <c r="H40">
        <v>0.718411201</v>
      </c>
      <c r="I40">
        <v>2</v>
      </c>
      <c r="J40">
        <v>1</v>
      </c>
      <c r="K40" t="s">
        <v>2</v>
      </c>
      <c r="L40" t="s">
        <v>0</v>
      </c>
      <c r="M40">
        <v>24172</v>
      </c>
      <c r="N40" t="s">
        <v>970</v>
      </c>
      <c r="O40">
        <v>682.06464259999996</v>
      </c>
      <c r="P40">
        <v>2279.8433580000001</v>
      </c>
      <c r="Q40">
        <v>1691.0212409999999</v>
      </c>
      <c r="R40">
        <v>1990.2559940000001</v>
      </c>
      <c r="S40">
        <v>501.11876369999999</v>
      </c>
      <c r="T40">
        <v>6714.4744899999996</v>
      </c>
      <c r="U40">
        <v>3779.847432</v>
      </c>
      <c r="V40">
        <v>1895.000395</v>
      </c>
      <c r="W40">
        <v>12397.896790000001</v>
      </c>
      <c r="X40">
        <v>7750.2930850000002</v>
      </c>
      <c r="Y40">
        <v>19882.644250000001</v>
      </c>
      <c r="Z40">
        <v>4233.2584440000001</v>
      </c>
      <c r="AA40" t="s">
        <v>28</v>
      </c>
      <c r="AB40">
        <v>0.84389999999999998</v>
      </c>
    </row>
    <row r="41" spans="1:28" x14ac:dyDescent="0.3">
      <c r="A41" t="s">
        <v>142</v>
      </c>
      <c r="B41">
        <v>21</v>
      </c>
      <c r="C41">
        <v>2</v>
      </c>
      <c r="D41">
        <v>163.71</v>
      </c>
      <c r="E41">
        <v>2.6781452000000001E-2</v>
      </c>
      <c r="F41">
        <v>1.8724714E-2</v>
      </c>
      <c r="G41">
        <v>2.4345459840000001</v>
      </c>
      <c r="H41">
        <v>0.70897861100000004</v>
      </c>
      <c r="I41">
        <v>2</v>
      </c>
      <c r="J41">
        <v>1</v>
      </c>
      <c r="K41" t="s">
        <v>0</v>
      </c>
      <c r="L41" t="s">
        <v>1</v>
      </c>
      <c r="M41">
        <v>130579</v>
      </c>
      <c r="N41" t="s">
        <v>143</v>
      </c>
      <c r="O41">
        <v>704.17878810000002</v>
      </c>
      <c r="P41">
        <v>1208.6878999999999</v>
      </c>
      <c r="Q41">
        <v>658.92101379999997</v>
      </c>
      <c r="R41">
        <v>810.48888959999999</v>
      </c>
      <c r="S41">
        <v>181.94660020000001</v>
      </c>
      <c r="T41">
        <v>547.9111613</v>
      </c>
      <c r="U41">
        <v>413.11059729999999</v>
      </c>
      <c r="V41">
        <v>246.3159732</v>
      </c>
      <c r="W41">
        <v>522.67624139999998</v>
      </c>
      <c r="X41">
        <v>487.95159489999998</v>
      </c>
      <c r="Y41">
        <v>794.15960829999995</v>
      </c>
      <c r="Z41">
        <v>292.83384150000001</v>
      </c>
      <c r="AA41" t="s">
        <v>28</v>
      </c>
      <c r="AB41">
        <v>0.57340000000000002</v>
      </c>
    </row>
    <row r="42" spans="1:28" x14ac:dyDescent="0.3">
      <c r="A42" t="s">
        <v>975</v>
      </c>
      <c r="B42">
        <v>9</v>
      </c>
      <c r="C42">
        <v>5</v>
      </c>
      <c r="D42">
        <v>236.84</v>
      </c>
      <c r="E42">
        <v>2.6923165999999998E-2</v>
      </c>
      <c r="F42">
        <v>1.8724714E-2</v>
      </c>
      <c r="G42">
        <v>2.4075299430000001</v>
      </c>
      <c r="H42">
        <v>0.70801669</v>
      </c>
      <c r="I42">
        <v>2</v>
      </c>
      <c r="J42">
        <v>1</v>
      </c>
      <c r="K42" t="s">
        <v>2</v>
      </c>
      <c r="L42" t="s">
        <v>1</v>
      </c>
      <c r="M42">
        <v>33391</v>
      </c>
      <c r="N42" t="s">
        <v>976</v>
      </c>
      <c r="O42">
        <v>761.04816470000003</v>
      </c>
      <c r="P42">
        <v>2200.0282790000001</v>
      </c>
      <c r="Q42">
        <v>3044.9687439999998</v>
      </c>
      <c r="R42">
        <v>1637.395096</v>
      </c>
      <c r="S42">
        <v>789.26578410000002</v>
      </c>
      <c r="T42">
        <v>1478.993111</v>
      </c>
      <c r="U42">
        <v>1739.357387</v>
      </c>
      <c r="V42">
        <v>1738.2123570000001</v>
      </c>
      <c r="W42">
        <v>3119.6657850000001</v>
      </c>
      <c r="X42">
        <v>3647.4717810000002</v>
      </c>
      <c r="Y42">
        <v>3859.6121119999998</v>
      </c>
      <c r="Z42">
        <v>3206.504817</v>
      </c>
      <c r="AA42" t="s">
        <v>28</v>
      </c>
      <c r="AB42">
        <v>0.5847</v>
      </c>
    </row>
    <row r="43" spans="1:28" x14ac:dyDescent="0.3">
      <c r="A43" t="s">
        <v>981</v>
      </c>
      <c r="B43">
        <v>10</v>
      </c>
      <c r="C43">
        <v>1</v>
      </c>
      <c r="D43">
        <v>407.76</v>
      </c>
      <c r="E43">
        <v>2.7821542000000001E-2</v>
      </c>
      <c r="F43">
        <v>1.9003493999999999E-2</v>
      </c>
      <c r="G43">
        <v>1.9113604120000001</v>
      </c>
      <c r="H43">
        <v>0.70200384199999999</v>
      </c>
      <c r="I43">
        <v>2</v>
      </c>
      <c r="J43">
        <v>1</v>
      </c>
      <c r="K43" t="s">
        <v>1</v>
      </c>
      <c r="L43" t="s">
        <v>0</v>
      </c>
      <c r="M43">
        <v>23805</v>
      </c>
      <c r="N43" t="s">
        <v>982</v>
      </c>
      <c r="O43">
        <v>243.01117930000001</v>
      </c>
      <c r="P43">
        <v>284.14404100000002</v>
      </c>
      <c r="Q43">
        <v>168.07402980000001</v>
      </c>
      <c r="R43">
        <v>548.28657329999999</v>
      </c>
      <c r="S43">
        <v>580.14188320000005</v>
      </c>
      <c r="T43">
        <v>543.53090750000001</v>
      </c>
      <c r="U43">
        <v>690.59439810000003</v>
      </c>
      <c r="V43">
        <v>562.53972799999997</v>
      </c>
      <c r="W43">
        <v>587.99618410000005</v>
      </c>
      <c r="X43">
        <v>435.74597899999998</v>
      </c>
      <c r="Y43">
        <v>352.38458730000002</v>
      </c>
      <c r="Z43">
        <v>400.87772480000001</v>
      </c>
      <c r="AA43" t="s">
        <v>28</v>
      </c>
      <c r="AB43">
        <v>0.65939999999999999</v>
      </c>
    </row>
    <row r="44" spans="1:28" x14ac:dyDescent="0.3">
      <c r="A44" t="s">
        <v>983</v>
      </c>
      <c r="B44">
        <v>9</v>
      </c>
      <c r="C44">
        <v>3</v>
      </c>
      <c r="D44">
        <v>185.4</v>
      </c>
      <c r="E44">
        <v>2.8615128E-2</v>
      </c>
      <c r="F44">
        <v>1.9454643000000001E-2</v>
      </c>
      <c r="G44">
        <v>4.9975588469999996</v>
      </c>
      <c r="H44">
        <v>0.696810924</v>
      </c>
      <c r="I44">
        <v>2</v>
      </c>
      <c r="J44">
        <v>1</v>
      </c>
      <c r="K44" t="s">
        <v>1</v>
      </c>
      <c r="L44" t="s">
        <v>0</v>
      </c>
      <c r="M44">
        <v>46363</v>
      </c>
      <c r="N44" t="s">
        <v>241</v>
      </c>
      <c r="O44">
        <v>1561.501456</v>
      </c>
      <c r="P44">
        <v>3149.903194</v>
      </c>
      <c r="Q44">
        <v>2078.0508150000001</v>
      </c>
      <c r="R44">
        <v>4696.7754859999995</v>
      </c>
      <c r="S44">
        <v>2331.4385029999999</v>
      </c>
      <c r="T44">
        <v>15605.67049</v>
      </c>
      <c r="U44">
        <v>17608.725419999999</v>
      </c>
      <c r="V44">
        <v>21857.280699999999</v>
      </c>
      <c r="W44">
        <v>10047.23257</v>
      </c>
      <c r="X44">
        <v>9835.4719810000006</v>
      </c>
      <c r="Y44">
        <v>7995.941554</v>
      </c>
      <c r="Z44">
        <v>8430.3635470000008</v>
      </c>
      <c r="AA44" t="s">
        <v>28</v>
      </c>
      <c r="AB44">
        <v>0.51729999999999998</v>
      </c>
    </row>
    <row r="45" spans="1:28" x14ac:dyDescent="0.3">
      <c r="A45" t="s">
        <v>984</v>
      </c>
      <c r="B45">
        <v>4</v>
      </c>
      <c r="C45">
        <v>1</v>
      </c>
      <c r="D45">
        <v>41.24</v>
      </c>
      <c r="E45">
        <v>2.9421994E-2</v>
      </c>
      <c r="F45">
        <v>1.9818848E-2</v>
      </c>
      <c r="G45">
        <v>4.925694633</v>
      </c>
      <c r="H45">
        <v>0.69164052499999995</v>
      </c>
      <c r="I45">
        <v>2</v>
      </c>
      <c r="J45">
        <v>1</v>
      </c>
      <c r="K45" t="s">
        <v>1</v>
      </c>
      <c r="L45" t="s">
        <v>2</v>
      </c>
      <c r="M45">
        <v>21556</v>
      </c>
      <c r="N45" t="s">
        <v>985</v>
      </c>
      <c r="O45">
        <v>229.59916269999999</v>
      </c>
      <c r="P45">
        <v>304.95890350000002</v>
      </c>
      <c r="Q45">
        <v>402.3992634</v>
      </c>
      <c r="R45">
        <v>743.5528051</v>
      </c>
      <c r="S45">
        <v>300.02553390000003</v>
      </c>
      <c r="T45">
        <v>2516.9506630000001</v>
      </c>
      <c r="U45">
        <v>1503.9403789999999</v>
      </c>
      <c r="V45">
        <v>1040.375714</v>
      </c>
      <c r="W45">
        <v>268.5351814</v>
      </c>
      <c r="X45">
        <v>204.1055436</v>
      </c>
      <c r="Y45">
        <v>338.89245749999998</v>
      </c>
      <c r="Z45">
        <v>276.90056929999997</v>
      </c>
      <c r="AA45" t="s">
        <v>28</v>
      </c>
      <c r="AB45">
        <v>0.53959999999999997</v>
      </c>
    </row>
    <row r="46" spans="1:28" x14ac:dyDescent="0.3">
      <c r="A46" t="s">
        <v>392</v>
      </c>
      <c r="B46">
        <v>9</v>
      </c>
      <c r="C46">
        <v>2</v>
      </c>
      <c r="D46">
        <v>312.97000000000003</v>
      </c>
      <c r="E46">
        <v>3.4450292E-2</v>
      </c>
      <c r="F46">
        <v>2.2183654000000001E-2</v>
      </c>
      <c r="G46">
        <v>6.2387032229999999</v>
      </c>
      <c r="H46">
        <v>0.66166078100000003</v>
      </c>
      <c r="I46">
        <v>2</v>
      </c>
      <c r="J46">
        <v>1</v>
      </c>
      <c r="K46" t="s">
        <v>0</v>
      </c>
      <c r="L46" t="s">
        <v>2</v>
      </c>
      <c r="M46">
        <v>23826</v>
      </c>
      <c r="N46" t="s">
        <v>393</v>
      </c>
      <c r="O46">
        <v>85.866079400000004</v>
      </c>
      <c r="P46">
        <v>158.30405809999999</v>
      </c>
      <c r="Q46">
        <v>279.69515840000003</v>
      </c>
      <c r="R46">
        <v>279.55188270000002</v>
      </c>
      <c r="S46">
        <v>13.505300760000001</v>
      </c>
      <c r="T46">
        <v>187.4952897</v>
      </c>
      <c r="U46">
        <v>61.990008320000001</v>
      </c>
      <c r="V46">
        <v>16.06986479</v>
      </c>
      <c r="W46">
        <v>6.4380271650000003</v>
      </c>
      <c r="X46">
        <v>9.9066940240000001</v>
      </c>
      <c r="Y46">
        <v>92.390985420000007</v>
      </c>
      <c r="Z46">
        <v>20.043808940000002</v>
      </c>
      <c r="AA46" t="s">
        <v>28</v>
      </c>
      <c r="AB46">
        <v>0.68899999999999995</v>
      </c>
    </row>
    <row r="47" spans="1:28" x14ac:dyDescent="0.3">
      <c r="A47" t="s">
        <v>997</v>
      </c>
      <c r="B47">
        <v>6</v>
      </c>
      <c r="C47">
        <v>4</v>
      </c>
      <c r="D47">
        <v>45.58</v>
      </c>
      <c r="E47">
        <v>3.4702094000000003E-2</v>
      </c>
      <c r="F47">
        <v>2.2226276999999999E-2</v>
      </c>
      <c r="G47">
        <v>2.2427983569999999</v>
      </c>
      <c r="H47">
        <v>0.66025204000000004</v>
      </c>
      <c r="I47">
        <v>2</v>
      </c>
      <c r="J47">
        <v>1</v>
      </c>
      <c r="K47" t="s">
        <v>1</v>
      </c>
      <c r="L47" t="s">
        <v>0</v>
      </c>
      <c r="M47">
        <v>38742</v>
      </c>
      <c r="N47" t="s">
        <v>998</v>
      </c>
      <c r="O47">
        <v>1807.3788770000001</v>
      </c>
      <c r="P47">
        <v>2590.926778</v>
      </c>
      <c r="Q47">
        <v>2019.3575450000001</v>
      </c>
      <c r="R47">
        <v>2476.8400499999998</v>
      </c>
      <c r="S47">
        <v>2134.5471889999999</v>
      </c>
      <c r="T47">
        <v>4134.1994560000003</v>
      </c>
      <c r="U47">
        <v>6451.4236250000004</v>
      </c>
      <c r="V47">
        <v>7228.4070080000001</v>
      </c>
      <c r="W47">
        <v>5058.3342709999997</v>
      </c>
      <c r="X47">
        <v>4534.5743089999996</v>
      </c>
      <c r="Y47">
        <v>3072.0443650000002</v>
      </c>
      <c r="Z47">
        <v>4977.0571229999996</v>
      </c>
      <c r="AA47" t="s">
        <v>28</v>
      </c>
      <c r="AB47">
        <v>0.4501</v>
      </c>
    </row>
    <row r="48" spans="1:28" x14ac:dyDescent="0.3">
      <c r="A48" t="s">
        <v>685</v>
      </c>
      <c r="B48">
        <v>5</v>
      </c>
      <c r="C48">
        <v>3</v>
      </c>
      <c r="D48">
        <v>84.55</v>
      </c>
      <c r="E48">
        <v>3.7723583999999998E-2</v>
      </c>
      <c r="F48">
        <v>2.3507967000000001E-2</v>
      </c>
      <c r="G48">
        <v>3.2621684219999998</v>
      </c>
      <c r="H48">
        <v>0.64395768600000003</v>
      </c>
      <c r="I48">
        <v>2</v>
      </c>
      <c r="J48">
        <v>1</v>
      </c>
      <c r="K48" t="s">
        <v>1</v>
      </c>
      <c r="L48" t="s">
        <v>0</v>
      </c>
      <c r="M48">
        <v>27820</v>
      </c>
      <c r="N48" t="s">
        <v>686</v>
      </c>
      <c r="O48">
        <v>414.88977899999998</v>
      </c>
      <c r="P48">
        <v>876.21350159999997</v>
      </c>
      <c r="Q48">
        <v>505.56132580000002</v>
      </c>
      <c r="R48">
        <v>791.00007789999995</v>
      </c>
      <c r="S48">
        <v>500.2710538</v>
      </c>
      <c r="T48">
        <v>2728.3848360000002</v>
      </c>
      <c r="U48">
        <v>2526.7310510000002</v>
      </c>
      <c r="V48">
        <v>2686.0110770000001</v>
      </c>
      <c r="W48">
        <v>3200.1541990000001</v>
      </c>
      <c r="X48">
        <v>1715.208617</v>
      </c>
      <c r="Y48">
        <v>1336.8573530000001</v>
      </c>
      <c r="Z48">
        <v>1687.1935470000001</v>
      </c>
      <c r="AA48" t="s">
        <v>28</v>
      </c>
      <c r="AB48">
        <v>0.6915</v>
      </c>
    </row>
    <row r="49" spans="1:28" x14ac:dyDescent="0.3">
      <c r="A49" t="s">
        <v>714</v>
      </c>
      <c r="B49">
        <v>11</v>
      </c>
      <c r="C49">
        <v>2</v>
      </c>
      <c r="D49">
        <v>71.19</v>
      </c>
      <c r="E49">
        <v>3.7847110000000003E-2</v>
      </c>
      <c r="F49">
        <v>2.3507967000000001E-2</v>
      </c>
      <c r="G49">
        <v>1.6888654329999999</v>
      </c>
      <c r="H49">
        <v>0.64331438100000005</v>
      </c>
      <c r="I49">
        <v>2</v>
      </c>
      <c r="J49">
        <v>1</v>
      </c>
      <c r="K49" t="s">
        <v>1</v>
      </c>
      <c r="L49" t="s">
        <v>2</v>
      </c>
      <c r="M49">
        <v>53668</v>
      </c>
      <c r="N49" t="s">
        <v>715</v>
      </c>
      <c r="O49">
        <v>384.95840379999999</v>
      </c>
      <c r="P49">
        <v>606.14854270000001</v>
      </c>
      <c r="Q49">
        <v>682.56195679999996</v>
      </c>
      <c r="R49">
        <v>701.64007330000004</v>
      </c>
      <c r="S49">
        <v>622.71244979999994</v>
      </c>
      <c r="T49">
        <v>895.6017286</v>
      </c>
      <c r="U49">
        <v>775.94145209999999</v>
      </c>
      <c r="V49">
        <v>1184.354523</v>
      </c>
      <c r="W49">
        <v>529.62468739999997</v>
      </c>
      <c r="X49">
        <v>583.99771129999999</v>
      </c>
      <c r="Y49">
        <v>412.72461759999999</v>
      </c>
      <c r="Z49">
        <v>533.38497040000004</v>
      </c>
      <c r="AA49" t="s">
        <v>28</v>
      </c>
      <c r="AB49">
        <v>0.45540000000000003</v>
      </c>
    </row>
    <row r="50" spans="1:28" x14ac:dyDescent="0.3">
      <c r="A50" t="s">
        <v>1005</v>
      </c>
      <c r="B50">
        <v>14</v>
      </c>
      <c r="C50">
        <v>3</v>
      </c>
      <c r="D50">
        <v>206.86</v>
      </c>
      <c r="E50">
        <v>3.8137165000000001E-2</v>
      </c>
      <c r="F50">
        <v>2.3514047999999999E-2</v>
      </c>
      <c r="G50">
        <v>6.9445742560000001</v>
      </c>
      <c r="H50">
        <v>0.64181055499999995</v>
      </c>
      <c r="I50">
        <v>2</v>
      </c>
      <c r="J50">
        <v>1</v>
      </c>
      <c r="K50" t="s">
        <v>2</v>
      </c>
      <c r="L50" t="s">
        <v>0</v>
      </c>
      <c r="M50">
        <v>27617</v>
      </c>
      <c r="N50" t="s">
        <v>1006</v>
      </c>
      <c r="O50">
        <v>169.77480840000001</v>
      </c>
      <c r="P50">
        <v>330.9141722</v>
      </c>
      <c r="Q50">
        <v>66.023409220000005</v>
      </c>
      <c r="R50">
        <v>341.25519000000003</v>
      </c>
      <c r="S50">
        <v>76.712666290000001</v>
      </c>
      <c r="T50">
        <v>1522.9534510000001</v>
      </c>
      <c r="U50">
        <v>1750.7719159999999</v>
      </c>
      <c r="V50">
        <v>1352.7891770000001</v>
      </c>
      <c r="W50">
        <v>1712.507335</v>
      </c>
      <c r="X50">
        <v>1816.4209519999999</v>
      </c>
      <c r="Y50">
        <v>1368.1817920000001</v>
      </c>
      <c r="Z50">
        <v>1408.3382019999999</v>
      </c>
      <c r="AA50" t="s">
        <v>28</v>
      </c>
      <c r="AB50">
        <v>0.88100000000000001</v>
      </c>
    </row>
    <row r="51" spans="1:28" x14ac:dyDescent="0.3">
      <c r="A51" t="s">
        <v>1011</v>
      </c>
      <c r="B51">
        <v>4</v>
      </c>
      <c r="C51">
        <v>2</v>
      </c>
      <c r="D51">
        <v>72.8</v>
      </c>
      <c r="E51">
        <v>4.0632168000000003E-2</v>
      </c>
      <c r="F51">
        <v>2.4441607000000001E-2</v>
      </c>
      <c r="G51">
        <v>19.753757799999999</v>
      </c>
      <c r="H51">
        <v>0.62925019199999999</v>
      </c>
      <c r="I51">
        <v>2</v>
      </c>
      <c r="J51">
        <v>1</v>
      </c>
      <c r="K51" t="s">
        <v>0</v>
      </c>
      <c r="L51" t="s">
        <v>2</v>
      </c>
      <c r="M51">
        <v>17303</v>
      </c>
      <c r="N51" t="s">
        <v>1012</v>
      </c>
      <c r="O51">
        <v>22.577718600000001</v>
      </c>
      <c r="P51">
        <v>215.43120830000001</v>
      </c>
      <c r="Q51">
        <v>35.473602980000003</v>
      </c>
      <c r="R51">
        <v>373.2659779</v>
      </c>
      <c r="S51">
        <v>67.399520659999993</v>
      </c>
      <c r="T51">
        <v>7.5947752350000002</v>
      </c>
      <c r="U51">
        <v>1.9268806780000001</v>
      </c>
      <c r="V51">
        <v>7.050353962</v>
      </c>
      <c r="W51">
        <v>20.131348979999999</v>
      </c>
      <c r="X51">
        <v>0</v>
      </c>
      <c r="Y51">
        <v>12.341259109999999</v>
      </c>
      <c r="Z51">
        <v>0.26792231500000002</v>
      </c>
      <c r="AA51" t="s">
        <v>28</v>
      </c>
      <c r="AB51">
        <v>0.9294</v>
      </c>
    </row>
    <row r="52" spans="1:28" x14ac:dyDescent="0.3">
      <c r="A52" t="s">
        <v>1013</v>
      </c>
      <c r="B52">
        <v>14</v>
      </c>
      <c r="C52">
        <v>2</v>
      </c>
      <c r="D52">
        <v>77.42</v>
      </c>
      <c r="E52">
        <v>4.4293902000000003E-2</v>
      </c>
      <c r="F52">
        <v>2.6426758000000002E-2</v>
      </c>
      <c r="G52">
        <v>8.9579815539999998</v>
      </c>
      <c r="H52">
        <v>0.61193836099999999</v>
      </c>
      <c r="I52">
        <v>2</v>
      </c>
      <c r="J52">
        <v>1</v>
      </c>
      <c r="K52" t="s">
        <v>0</v>
      </c>
      <c r="L52" t="s">
        <v>1</v>
      </c>
      <c r="M52">
        <v>83027</v>
      </c>
      <c r="N52" t="s">
        <v>1014</v>
      </c>
      <c r="O52">
        <v>61.070163149999999</v>
      </c>
      <c r="P52">
        <v>355.76945949999998</v>
      </c>
      <c r="Q52">
        <v>90.156591969999994</v>
      </c>
      <c r="R52">
        <v>159.21075809999999</v>
      </c>
      <c r="S52">
        <v>3.9867653879999998</v>
      </c>
      <c r="T52">
        <v>38.739099600000003</v>
      </c>
      <c r="U52">
        <v>25.77971324</v>
      </c>
      <c r="V52">
        <v>5.8646321539999997</v>
      </c>
      <c r="W52">
        <v>14.48171857</v>
      </c>
      <c r="X52">
        <v>22.42447945</v>
      </c>
      <c r="Y52">
        <v>33.208145649999999</v>
      </c>
      <c r="Z52">
        <v>332.5463426</v>
      </c>
      <c r="AA52" t="s">
        <v>28</v>
      </c>
      <c r="AB52">
        <v>0.64139999999999997</v>
      </c>
    </row>
    <row r="53" spans="1:28" x14ac:dyDescent="0.3">
      <c r="A53" t="s">
        <v>660</v>
      </c>
      <c r="B53">
        <v>6</v>
      </c>
      <c r="C53">
        <v>1</v>
      </c>
      <c r="D53">
        <v>270.52</v>
      </c>
      <c r="E53">
        <v>4.4614756999999998E-2</v>
      </c>
      <c r="F53">
        <v>2.6509983000000001E-2</v>
      </c>
      <c r="G53">
        <v>5.9802128840000002</v>
      </c>
      <c r="H53">
        <v>0.610480087</v>
      </c>
      <c r="I53">
        <v>2</v>
      </c>
      <c r="J53">
        <v>1</v>
      </c>
      <c r="K53" t="s">
        <v>2</v>
      </c>
      <c r="L53" t="s">
        <v>0</v>
      </c>
      <c r="M53">
        <v>25709</v>
      </c>
      <c r="N53" t="s">
        <v>661</v>
      </c>
      <c r="O53">
        <v>72.087888100000001</v>
      </c>
      <c r="P53">
        <v>209.52674039999999</v>
      </c>
      <c r="Q53">
        <v>134.7807258</v>
      </c>
      <c r="R53">
        <v>102.8503068</v>
      </c>
      <c r="S53">
        <v>15.08714019</v>
      </c>
      <c r="T53">
        <v>391.67224779999998</v>
      </c>
      <c r="U53">
        <v>394.89026260000003</v>
      </c>
      <c r="V53">
        <v>275.61800019999998</v>
      </c>
      <c r="W53">
        <v>709.03434049999998</v>
      </c>
      <c r="X53">
        <v>767.05541630000005</v>
      </c>
      <c r="Y53">
        <v>811.25074359999996</v>
      </c>
      <c r="Z53">
        <v>817.85909219999996</v>
      </c>
      <c r="AA53" t="s">
        <v>28</v>
      </c>
      <c r="AB53">
        <v>0.56140000000000001</v>
      </c>
    </row>
    <row r="54" spans="1:28" x14ac:dyDescent="0.3">
      <c r="A54" t="s">
        <v>625</v>
      </c>
      <c r="B54">
        <v>8</v>
      </c>
      <c r="C54">
        <v>3</v>
      </c>
      <c r="D54">
        <v>508.74</v>
      </c>
      <c r="E54">
        <v>4.6237670000000002E-2</v>
      </c>
      <c r="F54">
        <v>2.7252747000000001E-2</v>
      </c>
      <c r="G54">
        <v>31.872499449999999</v>
      </c>
      <c r="H54">
        <v>0.60323935900000003</v>
      </c>
      <c r="I54" t="s">
        <v>39</v>
      </c>
      <c r="J54">
        <v>2</v>
      </c>
      <c r="K54" t="s">
        <v>0</v>
      </c>
      <c r="L54" t="s">
        <v>2</v>
      </c>
      <c r="M54">
        <v>28361</v>
      </c>
      <c r="N54" t="s">
        <v>626</v>
      </c>
      <c r="O54">
        <v>3591.2414239999998</v>
      </c>
      <c r="P54">
        <v>38341.870929999997</v>
      </c>
      <c r="Q54">
        <v>946.08906330000002</v>
      </c>
      <c r="R54">
        <v>2578.5893059999999</v>
      </c>
      <c r="S54">
        <v>4792.3459069999999</v>
      </c>
      <c r="T54">
        <v>77.047053180000006</v>
      </c>
      <c r="U54">
        <v>157.39482860000001</v>
      </c>
      <c r="V54">
        <v>186.97002409999999</v>
      </c>
      <c r="W54">
        <v>207.60453649999999</v>
      </c>
      <c r="X54">
        <v>243.72428579999999</v>
      </c>
      <c r="Y54">
        <v>217.79780360000001</v>
      </c>
      <c r="Z54">
        <v>757.11202839999999</v>
      </c>
      <c r="AA54" t="s">
        <v>28</v>
      </c>
      <c r="AB54">
        <v>0.755</v>
      </c>
    </row>
    <row r="55" spans="1:28" x14ac:dyDescent="0.3">
      <c r="A55" t="s">
        <v>1016</v>
      </c>
      <c r="B55">
        <v>7</v>
      </c>
      <c r="C55">
        <v>1</v>
      </c>
      <c r="D55">
        <v>99.39</v>
      </c>
      <c r="E55">
        <v>4.6855925E-2</v>
      </c>
      <c r="F55">
        <v>2.7287064999999999E-2</v>
      </c>
      <c r="G55">
        <v>5.756373623</v>
      </c>
      <c r="H55">
        <v>0.60053868200000005</v>
      </c>
      <c r="I55">
        <v>2</v>
      </c>
      <c r="J55">
        <v>1</v>
      </c>
      <c r="K55" t="s">
        <v>2</v>
      </c>
      <c r="L55" t="s">
        <v>0</v>
      </c>
      <c r="M55">
        <v>22536</v>
      </c>
      <c r="N55" t="s">
        <v>1017</v>
      </c>
      <c r="O55">
        <v>24.340098149999999</v>
      </c>
      <c r="P55">
        <v>18.008432559999999</v>
      </c>
      <c r="Q55">
        <v>14.90013722</v>
      </c>
      <c r="R55">
        <v>29.117567650000002</v>
      </c>
      <c r="S55">
        <v>4.2576603139999998</v>
      </c>
      <c r="T55">
        <v>58.950456010000003</v>
      </c>
      <c r="U55">
        <v>82.517863989999995</v>
      </c>
      <c r="V55">
        <v>90.731042909999999</v>
      </c>
      <c r="W55">
        <v>97.869402899999997</v>
      </c>
      <c r="X55">
        <v>155.4541524</v>
      </c>
      <c r="Y55">
        <v>132.88683270000001</v>
      </c>
      <c r="Z55">
        <v>110.9459324</v>
      </c>
      <c r="AA55" t="s">
        <v>28</v>
      </c>
      <c r="AB55">
        <v>0.60909999999999997</v>
      </c>
    </row>
    <row r="58" spans="1:28" x14ac:dyDescent="0.3">
      <c r="A58" t="s">
        <v>1060</v>
      </c>
      <c r="B58" s="6">
        <f>(54/254)*100</f>
        <v>21.259842519685041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42"/>
  <sheetViews>
    <sheetView topLeftCell="A31" workbookViewId="0">
      <selection activeCell="L48" sqref="L48"/>
    </sheetView>
  </sheetViews>
  <sheetFormatPr defaultRowHeight="14.4" x14ac:dyDescent="0.3"/>
  <cols>
    <col min="1" max="1" width="11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820</v>
      </c>
      <c r="B2">
        <v>17</v>
      </c>
      <c r="C2">
        <v>6</v>
      </c>
      <c r="D2">
        <v>83.58</v>
      </c>
      <c r="E2">
        <v>7.5754399999999997E-4</v>
      </c>
      <c r="F2">
        <v>1.6540509999999999E-3</v>
      </c>
      <c r="G2">
        <v>8.0301063920000004</v>
      </c>
      <c r="H2">
        <v>0.99562797800000002</v>
      </c>
      <c r="I2">
        <v>2</v>
      </c>
      <c r="J2">
        <v>1</v>
      </c>
      <c r="K2" t="s">
        <v>1</v>
      </c>
      <c r="L2" t="s">
        <v>0</v>
      </c>
      <c r="M2">
        <v>88156</v>
      </c>
      <c r="N2" t="s">
        <v>821</v>
      </c>
      <c r="O2">
        <v>1029.8512929999999</v>
      </c>
      <c r="P2">
        <v>1028.201055</v>
      </c>
      <c r="Q2">
        <v>385.7708998</v>
      </c>
      <c r="R2">
        <v>651.40049329999999</v>
      </c>
      <c r="S2">
        <v>1790.4095</v>
      </c>
      <c r="T2">
        <v>6905.528182</v>
      </c>
      <c r="U2">
        <v>6125.0841309999996</v>
      </c>
      <c r="V2">
        <v>10033.95414</v>
      </c>
      <c r="W2">
        <v>5817.2220349999998</v>
      </c>
      <c r="X2">
        <v>5630.1355469999999</v>
      </c>
      <c r="Y2">
        <v>3548.337986</v>
      </c>
      <c r="Z2">
        <v>3920.1124500000001</v>
      </c>
      <c r="AA2" t="s">
        <v>68</v>
      </c>
      <c r="AB2">
        <v>0.68600000000000005</v>
      </c>
    </row>
    <row r="3" spans="1:28" x14ac:dyDescent="0.3">
      <c r="A3" t="s">
        <v>265</v>
      </c>
      <c r="B3">
        <v>5</v>
      </c>
      <c r="C3">
        <v>1</v>
      </c>
      <c r="D3">
        <v>216.75</v>
      </c>
      <c r="E3">
        <v>1.423941E-3</v>
      </c>
      <c r="F3">
        <v>2.5077239999999998E-3</v>
      </c>
      <c r="G3">
        <v>9.7915632830000003</v>
      </c>
      <c r="H3">
        <v>0.98678354400000001</v>
      </c>
      <c r="I3">
        <v>2</v>
      </c>
      <c r="J3">
        <v>1</v>
      </c>
      <c r="K3" t="s">
        <v>1</v>
      </c>
      <c r="L3" t="s">
        <v>2</v>
      </c>
      <c r="M3">
        <v>32328</v>
      </c>
      <c r="N3" t="s">
        <v>266</v>
      </c>
      <c r="O3">
        <v>2873.715545</v>
      </c>
      <c r="P3">
        <v>720.68949259999999</v>
      </c>
      <c r="Q3">
        <v>2251.3694369999998</v>
      </c>
      <c r="R3">
        <v>2738.855564</v>
      </c>
      <c r="S3">
        <v>4835.4987229999997</v>
      </c>
      <c r="T3">
        <v>2939.5500699999998</v>
      </c>
      <c r="U3">
        <v>4168.3454009999996</v>
      </c>
      <c r="V3">
        <v>10004.721680000001</v>
      </c>
      <c r="W3">
        <v>716.56515290000004</v>
      </c>
      <c r="X3">
        <v>959.32687020000003</v>
      </c>
      <c r="Y3">
        <v>318.84358529999997</v>
      </c>
      <c r="Z3">
        <v>246.79776459999999</v>
      </c>
      <c r="AA3" t="s">
        <v>68</v>
      </c>
      <c r="AB3">
        <v>0.46039999999999998</v>
      </c>
    </row>
    <row r="4" spans="1:28" x14ac:dyDescent="0.3">
      <c r="A4" t="s">
        <v>864</v>
      </c>
      <c r="B4">
        <v>26</v>
      </c>
      <c r="C4">
        <v>5</v>
      </c>
      <c r="D4">
        <v>157.08000000000001</v>
      </c>
      <c r="E4">
        <v>3.1125189999999998E-3</v>
      </c>
      <c r="F4">
        <v>4.2520780000000003E-3</v>
      </c>
      <c r="G4">
        <v>4.9977059229999998</v>
      </c>
      <c r="H4">
        <v>0.95963476299999995</v>
      </c>
      <c r="I4">
        <v>2</v>
      </c>
      <c r="J4">
        <v>1</v>
      </c>
      <c r="K4" t="s">
        <v>2</v>
      </c>
      <c r="L4" t="s">
        <v>0</v>
      </c>
      <c r="M4">
        <v>135586</v>
      </c>
      <c r="N4" t="s">
        <v>865</v>
      </c>
      <c r="O4">
        <v>11313.43687</v>
      </c>
      <c r="P4">
        <v>18407.816739999998</v>
      </c>
      <c r="Q4">
        <v>15889.0861</v>
      </c>
      <c r="R4">
        <v>18207.994780000001</v>
      </c>
      <c r="S4">
        <v>10552.32799</v>
      </c>
      <c r="T4">
        <v>38025.91332</v>
      </c>
      <c r="U4">
        <v>48104.534910000002</v>
      </c>
      <c r="V4">
        <v>57604.722730000001</v>
      </c>
      <c r="W4">
        <v>94908.441619999998</v>
      </c>
      <c r="X4">
        <v>84216.774380000003</v>
      </c>
      <c r="Y4">
        <v>63673.661509999998</v>
      </c>
      <c r="Z4">
        <v>76146.390729999999</v>
      </c>
      <c r="AA4" t="s">
        <v>68</v>
      </c>
      <c r="AB4">
        <v>0.34960000000000002</v>
      </c>
    </row>
    <row r="5" spans="1:28" x14ac:dyDescent="0.3">
      <c r="A5" t="s">
        <v>866</v>
      </c>
      <c r="B5">
        <v>12</v>
      </c>
      <c r="C5">
        <v>5</v>
      </c>
      <c r="D5">
        <v>80.86</v>
      </c>
      <c r="E5">
        <v>3.1125689999999999E-3</v>
      </c>
      <c r="F5">
        <v>4.2520780000000003E-3</v>
      </c>
      <c r="G5">
        <v>2.1213219149999998</v>
      </c>
      <c r="H5">
        <v>0.95963395100000004</v>
      </c>
      <c r="I5">
        <v>2</v>
      </c>
      <c r="J5">
        <v>1</v>
      </c>
      <c r="K5" t="s">
        <v>1</v>
      </c>
      <c r="L5" t="s">
        <v>0</v>
      </c>
      <c r="M5">
        <v>65407</v>
      </c>
      <c r="N5" t="s">
        <v>867</v>
      </c>
      <c r="O5">
        <v>838.53515609999999</v>
      </c>
      <c r="P5">
        <v>921.44251139999994</v>
      </c>
      <c r="Q5">
        <v>644.37032580000005</v>
      </c>
      <c r="R5">
        <v>894.0289755</v>
      </c>
      <c r="S5">
        <v>1654.469752</v>
      </c>
      <c r="T5">
        <v>1287.520507</v>
      </c>
      <c r="U5">
        <v>1818.239804</v>
      </c>
      <c r="V5">
        <v>2236.6892830000002</v>
      </c>
      <c r="W5">
        <v>1578.8207150000001</v>
      </c>
      <c r="X5">
        <v>1783.5950949999999</v>
      </c>
      <c r="Y5">
        <v>967.33226769999999</v>
      </c>
      <c r="Z5">
        <v>1348.861007</v>
      </c>
      <c r="AA5" t="s">
        <v>68</v>
      </c>
      <c r="AB5">
        <v>0.81599999999999995</v>
      </c>
    </row>
    <row r="6" spans="1:28" x14ac:dyDescent="0.3">
      <c r="A6" t="s">
        <v>870</v>
      </c>
      <c r="B6">
        <v>5</v>
      </c>
      <c r="C6">
        <v>2</v>
      </c>
      <c r="D6">
        <v>68.89</v>
      </c>
      <c r="E6">
        <v>3.419563E-3</v>
      </c>
      <c r="F6">
        <v>4.5440589999999996E-3</v>
      </c>
      <c r="G6">
        <v>5.5665476309999997</v>
      </c>
      <c r="H6">
        <v>0.95460012999999999</v>
      </c>
      <c r="I6">
        <v>2</v>
      </c>
      <c r="J6">
        <v>1</v>
      </c>
      <c r="K6" t="s">
        <v>1</v>
      </c>
      <c r="L6" t="s">
        <v>0</v>
      </c>
      <c r="M6">
        <v>11074</v>
      </c>
      <c r="N6" t="s">
        <v>871</v>
      </c>
      <c r="O6">
        <v>2287.723301</v>
      </c>
      <c r="P6">
        <v>1658.1969140000001</v>
      </c>
      <c r="Q6">
        <v>2185.3994510000002</v>
      </c>
      <c r="R6">
        <v>1492.4023420000001</v>
      </c>
      <c r="S6">
        <v>3905.1486930000001</v>
      </c>
      <c r="T6">
        <v>5499.687269</v>
      </c>
      <c r="U6">
        <v>14974.278910000001</v>
      </c>
      <c r="V6">
        <v>18058.696810000001</v>
      </c>
      <c r="W6">
        <v>6893.9041200000001</v>
      </c>
      <c r="X6">
        <v>5103.9636259999997</v>
      </c>
      <c r="Y6">
        <v>5155.7312169999996</v>
      </c>
      <c r="Z6">
        <v>4167.8329389999999</v>
      </c>
      <c r="AA6" t="s">
        <v>68</v>
      </c>
      <c r="AB6">
        <v>0.95920000000000005</v>
      </c>
    </row>
    <row r="7" spans="1:28" x14ac:dyDescent="0.3">
      <c r="A7" t="s">
        <v>872</v>
      </c>
      <c r="B7">
        <v>7</v>
      </c>
      <c r="C7">
        <v>1</v>
      </c>
      <c r="D7">
        <v>70.010000000000005</v>
      </c>
      <c r="E7">
        <v>3.6311479999999998E-3</v>
      </c>
      <c r="F7">
        <v>4.739058E-3</v>
      </c>
      <c r="G7">
        <v>13.192187649999999</v>
      </c>
      <c r="H7">
        <v>0.95114917399999999</v>
      </c>
      <c r="I7">
        <v>2</v>
      </c>
      <c r="J7">
        <v>1</v>
      </c>
      <c r="K7" t="s">
        <v>0</v>
      </c>
      <c r="L7" t="s">
        <v>2</v>
      </c>
      <c r="M7">
        <v>61853</v>
      </c>
      <c r="N7" t="s">
        <v>873</v>
      </c>
      <c r="O7">
        <v>154.61612550000001</v>
      </c>
      <c r="P7">
        <v>408.55761510000002</v>
      </c>
      <c r="Q7">
        <v>273.84676510000003</v>
      </c>
      <c r="R7">
        <v>371.77392159999999</v>
      </c>
      <c r="S7">
        <v>4.7532031999999997</v>
      </c>
      <c r="T7">
        <v>32.127460429999999</v>
      </c>
      <c r="U7">
        <v>46.650836089999999</v>
      </c>
      <c r="V7">
        <v>101.2037345</v>
      </c>
      <c r="W7">
        <v>37.230761680000001</v>
      </c>
      <c r="X7">
        <v>24.2905424</v>
      </c>
      <c r="Y7">
        <v>20.158379029999999</v>
      </c>
      <c r="Z7">
        <v>9.9498827670000001</v>
      </c>
      <c r="AA7" t="s">
        <v>68</v>
      </c>
      <c r="AB7">
        <v>0.51419999999999999</v>
      </c>
    </row>
    <row r="8" spans="1:28" x14ac:dyDescent="0.3">
      <c r="A8" t="s">
        <v>456</v>
      </c>
      <c r="B8">
        <v>14</v>
      </c>
      <c r="C8">
        <v>2</v>
      </c>
      <c r="D8">
        <v>368.65</v>
      </c>
      <c r="E8">
        <v>4.1361499999999999E-3</v>
      </c>
      <c r="F8">
        <v>5.2119990000000001E-3</v>
      </c>
      <c r="G8">
        <v>9.5055149070000002</v>
      </c>
      <c r="H8">
        <v>0.942996642</v>
      </c>
      <c r="I8">
        <v>2</v>
      </c>
      <c r="J8">
        <v>1</v>
      </c>
      <c r="K8" t="s">
        <v>2</v>
      </c>
      <c r="L8" t="s">
        <v>0</v>
      </c>
      <c r="M8">
        <v>61024</v>
      </c>
      <c r="N8" t="s">
        <v>457</v>
      </c>
      <c r="O8">
        <v>31.633937840000002</v>
      </c>
      <c r="P8">
        <v>51.641112419999999</v>
      </c>
      <c r="Q8">
        <v>20.741809499999999</v>
      </c>
      <c r="R8">
        <v>87.153085439999998</v>
      </c>
      <c r="S8">
        <v>38.777674689999998</v>
      </c>
      <c r="T8">
        <v>90.205421819999998</v>
      </c>
      <c r="U8">
        <v>345.03278640000002</v>
      </c>
      <c r="V8">
        <v>206.6231143</v>
      </c>
      <c r="W8">
        <v>261.45963440000003</v>
      </c>
      <c r="X8">
        <v>371.42139789999999</v>
      </c>
      <c r="Y8">
        <v>424.17948619999999</v>
      </c>
      <c r="Z8">
        <v>760.10824539999999</v>
      </c>
      <c r="AA8" t="s">
        <v>68</v>
      </c>
      <c r="AB8">
        <v>0.36080000000000001</v>
      </c>
    </row>
    <row r="9" spans="1:28" x14ac:dyDescent="0.3">
      <c r="A9" t="s">
        <v>668</v>
      </c>
      <c r="B9">
        <v>7</v>
      </c>
      <c r="C9">
        <v>1</v>
      </c>
      <c r="D9">
        <v>97.08</v>
      </c>
      <c r="E9">
        <v>6.1828830000000001E-3</v>
      </c>
      <c r="F9">
        <v>6.8467290000000002E-3</v>
      </c>
      <c r="G9">
        <v>5.2854207540000004</v>
      </c>
      <c r="H9">
        <v>0.91158576000000002</v>
      </c>
      <c r="I9">
        <v>2</v>
      </c>
      <c r="J9">
        <v>1</v>
      </c>
      <c r="K9" t="s">
        <v>2</v>
      </c>
      <c r="L9" t="s">
        <v>0</v>
      </c>
      <c r="M9">
        <v>63960</v>
      </c>
      <c r="N9" t="s">
        <v>669</v>
      </c>
      <c r="O9">
        <v>1089.086665</v>
      </c>
      <c r="P9">
        <v>996.32663379999997</v>
      </c>
      <c r="Q9">
        <v>375.33876650000002</v>
      </c>
      <c r="R9">
        <v>2430.2303470000002</v>
      </c>
      <c r="S9">
        <v>1364.688983</v>
      </c>
      <c r="T9">
        <v>3062.6676640000001</v>
      </c>
      <c r="U9">
        <v>2533.3174119999999</v>
      </c>
      <c r="V9">
        <v>6772.8234409999995</v>
      </c>
      <c r="W9">
        <v>8618.9032189999998</v>
      </c>
      <c r="X9">
        <v>6932.3915159999997</v>
      </c>
      <c r="Y9">
        <v>4739.344247</v>
      </c>
      <c r="Z9">
        <v>5560.2609689999999</v>
      </c>
      <c r="AA9" t="s">
        <v>68</v>
      </c>
      <c r="AB9">
        <v>0.99480000000000002</v>
      </c>
    </row>
    <row r="10" spans="1:28" x14ac:dyDescent="0.3">
      <c r="A10" t="s">
        <v>560</v>
      </c>
      <c r="B10">
        <v>5</v>
      </c>
      <c r="C10">
        <v>2</v>
      </c>
      <c r="D10">
        <v>236.3</v>
      </c>
      <c r="E10">
        <v>7.6725789999999997E-3</v>
      </c>
      <c r="F10">
        <v>8.1269640000000004E-3</v>
      </c>
      <c r="G10">
        <v>4.120063805</v>
      </c>
      <c r="H10">
        <v>0.89052534999999999</v>
      </c>
      <c r="I10">
        <v>2</v>
      </c>
      <c r="J10">
        <v>1</v>
      </c>
      <c r="K10" t="s">
        <v>1</v>
      </c>
      <c r="L10" t="s">
        <v>0</v>
      </c>
      <c r="M10">
        <v>11994</v>
      </c>
      <c r="N10" t="s">
        <v>561</v>
      </c>
      <c r="O10">
        <v>4780.451591</v>
      </c>
      <c r="P10">
        <v>1212.7354800000001</v>
      </c>
      <c r="Q10">
        <v>2481.965479</v>
      </c>
      <c r="R10">
        <v>1505.898365</v>
      </c>
      <c r="S10">
        <v>20054.996370000001</v>
      </c>
      <c r="T10">
        <v>7344.0634490000002</v>
      </c>
      <c r="U10">
        <v>6302.9448359999997</v>
      </c>
      <c r="V10">
        <v>7420.5619500000003</v>
      </c>
      <c r="W10">
        <v>6522.7468959999997</v>
      </c>
      <c r="X10">
        <v>5359.6640559999996</v>
      </c>
      <c r="Y10">
        <v>3630.9039619999999</v>
      </c>
      <c r="Z10">
        <v>4672.9733980000001</v>
      </c>
      <c r="AA10" t="s">
        <v>68</v>
      </c>
      <c r="AB10">
        <v>0.98160000000000003</v>
      </c>
    </row>
    <row r="11" spans="1:28" x14ac:dyDescent="0.3">
      <c r="A11" t="s">
        <v>896</v>
      </c>
      <c r="B11">
        <v>7</v>
      </c>
      <c r="C11">
        <v>4</v>
      </c>
      <c r="D11">
        <v>107.66</v>
      </c>
      <c r="E11">
        <v>8.1151590000000003E-3</v>
      </c>
      <c r="F11">
        <v>8.4128659999999997E-3</v>
      </c>
      <c r="G11">
        <v>3.9637634300000002</v>
      </c>
      <c r="H11">
        <v>0.88455206900000005</v>
      </c>
      <c r="I11" t="s">
        <v>39</v>
      </c>
      <c r="J11">
        <v>2</v>
      </c>
      <c r="K11" t="s">
        <v>1</v>
      </c>
      <c r="L11" t="s">
        <v>0</v>
      </c>
      <c r="M11">
        <v>45424</v>
      </c>
      <c r="N11" t="s">
        <v>897</v>
      </c>
      <c r="O11">
        <v>1941.855317</v>
      </c>
      <c r="P11">
        <v>1849.8440069999999</v>
      </c>
      <c r="Q11">
        <v>310.82362449999999</v>
      </c>
      <c r="R11">
        <v>1370.8531869999999</v>
      </c>
      <c r="S11">
        <v>2275.9984909999998</v>
      </c>
      <c r="T11">
        <v>7574.3047319999996</v>
      </c>
      <c r="U11">
        <v>4908.4466259999999</v>
      </c>
      <c r="V11">
        <v>6936.4183169999997</v>
      </c>
      <c r="W11">
        <v>5003.6238119999998</v>
      </c>
      <c r="X11">
        <v>6084.2703149999998</v>
      </c>
      <c r="Y11">
        <v>4220.4700039999998</v>
      </c>
      <c r="Z11">
        <v>5958.4495340000003</v>
      </c>
      <c r="AA11" t="s">
        <v>68</v>
      </c>
      <c r="AB11">
        <v>0.97450000000000003</v>
      </c>
    </row>
    <row r="12" spans="1:28" x14ac:dyDescent="0.3">
      <c r="A12" t="s">
        <v>906</v>
      </c>
      <c r="B12">
        <v>15</v>
      </c>
      <c r="C12">
        <v>5</v>
      </c>
      <c r="D12">
        <v>75.290000000000006</v>
      </c>
      <c r="E12">
        <v>1.0987485999999999E-2</v>
      </c>
      <c r="F12">
        <v>1.0636222000000001E-2</v>
      </c>
      <c r="G12">
        <v>1.6430882</v>
      </c>
      <c r="H12">
        <v>0.84863602800000004</v>
      </c>
      <c r="I12">
        <v>2</v>
      </c>
      <c r="J12">
        <v>1</v>
      </c>
      <c r="K12" t="s">
        <v>0</v>
      </c>
      <c r="L12" t="s">
        <v>2</v>
      </c>
      <c r="M12">
        <v>64448</v>
      </c>
      <c r="N12" t="s">
        <v>907</v>
      </c>
      <c r="O12">
        <v>2286.5433819999998</v>
      </c>
      <c r="P12">
        <v>2295.0283370000002</v>
      </c>
      <c r="Q12">
        <v>2028.8805749999999</v>
      </c>
      <c r="R12">
        <v>3586.7986970000002</v>
      </c>
      <c r="S12">
        <v>1995.3438699999999</v>
      </c>
      <c r="T12">
        <v>1731.241211</v>
      </c>
      <c r="U12">
        <v>1975.1577729999999</v>
      </c>
      <c r="V12">
        <v>1628.6873350000001</v>
      </c>
      <c r="W12">
        <v>1796.667093</v>
      </c>
      <c r="X12">
        <v>1442.84926</v>
      </c>
      <c r="Y12">
        <v>1637.576354</v>
      </c>
      <c r="Z12">
        <v>1329.0567799999999</v>
      </c>
      <c r="AA12" t="s">
        <v>68</v>
      </c>
      <c r="AB12">
        <v>0.98470000000000002</v>
      </c>
    </row>
    <row r="13" spans="1:28" x14ac:dyDescent="0.3">
      <c r="A13" t="s">
        <v>951</v>
      </c>
      <c r="B13">
        <v>10</v>
      </c>
      <c r="C13">
        <v>4</v>
      </c>
      <c r="D13">
        <v>39.979999999999997</v>
      </c>
      <c r="E13">
        <v>2.0397137999999999E-2</v>
      </c>
      <c r="F13">
        <v>1.5528662E-2</v>
      </c>
      <c r="G13">
        <v>3.4513199569999999</v>
      </c>
      <c r="H13">
        <v>0.75665828899999998</v>
      </c>
      <c r="I13">
        <v>2</v>
      </c>
      <c r="J13">
        <v>1</v>
      </c>
      <c r="K13" t="s">
        <v>1</v>
      </c>
      <c r="L13" t="s">
        <v>0</v>
      </c>
      <c r="M13">
        <v>81356</v>
      </c>
      <c r="N13" t="s">
        <v>952</v>
      </c>
      <c r="O13">
        <v>488.94543479999999</v>
      </c>
      <c r="P13">
        <v>517.6035412</v>
      </c>
      <c r="Q13">
        <v>344.67617969999998</v>
      </c>
      <c r="R13">
        <v>1078.7854830000001</v>
      </c>
      <c r="S13">
        <v>728.99178110000003</v>
      </c>
      <c r="T13">
        <v>3516.9921370000002</v>
      </c>
      <c r="U13">
        <v>2129.5475929999998</v>
      </c>
      <c r="V13">
        <v>2011.2127029999999</v>
      </c>
      <c r="W13">
        <v>962.89508679999994</v>
      </c>
      <c r="X13">
        <v>1030.055445</v>
      </c>
      <c r="Y13">
        <v>953.24331050000001</v>
      </c>
      <c r="Z13">
        <v>1319.6253039999999</v>
      </c>
      <c r="AA13" t="s">
        <v>68</v>
      </c>
      <c r="AB13">
        <v>0.56040000000000001</v>
      </c>
    </row>
    <row r="14" spans="1:28" x14ac:dyDescent="0.3">
      <c r="A14" t="s">
        <v>955</v>
      </c>
      <c r="B14">
        <v>8</v>
      </c>
      <c r="C14">
        <v>3</v>
      </c>
      <c r="D14">
        <v>39.119999999999997</v>
      </c>
      <c r="E14">
        <v>2.0848512E-2</v>
      </c>
      <c r="F14">
        <v>1.5708667999999999E-2</v>
      </c>
      <c r="G14">
        <v>2.9257228350000002</v>
      </c>
      <c r="H14">
        <v>0.75297471100000002</v>
      </c>
      <c r="I14">
        <v>2</v>
      </c>
      <c r="J14">
        <v>1</v>
      </c>
      <c r="K14" t="s">
        <v>0</v>
      </c>
      <c r="L14" t="s">
        <v>1</v>
      </c>
      <c r="M14">
        <v>23580</v>
      </c>
      <c r="N14" t="s">
        <v>956</v>
      </c>
      <c r="O14">
        <v>761.96555360000002</v>
      </c>
      <c r="P14">
        <v>1115.7500700000001</v>
      </c>
      <c r="Q14">
        <v>417.1326636</v>
      </c>
      <c r="R14">
        <v>1206.3061379999999</v>
      </c>
      <c r="S14">
        <v>299.36797109999998</v>
      </c>
      <c r="T14">
        <v>153.87327669999999</v>
      </c>
      <c r="U14">
        <v>470.21839460000001</v>
      </c>
      <c r="V14">
        <v>273.2205022</v>
      </c>
      <c r="W14">
        <v>315.95373239999998</v>
      </c>
      <c r="X14">
        <v>341.65780690000003</v>
      </c>
      <c r="Y14">
        <v>212.5390232</v>
      </c>
      <c r="Z14">
        <v>599.845055</v>
      </c>
      <c r="AA14" t="s">
        <v>68</v>
      </c>
      <c r="AB14">
        <v>0.3886</v>
      </c>
    </row>
    <row r="15" spans="1:28" x14ac:dyDescent="0.3">
      <c r="A15" t="s">
        <v>1009</v>
      </c>
      <c r="B15">
        <v>2</v>
      </c>
      <c r="C15">
        <v>1</v>
      </c>
      <c r="D15">
        <v>19.670000000000002</v>
      </c>
      <c r="E15">
        <v>3.9287848E-2</v>
      </c>
      <c r="F15">
        <v>2.3928366E-2</v>
      </c>
      <c r="G15">
        <v>4.3406998229999996</v>
      </c>
      <c r="H15">
        <v>0.63593580299999997</v>
      </c>
      <c r="I15">
        <v>2</v>
      </c>
      <c r="J15">
        <v>1</v>
      </c>
      <c r="K15" t="s">
        <v>0</v>
      </c>
      <c r="L15" t="s">
        <v>2</v>
      </c>
      <c r="M15">
        <v>13614</v>
      </c>
      <c r="N15" t="s">
        <v>1010</v>
      </c>
      <c r="O15">
        <v>239.7092509</v>
      </c>
      <c r="P15">
        <v>1004.309852</v>
      </c>
      <c r="Q15">
        <v>1483.7024630000001</v>
      </c>
      <c r="R15">
        <v>1892.4813839999999</v>
      </c>
      <c r="S15">
        <v>318.5069274</v>
      </c>
      <c r="T15">
        <v>403.66844609999998</v>
      </c>
      <c r="U15">
        <v>217.6849885</v>
      </c>
      <c r="V15">
        <v>176.50688170000001</v>
      </c>
      <c r="W15">
        <v>370.62461289999999</v>
      </c>
      <c r="X15">
        <v>151.57849160000001</v>
      </c>
      <c r="Y15">
        <v>436.81306050000001</v>
      </c>
      <c r="Z15">
        <v>105.3750941</v>
      </c>
      <c r="AA15" t="s">
        <v>68</v>
      </c>
      <c r="AB15">
        <v>0.43840000000000001</v>
      </c>
    </row>
    <row r="16" spans="1:28" x14ac:dyDescent="0.3">
      <c r="A16" t="s">
        <v>650</v>
      </c>
      <c r="B16">
        <v>17</v>
      </c>
      <c r="C16">
        <v>4</v>
      </c>
      <c r="D16">
        <v>103.13</v>
      </c>
      <c r="E16">
        <v>4.6808494999999999E-2</v>
      </c>
      <c r="F16">
        <v>2.7287064999999999E-2</v>
      </c>
      <c r="G16">
        <v>3.1741720920000001</v>
      </c>
      <c r="H16">
        <v>0.60074476600000004</v>
      </c>
      <c r="I16">
        <v>2</v>
      </c>
      <c r="J16">
        <v>1</v>
      </c>
      <c r="K16" t="s">
        <v>1</v>
      </c>
      <c r="L16" t="s">
        <v>2</v>
      </c>
      <c r="M16">
        <v>115981</v>
      </c>
      <c r="N16" t="s">
        <v>651</v>
      </c>
      <c r="O16">
        <v>3926.581338</v>
      </c>
      <c r="P16">
        <v>2799.9068179999999</v>
      </c>
      <c r="Q16">
        <v>3463.345554</v>
      </c>
      <c r="R16">
        <v>8942.9870879999999</v>
      </c>
      <c r="S16">
        <v>14850.017110000001</v>
      </c>
      <c r="T16">
        <v>3903.4251119999999</v>
      </c>
      <c r="U16">
        <v>4783.5628189999998</v>
      </c>
      <c r="V16">
        <v>3728.4765339999999</v>
      </c>
      <c r="W16">
        <v>2276.6545470000001</v>
      </c>
      <c r="X16">
        <v>2066.4331069999998</v>
      </c>
      <c r="Y16">
        <v>1974.0642379999999</v>
      </c>
      <c r="Z16">
        <v>2272.6412220000002</v>
      </c>
      <c r="AA16" t="s">
        <v>68</v>
      </c>
      <c r="AB16">
        <v>0.74690000000000001</v>
      </c>
    </row>
    <row r="17" spans="1:28" x14ac:dyDescent="0.3">
      <c r="A17" t="s">
        <v>762</v>
      </c>
      <c r="B17">
        <v>6</v>
      </c>
      <c r="C17">
        <v>1</v>
      </c>
      <c r="D17">
        <v>63.93</v>
      </c>
      <c r="E17" s="1">
        <v>2.9499999999999998E-7</v>
      </c>
      <c r="F17" s="1">
        <v>1.4399999999999999E-5</v>
      </c>
      <c r="G17">
        <v>2252.047904</v>
      </c>
      <c r="H17">
        <v>1</v>
      </c>
      <c r="I17">
        <v>2</v>
      </c>
      <c r="J17">
        <v>1</v>
      </c>
      <c r="K17" t="s">
        <v>0</v>
      </c>
      <c r="L17" t="s">
        <v>1</v>
      </c>
      <c r="M17">
        <v>35060</v>
      </c>
      <c r="N17" t="s">
        <v>763</v>
      </c>
      <c r="O17">
        <v>1000.321588</v>
      </c>
      <c r="P17">
        <v>1309.4218189999999</v>
      </c>
      <c r="Q17">
        <v>257.72030489999997</v>
      </c>
      <c r="R17">
        <v>1302.8992009999999</v>
      </c>
      <c r="S17">
        <v>0</v>
      </c>
      <c r="T17">
        <v>0</v>
      </c>
      <c r="U17">
        <v>1.718597063</v>
      </c>
      <c r="V17">
        <v>0</v>
      </c>
      <c r="W17">
        <v>211.93163749999999</v>
      </c>
      <c r="X17">
        <v>116.2372951</v>
      </c>
      <c r="Y17">
        <v>320.63159680000001</v>
      </c>
      <c r="Z17">
        <v>480.85116090000002</v>
      </c>
      <c r="AA17" t="s">
        <v>25</v>
      </c>
      <c r="AB17">
        <v>0.92259999999999998</v>
      </c>
    </row>
    <row r="18" spans="1:28" x14ac:dyDescent="0.3">
      <c r="A18" t="s">
        <v>772</v>
      </c>
      <c r="B18">
        <v>6</v>
      </c>
      <c r="C18">
        <v>1</v>
      </c>
      <c r="D18">
        <v>101.76</v>
      </c>
      <c r="E18" s="1">
        <v>8.6799999999999999E-6</v>
      </c>
      <c r="F18">
        <v>1.11981E-4</v>
      </c>
      <c r="G18">
        <v>690.38717410000004</v>
      </c>
      <c r="H18">
        <v>1</v>
      </c>
      <c r="I18">
        <v>2</v>
      </c>
      <c r="J18">
        <v>1</v>
      </c>
      <c r="K18" t="s">
        <v>2</v>
      </c>
      <c r="L18" t="s">
        <v>0</v>
      </c>
      <c r="M18">
        <v>32915</v>
      </c>
      <c r="N18" t="s">
        <v>773</v>
      </c>
      <c r="O18">
        <v>0</v>
      </c>
      <c r="P18">
        <v>0.69368805</v>
      </c>
      <c r="Q18">
        <v>0.60960878799999996</v>
      </c>
      <c r="R18">
        <v>0</v>
      </c>
      <c r="S18">
        <v>0.13419336800000001</v>
      </c>
      <c r="T18">
        <v>0</v>
      </c>
      <c r="U18">
        <v>6.6607755449999999</v>
      </c>
      <c r="V18">
        <v>3.754181832</v>
      </c>
      <c r="W18">
        <v>266.44394130000001</v>
      </c>
      <c r="X18">
        <v>259.1646882</v>
      </c>
      <c r="Y18">
        <v>107.8663421</v>
      </c>
      <c r="Z18">
        <v>266.30444990000001</v>
      </c>
      <c r="AA18" t="s">
        <v>25</v>
      </c>
      <c r="AB18">
        <v>0.96989999999999998</v>
      </c>
    </row>
    <row r="19" spans="1:28" x14ac:dyDescent="0.3">
      <c r="A19" t="s">
        <v>101</v>
      </c>
      <c r="B19">
        <v>14</v>
      </c>
      <c r="C19">
        <v>6</v>
      </c>
      <c r="D19">
        <v>552.23</v>
      </c>
      <c r="E19" s="1">
        <v>1.6399999999999999E-5</v>
      </c>
      <c r="F19">
        <v>1.59128E-4</v>
      </c>
      <c r="G19">
        <v>10.859604709999999</v>
      </c>
      <c r="H19">
        <v>0.99999998800000001</v>
      </c>
      <c r="I19" t="s">
        <v>39</v>
      </c>
      <c r="J19">
        <v>2</v>
      </c>
      <c r="K19" t="s">
        <v>0</v>
      </c>
      <c r="L19" t="s">
        <v>1</v>
      </c>
      <c r="M19">
        <v>37918</v>
      </c>
      <c r="N19" t="s">
        <v>102</v>
      </c>
      <c r="O19">
        <v>41086.166790000003</v>
      </c>
      <c r="P19">
        <v>69758.780910000001</v>
      </c>
      <c r="Q19">
        <v>54102.931879999996</v>
      </c>
      <c r="R19">
        <v>72610.629509999999</v>
      </c>
      <c r="S19">
        <v>7309.2267499999998</v>
      </c>
      <c r="T19">
        <v>2413.6420710000002</v>
      </c>
      <c r="U19">
        <v>6315.3665950000004</v>
      </c>
      <c r="V19">
        <v>5837.1933339999996</v>
      </c>
      <c r="W19">
        <v>10771.273579999999</v>
      </c>
      <c r="X19">
        <v>10176.7315</v>
      </c>
      <c r="Y19">
        <v>10473.82746</v>
      </c>
      <c r="Z19">
        <v>17483.277910000001</v>
      </c>
      <c r="AA19" t="s">
        <v>25</v>
      </c>
      <c r="AB19">
        <v>0.38129999999999997</v>
      </c>
    </row>
    <row r="20" spans="1:28" x14ac:dyDescent="0.3">
      <c r="A20" t="s">
        <v>737</v>
      </c>
      <c r="B20">
        <v>14</v>
      </c>
      <c r="C20">
        <v>2</v>
      </c>
      <c r="D20">
        <v>268.56</v>
      </c>
      <c r="E20" s="1">
        <v>4.2899999999999999E-5</v>
      </c>
      <c r="F20">
        <v>2.9848899999999998E-4</v>
      </c>
      <c r="G20">
        <v>3.7384027390000001</v>
      </c>
      <c r="H20">
        <v>0.99999893500000003</v>
      </c>
      <c r="I20">
        <v>2</v>
      </c>
      <c r="J20">
        <v>1</v>
      </c>
      <c r="K20" t="s">
        <v>1</v>
      </c>
      <c r="L20" t="s">
        <v>2</v>
      </c>
      <c r="M20">
        <v>70292</v>
      </c>
      <c r="N20" t="s">
        <v>738</v>
      </c>
      <c r="O20">
        <v>905.90365150000002</v>
      </c>
      <c r="P20">
        <v>793.21687910000003</v>
      </c>
      <c r="Q20">
        <v>846.57425390000003</v>
      </c>
      <c r="R20">
        <v>1345.827303</v>
      </c>
      <c r="S20">
        <v>918.50853270000005</v>
      </c>
      <c r="T20">
        <v>1509.6641569999999</v>
      </c>
      <c r="U20">
        <v>1161.4902340000001</v>
      </c>
      <c r="V20">
        <v>1424.5396459999999</v>
      </c>
      <c r="W20">
        <v>436.0383779</v>
      </c>
      <c r="X20">
        <v>261.6454756</v>
      </c>
      <c r="Y20">
        <v>348.57284959999998</v>
      </c>
      <c r="Z20">
        <v>295.01199339999999</v>
      </c>
      <c r="AA20" t="s">
        <v>25</v>
      </c>
      <c r="AB20">
        <v>0.79579999999999995</v>
      </c>
    </row>
    <row r="21" spans="1:28" x14ac:dyDescent="0.3">
      <c r="A21" t="s">
        <v>381</v>
      </c>
      <c r="B21">
        <v>6</v>
      </c>
      <c r="C21">
        <v>1</v>
      </c>
      <c r="D21">
        <v>99.19</v>
      </c>
      <c r="E21">
        <v>1.11471E-4</v>
      </c>
      <c r="F21">
        <v>5.0918600000000001E-4</v>
      </c>
      <c r="G21">
        <v>6.6265565669999997</v>
      </c>
      <c r="H21">
        <v>0.99996501599999998</v>
      </c>
      <c r="I21">
        <v>2</v>
      </c>
      <c r="J21">
        <v>1</v>
      </c>
      <c r="K21" t="s">
        <v>2</v>
      </c>
      <c r="L21" t="s">
        <v>0</v>
      </c>
      <c r="M21">
        <v>24115</v>
      </c>
      <c r="N21" t="s">
        <v>382</v>
      </c>
      <c r="O21">
        <v>568.57070769999996</v>
      </c>
      <c r="P21">
        <v>1159.751364</v>
      </c>
      <c r="Q21">
        <v>1253.7563190000001</v>
      </c>
      <c r="R21">
        <v>1832.9448769999999</v>
      </c>
      <c r="S21">
        <v>2391.2519750000001</v>
      </c>
      <c r="T21">
        <v>3566.9417189999999</v>
      </c>
      <c r="U21">
        <v>4861.8707420000001</v>
      </c>
      <c r="V21">
        <v>4414.2579020000003</v>
      </c>
      <c r="W21">
        <v>10347.297070000001</v>
      </c>
      <c r="X21">
        <v>8642.5711240000001</v>
      </c>
      <c r="Y21">
        <v>6118.4041820000002</v>
      </c>
      <c r="Z21">
        <v>6798.7516800000003</v>
      </c>
      <c r="AA21" t="s">
        <v>25</v>
      </c>
      <c r="AB21">
        <v>0.63400000000000001</v>
      </c>
    </row>
    <row r="22" spans="1:28" x14ac:dyDescent="0.3">
      <c r="A22" t="s">
        <v>158</v>
      </c>
      <c r="B22">
        <v>3</v>
      </c>
      <c r="C22">
        <v>1</v>
      </c>
      <c r="D22">
        <v>40.18</v>
      </c>
      <c r="E22">
        <v>3.3129600000000002E-4</v>
      </c>
      <c r="F22">
        <v>1.039363E-3</v>
      </c>
      <c r="G22">
        <v>11.032723730000001</v>
      </c>
      <c r="H22">
        <v>0.99926356299999997</v>
      </c>
      <c r="I22">
        <v>2</v>
      </c>
      <c r="J22">
        <v>1</v>
      </c>
      <c r="K22" t="s">
        <v>1</v>
      </c>
      <c r="L22" t="s">
        <v>0</v>
      </c>
      <c r="M22">
        <v>33074</v>
      </c>
      <c r="N22" t="s">
        <v>159</v>
      </c>
      <c r="O22">
        <v>146.97246960000001</v>
      </c>
      <c r="P22">
        <v>193.28825309999999</v>
      </c>
      <c r="Q22">
        <v>197.68030229999999</v>
      </c>
      <c r="R22">
        <v>181.81216559999999</v>
      </c>
      <c r="S22">
        <v>396.5218107</v>
      </c>
      <c r="T22">
        <v>1756.049471</v>
      </c>
      <c r="U22">
        <v>2698.2978939999998</v>
      </c>
      <c r="V22">
        <v>3089.9689269999999</v>
      </c>
      <c r="W22">
        <v>1833.7100620000001</v>
      </c>
      <c r="X22">
        <v>2142.9071020000001</v>
      </c>
      <c r="Y22">
        <v>1679.4641160000001</v>
      </c>
      <c r="Z22">
        <v>1766.2338930000001</v>
      </c>
      <c r="AA22" t="s">
        <v>25</v>
      </c>
      <c r="AB22">
        <v>0.91120000000000001</v>
      </c>
    </row>
    <row r="23" spans="1:28" x14ac:dyDescent="0.3">
      <c r="A23" t="s">
        <v>807</v>
      </c>
      <c r="B23">
        <v>3</v>
      </c>
      <c r="C23">
        <v>1</v>
      </c>
      <c r="D23">
        <v>37.869999999999997</v>
      </c>
      <c r="E23">
        <v>4.31292E-4</v>
      </c>
      <c r="F23">
        <v>1.2191459999999999E-3</v>
      </c>
      <c r="G23">
        <v>36.691660169999999</v>
      </c>
      <c r="H23">
        <v>0.99864080200000005</v>
      </c>
      <c r="I23">
        <v>2</v>
      </c>
      <c r="J23">
        <v>1</v>
      </c>
      <c r="K23" t="s">
        <v>2</v>
      </c>
      <c r="L23" t="s">
        <v>0</v>
      </c>
      <c r="M23">
        <v>11584</v>
      </c>
      <c r="N23" t="s">
        <v>808</v>
      </c>
      <c r="O23">
        <v>0.35151107999999998</v>
      </c>
      <c r="P23">
        <v>9.3740965670000005</v>
      </c>
      <c r="Q23">
        <v>2.7754768520000002</v>
      </c>
      <c r="R23">
        <v>2.8610526759999999</v>
      </c>
      <c r="S23">
        <v>47.310339249999998</v>
      </c>
      <c r="T23">
        <v>8.2261628029999994</v>
      </c>
      <c r="U23">
        <v>37.774548869999997</v>
      </c>
      <c r="V23">
        <v>74.074001269999997</v>
      </c>
      <c r="W23">
        <v>188.25633350000001</v>
      </c>
      <c r="X23">
        <v>107.1831363</v>
      </c>
      <c r="Y23">
        <v>191.40094070000001</v>
      </c>
      <c r="Z23">
        <v>76.821906200000001</v>
      </c>
      <c r="AA23" t="s">
        <v>25</v>
      </c>
      <c r="AB23">
        <v>0.45219999999999999</v>
      </c>
    </row>
    <row r="24" spans="1:28" x14ac:dyDescent="0.3">
      <c r="A24" t="s">
        <v>662</v>
      </c>
      <c r="B24">
        <v>6</v>
      </c>
      <c r="C24">
        <v>2</v>
      </c>
      <c r="D24">
        <v>76.540000000000006</v>
      </c>
      <c r="E24">
        <v>7.5737999999999999E-4</v>
      </c>
      <c r="F24">
        <v>1.6540509999999999E-3</v>
      </c>
      <c r="G24">
        <v>4.7963183809999999</v>
      </c>
      <c r="H24">
        <v>0.99562978800000002</v>
      </c>
      <c r="I24">
        <v>2</v>
      </c>
      <c r="J24">
        <v>1</v>
      </c>
      <c r="K24" t="s">
        <v>0</v>
      </c>
      <c r="L24" t="s">
        <v>2</v>
      </c>
      <c r="M24">
        <v>37029</v>
      </c>
      <c r="N24" t="s">
        <v>663</v>
      </c>
      <c r="O24">
        <v>899.58724470000004</v>
      </c>
      <c r="P24">
        <v>1992.772655</v>
      </c>
      <c r="Q24">
        <v>2220.6886789999999</v>
      </c>
      <c r="R24">
        <v>2410.9478089999998</v>
      </c>
      <c r="S24">
        <v>1124.95775</v>
      </c>
      <c r="T24">
        <v>481.48429970000001</v>
      </c>
      <c r="U24">
        <v>497.68409600000001</v>
      </c>
      <c r="V24">
        <v>470.44233860000003</v>
      </c>
      <c r="W24">
        <v>364.4591489</v>
      </c>
      <c r="X24">
        <v>486.25440200000003</v>
      </c>
      <c r="Y24">
        <v>336.31636830000002</v>
      </c>
      <c r="Z24">
        <v>381.67252919999999</v>
      </c>
      <c r="AA24" t="s">
        <v>25</v>
      </c>
      <c r="AB24">
        <v>0.3206</v>
      </c>
    </row>
    <row r="25" spans="1:28" x14ac:dyDescent="0.3">
      <c r="A25" t="s">
        <v>107</v>
      </c>
      <c r="B25">
        <v>6</v>
      </c>
      <c r="C25">
        <v>1</v>
      </c>
      <c r="D25">
        <v>69.150000000000006</v>
      </c>
      <c r="E25">
        <v>7.6946999999999996E-4</v>
      </c>
      <c r="F25">
        <v>1.6540509999999999E-3</v>
      </c>
      <c r="G25">
        <v>4.4623103479999999</v>
      </c>
      <c r="H25">
        <v>0.99549551300000005</v>
      </c>
      <c r="I25">
        <v>2</v>
      </c>
      <c r="J25">
        <v>1</v>
      </c>
      <c r="K25" t="s">
        <v>0</v>
      </c>
      <c r="L25" t="s">
        <v>1</v>
      </c>
      <c r="M25">
        <v>70144</v>
      </c>
      <c r="N25" t="s">
        <v>108</v>
      </c>
      <c r="O25">
        <v>705.72766920000004</v>
      </c>
      <c r="P25">
        <v>1729.6757210000001</v>
      </c>
      <c r="Q25">
        <v>1086.6923979999999</v>
      </c>
      <c r="R25">
        <v>1278.0907870000001</v>
      </c>
      <c r="S25">
        <v>122.8442261</v>
      </c>
      <c r="T25">
        <v>207.54230229999999</v>
      </c>
      <c r="U25">
        <v>351.24385640000003</v>
      </c>
      <c r="V25">
        <v>394.08739370000001</v>
      </c>
      <c r="W25">
        <v>382.45244939999998</v>
      </c>
      <c r="X25">
        <v>290.6831186</v>
      </c>
      <c r="Y25">
        <v>383.26954460000002</v>
      </c>
      <c r="Z25">
        <v>282.8926945</v>
      </c>
      <c r="AA25" t="s">
        <v>25</v>
      </c>
      <c r="AB25">
        <v>0.63090000000000002</v>
      </c>
    </row>
    <row r="26" spans="1:28" x14ac:dyDescent="0.3">
      <c r="A26" t="s">
        <v>526</v>
      </c>
      <c r="B26">
        <v>14</v>
      </c>
      <c r="C26">
        <v>5</v>
      </c>
      <c r="D26">
        <v>594.36</v>
      </c>
      <c r="E26">
        <v>9.878650000000001E-4</v>
      </c>
      <c r="F26">
        <v>2.0337860000000001E-3</v>
      </c>
      <c r="G26">
        <v>5.2669885450000002</v>
      </c>
      <c r="H26">
        <v>0.99286528900000004</v>
      </c>
      <c r="I26">
        <v>2</v>
      </c>
      <c r="J26">
        <v>1</v>
      </c>
      <c r="K26" t="s">
        <v>2</v>
      </c>
      <c r="L26" t="s">
        <v>0</v>
      </c>
      <c r="M26">
        <v>27426</v>
      </c>
      <c r="N26" t="s">
        <v>527</v>
      </c>
      <c r="O26">
        <v>1461.220319</v>
      </c>
      <c r="P26">
        <v>3118.273369</v>
      </c>
      <c r="Q26">
        <v>1010.476227</v>
      </c>
      <c r="R26">
        <v>2075.113319</v>
      </c>
      <c r="S26">
        <v>3755.3374859999999</v>
      </c>
      <c r="T26">
        <v>7843.0703519999997</v>
      </c>
      <c r="U26">
        <v>9455.0649279999998</v>
      </c>
      <c r="V26">
        <v>12334.983980000001</v>
      </c>
      <c r="W26">
        <v>16191.09246</v>
      </c>
      <c r="X26">
        <v>8665.9509949999992</v>
      </c>
      <c r="Y26">
        <v>7382.3845140000003</v>
      </c>
      <c r="Z26">
        <v>8132.4776220000003</v>
      </c>
      <c r="AA26" t="s">
        <v>25</v>
      </c>
      <c r="AB26">
        <v>0.41660000000000003</v>
      </c>
    </row>
    <row r="27" spans="1:28" x14ac:dyDescent="0.3">
      <c r="A27" t="s">
        <v>893</v>
      </c>
      <c r="B27">
        <v>18</v>
      </c>
      <c r="C27">
        <v>7</v>
      </c>
      <c r="D27">
        <v>111.53</v>
      </c>
      <c r="E27">
        <v>7.7633650000000004E-3</v>
      </c>
      <c r="F27">
        <v>8.1639669999999994E-3</v>
      </c>
      <c r="G27">
        <v>3.582302656</v>
      </c>
      <c r="H27">
        <v>0.88928977399999998</v>
      </c>
      <c r="I27">
        <v>2</v>
      </c>
      <c r="J27">
        <v>1</v>
      </c>
      <c r="K27" t="s">
        <v>2</v>
      </c>
      <c r="L27" t="s">
        <v>0</v>
      </c>
      <c r="M27">
        <v>109495</v>
      </c>
      <c r="N27" t="s">
        <v>894</v>
      </c>
      <c r="O27">
        <v>21984.145349999999</v>
      </c>
      <c r="P27">
        <v>12132.57041</v>
      </c>
      <c r="Q27">
        <v>12459.424559999999</v>
      </c>
      <c r="R27">
        <v>24957.842120000001</v>
      </c>
      <c r="S27">
        <v>14816.54299</v>
      </c>
      <c r="T27">
        <v>34166.089050000002</v>
      </c>
      <c r="U27">
        <v>50661.491139999998</v>
      </c>
      <c r="V27">
        <v>53596.09433</v>
      </c>
      <c r="W27">
        <v>85167.511780000001</v>
      </c>
      <c r="X27">
        <v>70452.198759999999</v>
      </c>
      <c r="Y27">
        <v>43028.975310000002</v>
      </c>
      <c r="Z27">
        <v>57607.689460000001</v>
      </c>
      <c r="AA27" t="s">
        <v>25</v>
      </c>
      <c r="AB27">
        <v>0.70630000000000004</v>
      </c>
    </row>
    <row r="28" spans="1:28" x14ac:dyDescent="0.3">
      <c r="A28" t="s">
        <v>611</v>
      </c>
      <c r="B28">
        <v>6</v>
      </c>
      <c r="C28">
        <v>1</v>
      </c>
      <c r="D28">
        <v>47.42</v>
      </c>
      <c r="E28">
        <v>1.4984687E-2</v>
      </c>
      <c r="F28">
        <v>1.2588224E-2</v>
      </c>
      <c r="G28">
        <v>8.9526513090000002</v>
      </c>
      <c r="H28">
        <v>0.80553354099999996</v>
      </c>
      <c r="I28">
        <v>2</v>
      </c>
      <c r="J28">
        <v>1</v>
      </c>
      <c r="K28" t="s">
        <v>1</v>
      </c>
      <c r="L28" t="s">
        <v>0</v>
      </c>
      <c r="M28">
        <v>21632</v>
      </c>
      <c r="N28" t="s">
        <v>612</v>
      </c>
      <c r="O28">
        <v>187.31395459999999</v>
      </c>
      <c r="P28">
        <v>299.58622630000002</v>
      </c>
      <c r="Q28">
        <v>171.35372659999999</v>
      </c>
      <c r="R28">
        <v>349.248604</v>
      </c>
      <c r="S28">
        <v>220.54272800000001</v>
      </c>
      <c r="T28">
        <v>1551.2645110000001</v>
      </c>
      <c r="U28">
        <v>3242.8554610000001</v>
      </c>
      <c r="V28">
        <v>4005.1559790000001</v>
      </c>
      <c r="W28">
        <v>1788.5845059999999</v>
      </c>
      <c r="X28">
        <v>1824.413397</v>
      </c>
      <c r="Y28">
        <v>1112.029886</v>
      </c>
      <c r="Z28">
        <v>1522.4850369999999</v>
      </c>
      <c r="AA28" t="s">
        <v>25</v>
      </c>
      <c r="AB28">
        <v>0.46310000000000001</v>
      </c>
    </row>
    <row r="29" spans="1:28" x14ac:dyDescent="0.3">
      <c r="A29" t="s">
        <v>941</v>
      </c>
      <c r="B29">
        <v>8</v>
      </c>
      <c r="C29">
        <v>3</v>
      </c>
      <c r="D29">
        <v>156.35</v>
      </c>
      <c r="E29">
        <v>1.8791592999999999E-2</v>
      </c>
      <c r="F29">
        <v>1.4847656000000001E-2</v>
      </c>
      <c r="G29">
        <v>2.2742413269999999</v>
      </c>
      <c r="H29">
        <v>0.77021060600000002</v>
      </c>
      <c r="I29">
        <v>2</v>
      </c>
      <c r="J29">
        <v>1</v>
      </c>
      <c r="K29" t="s">
        <v>2</v>
      </c>
      <c r="L29" t="s">
        <v>0</v>
      </c>
      <c r="M29">
        <v>38328</v>
      </c>
      <c r="N29" t="s">
        <v>942</v>
      </c>
      <c r="O29">
        <v>537.50639079999996</v>
      </c>
      <c r="P29">
        <v>1501.185751</v>
      </c>
      <c r="Q29">
        <v>883.31109760000004</v>
      </c>
      <c r="R29">
        <v>1066.584079</v>
      </c>
      <c r="S29">
        <v>1072.4710970000001</v>
      </c>
      <c r="T29">
        <v>1203.125845</v>
      </c>
      <c r="U29">
        <v>1565.2132630000001</v>
      </c>
      <c r="V29">
        <v>1873.0765260000001</v>
      </c>
      <c r="W29">
        <v>2509.7756650000001</v>
      </c>
      <c r="X29">
        <v>2577.8769560000001</v>
      </c>
      <c r="Y29">
        <v>1378.5933050000001</v>
      </c>
      <c r="Z29">
        <v>2604.7641880000001</v>
      </c>
      <c r="AA29" t="s">
        <v>25</v>
      </c>
      <c r="AB29">
        <v>0.45219999999999999</v>
      </c>
    </row>
    <row r="30" spans="1:28" x14ac:dyDescent="0.3">
      <c r="A30" t="s">
        <v>677</v>
      </c>
      <c r="B30">
        <v>5</v>
      </c>
      <c r="C30">
        <v>2</v>
      </c>
      <c r="D30">
        <v>54.52</v>
      </c>
      <c r="E30">
        <v>2.6093264000000001E-2</v>
      </c>
      <c r="F30">
        <v>1.8605467000000001E-2</v>
      </c>
      <c r="G30">
        <v>2.6636895040000002</v>
      </c>
      <c r="H30">
        <v>0.71370342899999994</v>
      </c>
      <c r="I30">
        <v>2</v>
      </c>
      <c r="J30">
        <v>1</v>
      </c>
      <c r="K30" t="s">
        <v>1</v>
      </c>
      <c r="L30" t="s">
        <v>0</v>
      </c>
      <c r="M30">
        <v>33140</v>
      </c>
      <c r="N30" t="s">
        <v>382</v>
      </c>
      <c r="O30">
        <v>266.02944860000002</v>
      </c>
      <c r="P30">
        <v>512.62026370000001</v>
      </c>
      <c r="Q30">
        <v>499.98774370000001</v>
      </c>
      <c r="R30">
        <v>327.79285149999998</v>
      </c>
      <c r="S30">
        <v>1053.696306</v>
      </c>
      <c r="T30">
        <v>1070.651382</v>
      </c>
      <c r="U30">
        <v>941.68666940000003</v>
      </c>
      <c r="V30">
        <v>1212.997192</v>
      </c>
      <c r="W30">
        <v>1589.4619029999999</v>
      </c>
      <c r="X30">
        <v>648.41327720000004</v>
      </c>
      <c r="Y30">
        <v>370.3123655</v>
      </c>
      <c r="Z30">
        <v>421.29629360000001</v>
      </c>
      <c r="AA30" t="s">
        <v>25</v>
      </c>
      <c r="AB30">
        <v>0.63400000000000001</v>
      </c>
    </row>
    <row r="31" spans="1:28" x14ac:dyDescent="0.3">
      <c r="A31" t="s">
        <v>986</v>
      </c>
      <c r="B31">
        <v>5</v>
      </c>
      <c r="C31">
        <v>1</v>
      </c>
      <c r="D31">
        <v>59.6</v>
      </c>
      <c r="E31">
        <v>3.0347000999999998E-2</v>
      </c>
      <c r="F31">
        <v>2.0189386E-2</v>
      </c>
      <c r="G31">
        <v>2.2996786939999998</v>
      </c>
      <c r="H31">
        <v>0.68584334999999996</v>
      </c>
      <c r="I31">
        <v>2</v>
      </c>
      <c r="J31">
        <v>1</v>
      </c>
      <c r="K31" t="s">
        <v>1</v>
      </c>
      <c r="L31" t="s">
        <v>0</v>
      </c>
      <c r="M31">
        <v>34576</v>
      </c>
      <c r="N31" t="s">
        <v>987</v>
      </c>
      <c r="O31">
        <v>132.3784814</v>
      </c>
      <c r="P31">
        <v>392.03616390000002</v>
      </c>
      <c r="Q31">
        <v>521.91915759999995</v>
      </c>
      <c r="R31">
        <v>603.02520170000003</v>
      </c>
      <c r="S31">
        <v>889.61312120000002</v>
      </c>
      <c r="T31">
        <v>1428.8381469999999</v>
      </c>
      <c r="U31">
        <v>674.91380460000005</v>
      </c>
      <c r="V31">
        <v>799.63068880000003</v>
      </c>
      <c r="W31">
        <v>1139.304404</v>
      </c>
      <c r="X31">
        <v>799.21644479999998</v>
      </c>
      <c r="Y31">
        <v>754.28468310000005</v>
      </c>
      <c r="Z31">
        <v>749.01417579999998</v>
      </c>
      <c r="AA31" t="s">
        <v>25</v>
      </c>
      <c r="AB31">
        <v>0.5746</v>
      </c>
    </row>
    <row r="32" spans="1:28" x14ac:dyDescent="0.3">
      <c r="A32" t="s">
        <v>633</v>
      </c>
      <c r="B32">
        <v>6</v>
      </c>
      <c r="C32">
        <v>1</v>
      </c>
      <c r="D32">
        <v>47.74</v>
      </c>
      <c r="E32" s="1">
        <v>8.03E-5</v>
      </c>
      <c r="F32">
        <v>4.3480100000000001E-4</v>
      </c>
      <c r="G32">
        <v>20.943090349999999</v>
      </c>
      <c r="H32">
        <v>0.99998838199999995</v>
      </c>
      <c r="I32">
        <v>2</v>
      </c>
      <c r="J32">
        <v>1</v>
      </c>
      <c r="K32" t="s">
        <v>2</v>
      </c>
      <c r="L32" t="s">
        <v>1</v>
      </c>
      <c r="M32">
        <v>28094</v>
      </c>
      <c r="N32" t="s">
        <v>634</v>
      </c>
      <c r="O32">
        <v>611.78649919999998</v>
      </c>
      <c r="P32">
        <v>1717.3845229999999</v>
      </c>
      <c r="Q32">
        <v>236.83327059999999</v>
      </c>
      <c r="R32">
        <v>858.61081979999994</v>
      </c>
      <c r="S32">
        <v>127.43102020000001</v>
      </c>
      <c r="T32">
        <v>169.3006183</v>
      </c>
      <c r="U32">
        <v>238.23430099999999</v>
      </c>
      <c r="V32">
        <v>274.34080549999999</v>
      </c>
      <c r="W32">
        <v>6218.1465829999997</v>
      </c>
      <c r="X32">
        <v>3734.0724230000001</v>
      </c>
      <c r="Y32">
        <v>3226.2756159999999</v>
      </c>
      <c r="Z32">
        <v>3770.8896570000002</v>
      </c>
      <c r="AA32" t="s">
        <v>55</v>
      </c>
      <c r="AB32">
        <v>0.62839999999999996</v>
      </c>
    </row>
    <row r="33" spans="1:28" x14ac:dyDescent="0.3">
      <c r="A33" t="s">
        <v>710</v>
      </c>
      <c r="B33">
        <v>4</v>
      </c>
      <c r="C33">
        <v>3</v>
      </c>
      <c r="D33">
        <v>119.51</v>
      </c>
      <c r="E33">
        <v>7.00028E-4</v>
      </c>
      <c r="F33">
        <v>1.650402E-3</v>
      </c>
      <c r="G33">
        <v>3.4192028470000002</v>
      </c>
      <c r="H33">
        <v>0.99624789800000002</v>
      </c>
      <c r="I33">
        <v>2</v>
      </c>
      <c r="J33">
        <v>1</v>
      </c>
      <c r="K33" t="s">
        <v>0</v>
      </c>
      <c r="L33" t="s">
        <v>2</v>
      </c>
      <c r="M33">
        <v>11136</v>
      </c>
      <c r="N33" t="s">
        <v>711</v>
      </c>
      <c r="O33">
        <v>1908.731174</v>
      </c>
      <c r="P33">
        <v>4096.6512039999998</v>
      </c>
      <c r="Q33">
        <v>2266.4622330000002</v>
      </c>
      <c r="R33">
        <v>4067.0942439999999</v>
      </c>
      <c r="S33">
        <v>3115.5115890000002</v>
      </c>
      <c r="T33">
        <v>2991.7780699999998</v>
      </c>
      <c r="U33">
        <v>1814.5962019999999</v>
      </c>
      <c r="V33">
        <v>2069.9101740000001</v>
      </c>
      <c r="W33">
        <v>1108.5036319999999</v>
      </c>
      <c r="X33">
        <v>1001.548228</v>
      </c>
      <c r="Y33">
        <v>795.04583279999997</v>
      </c>
      <c r="Z33">
        <v>703.6203064</v>
      </c>
      <c r="AA33" t="s">
        <v>55</v>
      </c>
      <c r="AB33">
        <v>0.49940000000000001</v>
      </c>
    </row>
    <row r="34" spans="1:28" x14ac:dyDescent="0.3">
      <c r="A34" t="s">
        <v>822</v>
      </c>
      <c r="B34">
        <v>4</v>
      </c>
      <c r="C34">
        <v>1</v>
      </c>
      <c r="D34">
        <v>35.409999999999997</v>
      </c>
      <c r="E34">
        <v>7.9278400000000005E-4</v>
      </c>
      <c r="F34">
        <v>1.6794679999999999E-3</v>
      </c>
      <c r="G34">
        <v>26.417550550000001</v>
      </c>
      <c r="H34">
        <v>0.99523286700000002</v>
      </c>
      <c r="I34">
        <v>2</v>
      </c>
      <c r="J34">
        <v>1</v>
      </c>
      <c r="K34" t="s">
        <v>1</v>
      </c>
      <c r="L34" t="s">
        <v>0</v>
      </c>
      <c r="M34">
        <v>18300</v>
      </c>
      <c r="N34" t="s">
        <v>823</v>
      </c>
      <c r="O34">
        <v>30.198776819999999</v>
      </c>
      <c r="P34">
        <v>299.00807459999999</v>
      </c>
      <c r="Q34">
        <v>11.094066059999999</v>
      </c>
      <c r="R34">
        <v>17.96366652</v>
      </c>
      <c r="S34">
        <v>1491.326374</v>
      </c>
      <c r="T34">
        <v>5152.637213</v>
      </c>
      <c r="U34">
        <v>1041.4064519999999</v>
      </c>
      <c r="V34">
        <v>1779.102719</v>
      </c>
      <c r="W34">
        <v>1185.068526</v>
      </c>
      <c r="X34">
        <v>329.51556900000003</v>
      </c>
      <c r="Y34">
        <v>595.42209800000001</v>
      </c>
      <c r="Z34">
        <v>697.66982340000004</v>
      </c>
      <c r="AA34" t="s">
        <v>55</v>
      </c>
      <c r="AB34">
        <v>0.29139999999999999</v>
      </c>
    </row>
    <row r="35" spans="1:28" x14ac:dyDescent="0.3">
      <c r="A35" t="s">
        <v>828</v>
      </c>
      <c r="B35">
        <v>11</v>
      </c>
      <c r="C35">
        <v>2</v>
      </c>
      <c r="D35">
        <v>76.260000000000005</v>
      </c>
      <c r="E35">
        <v>1.18421E-3</v>
      </c>
      <c r="F35">
        <v>2.2192190000000001E-3</v>
      </c>
      <c r="G35">
        <v>89.16444018</v>
      </c>
      <c r="H35">
        <v>0.99023557399999995</v>
      </c>
      <c r="I35">
        <v>2</v>
      </c>
      <c r="J35">
        <v>1</v>
      </c>
      <c r="K35" t="s">
        <v>2</v>
      </c>
      <c r="L35" t="s">
        <v>0</v>
      </c>
      <c r="M35">
        <v>62185</v>
      </c>
      <c r="N35" t="s">
        <v>829</v>
      </c>
      <c r="O35">
        <v>0</v>
      </c>
      <c r="P35">
        <v>2.6433800860000001</v>
      </c>
      <c r="Q35">
        <v>0.30510433799999997</v>
      </c>
      <c r="R35">
        <v>0</v>
      </c>
      <c r="S35">
        <v>8.4765829480000008</v>
      </c>
      <c r="T35">
        <v>3.4333923510000002</v>
      </c>
      <c r="U35">
        <v>29.87247258</v>
      </c>
      <c r="V35">
        <v>1.993441083</v>
      </c>
      <c r="W35">
        <v>40.36408136</v>
      </c>
      <c r="X35">
        <v>101.4756577</v>
      </c>
      <c r="Y35">
        <v>11.051327990000001</v>
      </c>
      <c r="Z35">
        <v>110.0088959</v>
      </c>
      <c r="AA35" t="s">
        <v>55</v>
      </c>
      <c r="AB35">
        <v>0.41639999999999999</v>
      </c>
    </row>
    <row r="36" spans="1:28" x14ac:dyDescent="0.3">
      <c r="A36" t="s">
        <v>830</v>
      </c>
      <c r="B36">
        <v>5</v>
      </c>
      <c r="C36">
        <v>1</v>
      </c>
      <c r="D36">
        <v>45.6</v>
      </c>
      <c r="E36">
        <v>1.204225E-3</v>
      </c>
      <c r="F36">
        <v>2.2281599999999999E-3</v>
      </c>
      <c r="G36">
        <v>2.0250483730000002</v>
      </c>
      <c r="H36">
        <v>0.98995637599999997</v>
      </c>
      <c r="I36">
        <v>2</v>
      </c>
      <c r="J36">
        <v>1</v>
      </c>
      <c r="K36" t="s">
        <v>2</v>
      </c>
      <c r="L36" t="s">
        <v>1</v>
      </c>
      <c r="M36">
        <v>29031</v>
      </c>
      <c r="N36" t="s">
        <v>831</v>
      </c>
      <c r="O36">
        <v>495.53933269999999</v>
      </c>
      <c r="P36">
        <v>604.88235410000004</v>
      </c>
      <c r="Q36">
        <v>524.53582979999999</v>
      </c>
      <c r="R36">
        <v>862.79313109999998</v>
      </c>
      <c r="S36">
        <v>492.30669549999999</v>
      </c>
      <c r="T36">
        <v>542.01914420000003</v>
      </c>
      <c r="U36">
        <v>532.94310270000005</v>
      </c>
      <c r="V36">
        <v>600.52887099999998</v>
      </c>
      <c r="W36">
        <v>1231.8930379999999</v>
      </c>
      <c r="X36">
        <v>1309.155532</v>
      </c>
      <c r="Y36">
        <v>859.66873820000001</v>
      </c>
      <c r="Z36">
        <v>989.17812730000003</v>
      </c>
      <c r="AA36" t="s">
        <v>55</v>
      </c>
      <c r="AB36">
        <v>0.9073</v>
      </c>
    </row>
    <row r="37" spans="1:28" x14ac:dyDescent="0.3">
      <c r="A37" t="s">
        <v>182</v>
      </c>
      <c r="B37">
        <v>35</v>
      </c>
      <c r="C37">
        <v>14</v>
      </c>
      <c r="D37">
        <v>1580.08</v>
      </c>
      <c r="E37">
        <v>1.498767E-3</v>
      </c>
      <c r="F37">
        <v>2.5181460000000002E-3</v>
      </c>
      <c r="G37">
        <v>4.0217020870000004</v>
      </c>
      <c r="H37">
        <v>0.98566467000000002</v>
      </c>
      <c r="I37" t="s">
        <v>39</v>
      </c>
      <c r="J37">
        <v>2</v>
      </c>
      <c r="K37" t="s">
        <v>0</v>
      </c>
      <c r="L37" t="s">
        <v>2</v>
      </c>
      <c r="M37">
        <v>77148</v>
      </c>
      <c r="N37" t="s">
        <v>183</v>
      </c>
      <c r="O37">
        <v>26466.57242</v>
      </c>
      <c r="P37">
        <v>60505.096960000003</v>
      </c>
      <c r="Q37">
        <v>19551.042079999999</v>
      </c>
      <c r="R37">
        <v>41944.854610000002</v>
      </c>
      <c r="S37">
        <v>14225.97488</v>
      </c>
      <c r="T37">
        <v>8834.930413</v>
      </c>
      <c r="U37">
        <v>14502.4792</v>
      </c>
      <c r="V37">
        <v>12923.73234</v>
      </c>
      <c r="W37">
        <v>13794.35641</v>
      </c>
      <c r="X37">
        <v>8755.6754569999994</v>
      </c>
      <c r="Y37">
        <v>6754.6566039999998</v>
      </c>
      <c r="Z37">
        <v>7611.9112260000002</v>
      </c>
      <c r="AA37" t="s">
        <v>55</v>
      </c>
      <c r="AB37">
        <v>0.49940000000000001</v>
      </c>
    </row>
    <row r="38" spans="1:28" x14ac:dyDescent="0.3">
      <c r="A38" t="s">
        <v>735</v>
      </c>
      <c r="B38">
        <v>5</v>
      </c>
      <c r="C38">
        <v>1</v>
      </c>
      <c r="D38">
        <v>71.31</v>
      </c>
      <c r="E38">
        <v>5.7265409999999999E-3</v>
      </c>
      <c r="F38">
        <v>6.4888649999999999E-3</v>
      </c>
      <c r="G38">
        <v>7.2259741139999996</v>
      </c>
      <c r="H38">
        <v>0.91834195299999999</v>
      </c>
      <c r="I38">
        <v>2</v>
      </c>
      <c r="J38">
        <v>1</v>
      </c>
      <c r="K38" t="s">
        <v>0</v>
      </c>
      <c r="L38" t="s">
        <v>2</v>
      </c>
      <c r="M38">
        <v>30520</v>
      </c>
      <c r="N38" t="s">
        <v>736</v>
      </c>
      <c r="O38">
        <v>125.8544816</v>
      </c>
      <c r="P38">
        <v>496.7097278</v>
      </c>
      <c r="Q38">
        <v>266.50231330000003</v>
      </c>
      <c r="R38">
        <v>444.2554318</v>
      </c>
      <c r="S38">
        <v>32.744810450000003</v>
      </c>
      <c r="T38">
        <v>56.912123680000001</v>
      </c>
      <c r="U38">
        <v>122.2753317</v>
      </c>
      <c r="V38">
        <v>87.159951140000004</v>
      </c>
      <c r="W38">
        <v>13.19245735</v>
      </c>
      <c r="X38">
        <v>24.763019159999999</v>
      </c>
      <c r="Y38">
        <v>91.318457929999994</v>
      </c>
      <c r="Z38">
        <v>55.244018920000002</v>
      </c>
      <c r="AA38" t="s">
        <v>55</v>
      </c>
      <c r="AB38">
        <v>0.65910000000000002</v>
      </c>
    </row>
    <row r="39" spans="1:28" x14ac:dyDescent="0.3">
      <c r="A39" t="s">
        <v>915</v>
      </c>
      <c r="B39">
        <v>8</v>
      </c>
      <c r="C39">
        <v>4</v>
      </c>
      <c r="D39">
        <v>60.29</v>
      </c>
      <c r="E39">
        <v>1.1996669999999999E-2</v>
      </c>
      <c r="F39">
        <v>1.1062426E-2</v>
      </c>
      <c r="G39">
        <v>4.2782593230000003</v>
      </c>
      <c r="H39">
        <v>0.83707147000000004</v>
      </c>
      <c r="I39">
        <v>2</v>
      </c>
      <c r="J39">
        <v>1</v>
      </c>
      <c r="K39" t="s">
        <v>1</v>
      </c>
      <c r="L39" t="s">
        <v>0</v>
      </c>
      <c r="M39">
        <v>67527</v>
      </c>
      <c r="N39" t="s">
        <v>916</v>
      </c>
      <c r="O39">
        <v>278.93467870000001</v>
      </c>
      <c r="P39">
        <v>413.02603290000002</v>
      </c>
      <c r="Q39">
        <v>397.11395629999998</v>
      </c>
      <c r="R39">
        <v>558.23515029999999</v>
      </c>
      <c r="S39">
        <v>512.40955689999998</v>
      </c>
      <c r="T39">
        <v>1849.1817719999999</v>
      </c>
      <c r="U39">
        <v>2226.8009569999999</v>
      </c>
      <c r="V39">
        <v>2459.226302</v>
      </c>
      <c r="W39">
        <v>876.98486600000001</v>
      </c>
      <c r="X39">
        <v>955.23596640000005</v>
      </c>
      <c r="Y39">
        <v>497.73189430000002</v>
      </c>
      <c r="Z39">
        <v>879.14006719999998</v>
      </c>
      <c r="AA39" t="s">
        <v>55</v>
      </c>
      <c r="AB39">
        <v>0.55320000000000003</v>
      </c>
    </row>
    <row r="42" spans="1:28" x14ac:dyDescent="0.3">
      <c r="A42" t="s">
        <v>1061</v>
      </c>
      <c r="B42" s="6">
        <f>(38/254)*100</f>
        <v>14.960629921259844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B9"/>
  <sheetViews>
    <sheetView workbookViewId="0">
      <selection activeCell="B9" sqref="B9"/>
    </sheetView>
  </sheetViews>
  <sheetFormatPr defaultRowHeight="14.4" x14ac:dyDescent="0.3"/>
  <cols>
    <col min="1" max="1" width="10.4414062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765</v>
      </c>
      <c r="B2">
        <v>7</v>
      </c>
      <c r="C2">
        <v>1</v>
      </c>
      <c r="D2">
        <v>85.57</v>
      </c>
      <c r="E2" s="1">
        <v>1.08E-6</v>
      </c>
      <c r="F2" s="1">
        <v>3.1699999999999998E-5</v>
      </c>
      <c r="G2">
        <v>1973.741888</v>
      </c>
      <c r="H2">
        <v>1</v>
      </c>
      <c r="I2">
        <v>2</v>
      </c>
      <c r="J2">
        <v>1</v>
      </c>
      <c r="K2" t="s">
        <v>2</v>
      </c>
      <c r="L2" t="s">
        <v>0</v>
      </c>
      <c r="M2">
        <v>49973</v>
      </c>
      <c r="N2" t="s">
        <v>766</v>
      </c>
      <c r="O2">
        <v>0</v>
      </c>
      <c r="P2">
        <v>0.86624334300000005</v>
      </c>
      <c r="Q2">
        <v>0</v>
      </c>
      <c r="R2">
        <v>2.4402244999999999E-2</v>
      </c>
      <c r="S2">
        <v>0</v>
      </c>
      <c r="T2">
        <v>1.6213645590000001</v>
      </c>
      <c r="U2">
        <v>4.4644891649999998</v>
      </c>
      <c r="V2">
        <v>7.3251425130000003</v>
      </c>
      <c r="W2">
        <v>450.61309870000002</v>
      </c>
      <c r="X2">
        <v>499.38823980000001</v>
      </c>
      <c r="Y2">
        <v>325.67017129999999</v>
      </c>
      <c r="Z2">
        <v>482.23299559999998</v>
      </c>
      <c r="AA2" t="s">
        <v>43</v>
      </c>
      <c r="AB2">
        <v>0.59240000000000004</v>
      </c>
    </row>
    <row r="3" spans="1:28" x14ac:dyDescent="0.3">
      <c r="A3" t="s">
        <v>781</v>
      </c>
      <c r="B3">
        <v>21</v>
      </c>
      <c r="C3">
        <v>7</v>
      </c>
      <c r="D3">
        <v>127.18</v>
      </c>
      <c r="E3" s="1">
        <v>3.01E-5</v>
      </c>
      <c r="F3">
        <v>2.1995599999999999E-4</v>
      </c>
      <c r="G3">
        <v>6.908408058</v>
      </c>
      <c r="H3">
        <v>0.99999976899999998</v>
      </c>
      <c r="I3">
        <v>2</v>
      </c>
      <c r="J3">
        <v>1</v>
      </c>
      <c r="K3" t="s">
        <v>0</v>
      </c>
      <c r="L3" t="s">
        <v>1</v>
      </c>
      <c r="M3">
        <v>131251</v>
      </c>
      <c r="N3" t="s">
        <v>782</v>
      </c>
      <c r="O3">
        <v>72250.556190000003</v>
      </c>
      <c r="P3">
        <v>100087.0864</v>
      </c>
      <c r="Q3">
        <v>91470.787400000001</v>
      </c>
      <c r="R3">
        <v>124534.91620000001</v>
      </c>
      <c r="S3">
        <v>8951.7299939999994</v>
      </c>
      <c r="T3">
        <v>13004.812470000001</v>
      </c>
      <c r="U3">
        <v>17762.565890000002</v>
      </c>
      <c r="V3">
        <v>16494.036970000001</v>
      </c>
      <c r="W3">
        <v>47209.501450000003</v>
      </c>
      <c r="X3">
        <v>53227.138769999998</v>
      </c>
      <c r="Y3">
        <v>28773.330849999998</v>
      </c>
      <c r="Z3">
        <v>25446.99281</v>
      </c>
      <c r="AA3" t="s">
        <v>43</v>
      </c>
      <c r="AB3">
        <v>0.66710000000000003</v>
      </c>
    </row>
    <row r="4" spans="1:28" x14ac:dyDescent="0.3">
      <c r="A4" t="s">
        <v>793</v>
      </c>
      <c r="B4">
        <v>13</v>
      </c>
      <c r="C4">
        <v>3</v>
      </c>
      <c r="D4">
        <v>82.87</v>
      </c>
      <c r="E4">
        <v>1.9528199999999999E-4</v>
      </c>
      <c r="F4">
        <v>7.4809500000000005E-4</v>
      </c>
      <c r="G4">
        <v>288.62738009999998</v>
      </c>
      <c r="H4">
        <v>0.999812543</v>
      </c>
      <c r="I4">
        <v>2</v>
      </c>
      <c r="J4">
        <v>1</v>
      </c>
      <c r="K4" t="s">
        <v>1</v>
      </c>
      <c r="L4" t="s">
        <v>0</v>
      </c>
      <c r="M4">
        <v>41276</v>
      </c>
      <c r="N4" t="s">
        <v>794</v>
      </c>
      <c r="O4">
        <v>8.6964921929999992</v>
      </c>
      <c r="P4">
        <v>34.081156219999997</v>
      </c>
      <c r="Q4">
        <v>0.51671968700000004</v>
      </c>
      <c r="R4">
        <v>1.046393532</v>
      </c>
      <c r="S4">
        <v>173.0343896</v>
      </c>
      <c r="T4">
        <v>1170.836957</v>
      </c>
      <c r="U4">
        <v>4990.381813</v>
      </c>
      <c r="V4">
        <v>6463.7047009999997</v>
      </c>
      <c r="W4">
        <v>1778.338182</v>
      </c>
      <c r="X4">
        <v>2372.3037060000001</v>
      </c>
      <c r="Y4">
        <v>1791.654037</v>
      </c>
      <c r="Z4">
        <v>2859.6449670000002</v>
      </c>
      <c r="AA4" t="s">
        <v>43</v>
      </c>
      <c r="AB4">
        <v>0.61929999999999996</v>
      </c>
    </row>
    <row r="5" spans="1:28" x14ac:dyDescent="0.3">
      <c r="A5" t="s">
        <v>799</v>
      </c>
      <c r="B5">
        <v>8</v>
      </c>
      <c r="C5">
        <v>2</v>
      </c>
      <c r="D5">
        <v>59.11</v>
      </c>
      <c r="E5">
        <v>2.26023E-4</v>
      </c>
      <c r="F5">
        <v>7.8662800000000005E-4</v>
      </c>
      <c r="G5">
        <v>11.096158279999999</v>
      </c>
      <c r="H5">
        <v>0.99972087600000004</v>
      </c>
      <c r="I5">
        <v>2</v>
      </c>
      <c r="J5">
        <v>1</v>
      </c>
      <c r="K5" t="s">
        <v>2</v>
      </c>
      <c r="L5" t="s">
        <v>0</v>
      </c>
      <c r="M5">
        <v>55261</v>
      </c>
      <c r="N5" t="s">
        <v>800</v>
      </c>
      <c r="O5">
        <v>8253.7248199999995</v>
      </c>
      <c r="P5">
        <v>13290.05948</v>
      </c>
      <c r="Q5">
        <v>6580.1994530000002</v>
      </c>
      <c r="R5">
        <v>15844.17043</v>
      </c>
      <c r="S5">
        <v>20557.70003</v>
      </c>
      <c r="T5">
        <v>35921.518750000003</v>
      </c>
      <c r="U5">
        <v>83104.313099999999</v>
      </c>
      <c r="V5">
        <v>97431.315029999998</v>
      </c>
      <c r="W5">
        <v>136991.3364</v>
      </c>
      <c r="X5">
        <v>150378.44330000001</v>
      </c>
      <c r="Y5">
        <v>91399.819350000005</v>
      </c>
      <c r="Z5">
        <v>109107.9993</v>
      </c>
      <c r="AA5" t="s">
        <v>43</v>
      </c>
      <c r="AB5">
        <v>0.50839999999999996</v>
      </c>
    </row>
    <row r="6" spans="1:28" x14ac:dyDescent="0.3">
      <c r="A6" t="s">
        <v>706</v>
      </c>
      <c r="B6">
        <v>15</v>
      </c>
      <c r="C6">
        <v>8</v>
      </c>
      <c r="D6">
        <v>244.21</v>
      </c>
      <c r="E6">
        <v>1.14634E-2</v>
      </c>
      <c r="F6">
        <v>1.0880748000000001E-2</v>
      </c>
      <c r="G6">
        <v>3.4393038050000002</v>
      </c>
      <c r="H6">
        <v>0.84311974000000001</v>
      </c>
      <c r="I6">
        <v>2</v>
      </c>
      <c r="J6">
        <v>1</v>
      </c>
      <c r="K6" t="s">
        <v>0</v>
      </c>
      <c r="L6" t="s">
        <v>1</v>
      </c>
      <c r="M6">
        <v>70628</v>
      </c>
      <c r="N6" t="s">
        <v>707</v>
      </c>
      <c r="O6">
        <v>14490.91956</v>
      </c>
      <c r="P6">
        <v>18756.636979999999</v>
      </c>
      <c r="Q6">
        <v>15117.268389999999</v>
      </c>
      <c r="R6">
        <v>37731.461589999999</v>
      </c>
      <c r="S6">
        <v>1766.9221500000001</v>
      </c>
      <c r="T6">
        <v>7309.2203140000001</v>
      </c>
      <c r="U6">
        <v>9380.2147160000004</v>
      </c>
      <c r="V6">
        <v>6576.699337</v>
      </c>
      <c r="W6">
        <v>7563.8592909999998</v>
      </c>
      <c r="X6">
        <v>7474.0226110000003</v>
      </c>
      <c r="Y6">
        <v>5628.6081999999997</v>
      </c>
      <c r="Z6">
        <v>6272.6550349999998</v>
      </c>
      <c r="AA6" t="s">
        <v>43</v>
      </c>
      <c r="AB6">
        <v>0.51559999999999995</v>
      </c>
    </row>
    <row r="9" spans="1:28" x14ac:dyDescent="0.3">
      <c r="A9" t="s">
        <v>1068</v>
      </c>
      <c r="B9" s="6">
        <f>(5/254)*100</f>
        <v>1.9685039370078741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28"/>
  <sheetViews>
    <sheetView topLeftCell="A14" workbookViewId="0">
      <selection activeCell="AA14" sqref="AA1:AH1048576"/>
    </sheetView>
  </sheetViews>
  <sheetFormatPr defaultRowHeight="14.4" x14ac:dyDescent="0.3"/>
  <cols>
    <col min="1" max="1" width="13.664062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760</v>
      </c>
      <c r="B2">
        <v>7</v>
      </c>
      <c r="C2">
        <v>1</v>
      </c>
      <c r="D2">
        <v>95.75</v>
      </c>
      <c r="E2" s="1">
        <v>4.9600000000000004E-10</v>
      </c>
      <c r="F2" s="1">
        <v>7.2499999999999994E-8</v>
      </c>
      <c r="G2">
        <v>393.99453840000001</v>
      </c>
      <c r="H2">
        <v>1</v>
      </c>
      <c r="I2">
        <v>2</v>
      </c>
      <c r="J2">
        <v>1</v>
      </c>
      <c r="K2" t="s">
        <v>0</v>
      </c>
      <c r="L2" t="s">
        <v>1</v>
      </c>
      <c r="M2">
        <v>17754</v>
      </c>
      <c r="N2" t="s">
        <v>761</v>
      </c>
      <c r="O2">
        <v>77.544364950000002</v>
      </c>
      <c r="P2">
        <v>126.5131495</v>
      </c>
      <c r="Q2">
        <v>100.3934634</v>
      </c>
      <c r="R2">
        <v>140.3435044</v>
      </c>
      <c r="S2">
        <v>0</v>
      </c>
      <c r="T2">
        <v>0</v>
      </c>
      <c r="U2">
        <v>0.59369386599999996</v>
      </c>
      <c r="V2">
        <v>0.53524178899999997</v>
      </c>
      <c r="W2">
        <v>40.50929361</v>
      </c>
      <c r="X2">
        <v>41.45225731</v>
      </c>
      <c r="Y2">
        <v>37.215172000000003</v>
      </c>
      <c r="Z2">
        <v>39.312608140000002</v>
      </c>
      <c r="AA2" t="s">
        <v>139</v>
      </c>
      <c r="AB2">
        <v>0.45960000000000001</v>
      </c>
    </row>
    <row r="3" spans="1:28" x14ac:dyDescent="0.3">
      <c r="A3" t="s">
        <v>779</v>
      </c>
      <c r="B3">
        <v>8</v>
      </c>
      <c r="C3">
        <v>2</v>
      </c>
      <c r="D3">
        <v>73.7</v>
      </c>
      <c r="E3" s="1">
        <v>2.09E-5</v>
      </c>
      <c r="F3">
        <v>1.6767099999999999E-4</v>
      </c>
      <c r="G3">
        <v>19.348713910000001</v>
      </c>
      <c r="H3">
        <v>0.99999995900000005</v>
      </c>
      <c r="I3">
        <v>2</v>
      </c>
      <c r="J3">
        <v>1</v>
      </c>
      <c r="K3" t="s">
        <v>0</v>
      </c>
      <c r="L3" t="s">
        <v>2</v>
      </c>
      <c r="M3">
        <v>60003</v>
      </c>
      <c r="N3" t="s">
        <v>780</v>
      </c>
      <c r="O3">
        <v>2197.5125320000002</v>
      </c>
      <c r="P3">
        <v>1691.285599</v>
      </c>
      <c r="Q3">
        <v>1520.8247779999999</v>
      </c>
      <c r="R3">
        <v>3748.866696</v>
      </c>
      <c r="S3">
        <v>455.94881609999999</v>
      </c>
      <c r="T3">
        <v>159.52173300000001</v>
      </c>
      <c r="U3">
        <v>195.16782219999999</v>
      </c>
      <c r="V3">
        <v>108.9734962</v>
      </c>
      <c r="W3">
        <v>109.4008024</v>
      </c>
      <c r="X3">
        <v>112.7805661</v>
      </c>
      <c r="Y3">
        <v>176.7479074</v>
      </c>
      <c r="Z3">
        <v>74.409140669999999</v>
      </c>
      <c r="AA3" t="s">
        <v>139</v>
      </c>
      <c r="AB3">
        <v>0.97560000000000002</v>
      </c>
    </row>
    <row r="4" spans="1:28" x14ac:dyDescent="0.3">
      <c r="A4" t="s">
        <v>791</v>
      </c>
      <c r="B4">
        <v>9</v>
      </c>
      <c r="C4">
        <v>1</v>
      </c>
      <c r="D4">
        <v>62.76</v>
      </c>
      <c r="E4">
        <v>1.74294E-4</v>
      </c>
      <c r="F4">
        <v>7.0769599999999995E-4</v>
      </c>
      <c r="G4">
        <v>17.381390209999999</v>
      </c>
      <c r="H4">
        <v>0.99986395500000003</v>
      </c>
      <c r="I4">
        <v>2</v>
      </c>
      <c r="J4">
        <v>1</v>
      </c>
      <c r="K4" t="s">
        <v>2</v>
      </c>
      <c r="L4" t="s">
        <v>0</v>
      </c>
      <c r="M4">
        <v>56338</v>
      </c>
      <c r="N4" t="s">
        <v>792</v>
      </c>
      <c r="O4">
        <v>331.39408129999998</v>
      </c>
      <c r="P4">
        <v>674.2967324</v>
      </c>
      <c r="Q4">
        <v>179.24058969999999</v>
      </c>
      <c r="R4">
        <v>312.19326710000001</v>
      </c>
      <c r="S4">
        <v>1134.5319999999999</v>
      </c>
      <c r="T4">
        <v>2914.9266400000001</v>
      </c>
      <c r="U4">
        <v>5403.1260050000001</v>
      </c>
      <c r="V4">
        <v>6541.9884830000001</v>
      </c>
      <c r="W4">
        <v>8649.2307990000008</v>
      </c>
      <c r="X4">
        <v>7978.4771380000002</v>
      </c>
      <c r="Y4">
        <v>3624.7055890000001</v>
      </c>
      <c r="Z4">
        <v>5769.6945699999997</v>
      </c>
      <c r="AA4" t="s">
        <v>139</v>
      </c>
      <c r="AB4">
        <v>0.46910000000000002</v>
      </c>
    </row>
    <row r="5" spans="1:28" x14ac:dyDescent="0.3">
      <c r="A5" t="s">
        <v>811</v>
      </c>
      <c r="B5">
        <v>8</v>
      </c>
      <c r="C5">
        <v>1</v>
      </c>
      <c r="D5">
        <v>81.099999999999994</v>
      </c>
      <c r="E5">
        <v>4.5599399999999998E-4</v>
      </c>
      <c r="F5">
        <v>1.2191459999999999E-3</v>
      </c>
      <c r="G5">
        <v>10062.116900000001</v>
      </c>
      <c r="H5">
        <v>0.99846164000000004</v>
      </c>
      <c r="I5">
        <v>2</v>
      </c>
      <c r="J5">
        <v>1</v>
      </c>
      <c r="K5" t="s">
        <v>2</v>
      </c>
      <c r="L5" t="s">
        <v>0</v>
      </c>
      <c r="M5">
        <v>59407</v>
      </c>
      <c r="N5" t="s">
        <v>812</v>
      </c>
      <c r="O5">
        <v>0</v>
      </c>
      <c r="P5">
        <v>0.32606784900000002</v>
      </c>
      <c r="Q5">
        <v>0</v>
      </c>
      <c r="R5">
        <v>0</v>
      </c>
      <c r="S5">
        <v>0.61070556399999998</v>
      </c>
      <c r="T5">
        <v>1.04945617</v>
      </c>
      <c r="U5">
        <v>138.59376420000001</v>
      </c>
      <c r="V5">
        <v>129.71547670000001</v>
      </c>
      <c r="W5">
        <v>920.0860682</v>
      </c>
      <c r="X5">
        <v>900.84023000000002</v>
      </c>
      <c r="Y5">
        <v>573.06515809999996</v>
      </c>
      <c r="Z5">
        <v>886.94136170000002</v>
      </c>
      <c r="AA5" t="s">
        <v>139</v>
      </c>
      <c r="AB5">
        <v>0.75390000000000001</v>
      </c>
    </row>
    <row r="6" spans="1:28" x14ac:dyDescent="0.3">
      <c r="A6" t="s">
        <v>816</v>
      </c>
      <c r="B6">
        <v>10</v>
      </c>
      <c r="C6">
        <v>1</v>
      </c>
      <c r="D6">
        <v>472.38</v>
      </c>
      <c r="E6">
        <v>4.7540599999999999E-4</v>
      </c>
      <c r="F6">
        <v>1.2191459999999999E-3</v>
      </c>
      <c r="G6">
        <v>4.9195383650000002</v>
      </c>
      <c r="H6">
        <v>0.99831433000000003</v>
      </c>
      <c r="I6">
        <v>2</v>
      </c>
      <c r="J6">
        <v>1</v>
      </c>
      <c r="K6" t="s">
        <v>2</v>
      </c>
      <c r="L6" t="s">
        <v>0</v>
      </c>
      <c r="M6">
        <v>15035</v>
      </c>
      <c r="N6" t="s">
        <v>817</v>
      </c>
      <c r="O6">
        <v>271.0975224</v>
      </c>
      <c r="P6">
        <v>554.17197160000001</v>
      </c>
      <c r="Q6">
        <v>306.24051609999998</v>
      </c>
      <c r="R6">
        <v>421.00448460000001</v>
      </c>
      <c r="S6">
        <v>555.81421980000005</v>
      </c>
      <c r="T6">
        <v>1446.0288559999999</v>
      </c>
      <c r="U6">
        <v>1708.911967</v>
      </c>
      <c r="V6">
        <v>1577.0445030000001</v>
      </c>
      <c r="W6">
        <v>2358.3412920000001</v>
      </c>
      <c r="X6">
        <v>1893.1999490000001</v>
      </c>
      <c r="Y6">
        <v>1921.036511</v>
      </c>
      <c r="Z6">
        <v>1465.0768680000001</v>
      </c>
      <c r="AA6" t="s">
        <v>139</v>
      </c>
      <c r="AB6">
        <v>0.5645</v>
      </c>
    </row>
    <row r="7" spans="1:28" x14ac:dyDescent="0.3">
      <c r="A7" t="s">
        <v>824</v>
      </c>
      <c r="B7">
        <v>6</v>
      </c>
      <c r="C7">
        <v>1</v>
      </c>
      <c r="D7">
        <v>31.56</v>
      </c>
      <c r="E7">
        <v>1.082443E-3</v>
      </c>
      <c r="F7">
        <v>2.138156E-3</v>
      </c>
      <c r="G7">
        <v>57.579743090000001</v>
      </c>
      <c r="H7">
        <v>0.99162492400000002</v>
      </c>
      <c r="I7">
        <v>2</v>
      </c>
      <c r="J7">
        <v>1</v>
      </c>
      <c r="K7" t="s">
        <v>2</v>
      </c>
      <c r="L7" t="s">
        <v>0</v>
      </c>
      <c r="M7">
        <v>43716</v>
      </c>
      <c r="N7" t="s">
        <v>825</v>
      </c>
      <c r="O7">
        <v>17.044010230000001</v>
      </c>
      <c r="P7">
        <v>51.850428229999999</v>
      </c>
      <c r="Q7">
        <v>0</v>
      </c>
      <c r="R7">
        <v>1.042874222</v>
      </c>
      <c r="S7">
        <v>54.641542710000003</v>
      </c>
      <c r="T7">
        <v>179.55986859999999</v>
      </c>
      <c r="U7">
        <v>331.05080900000002</v>
      </c>
      <c r="V7">
        <v>356.0446005</v>
      </c>
      <c r="W7">
        <v>1170.2794449999999</v>
      </c>
      <c r="X7">
        <v>1170.1554040000001</v>
      </c>
      <c r="Y7">
        <v>733.75964599999998</v>
      </c>
      <c r="Z7">
        <v>952.77800130000003</v>
      </c>
      <c r="AA7" t="s">
        <v>139</v>
      </c>
      <c r="AB7">
        <v>0.74070000000000003</v>
      </c>
    </row>
    <row r="8" spans="1:28" x14ac:dyDescent="0.3">
      <c r="A8" t="s">
        <v>849</v>
      </c>
      <c r="B8">
        <v>5</v>
      </c>
      <c r="C8">
        <v>2</v>
      </c>
      <c r="D8">
        <v>75.13</v>
      </c>
      <c r="E8">
        <v>1.733392E-3</v>
      </c>
      <c r="F8">
        <v>2.6954729999999999E-3</v>
      </c>
      <c r="G8">
        <v>5.8042534659999996</v>
      </c>
      <c r="H8">
        <v>0.98206091600000001</v>
      </c>
      <c r="I8">
        <v>2</v>
      </c>
      <c r="J8">
        <v>1</v>
      </c>
      <c r="K8" t="s">
        <v>1</v>
      </c>
      <c r="L8" t="s">
        <v>0</v>
      </c>
      <c r="M8">
        <v>39148</v>
      </c>
      <c r="N8" t="s">
        <v>850</v>
      </c>
      <c r="O8">
        <v>590.30537530000004</v>
      </c>
      <c r="P8">
        <v>241.021547</v>
      </c>
      <c r="Q8">
        <v>225.1828854</v>
      </c>
      <c r="R8">
        <v>640.87606210000001</v>
      </c>
      <c r="S8">
        <v>1470.1680409999999</v>
      </c>
      <c r="T8">
        <v>2804.8052539999999</v>
      </c>
      <c r="U8">
        <v>1562.8006660000001</v>
      </c>
      <c r="V8">
        <v>4014.2838569999999</v>
      </c>
      <c r="W8">
        <v>792.3053152</v>
      </c>
      <c r="X8">
        <v>868.22073829999999</v>
      </c>
      <c r="Y8">
        <v>353.54950669999999</v>
      </c>
      <c r="Z8">
        <v>415.10965240000002</v>
      </c>
      <c r="AA8" t="s">
        <v>139</v>
      </c>
      <c r="AB8">
        <v>0.88370000000000004</v>
      </c>
    </row>
    <row r="9" spans="1:28" x14ac:dyDescent="0.3">
      <c r="A9" t="s">
        <v>862</v>
      </c>
      <c r="B9">
        <v>13</v>
      </c>
      <c r="C9">
        <v>2</v>
      </c>
      <c r="D9">
        <v>417.87</v>
      </c>
      <c r="E9">
        <v>3.0861199999999999E-3</v>
      </c>
      <c r="F9">
        <v>4.2520780000000003E-3</v>
      </c>
      <c r="G9">
        <v>16.51994758</v>
      </c>
      <c r="H9">
        <v>0.96006871999999999</v>
      </c>
      <c r="I9">
        <v>2</v>
      </c>
      <c r="J9">
        <v>1</v>
      </c>
      <c r="K9" t="s">
        <v>0</v>
      </c>
      <c r="L9" t="s">
        <v>2</v>
      </c>
      <c r="M9">
        <v>18462</v>
      </c>
      <c r="N9" t="s">
        <v>863</v>
      </c>
      <c r="O9">
        <v>573.4466827</v>
      </c>
      <c r="P9">
        <v>994.04754430000003</v>
      </c>
      <c r="Q9">
        <v>417.44772970000002</v>
      </c>
      <c r="R9">
        <v>1503.617796</v>
      </c>
      <c r="S9">
        <v>123.7870882</v>
      </c>
      <c r="T9">
        <v>182.34317329999999</v>
      </c>
      <c r="U9">
        <v>297.72530829999999</v>
      </c>
      <c r="V9">
        <v>284.47441759999998</v>
      </c>
      <c r="W9">
        <v>3.823192621</v>
      </c>
      <c r="X9">
        <v>33.75855284</v>
      </c>
      <c r="Y9">
        <v>82.918191879999995</v>
      </c>
      <c r="Z9">
        <v>90.672630670000004</v>
      </c>
      <c r="AA9" t="s">
        <v>139</v>
      </c>
      <c r="AB9">
        <v>0.95989999999999998</v>
      </c>
    </row>
    <row r="10" spans="1:28" x14ac:dyDescent="0.3">
      <c r="A10" t="s">
        <v>172</v>
      </c>
      <c r="B10">
        <v>18</v>
      </c>
      <c r="C10">
        <v>4</v>
      </c>
      <c r="D10">
        <v>348.7</v>
      </c>
      <c r="E10">
        <v>4.4177569999999996E-3</v>
      </c>
      <c r="F10">
        <v>5.4725010000000003E-3</v>
      </c>
      <c r="G10">
        <v>5.6749849020000003</v>
      </c>
      <c r="H10">
        <v>0.93851162600000004</v>
      </c>
      <c r="I10">
        <v>2</v>
      </c>
      <c r="J10">
        <v>1</v>
      </c>
      <c r="K10" t="s">
        <v>2</v>
      </c>
      <c r="L10" t="s">
        <v>0</v>
      </c>
      <c r="M10">
        <v>75588</v>
      </c>
      <c r="N10" t="s">
        <v>173</v>
      </c>
      <c r="O10">
        <v>1094.414352</v>
      </c>
      <c r="P10">
        <v>2667.5090449999998</v>
      </c>
      <c r="Q10">
        <v>848.20542399999999</v>
      </c>
      <c r="R10">
        <v>2070.0008339999999</v>
      </c>
      <c r="S10">
        <v>1889.844335</v>
      </c>
      <c r="T10">
        <v>1299.0405740000001</v>
      </c>
      <c r="U10">
        <v>6206.5200779999996</v>
      </c>
      <c r="V10">
        <v>5725.5229449999997</v>
      </c>
      <c r="W10">
        <v>8822.9778800000004</v>
      </c>
      <c r="X10">
        <v>11483.18579</v>
      </c>
      <c r="Y10">
        <v>6823.6037990000004</v>
      </c>
      <c r="Z10">
        <v>10779.867469999999</v>
      </c>
      <c r="AA10" t="s">
        <v>139</v>
      </c>
      <c r="AB10">
        <v>0.99650000000000005</v>
      </c>
    </row>
    <row r="11" spans="1:28" x14ac:dyDescent="0.3">
      <c r="A11" t="s">
        <v>876</v>
      </c>
      <c r="B11">
        <v>6</v>
      </c>
      <c r="C11">
        <v>2</v>
      </c>
      <c r="D11">
        <v>43.13</v>
      </c>
      <c r="E11">
        <v>4.6688659999999998E-3</v>
      </c>
      <c r="F11">
        <v>5.7349610000000002E-3</v>
      </c>
      <c r="G11">
        <v>10.247903859999999</v>
      </c>
      <c r="H11">
        <v>0.93455344100000004</v>
      </c>
      <c r="I11">
        <v>2</v>
      </c>
      <c r="J11">
        <v>1</v>
      </c>
      <c r="K11" t="s">
        <v>2</v>
      </c>
      <c r="L11" t="s">
        <v>0</v>
      </c>
      <c r="M11">
        <v>42799</v>
      </c>
      <c r="N11" t="s">
        <v>877</v>
      </c>
      <c r="O11">
        <v>31.041602810000001</v>
      </c>
      <c r="P11">
        <v>162.17410939999999</v>
      </c>
      <c r="Q11">
        <v>13.24292565</v>
      </c>
      <c r="R11">
        <v>92.175164730000006</v>
      </c>
      <c r="S11">
        <v>98.562175859999996</v>
      </c>
      <c r="T11">
        <v>453.2606126</v>
      </c>
      <c r="U11">
        <v>966.94346040000005</v>
      </c>
      <c r="V11">
        <v>1001.911234</v>
      </c>
      <c r="W11">
        <v>725.04070650000006</v>
      </c>
      <c r="X11">
        <v>870.03730210000003</v>
      </c>
      <c r="Y11">
        <v>665.47118839999996</v>
      </c>
      <c r="Z11">
        <v>799.82130210000003</v>
      </c>
      <c r="AA11" t="s">
        <v>139</v>
      </c>
      <c r="AB11">
        <v>0.47210000000000002</v>
      </c>
    </row>
    <row r="12" spans="1:28" x14ac:dyDescent="0.3">
      <c r="A12" t="s">
        <v>880</v>
      </c>
      <c r="B12">
        <v>6</v>
      </c>
      <c r="C12">
        <v>1</v>
      </c>
      <c r="D12">
        <v>62.91</v>
      </c>
      <c r="E12">
        <v>5.0325400000000003E-3</v>
      </c>
      <c r="F12">
        <v>6.0296689999999997E-3</v>
      </c>
      <c r="G12">
        <v>5.156934648</v>
      </c>
      <c r="H12">
        <v>0.92889355299999998</v>
      </c>
      <c r="I12">
        <v>2</v>
      </c>
      <c r="J12">
        <v>1</v>
      </c>
      <c r="K12" t="s">
        <v>1</v>
      </c>
      <c r="L12" t="s">
        <v>0</v>
      </c>
      <c r="M12">
        <v>27808</v>
      </c>
      <c r="N12" t="s">
        <v>881</v>
      </c>
      <c r="O12">
        <v>426.4692417</v>
      </c>
      <c r="P12">
        <v>193.23924940000001</v>
      </c>
      <c r="Q12">
        <v>90.204436860000001</v>
      </c>
      <c r="R12">
        <v>275.50482920000002</v>
      </c>
      <c r="S12">
        <v>659.15679720000003</v>
      </c>
      <c r="T12">
        <v>769.80486229999997</v>
      </c>
      <c r="U12">
        <v>1753.7792400000001</v>
      </c>
      <c r="V12">
        <v>1898.9940750000001</v>
      </c>
      <c r="W12">
        <v>391.75586939999999</v>
      </c>
      <c r="X12">
        <v>953.84430989999998</v>
      </c>
      <c r="Y12">
        <v>780.87187170000004</v>
      </c>
      <c r="Z12">
        <v>772.14709310000001</v>
      </c>
      <c r="AA12" t="s">
        <v>139</v>
      </c>
      <c r="AB12">
        <v>0.3332</v>
      </c>
    </row>
    <row r="13" spans="1:28" x14ac:dyDescent="0.3">
      <c r="A13" t="s">
        <v>882</v>
      </c>
      <c r="B13">
        <v>8</v>
      </c>
      <c r="C13">
        <v>3</v>
      </c>
      <c r="D13">
        <v>170.33</v>
      </c>
      <c r="E13">
        <v>5.2991690000000003E-3</v>
      </c>
      <c r="F13">
        <v>6.1967469999999998E-3</v>
      </c>
      <c r="G13">
        <v>8.5644910539999994</v>
      </c>
      <c r="H13">
        <v>0.92480051100000005</v>
      </c>
      <c r="I13">
        <v>2</v>
      </c>
      <c r="J13">
        <v>1</v>
      </c>
      <c r="K13" t="s">
        <v>0</v>
      </c>
      <c r="L13" t="s">
        <v>1</v>
      </c>
      <c r="M13">
        <v>28996</v>
      </c>
      <c r="N13" t="s">
        <v>883</v>
      </c>
      <c r="O13">
        <v>13176.31998</v>
      </c>
      <c r="P13">
        <v>13631.673070000001</v>
      </c>
      <c r="Q13">
        <v>13249.55781</v>
      </c>
      <c r="R13">
        <v>25934.815630000001</v>
      </c>
      <c r="S13">
        <v>176.10292720000001</v>
      </c>
      <c r="T13">
        <v>2365.9813730000001</v>
      </c>
      <c r="U13">
        <v>2753.9647439999999</v>
      </c>
      <c r="V13">
        <v>2409.29691</v>
      </c>
      <c r="W13">
        <v>5440.6210149999997</v>
      </c>
      <c r="X13">
        <v>4822.566656</v>
      </c>
      <c r="Y13">
        <v>3889.783222</v>
      </c>
      <c r="Z13">
        <v>4724.5048150000002</v>
      </c>
      <c r="AA13" t="s">
        <v>139</v>
      </c>
      <c r="AB13">
        <v>0.5887</v>
      </c>
    </row>
    <row r="14" spans="1:28" x14ac:dyDescent="0.3">
      <c r="A14" t="s">
        <v>887</v>
      </c>
      <c r="B14">
        <v>4</v>
      </c>
      <c r="C14">
        <v>1</v>
      </c>
      <c r="D14">
        <v>53.54</v>
      </c>
      <c r="E14">
        <v>6.2659509999999996E-3</v>
      </c>
      <c r="F14">
        <v>6.886545E-3</v>
      </c>
      <c r="G14">
        <v>6.3332893319999997</v>
      </c>
      <c r="H14">
        <v>0.91037150099999997</v>
      </c>
      <c r="I14">
        <v>2</v>
      </c>
      <c r="J14">
        <v>1</v>
      </c>
      <c r="K14" t="s">
        <v>0</v>
      </c>
      <c r="L14" t="s">
        <v>2</v>
      </c>
      <c r="M14">
        <v>14687</v>
      </c>
      <c r="N14" t="s">
        <v>888</v>
      </c>
      <c r="O14">
        <v>2507.042543</v>
      </c>
      <c r="P14">
        <v>5534.9405420000003</v>
      </c>
      <c r="Q14">
        <v>4729.9141069999996</v>
      </c>
      <c r="R14">
        <v>7635.6268689999997</v>
      </c>
      <c r="S14">
        <v>399.95237400000002</v>
      </c>
      <c r="T14">
        <v>1780.900817</v>
      </c>
      <c r="U14">
        <v>2988.9409460000002</v>
      </c>
      <c r="V14">
        <v>2250.5156360000001</v>
      </c>
      <c r="W14">
        <v>930.36638359999995</v>
      </c>
      <c r="X14">
        <v>844.48351130000003</v>
      </c>
      <c r="Y14">
        <v>709.18796410000004</v>
      </c>
      <c r="Z14">
        <v>738.22516940000003</v>
      </c>
      <c r="AA14" t="s">
        <v>139</v>
      </c>
      <c r="AB14">
        <v>0.96560000000000001</v>
      </c>
    </row>
    <row r="15" spans="1:28" x14ac:dyDescent="0.3">
      <c r="A15" t="s">
        <v>178</v>
      </c>
      <c r="B15">
        <v>8</v>
      </c>
      <c r="C15">
        <v>3</v>
      </c>
      <c r="D15">
        <v>174.51</v>
      </c>
      <c r="E15">
        <v>1.003078E-2</v>
      </c>
      <c r="F15">
        <v>1.01119E-2</v>
      </c>
      <c r="G15">
        <v>3.1901668189999999</v>
      </c>
      <c r="H15">
        <v>0.86008087300000002</v>
      </c>
      <c r="I15">
        <v>2</v>
      </c>
      <c r="J15">
        <v>1</v>
      </c>
      <c r="K15" t="s">
        <v>2</v>
      </c>
      <c r="L15" t="s">
        <v>0</v>
      </c>
      <c r="M15">
        <v>26887</v>
      </c>
      <c r="N15" t="s">
        <v>179</v>
      </c>
      <c r="O15">
        <v>1430.4487810000001</v>
      </c>
      <c r="P15">
        <v>1552.887138</v>
      </c>
      <c r="Q15">
        <v>1782.4085050000001</v>
      </c>
      <c r="R15">
        <v>2736.3501139999998</v>
      </c>
      <c r="S15">
        <v>3282.6826540000002</v>
      </c>
      <c r="T15">
        <v>6257.5847610000001</v>
      </c>
      <c r="U15">
        <v>3403.2238860000002</v>
      </c>
      <c r="V15">
        <v>6062.5617819999998</v>
      </c>
      <c r="W15">
        <v>8444.1717509999999</v>
      </c>
      <c r="X15">
        <v>4801.488198</v>
      </c>
      <c r="Y15">
        <v>8097.6901330000001</v>
      </c>
      <c r="Z15">
        <v>2589.5829789999998</v>
      </c>
      <c r="AA15" t="s">
        <v>139</v>
      </c>
      <c r="AB15">
        <v>0.71250000000000002</v>
      </c>
    </row>
    <row r="16" spans="1:28" x14ac:dyDescent="0.3">
      <c r="A16" t="s">
        <v>924</v>
      </c>
      <c r="B16">
        <v>8</v>
      </c>
      <c r="C16">
        <v>2</v>
      </c>
      <c r="D16">
        <v>353.17</v>
      </c>
      <c r="E16">
        <v>1.3394524999999999E-2</v>
      </c>
      <c r="F16">
        <v>1.1654243E-2</v>
      </c>
      <c r="G16">
        <v>5.6826369850000003</v>
      </c>
      <c r="H16">
        <v>0.82184423799999995</v>
      </c>
      <c r="I16">
        <v>2</v>
      </c>
      <c r="J16">
        <v>1</v>
      </c>
      <c r="K16" t="s">
        <v>1</v>
      </c>
      <c r="L16" t="s">
        <v>0</v>
      </c>
      <c r="M16">
        <v>39685</v>
      </c>
      <c r="N16" t="s">
        <v>138</v>
      </c>
      <c r="O16">
        <v>271.908615</v>
      </c>
      <c r="P16">
        <v>939.55346210000005</v>
      </c>
      <c r="Q16">
        <v>391.76910959999998</v>
      </c>
      <c r="R16">
        <v>628.29152910000005</v>
      </c>
      <c r="S16">
        <v>772.83935050000002</v>
      </c>
      <c r="T16">
        <v>1238.2231919999999</v>
      </c>
      <c r="U16">
        <v>4870.3530520000004</v>
      </c>
      <c r="V16">
        <v>5799.517922</v>
      </c>
      <c r="W16">
        <v>3004.370367</v>
      </c>
      <c r="X16">
        <v>2679.166111</v>
      </c>
      <c r="Y16">
        <v>1657.497631</v>
      </c>
      <c r="Z16">
        <v>3455.4957399999998</v>
      </c>
      <c r="AA16" t="s">
        <v>139</v>
      </c>
      <c r="AB16">
        <v>0.99639999999999995</v>
      </c>
    </row>
    <row r="17" spans="1:28" x14ac:dyDescent="0.3">
      <c r="A17" t="s">
        <v>602</v>
      </c>
      <c r="B17">
        <v>18</v>
      </c>
      <c r="C17">
        <v>3</v>
      </c>
      <c r="D17">
        <v>805.85</v>
      </c>
      <c r="E17">
        <v>1.7042805000000001E-2</v>
      </c>
      <c r="F17">
        <v>1.3918325E-2</v>
      </c>
      <c r="G17">
        <v>6.3294245450000002</v>
      </c>
      <c r="H17">
        <v>0.78583815999999995</v>
      </c>
      <c r="I17">
        <v>2</v>
      </c>
      <c r="J17">
        <v>1</v>
      </c>
      <c r="K17" t="s">
        <v>1</v>
      </c>
      <c r="L17" t="s">
        <v>0</v>
      </c>
      <c r="M17">
        <v>28554</v>
      </c>
      <c r="N17" t="s">
        <v>603</v>
      </c>
      <c r="O17">
        <v>1832.817933</v>
      </c>
      <c r="P17">
        <v>2541.2881389999998</v>
      </c>
      <c r="Q17">
        <v>1661.4707490000001</v>
      </c>
      <c r="R17">
        <v>3273.2462740000001</v>
      </c>
      <c r="S17">
        <v>1658.8294800000001</v>
      </c>
      <c r="T17">
        <v>11375.878559999999</v>
      </c>
      <c r="U17">
        <v>19523.231110000001</v>
      </c>
      <c r="V17">
        <v>26361.554220000002</v>
      </c>
      <c r="W17">
        <v>20519.534909999998</v>
      </c>
      <c r="X17">
        <v>16020.23279</v>
      </c>
      <c r="Y17">
        <v>10164.422769999999</v>
      </c>
      <c r="Z17">
        <v>12176.762919999999</v>
      </c>
      <c r="AA17" t="s">
        <v>139</v>
      </c>
      <c r="AB17">
        <v>0.96840000000000004</v>
      </c>
    </row>
    <row r="18" spans="1:28" x14ac:dyDescent="0.3">
      <c r="A18" t="s">
        <v>938</v>
      </c>
      <c r="B18">
        <v>13</v>
      </c>
      <c r="C18">
        <v>5</v>
      </c>
      <c r="D18">
        <v>63.37</v>
      </c>
      <c r="E18">
        <v>1.8265680999999999E-2</v>
      </c>
      <c r="F18">
        <v>1.458985E-2</v>
      </c>
      <c r="G18">
        <v>2.2538567309999999</v>
      </c>
      <c r="H18">
        <v>0.77481093199999995</v>
      </c>
      <c r="I18">
        <v>2</v>
      </c>
      <c r="J18">
        <v>1</v>
      </c>
      <c r="K18" t="s">
        <v>2</v>
      </c>
      <c r="L18" t="s">
        <v>0</v>
      </c>
      <c r="M18">
        <v>57481</v>
      </c>
      <c r="N18" t="s">
        <v>939</v>
      </c>
      <c r="O18">
        <v>428.37524050000002</v>
      </c>
      <c r="P18">
        <v>1063.5765180000001</v>
      </c>
      <c r="Q18">
        <v>275.58949910000001</v>
      </c>
      <c r="R18">
        <v>991.65052100000003</v>
      </c>
      <c r="S18">
        <v>1452.5340510000001</v>
      </c>
      <c r="T18">
        <v>1111.5065979999999</v>
      </c>
      <c r="U18">
        <v>1301.222714</v>
      </c>
      <c r="V18">
        <v>1501.486249</v>
      </c>
      <c r="W18">
        <v>1456.2050899999999</v>
      </c>
      <c r="X18">
        <v>1443.4682949999999</v>
      </c>
      <c r="Y18">
        <v>1303.6405729999999</v>
      </c>
      <c r="Z18">
        <v>2015.5090029999999</v>
      </c>
      <c r="AA18" t="s">
        <v>139</v>
      </c>
      <c r="AB18">
        <v>0.96009999999999995</v>
      </c>
    </row>
    <row r="19" spans="1:28" x14ac:dyDescent="0.3">
      <c r="A19" t="s">
        <v>949</v>
      </c>
      <c r="B19">
        <v>5</v>
      </c>
      <c r="C19">
        <v>3</v>
      </c>
      <c r="D19">
        <v>35.25</v>
      </c>
      <c r="E19">
        <v>2.0176174000000002E-2</v>
      </c>
      <c r="F19">
        <v>1.5440860000000001E-2</v>
      </c>
      <c r="G19">
        <v>4.1205511210000001</v>
      </c>
      <c r="H19">
        <v>0.75848118899999994</v>
      </c>
      <c r="I19">
        <v>2</v>
      </c>
      <c r="J19">
        <v>1</v>
      </c>
      <c r="K19" t="s">
        <v>1</v>
      </c>
      <c r="L19" t="s">
        <v>2</v>
      </c>
      <c r="M19">
        <v>22441</v>
      </c>
      <c r="N19" t="s">
        <v>950</v>
      </c>
      <c r="O19">
        <v>1020.2116580000001</v>
      </c>
      <c r="P19">
        <v>748.60253350000005</v>
      </c>
      <c r="Q19">
        <v>1549.620795</v>
      </c>
      <c r="R19">
        <v>1923.179885</v>
      </c>
      <c r="S19">
        <v>1138.6213849999999</v>
      </c>
      <c r="T19">
        <v>6655.9584629999999</v>
      </c>
      <c r="U19">
        <v>4671.1872899999998</v>
      </c>
      <c r="V19">
        <v>3117.8124330000001</v>
      </c>
      <c r="W19">
        <v>1235.762303</v>
      </c>
      <c r="X19">
        <v>1059.091919</v>
      </c>
      <c r="Y19">
        <v>637.80714279999995</v>
      </c>
      <c r="Z19">
        <v>849.25496580000004</v>
      </c>
      <c r="AA19" t="s">
        <v>139</v>
      </c>
      <c r="AB19">
        <v>0.94799999999999995</v>
      </c>
    </row>
    <row r="20" spans="1:28" x14ac:dyDescent="0.3">
      <c r="A20" t="s">
        <v>664</v>
      </c>
      <c r="B20">
        <v>9</v>
      </c>
      <c r="C20">
        <v>3</v>
      </c>
      <c r="D20">
        <v>70.73</v>
      </c>
      <c r="E20">
        <v>3.0386435E-2</v>
      </c>
      <c r="F20">
        <v>2.0189386E-2</v>
      </c>
      <c r="G20">
        <v>2.3579241</v>
      </c>
      <c r="H20">
        <v>0.68559921899999998</v>
      </c>
      <c r="I20">
        <v>2</v>
      </c>
      <c r="J20">
        <v>1</v>
      </c>
      <c r="K20" t="s">
        <v>0</v>
      </c>
      <c r="L20" t="s">
        <v>1</v>
      </c>
      <c r="M20">
        <v>44205</v>
      </c>
      <c r="N20" t="s">
        <v>665</v>
      </c>
      <c r="O20">
        <v>1695.105172</v>
      </c>
      <c r="P20">
        <v>4097.6771179999996</v>
      </c>
      <c r="Q20">
        <v>3115.7186919999999</v>
      </c>
      <c r="R20">
        <v>3154.405917</v>
      </c>
      <c r="S20">
        <v>493.62125600000002</v>
      </c>
      <c r="T20">
        <v>1374.2245479999999</v>
      </c>
      <c r="U20">
        <v>1479.677862</v>
      </c>
      <c r="V20">
        <v>1768.377604</v>
      </c>
      <c r="W20">
        <v>1633.1911230000001</v>
      </c>
      <c r="X20">
        <v>1738.409435</v>
      </c>
      <c r="Y20">
        <v>1637.617544</v>
      </c>
      <c r="Z20">
        <v>1861.9413529999999</v>
      </c>
      <c r="AA20" t="s">
        <v>139</v>
      </c>
      <c r="AB20">
        <v>0.87229999999999996</v>
      </c>
    </row>
    <row r="21" spans="1:28" x14ac:dyDescent="0.3">
      <c r="A21" t="s">
        <v>988</v>
      </c>
      <c r="B21">
        <v>13</v>
      </c>
      <c r="C21">
        <v>3</v>
      </c>
      <c r="D21">
        <v>45.41</v>
      </c>
      <c r="E21">
        <v>3.0710524999999999E-2</v>
      </c>
      <c r="F21">
        <v>2.0312389E-2</v>
      </c>
      <c r="G21">
        <v>5.5037015040000004</v>
      </c>
      <c r="H21">
        <v>0.68360192200000003</v>
      </c>
      <c r="I21">
        <v>2</v>
      </c>
      <c r="J21">
        <v>1</v>
      </c>
      <c r="K21" t="s">
        <v>2</v>
      </c>
      <c r="L21" t="s">
        <v>0</v>
      </c>
      <c r="M21">
        <v>90965</v>
      </c>
      <c r="N21" t="s">
        <v>989</v>
      </c>
      <c r="O21">
        <v>407.7978086</v>
      </c>
      <c r="P21">
        <v>708.59145190000004</v>
      </c>
      <c r="Q21">
        <v>588.01845290000006</v>
      </c>
      <c r="R21">
        <v>968.31495289999998</v>
      </c>
      <c r="S21">
        <v>212.4574763</v>
      </c>
      <c r="T21">
        <v>2502.8256999999999</v>
      </c>
      <c r="U21">
        <v>3220.738683</v>
      </c>
      <c r="V21">
        <v>2388.936764</v>
      </c>
      <c r="W21">
        <v>3526.589825</v>
      </c>
      <c r="X21">
        <v>3898.2604489999999</v>
      </c>
      <c r="Y21">
        <v>3564.9153249999999</v>
      </c>
      <c r="Z21">
        <v>3720.1021599999999</v>
      </c>
      <c r="AA21" t="s">
        <v>139</v>
      </c>
      <c r="AB21">
        <v>0.64500000000000002</v>
      </c>
    </row>
    <row r="22" spans="1:28" x14ac:dyDescent="0.3">
      <c r="A22" t="s">
        <v>990</v>
      </c>
      <c r="B22">
        <v>5</v>
      </c>
      <c r="C22">
        <v>1</v>
      </c>
      <c r="D22">
        <v>86.02</v>
      </c>
      <c r="E22">
        <v>3.2265980999999999E-2</v>
      </c>
      <c r="F22">
        <v>2.1149788999999999E-2</v>
      </c>
      <c r="G22">
        <v>5.2610877120000001</v>
      </c>
      <c r="H22">
        <v>0.67423581700000002</v>
      </c>
      <c r="I22">
        <v>2</v>
      </c>
      <c r="J22">
        <v>1</v>
      </c>
      <c r="K22" t="s">
        <v>2</v>
      </c>
      <c r="L22" t="s">
        <v>0</v>
      </c>
      <c r="M22">
        <v>20147</v>
      </c>
      <c r="N22" t="s">
        <v>991</v>
      </c>
      <c r="O22">
        <v>42.532936460000002</v>
      </c>
      <c r="P22">
        <v>66.440614049999994</v>
      </c>
      <c r="Q22">
        <v>10.39614366</v>
      </c>
      <c r="R22">
        <v>14.48691073</v>
      </c>
      <c r="S22">
        <v>20.696103140000002</v>
      </c>
      <c r="T22">
        <v>392.16730209999997</v>
      </c>
      <c r="U22">
        <v>100.54740870000001</v>
      </c>
      <c r="V22">
        <v>143.83154049999999</v>
      </c>
      <c r="W22">
        <v>147.01189450000001</v>
      </c>
      <c r="X22">
        <v>149.0140921</v>
      </c>
      <c r="Y22">
        <v>194.49788169999999</v>
      </c>
      <c r="Z22">
        <v>213.7074709</v>
      </c>
      <c r="AA22" t="s">
        <v>139</v>
      </c>
      <c r="AB22">
        <v>0.52680000000000005</v>
      </c>
    </row>
    <row r="23" spans="1:28" x14ac:dyDescent="0.3">
      <c r="A23" t="s">
        <v>672</v>
      </c>
      <c r="B23">
        <v>10</v>
      </c>
      <c r="C23">
        <v>2</v>
      </c>
      <c r="D23">
        <v>292.48</v>
      </c>
      <c r="E23">
        <v>3.5918104999999999E-2</v>
      </c>
      <c r="F23">
        <v>2.2728327E-2</v>
      </c>
      <c r="G23">
        <v>3.7444858710000002</v>
      </c>
      <c r="H23">
        <v>0.65356171799999996</v>
      </c>
      <c r="I23">
        <v>2</v>
      </c>
      <c r="J23">
        <v>1</v>
      </c>
      <c r="K23" t="s">
        <v>2</v>
      </c>
      <c r="L23" t="s">
        <v>0</v>
      </c>
      <c r="M23">
        <v>26691</v>
      </c>
      <c r="N23" t="s">
        <v>673</v>
      </c>
      <c r="O23">
        <v>157.1920489</v>
      </c>
      <c r="P23">
        <v>330.34901359999998</v>
      </c>
      <c r="Q23">
        <v>131.28937909999999</v>
      </c>
      <c r="R23">
        <v>184.33432590000001</v>
      </c>
      <c r="S23">
        <v>50.327087380000002</v>
      </c>
      <c r="T23">
        <v>440.7033869</v>
      </c>
      <c r="U23">
        <v>365.28818530000001</v>
      </c>
      <c r="V23">
        <v>377.67177679999998</v>
      </c>
      <c r="W23">
        <v>510.0682827</v>
      </c>
      <c r="X23">
        <v>849.92524019999996</v>
      </c>
      <c r="Y23">
        <v>708.83714380000004</v>
      </c>
      <c r="Z23">
        <v>938.60845740000002</v>
      </c>
      <c r="AA23" t="s">
        <v>139</v>
      </c>
      <c r="AB23">
        <v>0.59870000000000001</v>
      </c>
    </row>
    <row r="24" spans="1:28" x14ac:dyDescent="0.3">
      <c r="A24" t="s">
        <v>1003</v>
      </c>
      <c r="B24">
        <v>9</v>
      </c>
      <c r="C24">
        <v>3</v>
      </c>
      <c r="D24">
        <v>63.57</v>
      </c>
      <c r="E24">
        <v>3.7573361E-2</v>
      </c>
      <c r="F24">
        <v>2.3507967000000001E-2</v>
      </c>
      <c r="G24">
        <v>5.7363876899999999</v>
      </c>
      <c r="H24">
        <v>0.64474234600000002</v>
      </c>
      <c r="I24">
        <v>2</v>
      </c>
      <c r="J24">
        <v>1</v>
      </c>
      <c r="K24" t="s">
        <v>2</v>
      </c>
      <c r="L24" t="s">
        <v>0</v>
      </c>
      <c r="M24">
        <v>65585</v>
      </c>
      <c r="N24" t="s">
        <v>1004</v>
      </c>
      <c r="O24">
        <v>831.31881969999995</v>
      </c>
      <c r="P24">
        <v>1294.69253</v>
      </c>
      <c r="Q24">
        <v>926.9603472</v>
      </c>
      <c r="R24">
        <v>1412.7784959999999</v>
      </c>
      <c r="S24">
        <v>399.67926340000002</v>
      </c>
      <c r="T24">
        <v>4739.1787459999996</v>
      </c>
      <c r="U24">
        <v>3621.0891280000001</v>
      </c>
      <c r="V24">
        <v>6433.562285</v>
      </c>
      <c r="W24">
        <v>8559.9589899999992</v>
      </c>
      <c r="X24">
        <v>8122.7129729999997</v>
      </c>
      <c r="Y24">
        <v>3644.2916949999999</v>
      </c>
      <c r="Z24">
        <v>5290.3107710000004</v>
      </c>
      <c r="AA24" t="s">
        <v>139</v>
      </c>
      <c r="AB24">
        <v>0.73040000000000005</v>
      </c>
    </row>
    <row r="25" spans="1:28" x14ac:dyDescent="0.3">
      <c r="A25" t="s">
        <v>1019</v>
      </c>
      <c r="B25">
        <v>9</v>
      </c>
      <c r="C25">
        <v>1</v>
      </c>
      <c r="D25">
        <v>96.77</v>
      </c>
      <c r="E25">
        <v>4.7686661999999998E-2</v>
      </c>
      <c r="F25">
        <v>2.7551322E-2</v>
      </c>
      <c r="G25">
        <v>2.0573573590000001</v>
      </c>
      <c r="H25">
        <v>0.59695822200000004</v>
      </c>
      <c r="I25">
        <v>2</v>
      </c>
      <c r="J25">
        <v>1</v>
      </c>
      <c r="K25" t="s">
        <v>1</v>
      </c>
      <c r="L25" t="s">
        <v>0</v>
      </c>
      <c r="M25">
        <v>37946</v>
      </c>
      <c r="N25" t="s">
        <v>1020</v>
      </c>
      <c r="O25">
        <v>112.5980495</v>
      </c>
      <c r="P25">
        <v>220.83060929999999</v>
      </c>
      <c r="Q25">
        <v>412.51460889999998</v>
      </c>
      <c r="R25">
        <v>229.9179723</v>
      </c>
      <c r="S25">
        <v>280.46608529999997</v>
      </c>
      <c r="T25">
        <v>317.65687409999998</v>
      </c>
      <c r="U25">
        <v>722.54386529999999</v>
      </c>
      <c r="V25">
        <v>687.02847919999999</v>
      </c>
      <c r="W25">
        <v>556.18498509999995</v>
      </c>
      <c r="X25">
        <v>560.80148980000001</v>
      </c>
      <c r="Y25">
        <v>406.9185511</v>
      </c>
      <c r="Z25">
        <v>479.63380000000001</v>
      </c>
      <c r="AA25" t="s">
        <v>139</v>
      </c>
      <c r="AB25">
        <v>0.80069999999999997</v>
      </c>
    </row>
    <row r="28" spans="1:28" x14ac:dyDescent="0.3">
      <c r="A28" t="s">
        <v>1063</v>
      </c>
      <c r="B28" s="6">
        <f>(24/254)*100</f>
        <v>9.4488188976377945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B36"/>
  <sheetViews>
    <sheetView topLeftCell="A22" workbookViewId="0">
      <selection activeCell="A36" sqref="A36"/>
    </sheetView>
  </sheetViews>
  <sheetFormatPr defaultRowHeight="14.4" x14ac:dyDescent="0.3"/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770</v>
      </c>
      <c r="B2">
        <v>9</v>
      </c>
      <c r="C2">
        <v>1</v>
      </c>
      <c r="D2">
        <v>50.41</v>
      </c>
      <c r="E2" s="1">
        <v>5.3900000000000001E-6</v>
      </c>
      <c r="F2" s="1">
        <v>7.8800000000000004E-5</v>
      </c>
      <c r="G2">
        <v>9.5504698119999993</v>
      </c>
      <c r="H2">
        <v>1</v>
      </c>
      <c r="I2">
        <v>2</v>
      </c>
      <c r="J2">
        <v>1</v>
      </c>
      <c r="K2" t="s">
        <v>2</v>
      </c>
      <c r="L2" t="s">
        <v>0</v>
      </c>
      <c r="M2">
        <v>31470</v>
      </c>
      <c r="N2" t="s">
        <v>771</v>
      </c>
      <c r="O2">
        <v>91.016978809999998</v>
      </c>
      <c r="P2">
        <v>204.98778100000001</v>
      </c>
      <c r="Q2">
        <v>158.53916559999999</v>
      </c>
      <c r="R2">
        <v>143.77057350000001</v>
      </c>
      <c r="S2">
        <v>805.13239910000004</v>
      </c>
      <c r="T2">
        <v>602.62275009999996</v>
      </c>
      <c r="U2">
        <v>944.74562490000005</v>
      </c>
      <c r="V2">
        <v>731.97368610000001</v>
      </c>
      <c r="W2">
        <v>1927.2715209999999</v>
      </c>
      <c r="X2">
        <v>1735.3008150000001</v>
      </c>
      <c r="Y2">
        <v>994.38848180000002</v>
      </c>
      <c r="Z2">
        <v>1057.2237419999999</v>
      </c>
      <c r="AA2" t="s">
        <v>46</v>
      </c>
      <c r="AB2">
        <v>0.69120000000000004</v>
      </c>
    </row>
    <row r="3" spans="1:28" x14ac:dyDescent="0.3">
      <c r="A3" t="s">
        <v>83</v>
      </c>
      <c r="B3">
        <v>4</v>
      </c>
      <c r="C3">
        <v>2</v>
      </c>
      <c r="D3">
        <v>51.95</v>
      </c>
      <c r="E3" s="1">
        <v>1.13E-5</v>
      </c>
      <c r="F3">
        <v>1.2671899999999999E-4</v>
      </c>
      <c r="G3">
        <v>7.4793523479999999</v>
      </c>
      <c r="H3">
        <v>0.99999999900000003</v>
      </c>
      <c r="I3">
        <v>2</v>
      </c>
      <c r="J3">
        <v>1</v>
      </c>
      <c r="K3" t="s">
        <v>1</v>
      </c>
      <c r="L3" t="s">
        <v>0</v>
      </c>
      <c r="M3">
        <v>38190</v>
      </c>
      <c r="N3" t="s">
        <v>84</v>
      </c>
      <c r="O3">
        <v>1023.493489</v>
      </c>
      <c r="P3">
        <v>922.97424590000003</v>
      </c>
      <c r="Q3">
        <v>1237.091124</v>
      </c>
      <c r="R3">
        <v>736.38585239999998</v>
      </c>
      <c r="S3">
        <v>4132.6749529999997</v>
      </c>
      <c r="T3">
        <v>6037.5892199999998</v>
      </c>
      <c r="U3">
        <v>9192.4305230000009</v>
      </c>
      <c r="V3">
        <v>9955.95298</v>
      </c>
      <c r="W3">
        <v>8243.2544159999998</v>
      </c>
      <c r="X3">
        <v>7040.330704</v>
      </c>
      <c r="Y3">
        <v>4480.1862590000001</v>
      </c>
      <c r="Z3">
        <v>5679.8948399999999</v>
      </c>
      <c r="AA3" t="s">
        <v>46</v>
      </c>
      <c r="AB3">
        <v>0.41889999999999999</v>
      </c>
    </row>
    <row r="4" spans="1:28" x14ac:dyDescent="0.3">
      <c r="A4" t="s">
        <v>435</v>
      </c>
      <c r="B4">
        <v>7</v>
      </c>
      <c r="C4">
        <v>3</v>
      </c>
      <c r="D4">
        <v>40.07</v>
      </c>
      <c r="E4" s="1">
        <v>1.24E-5</v>
      </c>
      <c r="F4">
        <v>1.2909900000000001E-4</v>
      </c>
      <c r="G4">
        <v>5.2042529020000003</v>
      </c>
      <c r="H4">
        <v>0.99999999699999997</v>
      </c>
      <c r="I4">
        <v>2</v>
      </c>
      <c r="J4">
        <v>1</v>
      </c>
      <c r="K4" t="s">
        <v>1</v>
      </c>
      <c r="L4" t="s">
        <v>0</v>
      </c>
      <c r="M4">
        <v>43575</v>
      </c>
      <c r="N4" t="s">
        <v>436</v>
      </c>
      <c r="O4">
        <v>651.17475190000005</v>
      </c>
      <c r="P4">
        <v>874.59192069999995</v>
      </c>
      <c r="Q4">
        <v>1389.022307</v>
      </c>
      <c r="R4">
        <v>845.70839260000002</v>
      </c>
      <c r="S4">
        <v>4239.7229319999997</v>
      </c>
      <c r="T4">
        <v>5914.8082270000004</v>
      </c>
      <c r="U4">
        <v>4661.3190000000004</v>
      </c>
      <c r="V4">
        <v>4754.7292010000001</v>
      </c>
      <c r="W4">
        <v>5449.593433</v>
      </c>
      <c r="X4">
        <v>4135.8830550000002</v>
      </c>
      <c r="Y4">
        <v>3337.617029</v>
      </c>
      <c r="Z4">
        <v>2890.8839290000001</v>
      </c>
      <c r="AA4" t="s">
        <v>46</v>
      </c>
      <c r="AB4">
        <v>0.71450000000000002</v>
      </c>
    </row>
    <row r="5" spans="1:28" x14ac:dyDescent="0.3">
      <c r="A5" t="s">
        <v>44</v>
      </c>
      <c r="B5">
        <v>8</v>
      </c>
      <c r="C5">
        <v>1</v>
      </c>
      <c r="D5">
        <v>125.1</v>
      </c>
      <c r="E5" s="1">
        <v>9.9699999999999998E-5</v>
      </c>
      <c r="F5">
        <v>5.0274599999999999E-4</v>
      </c>
      <c r="G5">
        <v>42.52000262</v>
      </c>
      <c r="H5">
        <v>0.99997567300000001</v>
      </c>
      <c r="I5">
        <v>2</v>
      </c>
      <c r="J5">
        <v>1</v>
      </c>
      <c r="K5" t="s">
        <v>2</v>
      </c>
      <c r="L5" t="s">
        <v>0</v>
      </c>
      <c r="M5">
        <v>41388</v>
      </c>
      <c r="N5" t="s">
        <v>45</v>
      </c>
      <c r="O5">
        <v>1274.7501259999999</v>
      </c>
      <c r="P5">
        <v>3604.953618</v>
      </c>
      <c r="Q5">
        <v>1310.2985309999999</v>
      </c>
      <c r="R5">
        <v>2058.136645</v>
      </c>
      <c r="S5">
        <v>2055.740734</v>
      </c>
      <c r="T5">
        <v>14250.878860000001</v>
      </c>
      <c r="U5">
        <v>20355.07417</v>
      </c>
      <c r="V5">
        <v>20727.294000000002</v>
      </c>
      <c r="W5">
        <v>89626.761140000002</v>
      </c>
      <c r="X5">
        <v>97158.200519999999</v>
      </c>
      <c r="Y5">
        <v>79006.98388</v>
      </c>
      <c r="Z5">
        <v>84918.942949999997</v>
      </c>
      <c r="AA5" t="s">
        <v>46</v>
      </c>
      <c r="AB5">
        <v>0.57010000000000005</v>
      </c>
    </row>
    <row r="6" spans="1:28" x14ac:dyDescent="0.3">
      <c r="A6" t="s">
        <v>795</v>
      </c>
      <c r="B6">
        <v>13</v>
      </c>
      <c r="C6">
        <v>3</v>
      </c>
      <c r="D6">
        <v>66.2</v>
      </c>
      <c r="E6">
        <v>1.9959700000000001E-4</v>
      </c>
      <c r="F6">
        <v>7.4809500000000005E-4</v>
      </c>
      <c r="G6">
        <v>18.196243370000001</v>
      </c>
      <c r="H6">
        <v>0.99980084899999999</v>
      </c>
      <c r="I6">
        <v>2</v>
      </c>
      <c r="J6">
        <v>1</v>
      </c>
      <c r="K6" t="s">
        <v>2</v>
      </c>
      <c r="L6" t="s">
        <v>0</v>
      </c>
      <c r="M6">
        <v>45264</v>
      </c>
      <c r="N6" t="s">
        <v>796</v>
      </c>
      <c r="O6">
        <v>42.713681989999998</v>
      </c>
      <c r="P6">
        <v>130.15898079999999</v>
      </c>
      <c r="Q6">
        <v>6.735630123</v>
      </c>
      <c r="R6">
        <v>25.763514019999999</v>
      </c>
      <c r="S6">
        <v>430.3837431</v>
      </c>
      <c r="T6">
        <v>730.05730500000004</v>
      </c>
      <c r="U6">
        <v>1171.390913</v>
      </c>
      <c r="V6">
        <v>1120.861026</v>
      </c>
      <c r="W6">
        <v>1052.184287</v>
      </c>
      <c r="X6">
        <v>979.43535670000006</v>
      </c>
      <c r="Y6">
        <v>803.40665609999996</v>
      </c>
      <c r="Z6">
        <v>901.96908140000005</v>
      </c>
      <c r="AA6" t="s">
        <v>46</v>
      </c>
      <c r="AB6">
        <v>0.34010000000000001</v>
      </c>
    </row>
    <row r="7" spans="1:28" x14ac:dyDescent="0.3">
      <c r="A7" t="s">
        <v>797</v>
      </c>
      <c r="B7">
        <v>7</v>
      </c>
      <c r="C7">
        <v>3</v>
      </c>
      <c r="D7">
        <v>31.04</v>
      </c>
      <c r="E7">
        <v>2.22749E-4</v>
      </c>
      <c r="F7">
        <v>7.8662800000000005E-4</v>
      </c>
      <c r="G7">
        <v>34.05809524</v>
      </c>
      <c r="H7">
        <v>0.99973156299999999</v>
      </c>
      <c r="I7">
        <v>2</v>
      </c>
      <c r="J7">
        <v>1</v>
      </c>
      <c r="K7" t="s">
        <v>2</v>
      </c>
      <c r="L7" t="s">
        <v>0</v>
      </c>
      <c r="M7">
        <v>16475</v>
      </c>
      <c r="N7" t="s">
        <v>798</v>
      </c>
      <c r="O7">
        <v>3949.9644039999998</v>
      </c>
      <c r="P7">
        <v>6642.2487579999997</v>
      </c>
      <c r="Q7">
        <v>4932.9421780000002</v>
      </c>
      <c r="R7">
        <v>7414.1909619999997</v>
      </c>
      <c r="S7">
        <v>15247.294970000001</v>
      </c>
      <c r="T7">
        <v>136698.07250000001</v>
      </c>
      <c r="U7">
        <v>223507.2169</v>
      </c>
      <c r="V7">
        <v>226372.79620000001</v>
      </c>
      <c r="W7">
        <v>212115.9216</v>
      </c>
      <c r="X7">
        <v>212764.64869999999</v>
      </c>
      <c r="Y7">
        <v>176421.72500000001</v>
      </c>
      <c r="Z7">
        <v>179968.1458</v>
      </c>
      <c r="AA7" t="s">
        <v>46</v>
      </c>
      <c r="AB7">
        <v>0.65869999999999995</v>
      </c>
    </row>
    <row r="8" spans="1:28" x14ac:dyDescent="0.3">
      <c r="A8" t="s">
        <v>208</v>
      </c>
      <c r="B8">
        <v>20</v>
      </c>
      <c r="C8">
        <v>6</v>
      </c>
      <c r="D8">
        <v>291.44</v>
      </c>
      <c r="E8">
        <v>2.9182699999999998E-4</v>
      </c>
      <c r="F8">
        <v>9.4793500000000001E-4</v>
      </c>
      <c r="G8">
        <v>3.5791291439999999</v>
      </c>
      <c r="H8">
        <v>0.99946029199999997</v>
      </c>
      <c r="I8">
        <v>2</v>
      </c>
      <c r="J8">
        <v>1</v>
      </c>
      <c r="K8" t="s">
        <v>0</v>
      </c>
      <c r="L8" t="s">
        <v>2</v>
      </c>
      <c r="M8">
        <v>73923</v>
      </c>
      <c r="N8" t="s">
        <v>209</v>
      </c>
      <c r="O8">
        <v>5061.4441770000003</v>
      </c>
      <c r="P8">
        <v>7046.0094060000001</v>
      </c>
      <c r="Q8">
        <v>9464.8751809999994</v>
      </c>
      <c r="R8">
        <v>11524.02297</v>
      </c>
      <c r="S8">
        <v>2223.0337840000002</v>
      </c>
      <c r="T8">
        <v>2661.0873590000001</v>
      </c>
      <c r="U8">
        <v>3112.1468420000001</v>
      </c>
      <c r="V8">
        <v>4368.2416439999997</v>
      </c>
      <c r="W8">
        <v>2300.6470589999999</v>
      </c>
      <c r="X8">
        <v>2205.039025</v>
      </c>
      <c r="Y8">
        <v>2629.6240029999999</v>
      </c>
      <c r="Z8">
        <v>2111.7302979999999</v>
      </c>
      <c r="AA8" t="s">
        <v>46</v>
      </c>
      <c r="AB8">
        <v>0.93559999999999999</v>
      </c>
    </row>
    <row r="9" spans="1:28" x14ac:dyDescent="0.3">
      <c r="A9" t="s">
        <v>805</v>
      </c>
      <c r="B9">
        <v>10</v>
      </c>
      <c r="C9">
        <v>6</v>
      </c>
      <c r="D9">
        <v>59.58</v>
      </c>
      <c r="E9">
        <v>4.1685399999999998E-4</v>
      </c>
      <c r="F9">
        <v>1.2186530000000001E-3</v>
      </c>
      <c r="G9">
        <v>12.73226401</v>
      </c>
      <c r="H9">
        <v>0.998741078</v>
      </c>
      <c r="I9">
        <v>2</v>
      </c>
      <c r="J9">
        <v>1</v>
      </c>
      <c r="K9" t="s">
        <v>2</v>
      </c>
      <c r="L9" t="s">
        <v>0</v>
      </c>
      <c r="M9">
        <v>35190</v>
      </c>
      <c r="N9" t="s">
        <v>806</v>
      </c>
      <c r="O9">
        <v>1258.6430989999999</v>
      </c>
      <c r="P9">
        <v>3069.6316339999998</v>
      </c>
      <c r="Q9">
        <v>392.98110350000002</v>
      </c>
      <c r="R9">
        <v>381.02036459999999</v>
      </c>
      <c r="S9">
        <v>4986.6981750000004</v>
      </c>
      <c r="T9">
        <v>19504.148399999998</v>
      </c>
      <c r="U9">
        <v>18304.869149999999</v>
      </c>
      <c r="V9">
        <v>15920.112499999999</v>
      </c>
      <c r="W9">
        <v>19611.048269999999</v>
      </c>
      <c r="X9">
        <v>14422.04638</v>
      </c>
      <c r="Y9">
        <v>19900.356589999999</v>
      </c>
      <c r="Z9">
        <v>11030.07639</v>
      </c>
      <c r="AA9" t="s">
        <v>46</v>
      </c>
      <c r="AB9">
        <v>0.99870000000000003</v>
      </c>
    </row>
    <row r="10" spans="1:28" x14ac:dyDescent="0.3">
      <c r="A10" t="s">
        <v>814</v>
      </c>
      <c r="B10">
        <v>3</v>
      </c>
      <c r="C10">
        <v>1</v>
      </c>
      <c r="D10">
        <v>52.04</v>
      </c>
      <c r="E10">
        <v>4.7446800000000003E-4</v>
      </c>
      <c r="F10">
        <v>1.2191459999999999E-3</v>
      </c>
      <c r="G10">
        <v>12.73943607</v>
      </c>
      <c r="H10">
        <v>0.99832157899999996</v>
      </c>
      <c r="I10">
        <v>2</v>
      </c>
      <c r="J10">
        <v>1</v>
      </c>
      <c r="K10" t="s">
        <v>2</v>
      </c>
      <c r="L10" t="s">
        <v>0</v>
      </c>
      <c r="M10">
        <v>14211</v>
      </c>
      <c r="N10" t="s">
        <v>815</v>
      </c>
      <c r="O10">
        <v>15.07987224</v>
      </c>
      <c r="P10">
        <v>41.807462190000003</v>
      </c>
      <c r="Q10">
        <v>5.0143275120000004</v>
      </c>
      <c r="R10">
        <v>15.454454480000001</v>
      </c>
      <c r="S10">
        <v>49.248207229999998</v>
      </c>
      <c r="T10">
        <v>105.4118728</v>
      </c>
      <c r="U10">
        <v>204.528873</v>
      </c>
      <c r="V10">
        <v>129.30735229999999</v>
      </c>
      <c r="W10">
        <v>312.80772459999997</v>
      </c>
      <c r="X10">
        <v>303.11897320000003</v>
      </c>
      <c r="Y10">
        <v>152.5249153</v>
      </c>
      <c r="Z10">
        <v>217.0216863</v>
      </c>
      <c r="AA10" t="s">
        <v>46</v>
      </c>
      <c r="AB10">
        <v>0.57550000000000001</v>
      </c>
    </row>
    <row r="11" spans="1:28" x14ac:dyDescent="0.3">
      <c r="A11" t="s">
        <v>832</v>
      </c>
      <c r="B11">
        <v>13</v>
      </c>
      <c r="C11">
        <v>6</v>
      </c>
      <c r="D11">
        <v>98.57</v>
      </c>
      <c r="E11">
        <v>1.244853E-3</v>
      </c>
      <c r="F11">
        <v>2.274543E-3</v>
      </c>
      <c r="G11">
        <v>3.4504371589999998</v>
      </c>
      <c r="H11">
        <v>0.98938410499999996</v>
      </c>
      <c r="I11">
        <v>2</v>
      </c>
      <c r="J11">
        <v>1</v>
      </c>
      <c r="K11" t="s">
        <v>2</v>
      </c>
      <c r="L11" t="s">
        <v>0</v>
      </c>
      <c r="M11">
        <v>107715</v>
      </c>
      <c r="N11" t="s">
        <v>833</v>
      </c>
      <c r="O11">
        <v>1560.350228</v>
      </c>
      <c r="P11">
        <v>3244.3144360000001</v>
      </c>
      <c r="Q11">
        <v>2677.1264580000002</v>
      </c>
      <c r="R11">
        <v>4593.6223399999999</v>
      </c>
      <c r="S11">
        <v>3625.2676120000001</v>
      </c>
      <c r="T11">
        <v>4960.0459520000004</v>
      </c>
      <c r="U11">
        <v>4980.6729509999996</v>
      </c>
      <c r="V11">
        <v>3576.3290809999999</v>
      </c>
      <c r="W11">
        <v>12826.766799999999</v>
      </c>
      <c r="X11">
        <v>9327.4061309999997</v>
      </c>
      <c r="Y11">
        <v>12758.857470000001</v>
      </c>
      <c r="Z11">
        <v>6752.4249120000004</v>
      </c>
      <c r="AA11" t="s">
        <v>46</v>
      </c>
      <c r="AB11">
        <v>0.88049999999999995</v>
      </c>
    </row>
    <row r="12" spans="1:28" x14ac:dyDescent="0.3">
      <c r="A12" t="s">
        <v>838</v>
      </c>
      <c r="B12">
        <v>13</v>
      </c>
      <c r="C12">
        <v>4</v>
      </c>
      <c r="D12">
        <v>70.260000000000005</v>
      </c>
      <c r="E12">
        <v>1.4581419999999999E-3</v>
      </c>
      <c r="F12">
        <v>2.5181460000000002E-3</v>
      </c>
      <c r="G12">
        <v>5.6820161149999997</v>
      </c>
      <c r="H12">
        <v>0.98627424500000005</v>
      </c>
      <c r="I12">
        <v>2</v>
      </c>
      <c r="J12">
        <v>1</v>
      </c>
      <c r="K12" t="s">
        <v>1</v>
      </c>
      <c r="L12" t="s">
        <v>0</v>
      </c>
      <c r="M12">
        <v>59986</v>
      </c>
      <c r="N12" t="s">
        <v>839</v>
      </c>
      <c r="O12">
        <v>5348.6199280000001</v>
      </c>
      <c r="P12">
        <v>11450.45011</v>
      </c>
      <c r="Q12">
        <v>9608.6674920000005</v>
      </c>
      <c r="R12">
        <v>11801.05423</v>
      </c>
      <c r="S12">
        <v>16715.586599999999</v>
      </c>
      <c r="T12">
        <v>59764.995219999997</v>
      </c>
      <c r="U12">
        <v>67494.718040000007</v>
      </c>
      <c r="V12">
        <v>73127.670599999998</v>
      </c>
      <c r="W12">
        <v>58207.665589999997</v>
      </c>
      <c r="X12">
        <v>44194.6711</v>
      </c>
      <c r="Y12">
        <v>47400.489759999997</v>
      </c>
      <c r="Z12">
        <v>29619.57026</v>
      </c>
      <c r="AA12" t="s">
        <v>46</v>
      </c>
      <c r="AB12">
        <v>0.64380000000000004</v>
      </c>
    </row>
    <row r="13" spans="1:28" x14ac:dyDescent="0.3">
      <c r="A13" t="s">
        <v>841</v>
      </c>
      <c r="B13">
        <v>9</v>
      </c>
      <c r="C13">
        <v>2</v>
      </c>
      <c r="D13">
        <v>66.38</v>
      </c>
      <c r="E13">
        <v>1.493603E-3</v>
      </c>
      <c r="F13">
        <v>2.5181460000000002E-3</v>
      </c>
      <c r="G13">
        <v>14.28833871</v>
      </c>
      <c r="H13">
        <v>0.98574242199999995</v>
      </c>
      <c r="I13" t="s">
        <v>39</v>
      </c>
      <c r="J13">
        <v>2</v>
      </c>
      <c r="K13" t="s">
        <v>1</v>
      </c>
      <c r="L13" t="s">
        <v>0</v>
      </c>
      <c r="M13">
        <v>30664</v>
      </c>
      <c r="N13" t="s">
        <v>842</v>
      </c>
      <c r="O13">
        <v>542.58124840000005</v>
      </c>
      <c r="P13">
        <v>218.56983450000001</v>
      </c>
      <c r="Q13">
        <v>128.93834330000001</v>
      </c>
      <c r="R13">
        <v>97.300123209999995</v>
      </c>
      <c r="S13">
        <v>477.70678179999999</v>
      </c>
      <c r="T13">
        <v>3204.5841890000002</v>
      </c>
      <c r="U13">
        <v>4804.84022</v>
      </c>
      <c r="V13">
        <v>5621.0251340000004</v>
      </c>
      <c r="W13">
        <v>3909.4102800000001</v>
      </c>
      <c r="X13">
        <v>4148.8544540000003</v>
      </c>
      <c r="Y13">
        <v>2121.914718</v>
      </c>
      <c r="Z13">
        <v>2913.9539920000002</v>
      </c>
      <c r="AA13" t="s">
        <v>46</v>
      </c>
      <c r="AB13">
        <v>0.49540000000000001</v>
      </c>
    </row>
    <row r="14" spans="1:28" x14ac:dyDescent="0.3">
      <c r="A14" t="s">
        <v>843</v>
      </c>
      <c r="B14">
        <v>4</v>
      </c>
      <c r="C14">
        <v>1</v>
      </c>
      <c r="D14">
        <v>29.12</v>
      </c>
      <c r="E14">
        <v>1.675185E-3</v>
      </c>
      <c r="F14">
        <v>2.6908380000000001E-3</v>
      </c>
      <c r="G14">
        <v>7.9251477799999996</v>
      </c>
      <c r="H14">
        <v>0.982966707</v>
      </c>
      <c r="I14">
        <v>2</v>
      </c>
      <c r="J14">
        <v>1</v>
      </c>
      <c r="K14" t="s">
        <v>0</v>
      </c>
      <c r="L14" t="s">
        <v>2</v>
      </c>
      <c r="M14">
        <v>12987</v>
      </c>
      <c r="N14" t="s">
        <v>844</v>
      </c>
      <c r="O14">
        <v>293.06726609999998</v>
      </c>
      <c r="P14">
        <v>254.69364920000001</v>
      </c>
      <c r="Q14">
        <v>714.43298130000005</v>
      </c>
      <c r="R14">
        <v>479.33857979999999</v>
      </c>
      <c r="S14">
        <v>75.454479219999996</v>
      </c>
      <c r="T14">
        <v>47.030550839999997</v>
      </c>
      <c r="U14">
        <v>144.97359259999999</v>
      </c>
      <c r="V14">
        <v>168.5060848</v>
      </c>
      <c r="W14">
        <v>29.698871059999998</v>
      </c>
      <c r="X14">
        <v>28.205851469999999</v>
      </c>
      <c r="Y14">
        <v>123.1130247</v>
      </c>
      <c r="Z14">
        <v>38.729887069999997</v>
      </c>
      <c r="AA14" t="s">
        <v>46</v>
      </c>
      <c r="AB14">
        <v>0.97340000000000004</v>
      </c>
    </row>
    <row r="15" spans="1:28" x14ac:dyDescent="0.3">
      <c r="A15" t="s">
        <v>874</v>
      </c>
      <c r="B15">
        <v>15</v>
      </c>
      <c r="C15">
        <v>3</v>
      </c>
      <c r="D15">
        <v>101.26</v>
      </c>
      <c r="E15">
        <v>4.1986790000000003E-3</v>
      </c>
      <c r="F15">
        <v>5.2455720000000004E-3</v>
      </c>
      <c r="G15">
        <v>3.6663367849999999</v>
      </c>
      <c r="H15">
        <v>0.94199672300000004</v>
      </c>
      <c r="I15">
        <v>2</v>
      </c>
      <c r="J15">
        <v>1</v>
      </c>
      <c r="K15" t="s">
        <v>0</v>
      </c>
      <c r="L15" t="s">
        <v>1</v>
      </c>
      <c r="M15">
        <v>78873</v>
      </c>
      <c r="N15" t="s">
        <v>875</v>
      </c>
      <c r="O15">
        <v>14826.574780000001</v>
      </c>
      <c r="P15">
        <v>15871.56647</v>
      </c>
      <c r="Q15">
        <v>13727.91337</v>
      </c>
      <c r="R15">
        <v>24912.668420000002</v>
      </c>
      <c r="S15">
        <v>1507.5792140000001</v>
      </c>
      <c r="T15">
        <v>5015.7300610000002</v>
      </c>
      <c r="U15">
        <v>4957.9924570000003</v>
      </c>
      <c r="V15">
        <v>7430.9605869999996</v>
      </c>
      <c r="W15">
        <v>9155.8415999999997</v>
      </c>
      <c r="X15">
        <v>9442.2877869999993</v>
      </c>
      <c r="Y15">
        <v>7191.9397449999997</v>
      </c>
      <c r="Z15">
        <v>8399.2641910000002</v>
      </c>
      <c r="AA15" t="s">
        <v>46</v>
      </c>
      <c r="AB15">
        <v>0.55720000000000003</v>
      </c>
    </row>
    <row r="16" spans="1:28" x14ac:dyDescent="0.3">
      <c r="A16" t="s">
        <v>891</v>
      </c>
      <c r="B16">
        <v>9</v>
      </c>
      <c r="C16">
        <v>4</v>
      </c>
      <c r="D16">
        <v>81.760000000000005</v>
      </c>
      <c r="E16">
        <v>7.2608050000000004E-3</v>
      </c>
      <c r="F16">
        <v>7.7469410000000002E-3</v>
      </c>
      <c r="G16">
        <v>5.8847877100000003</v>
      </c>
      <c r="H16">
        <v>0.89619732600000002</v>
      </c>
      <c r="I16">
        <v>2</v>
      </c>
      <c r="J16">
        <v>1</v>
      </c>
      <c r="K16" t="s">
        <v>2</v>
      </c>
      <c r="L16" t="s">
        <v>0</v>
      </c>
      <c r="M16">
        <v>46999</v>
      </c>
      <c r="N16" t="s">
        <v>892</v>
      </c>
      <c r="O16">
        <v>4375.2091579999997</v>
      </c>
      <c r="P16">
        <v>7397.6563489999999</v>
      </c>
      <c r="Q16">
        <v>11941.53341</v>
      </c>
      <c r="R16">
        <v>17479.693210000001</v>
      </c>
      <c r="S16">
        <v>13393.4758</v>
      </c>
      <c r="T16">
        <v>59765.461230000001</v>
      </c>
      <c r="U16">
        <v>39948.169110000003</v>
      </c>
      <c r="V16">
        <v>36443.625489999999</v>
      </c>
      <c r="W16">
        <v>91341.999429999996</v>
      </c>
      <c r="X16">
        <v>50418.811430000002</v>
      </c>
      <c r="Y16">
        <v>77236.698499999999</v>
      </c>
      <c r="Z16">
        <v>23420.97768</v>
      </c>
      <c r="AA16" t="s">
        <v>46</v>
      </c>
      <c r="AB16">
        <v>0.996</v>
      </c>
    </row>
    <row r="17" spans="1:28" x14ac:dyDescent="0.3">
      <c r="A17" t="s">
        <v>518</v>
      </c>
      <c r="B17">
        <v>24</v>
      </c>
      <c r="C17">
        <v>9</v>
      </c>
      <c r="D17">
        <v>144.72999999999999</v>
      </c>
      <c r="E17">
        <v>1.0761919999999999E-2</v>
      </c>
      <c r="F17">
        <v>1.0557705000000001E-2</v>
      </c>
      <c r="G17">
        <v>4.4023269909999998</v>
      </c>
      <c r="H17">
        <v>0.85129084499999996</v>
      </c>
      <c r="I17">
        <v>2</v>
      </c>
      <c r="J17">
        <v>1</v>
      </c>
      <c r="K17" t="s">
        <v>2</v>
      </c>
      <c r="L17" t="s">
        <v>0</v>
      </c>
      <c r="M17">
        <v>145970</v>
      </c>
      <c r="N17" t="s">
        <v>519</v>
      </c>
      <c r="O17">
        <v>10718.670169999999</v>
      </c>
      <c r="P17">
        <v>13731.841640000001</v>
      </c>
      <c r="Q17">
        <v>10714.059499999999</v>
      </c>
      <c r="R17">
        <v>25966.11249</v>
      </c>
      <c r="S17">
        <v>11525.609420000001</v>
      </c>
      <c r="T17">
        <v>54031.507799999999</v>
      </c>
      <c r="U17">
        <v>58703.026619999997</v>
      </c>
      <c r="V17">
        <v>43982.324059999999</v>
      </c>
      <c r="W17">
        <v>87193.033850000007</v>
      </c>
      <c r="X17">
        <v>67327.350760000001</v>
      </c>
      <c r="Y17">
        <v>76440.280750000005</v>
      </c>
      <c r="Z17">
        <v>38156.593860000001</v>
      </c>
      <c r="AA17" t="s">
        <v>46</v>
      </c>
      <c r="AB17">
        <v>0.64670000000000005</v>
      </c>
    </row>
    <row r="18" spans="1:28" x14ac:dyDescent="0.3">
      <c r="A18" t="s">
        <v>927</v>
      </c>
      <c r="B18">
        <v>4</v>
      </c>
      <c r="C18">
        <v>1</v>
      </c>
      <c r="D18">
        <v>67.91</v>
      </c>
      <c r="E18">
        <v>1.3641809E-2</v>
      </c>
      <c r="F18">
        <v>1.1729758E-2</v>
      </c>
      <c r="G18">
        <v>2.957348767</v>
      </c>
      <c r="H18">
        <v>0.81923995699999996</v>
      </c>
      <c r="I18">
        <v>2</v>
      </c>
      <c r="J18">
        <v>1</v>
      </c>
      <c r="K18" t="s">
        <v>1</v>
      </c>
      <c r="L18" t="s">
        <v>0</v>
      </c>
      <c r="M18">
        <v>20029</v>
      </c>
      <c r="N18" t="s">
        <v>928</v>
      </c>
      <c r="O18">
        <v>2375.2254739999998</v>
      </c>
      <c r="P18">
        <v>4046.5726810000001</v>
      </c>
      <c r="Q18">
        <v>2048.0569660000001</v>
      </c>
      <c r="R18">
        <v>3240.0013349999999</v>
      </c>
      <c r="S18">
        <v>2790.655976</v>
      </c>
      <c r="T18">
        <v>8996.3639719999992</v>
      </c>
      <c r="U18">
        <v>11239.739610000001</v>
      </c>
      <c r="V18">
        <v>11603.369989999999</v>
      </c>
      <c r="W18">
        <v>7997.2979969999997</v>
      </c>
      <c r="X18">
        <v>7751.8934790000003</v>
      </c>
      <c r="Y18">
        <v>7661.5718829999996</v>
      </c>
      <c r="Z18">
        <v>7405.4305469999999</v>
      </c>
      <c r="AA18" t="s">
        <v>46</v>
      </c>
      <c r="AB18">
        <v>0.80010000000000003</v>
      </c>
    </row>
    <row r="19" spans="1:28" x14ac:dyDescent="0.3">
      <c r="A19" t="s">
        <v>936</v>
      </c>
      <c r="B19">
        <v>9</v>
      </c>
      <c r="C19">
        <v>1</v>
      </c>
      <c r="D19">
        <v>79.75</v>
      </c>
      <c r="E19">
        <v>1.7738367000000001E-2</v>
      </c>
      <c r="F19">
        <v>1.4325213E-2</v>
      </c>
      <c r="G19">
        <v>27.122946020000001</v>
      </c>
      <c r="H19">
        <v>0.77950799900000001</v>
      </c>
      <c r="I19">
        <v>2</v>
      </c>
      <c r="J19">
        <v>1</v>
      </c>
      <c r="K19" t="s">
        <v>0</v>
      </c>
      <c r="L19" t="s">
        <v>1</v>
      </c>
      <c r="M19">
        <v>40108</v>
      </c>
      <c r="N19" t="s">
        <v>937</v>
      </c>
      <c r="O19">
        <v>77.186362489999993</v>
      </c>
      <c r="P19">
        <v>315.10888080000001</v>
      </c>
      <c r="Q19">
        <v>3.1240376489999999</v>
      </c>
      <c r="R19">
        <v>108.9740492</v>
      </c>
      <c r="S19">
        <v>0</v>
      </c>
      <c r="T19">
        <v>11.295594469999999</v>
      </c>
      <c r="U19">
        <v>3.0043789620000001</v>
      </c>
      <c r="V19">
        <v>4.296580563</v>
      </c>
      <c r="W19">
        <v>57.435841379999999</v>
      </c>
      <c r="X19">
        <v>63.566017389999999</v>
      </c>
      <c r="Y19">
        <v>83.582644290000005</v>
      </c>
      <c r="Z19">
        <v>71.926156599999999</v>
      </c>
      <c r="AA19" t="s">
        <v>46</v>
      </c>
      <c r="AB19">
        <v>0.69269999999999998</v>
      </c>
    </row>
    <row r="20" spans="1:28" x14ac:dyDescent="0.3">
      <c r="A20" t="s">
        <v>947</v>
      </c>
      <c r="B20">
        <v>4</v>
      </c>
      <c r="C20">
        <v>1</v>
      </c>
      <c r="D20">
        <v>39.28</v>
      </c>
      <c r="E20">
        <v>2.0035214999999999E-2</v>
      </c>
      <c r="F20">
        <v>1.5413684E-2</v>
      </c>
      <c r="G20">
        <v>2.5027606420000001</v>
      </c>
      <c r="H20">
        <v>0.75965092999999995</v>
      </c>
      <c r="I20">
        <v>2</v>
      </c>
      <c r="J20">
        <v>1</v>
      </c>
      <c r="K20" t="s">
        <v>0</v>
      </c>
      <c r="L20" t="s">
        <v>2</v>
      </c>
      <c r="M20">
        <v>11880</v>
      </c>
      <c r="N20" t="s">
        <v>948</v>
      </c>
      <c r="O20">
        <v>679.73844899999995</v>
      </c>
      <c r="P20">
        <v>1897.6295239999999</v>
      </c>
      <c r="Q20">
        <v>1023.631305</v>
      </c>
      <c r="R20">
        <v>1364.852304</v>
      </c>
      <c r="S20">
        <v>1360.645908</v>
      </c>
      <c r="T20">
        <v>2002.458179</v>
      </c>
      <c r="U20">
        <v>733.06146490000003</v>
      </c>
      <c r="V20">
        <v>787.7630815</v>
      </c>
      <c r="W20">
        <v>491.90684069999998</v>
      </c>
      <c r="X20">
        <v>398.3876143</v>
      </c>
      <c r="Y20">
        <v>659.26525990000005</v>
      </c>
      <c r="Z20">
        <v>434.58990690000002</v>
      </c>
      <c r="AA20" t="s">
        <v>46</v>
      </c>
      <c r="AB20">
        <v>0.86099999999999999</v>
      </c>
    </row>
    <row r="21" spans="1:28" x14ac:dyDescent="0.3">
      <c r="A21" t="s">
        <v>953</v>
      </c>
      <c r="B21">
        <v>8</v>
      </c>
      <c r="C21">
        <v>2</v>
      </c>
      <c r="D21">
        <v>68.38</v>
      </c>
      <c r="E21">
        <v>2.070228E-2</v>
      </c>
      <c r="F21">
        <v>1.5679308999999999E-2</v>
      </c>
      <c r="G21">
        <v>3.9460505050000001</v>
      </c>
      <c r="H21">
        <v>0.75416223599999999</v>
      </c>
      <c r="I21">
        <v>2</v>
      </c>
      <c r="J21">
        <v>1</v>
      </c>
      <c r="K21" t="s">
        <v>1</v>
      </c>
      <c r="L21" t="s">
        <v>0</v>
      </c>
      <c r="M21">
        <v>41884</v>
      </c>
      <c r="N21" t="s">
        <v>954</v>
      </c>
      <c r="O21">
        <v>676.46530740000003</v>
      </c>
      <c r="P21">
        <v>549.62289169999997</v>
      </c>
      <c r="Q21">
        <v>411.23451399999999</v>
      </c>
      <c r="R21">
        <v>1047.110189</v>
      </c>
      <c r="S21">
        <v>1165.754199</v>
      </c>
      <c r="T21">
        <v>5477.5490909999999</v>
      </c>
      <c r="U21">
        <v>1701.1678469999999</v>
      </c>
      <c r="V21">
        <v>2248.436674</v>
      </c>
      <c r="W21">
        <v>2368.9309979999998</v>
      </c>
      <c r="X21">
        <v>1907.3096169999999</v>
      </c>
      <c r="Y21">
        <v>877.2882204</v>
      </c>
      <c r="Z21">
        <v>1135.588156</v>
      </c>
      <c r="AA21" t="s">
        <v>46</v>
      </c>
      <c r="AB21">
        <v>0.85670000000000002</v>
      </c>
    </row>
    <row r="22" spans="1:28" x14ac:dyDescent="0.3">
      <c r="A22" t="s">
        <v>957</v>
      </c>
      <c r="B22">
        <v>8</v>
      </c>
      <c r="C22">
        <v>3</v>
      </c>
      <c r="D22">
        <v>144.91999999999999</v>
      </c>
      <c r="E22">
        <v>2.1691637999999999E-2</v>
      </c>
      <c r="F22">
        <v>1.6260120999999999E-2</v>
      </c>
      <c r="G22">
        <v>10.359735860000001</v>
      </c>
      <c r="H22">
        <v>0.74623419999999996</v>
      </c>
      <c r="I22">
        <v>2</v>
      </c>
      <c r="J22">
        <v>1</v>
      </c>
      <c r="K22" t="s">
        <v>0</v>
      </c>
      <c r="L22" t="s">
        <v>1</v>
      </c>
      <c r="M22">
        <v>41040</v>
      </c>
      <c r="N22" t="s">
        <v>958</v>
      </c>
      <c r="O22">
        <v>790.09947590000002</v>
      </c>
      <c r="P22">
        <v>1852.3634589999999</v>
      </c>
      <c r="Q22">
        <v>2439.3942950000001</v>
      </c>
      <c r="R22">
        <v>2097.7560010000002</v>
      </c>
      <c r="S22">
        <v>3.3764543819999999</v>
      </c>
      <c r="T22">
        <v>331.88051810000002</v>
      </c>
      <c r="U22">
        <v>199.33019229999999</v>
      </c>
      <c r="V22">
        <v>158.44336480000001</v>
      </c>
      <c r="W22">
        <v>354.85439680000002</v>
      </c>
      <c r="X22">
        <v>460.6283219</v>
      </c>
      <c r="Y22">
        <v>555.81067370000005</v>
      </c>
      <c r="Z22">
        <v>554.7167895</v>
      </c>
      <c r="AA22" t="s">
        <v>46</v>
      </c>
      <c r="AB22">
        <v>0.77900000000000003</v>
      </c>
    </row>
    <row r="23" spans="1:28" x14ac:dyDescent="0.3">
      <c r="A23" t="s">
        <v>959</v>
      </c>
      <c r="B23">
        <v>5</v>
      </c>
      <c r="C23">
        <v>2</v>
      </c>
      <c r="D23">
        <v>70.09</v>
      </c>
      <c r="E23">
        <v>2.1928327000000001E-2</v>
      </c>
      <c r="F23">
        <v>1.6353678999999999E-2</v>
      </c>
      <c r="G23">
        <v>2.0907664929999998</v>
      </c>
      <c r="H23">
        <v>0.74437376799999999</v>
      </c>
      <c r="I23">
        <v>2</v>
      </c>
      <c r="J23">
        <v>1</v>
      </c>
      <c r="K23" t="s">
        <v>1</v>
      </c>
      <c r="L23" t="s">
        <v>0</v>
      </c>
      <c r="M23">
        <v>38375</v>
      </c>
      <c r="N23" t="s">
        <v>960</v>
      </c>
      <c r="O23">
        <v>430.41818280000001</v>
      </c>
      <c r="P23">
        <v>555.67405159999998</v>
      </c>
      <c r="Q23">
        <v>890.77548579999996</v>
      </c>
      <c r="R23">
        <v>915.89512890000003</v>
      </c>
      <c r="S23">
        <v>1058.952411</v>
      </c>
      <c r="T23">
        <v>2105.5231789999998</v>
      </c>
      <c r="U23">
        <v>1578.7154640000001</v>
      </c>
      <c r="V23">
        <v>1095.823934</v>
      </c>
      <c r="W23">
        <v>987.42930160000003</v>
      </c>
      <c r="X23">
        <v>933.35465480000005</v>
      </c>
      <c r="Y23">
        <v>572.84200539999995</v>
      </c>
      <c r="Z23">
        <v>692.54993820000004</v>
      </c>
      <c r="AA23" t="s">
        <v>46</v>
      </c>
      <c r="AB23">
        <v>0.50439999999999996</v>
      </c>
    </row>
    <row r="24" spans="1:28" x14ac:dyDescent="0.3">
      <c r="A24" t="s">
        <v>961</v>
      </c>
      <c r="B24">
        <v>3</v>
      </c>
      <c r="C24">
        <v>1</v>
      </c>
      <c r="D24">
        <v>32.17</v>
      </c>
      <c r="E24">
        <v>2.3369778000000001E-2</v>
      </c>
      <c r="F24">
        <v>1.7326785000000001E-2</v>
      </c>
      <c r="G24">
        <v>3.6511665999999998</v>
      </c>
      <c r="H24">
        <v>0.73333031900000001</v>
      </c>
      <c r="I24">
        <v>2</v>
      </c>
      <c r="J24">
        <v>1</v>
      </c>
      <c r="K24" t="s">
        <v>2</v>
      </c>
      <c r="L24" t="s">
        <v>1</v>
      </c>
      <c r="M24">
        <v>28850</v>
      </c>
      <c r="N24" t="s">
        <v>962</v>
      </c>
      <c r="O24">
        <v>205.1805511</v>
      </c>
      <c r="P24">
        <v>363.91252320000001</v>
      </c>
      <c r="Q24">
        <v>531.0579358</v>
      </c>
      <c r="R24">
        <v>293.07559409999999</v>
      </c>
      <c r="S24">
        <v>872.97071860000005</v>
      </c>
      <c r="T24">
        <v>22.49060686</v>
      </c>
      <c r="U24">
        <v>37.925241380000003</v>
      </c>
      <c r="V24">
        <v>53.290021850000002</v>
      </c>
      <c r="W24">
        <v>1302.4339210000001</v>
      </c>
      <c r="X24">
        <v>787.02830840000001</v>
      </c>
      <c r="Y24">
        <v>924.04251820000002</v>
      </c>
      <c r="Z24">
        <v>589.01585799999998</v>
      </c>
      <c r="AA24" t="s">
        <v>46</v>
      </c>
      <c r="AB24">
        <v>0.84960000000000002</v>
      </c>
    </row>
    <row r="25" spans="1:28" x14ac:dyDescent="0.3">
      <c r="A25" t="s">
        <v>489</v>
      </c>
      <c r="B25">
        <v>11</v>
      </c>
      <c r="C25">
        <v>2</v>
      </c>
      <c r="D25">
        <v>84.31</v>
      </c>
      <c r="E25">
        <v>2.3992236E-2</v>
      </c>
      <c r="F25">
        <v>1.7535039999999998E-2</v>
      </c>
      <c r="G25">
        <v>3.7025342139999999</v>
      </c>
      <c r="H25">
        <v>0.72870719299999998</v>
      </c>
      <c r="I25">
        <v>2</v>
      </c>
      <c r="J25">
        <v>1</v>
      </c>
      <c r="K25" t="s">
        <v>2</v>
      </c>
      <c r="L25" t="s">
        <v>0</v>
      </c>
      <c r="M25">
        <v>98829</v>
      </c>
      <c r="N25" t="s">
        <v>490</v>
      </c>
      <c r="O25">
        <v>8138.7009619999999</v>
      </c>
      <c r="P25">
        <v>6401.0182379999997</v>
      </c>
      <c r="Q25">
        <v>7305.2902549999999</v>
      </c>
      <c r="R25">
        <v>14390.53155</v>
      </c>
      <c r="S25">
        <v>6869.270931</v>
      </c>
      <c r="T25">
        <v>26141.161649999998</v>
      </c>
      <c r="U25">
        <v>43678.558470000004</v>
      </c>
      <c r="V25">
        <v>53964.805560000001</v>
      </c>
      <c r="W25">
        <v>39237.101450000002</v>
      </c>
      <c r="X25">
        <v>40041.762580000002</v>
      </c>
      <c r="Y25">
        <v>31304.095010000001</v>
      </c>
      <c r="Z25">
        <v>23580.371309999999</v>
      </c>
      <c r="AA25" t="s">
        <v>46</v>
      </c>
      <c r="AB25">
        <v>0.98629999999999995</v>
      </c>
    </row>
    <row r="26" spans="1:28" x14ac:dyDescent="0.3">
      <c r="A26" t="s">
        <v>721</v>
      </c>
      <c r="B26">
        <v>5</v>
      </c>
      <c r="C26">
        <v>1</v>
      </c>
      <c r="D26">
        <v>93.27</v>
      </c>
      <c r="E26">
        <v>2.4431560000000001E-2</v>
      </c>
      <c r="F26">
        <v>1.7767290000000002E-2</v>
      </c>
      <c r="G26">
        <v>5.572610386</v>
      </c>
      <c r="H26">
        <v>0.72549471799999998</v>
      </c>
      <c r="I26">
        <v>2</v>
      </c>
      <c r="J26">
        <v>1</v>
      </c>
      <c r="K26" t="s">
        <v>0</v>
      </c>
      <c r="L26" t="s">
        <v>2</v>
      </c>
      <c r="M26">
        <v>31623</v>
      </c>
      <c r="N26" t="s">
        <v>722</v>
      </c>
      <c r="O26">
        <v>80.208424129999997</v>
      </c>
      <c r="P26">
        <v>129.8774416</v>
      </c>
      <c r="Q26">
        <v>139.35555260000001</v>
      </c>
      <c r="R26">
        <v>219.8809382</v>
      </c>
      <c r="S26">
        <v>18.708344090000001</v>
      </c>
      <c r="T26">
        <v>278.57829909999998</v>
      </c>
      <c r="U26">
        <v>134.77382990000001</v>
      </c>
      <c r="V26">
        <v>70.140058280000005</v>
      </c>
      <c r="W26">
        <v>22.15169968</v>
      </c>
      <c r="X26">
        <v>16.524690589999999</v>
      </c>
      <c r="Y26">
        <v>31.179263070000001</v>
      </c>
      <c r="Z26">
        <v>32.308739500000001</v>
      </c>
      <c r="AA26" t="s">
        <v>46</v>
      </c>
      <c r="AB26">
        <v>0.99399999999999999</v>
      </c>
    </row>
    <row r="27" spans="1:28" x14ac:dyDescent="0.3">
      <c r="A27" t="s">
        <v>186</v>
      </c>
      <c r="B27">
        <v>8</v>
      </c>
      <c r="C27">
        <v>4</v>
      </c>
      <c r="D27">
        <v>41.67</v>
      </c>
      <c r="E27">
        <v>2.8877836E-2</v>
      </c>
      <c r="F27">
        <v>1.9542356E-2</v>
      </c>
      <c r="G27">
        <v>3.2415454239999999</v>
      </c>
      <c r="H27">
        <v>0.69511559099999998</v>
      </c>
      <c r="I27">
        <v>2</v>
      </c>
      <c r="J27">
        <v>1</v>
      </c>
      <c r="K27" t="s">
        <v>0</v>
      </c>
      <c r="L27" t="s">
        <v>1</v>
      </c>
      <c r="M27">
        <v>19670</v>
      </c>
      <c r="N27" t="s">
        <v>187</v>
      </c>
      <c r="O27">
        <v>4029.5954419999998</v>
      </c>
      <c r="P27">
        <v>13927.105750000001</v>
      </c>
      <c r="Q27">
        <v>9843.5516339999995</v>
      </c>
      <c r="R27">
        <v>11591.99467</v>
      </c>
      <c r="S27">
        <v>2462.6875730000002</v>
      </c>
      <c r="T27">
        <v>5466.9269649999997</v>
      </c>
      <c r="U27">
        <v>2468.856691</v>
      </c>
      <c r="V27">
        <v>1753.833412</v>
      </c>
      <c r="W27">
        <v>4645.6963729999998</v>
      </c>
      <c r="X27">
        <v>3488.5676319999998</v>
      </c>
      <c r="Y27">
        <v>8888.7535009999992</v>
      </c>
      <c r="Z27">
        <v>2919.255901</v>
      </c>
      <c r="AA27" t="s">
        <v>46</v>
      </c>
      <c r="AB27">
        <v>0.78349999999999997</v>
      </c>
    </row>
    <row r="28" spans="1:28" x14ac:dyDescent="0.3">
      <c r="A28" t="s">
        <v>606</v>
      </c>
      <c r="B28">
        <v>19</v>
      </c>
      <c r="C28">
        <v>6</v>
      </c>
      <c r="D28">
        <v>850.31</v>
      </c>
      <c r="E28">
        <v>3.1054360999999999E-2</v>
      </c>
      <c r="F28">
        <v>2.0447284999999999E-2</v>
      </c>
      <c r="G28">
        <v>3.0347992879999999</v>
      </c>
      <c r="H28">
        <v>0.68150053399999999</v>
      </c>
      <c r="I28">
        <v>2</v>
      </c>
      <c r="J28">
        <v>1</v>
      </c>
      <c r="K28" t="s">
        <v>2</v>
      </c>
      <c r="L28" t="s">
        <v>0</v>
      </c>
      <c r="M28">
        <v>51570</v>
      </c>
      <c r="N28" t="s">
        <v>607</v>
      </c>
      <c r="O28">
        <v>1989.07293</v>
      </c>
      <c r="P28">
        <v>3833.2729239999999</v>
      </c>
      <c r="Q28">
        <v>3276.7661130000001</v>
      </c>
      <c r="R28">
        <v>4551.4657619999998</v>
      </c>
      <c r="S28">
        <v>1547.4218760000001</v>
      </c>
      <c r="T28">
        <v>6986.2078750000001</v>
      </c>
      <c r="U28">
        <v>6535.09699</v>
      </c>
      <c r="V28">
        <v>7121.9860799999997</v>
      </c>
      <c r="W28">
        <v>13714.56753</v>
      </c>
      <c r="X28">
        <v>11464.35673</v>
      </c>
      <c r="Y28">
        <v>7583.3698039999999</v>
      </c>
      <c r="Z28">
        <v>8664.4695090000005</v>
      </c>
      <c r="AA28" t="s">
        <v>46</v>
      </c>
      <c r="AB28">
        <v>0.61180000000000001</v>
      </c>
    </row>
    <row r="29" spans="1:28" x14ac:dyDescent="0.3">
      <c r="A29" t="s">
        <v>994</v>
      </c>
      <c r="B29">
        <v>23</v>
      </c>
      <c r="C29">
        <v>9</v>
      </c>
      <c r="D29">
        <v>124.33</v>
      </c>
      <c r="E29">
        <v>3.3904825999999999E-2</v>
      </c>
      <c r="F29">
        <v>2.2026476999999999E-2</v>
      </c>
      <c r="G29">
        <v>1.6188071559999999</v>
      </c>
      <c r="H29">
        <v>0.66474076000000004</v>
      </c>
      <c r="I29">
        <v>2</v>
      </c>
      <c r="J29">
        <v>1</v>
      </c>
      <c r="K29" t="s">
        <v>0</v>
      </c>
      <c r="L29" t="s">
        <v>2</v>
      </c>
      <c r="M29">
        <v>121810</v>
      </c>
      <c r="N29" t="s">
        <v>995</v>
      </c>
      <c r="O29">
        <v>6780.8152479999999</v>
      </c>
      <c r="P29">
        <v>7435.4284550000002</v>
      </c>
      <c r="Q29">
        <v>6733.5691619999998</v>
      </c>
      <c r="R29">
        <v>11152.39032</v>
      </c>
      <c r="S29">
        <v>5017.5935280000003</v>
      </c>
      <c r="T29">
        <v>3835.7294729999999</v>
      </c>
      <c r="U29">
        <v>5698.090494</v>
      </c>
      <c r="V29">
        <v>6609.4656139999997</v>
      </c>
      <c r="W29">
        <v>5694.2093279999999</v>
      </c>
      <c r="X29">
        <v>5287.8899369999999</v>
      </c>
      <c r="Y29">
        <v>3514.145516</v>
      </c>
      <c r="Z29">
        <v>5334.5318880000004</v>
      </c>
      <c r="AA29" t="s">
        <v>46</v>
      </c>
      <c r="AB29">
        <v>0.69589999999999996</v>
      </c>
    </row>
    <row r="30" spans="1:28" x14ac:dyDescent="0.3">
      <c r="A30" t="s">
        <v>996</v>
      </c>
      <c r="B30">
        <v>7</v>
      </c>
      <c r="C30">
        <v>3</v>
      </c>
      <c r="D30">
        <v>31.16</v>
      </c>
      <c r="E30">
        <v>3.4218810000000002E-2</v>
      </c>
      <c r="F30">
        <v>2.2132094000000001E-2</v>
      </c>
      <c r="G30">
        <v>5.1184180330000002</v>
      </c>
      <c r="H30">
        <v>0.66296308599999998</v>
      </c>
      <c r="I30">
        <v>2</v>
      </c>
      <c r="J30">
        <v>1</v>
      </c>
      <c r="K30" t="s">
        <v>1</v>
      </c>
      <c r="L30" t="s">
        <v>0</v>
      </c>
      <c r="M30">
        <v>40131</v>
      </c>
      <c r="N30" t="s">
        <v>667</v>
      </c>
      <c r="O30">
        <v>286.98107879999998</v>
      </c>
      <c r="P30">
        <v>645.43078530000003</v>
      </c>
      <c r="Q30">
        <v>370.96578299999999</v>
      </c>
      <c r="R30">
        <v>502.68066490000001</v>
      </c>
      <c r="S30">
        <v>300.10438090000002</v>
      </c>
      <c r="T30">
        <v>3096.1540180000002</v>
      </c>
      <c r="U30">
        <v>2758.8564970000002</v>
      </c>
      <c r="V30">
        <v>3089.0465359999998</v>
      </c>
      <c r="W30">
        <v>2237.40398</v>
      </c>
      <c r="X30">
        <v>1753.2527749999999</v>
      </c>
      <c r="Y30">
        <v>1550.385057</v>
      </c>
      <c r="Z30">
        <v>1386.1379589999999</v>
      </c>
      <c r="AA30" t="s">
        <v>46</v>
      </c>
      <c r="AB30">
        <v>0.748</v>
      </c>
    </row>
    <row r="31" spans="1:28" x14ac:dyDescent="0.3">
      <c r="A31" t="s">
        <v>1001</v>
      </c>
      <c r="B31">
        <v>15</v>
      </c>
      <c r="C31">
        <v>4</v>
      </c>
      <c r="D31">
        <v>107.87</v>
      </c>
      <c r="E31">
        <v>3.6968425999999999E-2</v>
      </c>
      <c r="F31">
        <v>2.3292119999999999E-2</v>
      </c>
      <c r="G31">
        <v>5.6379277070000002</v>
      </c>
      <c r="H31">
        <v>0.64792824199999999</v>
      </c>
      <c r="I31">
        <v>2</v>
      </c>
      <c r="J31">
        <v>1</v>
      </c>
      <c r="K31" t="s">
        <v>0</v>
      </c>
      <c r="L31" t="s">
        <v>2</v>
      </c>
      <c r="M31">
        <v>60558</v>
      </c>
      <c r="N31" t="s">
        <v>1002</v>
      </c>
      <c r="O31">
        <v>1032.9729170000001</v>
      </c>
      <c r="P31">
        <v>3023.1227669999998</v>
      </c>
      <c r="Q31">
        <v>3359.935559</v>
      </c>
      <c r="R31">
        <v>3853.2103739999998</v>
      </c>
      <c r="S31">
        <v>75.007734859999999</v>
      </c>
      <c r="T31">
        <v>1580.9525860000001</v>
      </c>
      <c r="U31">
        <v>635.78519180000001</v>
      </c>
      <c r="V31">
        <v>749.23760470000002</v>
      </c>
      <c r="W31">
        <v>479.79352720000003</v>
      </c>
      <c r="X31">
        <v>306.38574720000003</v>
      </c>
      <c r="Y31">
        <v>896.06189359999996</v>
      </c>
      <c r="Z31">
        <v>316.58574199999998</v>
      </c>
      <c r="AA31" t="s">
        <v>46</v>
      </c>
      <c r="AB31">
        <v>0.49280000000000002</v>
      </c>
    </row>
    <row r="32" spans="1:28" x14ac:dyDescent="0.3">
      <c r="A32" t="s">
        <v>641</v>
      </c>
      <c r="B32">
        <v>6</v>
      </c>
      <c r="C32">
        <v>2</v>
      </c>
      <c r="D32">
        <v>131.88999999999999</v>
      </c>
      <c r="E32">
        <v>3.7954305000000001E-2</v>
      </c>
      <c r="F32">
        <v>2.3507967000000001E-2</v>
      </c>
      <c r="G32">
        <v>3.8792589679999998</v>
      </c>
      <c r="H32">
        <v>0.642757519</v>
      </c>
      <c r="I32">
        <v>2</v>
      </c>
      <c r="J32">
        <v>1</v>
      </c>
      <c r="K32" t="s">
        <v>1</v>
      </c>
      <c r="L32" t="s">
        <v>0</v>
      </c>
      <c r="M32">
        <v>24628</v>
      </c>
      <c r="N32" t="s">
        <v>642</v>
      </c>
      <c r="O32">
        <v>623.22569710000005</v>
      </c>
      <c r="P32">
        <v>944.80968610000002</v>
      </c>
      <c r="Q32">
        <v>886.11774920000005</v>
      </c>
      <c r="R32">
        <v>1434.998591</v>
      </c>
      <c r="S32">
        <v>607.58196469999996</v>
      </c>
      <c r="T32">
        <v>3049.6150750000002</v>
      </c>
      <c r="U32">
        <v>5464.4162219999998</v>
      </c>
      <c r="V32">
        <v>5965.4134350000004</v>
      </c>
      <c r="W32">
        <v>3964.8589609999999</v>
      </c>
      <c r="X32">
        <v>4038.7601490000002</v>
      </c>
      <c r="Y32">
        <v>3040.6516259999999</v>
      </c>
      <c r="Z32">
        <v>3148.5414270000001</v>
      </c>
      <c r="AA32" t="s">
        <v>46</v>
      </c>
      <c r="AB32">
        <v>0.76060000000000005</v>
      </c>
    </row>
    <row r="33" spans="1:28" x14ac:dyDescent="0.3">
      <c r="A33" t="s">
        <v>1007</v>
      </c>
      <c r="B33">
        <v>5</v>
      </c>
      <c r="C33">
        <v>1</v>
      </c>
      <c r="D33">
        <v>63.85</v>
      </c>
      <c r="E33">
        <v>3.8285853000000002E-2</v>
      </c>
      <c r="F33">
        <v>2.3514047999999999E-2</v>
      </c>
      <c r="G33">
        <v>7.197905628</v>
      </c>
      <c r="H33">
        <v>0.64104329800000004</v>
      </c>
      <c r="I33">
        <v>2</v>
      </c>
      <c r="J33">
        <v>1</v>
      </c>
      <c r="K33" t="s">
        <v>1</v>
      </c>
      <c r="L33" t="s">
        <v>0</v>
      </c>
      <c r="M33">
        <v>23164</v>
      </c>
      <c r="N33" t="s">
        <v>1008</v>
      </c>
      <c r="O33">
        <v>54.18499199</v>
      </c>
      <c r="P33">
        <v>234.50826029999999</v>
      </c>
      <c r="Q33">
        <v>65.428820509999994</v>
      </c>
      <c r="R33">
        <v>129.09807559999999</v>
      </c>
      <c r="S33">
        <v>97.108516809999998</v>
      </c>
      <c r="T33">
        <v>531.68194149999999</v>
      </c>
      <c r="U33">
        <v>1792.490495</v>
      </c>
      <c r="V33">
        <v>1056.892071</v>
      </c>
      <c r="W33">
        <v>259.89955379999998</v>
      </c>
      <c r="X33">
        <v>735.30544429999998</v>
      </c>
      <c r="Y33">
        <v>475.48877620000002</v>
      </c>
      <c r="Z33">
        <v>922.50173189999998</v>
      </c>
      <c r="AA33" t="s">
        <v>46</v>
      </c>
      <c r="AB33">
        <v>0.93889999999999996</v>
      </c>
    </row>
    <row r="36" spans="1:28" x14ac:dyDescent="0.3">
      <c r="A36" t="s">
        <v>1064</v>
      </c>
      <c r="B36" s="6">
        <f>(32/254)*100</f>
        <v>12.598425196850393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B15"/>
  <sheetViews>
    <sheetView workbookViewId="0">
      <selection activeCell="J23" sqref="J23"/>
    </sheetView>
  </sheetViews>
  <sheetFormatPr defaultRowHeight="14.4" x14ac:dyDescent="0.3"/>
  <cols>
    <col min="1" max="1" width="10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777</v>
      </c>
      <c r="B2">
        <v>8</v>
      </c>
      <c r="C2">
        <v>3</v>
      </c>
      <c r="D2">
        <v>57.75</v>
      </c>
      <c r="E2" s="1">
        <v>1.91E-5</v>
      </c>
      <c r="F2">
        <v>1.6463400000000001E-4</v>
      </c>
      <c r="G2">
        <v>9.9660412639999993</v>
      </c>
      <c r="H2">
        <v>0.99999997299999999</v>
      </c>
      <c r="I2">
        <v>2</v>
      </c>
      <c r="J2">
        <v>1</v>
      </c>
      <c r="K2" t="s">
        <v>2</v>
      </c>
      <c r="L2" t="s">
        <v>0</v>
      </c>
      <c r="M2">
        <v>51632</v>
      </c>
      <c r="N2" t="s">
        <v>778</v>
      </c>
      <c r="O2">
        <v>289.50674950000001</v>
      </c>
      <c r="P2">
        <v>545.81381420000002</v>
      </c>
      <c r="Q2">
        <v>319.41126489999999</v>
      </c>
      <c r="R2">
        <v>333.73971119999999</v>
      </c>
      <c r="S2">
        <v>1228.9016710000001</v>
      </c>
      <c r="T2">
        <v>2232.686541</v>
      </c>
      <c r="U2">
        <v>1753.396485</v>
      </c>
      <c r="V2">
        <v>1135.3503860000001</v>
      </c>
      <c r="W2">
        <v>4503.0710209999997</v>
      </c>
      <c r="X2">
        <v>3208.2017030000002</v>
      </c>
      <c r="Y2">
        <v>5082.1133769999997</v>
      </c>
      <c r="Z2">
        <v>2040.7826849999999</v>
      </c>
      <c r="AA2" t="s">
        <v>22</v>
      </c>
      <c r="AB2">
        <v>0.97450000000000003</v>
      </c>
    </row>
    <row r="3" spans="1:28" x14ac:dyDescent="0.3">
      <c r="A3" t="s">
        <v>294</v>
      </c>
      <c r="B3">
        <v>20</v>
      </c>
      <c r="C3">
        <v>6</v>
      </c>
      <c r="D3">
        <v>1644.34</v>
      </c>
      <c r="E3" s="1">
        <v>5.0800000000000002E-5</v>
      </c>
      <c r="F3">
        <v>3.3721499999999998E-4</v>
      </c>
      <c r="G3">
        <v>10.108755710000001</v>
      </c>
      <c r="H3">
        <v>0.99999789699999997</v>
      </c>
      <c r="I3" t="s">
        <v>39</v>
      </c>
      <c r="J3">
        <v>2</v>
      </c>
      <c r="K3" t="s">
        <v>0</v>
      </c>
      <c r="L3" t="s">
        <v>1</v>
      </c>
      <c r="M3">
        <v>37655</v>
      </c>
      <c r="N3" t="s">
        <v>128</v>
      </c>
      <c r="O3">
        <v>22187.91432</v>
      </c>
      <c r="P3">
        <v>59165.502200000003</v>
      </c>
      <c r="Q3">
        <v>37367.027020000001</v>
      </c>
      <c r="R3">
        <v>35037.651729999998</v>
      </c>
      <c r="S3">
        <v>1689.0541539999999</v>
      </c>
      <c r="T3">
        <v>3442.604703</v>
      </c>
      <c r="U3">
        <v>4449.0118540000003</v>
      </c>
      <c r="V3">
        <v>5629.7171639999997</v>
      </c>
      <c r="W3">
        <v>13266.231540000001</v>
      </c>
      <c r="X3">
        <v>11498.25873</v>
      </c>
      <c r="Y3">
        <v>15522.162920000001</v>
      </c>
      <c r="Z3">
        <v>17229.716779999999</v>
      </c>
      <c r="AA3" t="s">
        <v>22</v>
      </c>
      <c r="AB3">
        <v>0.28599999999999998</v>
      </c>
    </row>
    <row r="4" spans="1:28" x14ac:dyDescent="0.3">
      <c r="A4" t="s">
        <v>716</v>
      </c>
      <c r="B4">
        <v>7</v>
      </c>
      <c r="C4">
        <v>2</v>
      </c>
      <c r="D4">
        <v>61.68</v>
      </c>
      <c r="E4">
        <v>5.1778800000000004E-4</v>
      </c>
      <c r="F4">
        <v>1.2828200000000001E-3</v>
      </c>
      <c r="G4">
        <v>104.2342646</v>
      </c>
      <c r="H4">
        <v>0.99797366799999998</v>
      </c>
      <c r="I4">
        <v>2</v>
      </c>
      <c r="J4">
        <v>1</v>
      </c>
      <c r="K4" t="s">
        <v>1</v>
      </c>
      <c r="L4" t="s">
        <v>0</v>
      </c>
      <c r="M4">
        <v>58923</v>
      </c>
      <c r="N4" t="s">
        <v>717</v>
      </c>
      <c r="O4">
        <v>11.1439384</v>
      </c>
      <c r="P4">
        <v>9.0541506720000005</v>
      </c>
      <c r="Q4">
        <v>1.2029671580000001</v>
      </c>
      <c r="R4">
        <v>11.89927119</v>
      </c>
      <c r="S4">
        <v>53.728056270000003</v>
      </c>
      <c r="T4">
        <v>854.52285979999999</v>
      </c>
      <c r="U4">
        <v>1091.3991880000001</v>
      </c>
      <c r="V4">
        <v>1471.3850359999999</v>
      </c>
      <c r="W4">
        <v>345.84214179999998</v>
      </c>
      <c r="X4">
        <v>291.58663769999998</v>
      </c>
      <c r="Y4">
        <v>203.50344659999999</v>
      </c>
      <c r="Z4">
        <v>278.11372920000002</v>
      </c>
      <c r="AA4" t="s">
        <v>22</v>
      </c>
      <c r="AB4">
        <v>0.99650000000000005</v>
      </c>
    </row>
    <row r="5" spans="1:28" x14ac:dyDescent="0.3">
      <c r="A5" t="s">
        <v>836</v>
      </c>
      <c r="B5">
        <v>15</v>
      </c>
      <c r="C5">
        <v>4</v>
      </c>
      <c r="D5">
        <v>128</v>
      </c>
      <c r="E5">
        <v>1.4166319999999999E-3</v>
      </c>
      <c r="F5">
        <v>2.5077239999999998E-3</v>
      </c>
      <c r="G5">
        <v>8.8256563289999992</v>
      </c>
      <c r="H5">
        <v>0.98689189099999997</v>
      </c>
      <c r="I5">
        <v>2</v>
      </c>
      <c r="J5">
        <v>1</v>
      </c>
      <c r="K5" t="s">
        <v>0</v>
      </c>
      <c r="L5" t="s">
        <v>1</v>
      </c>
      <c r="M5">
        <v>59960</v>
      </c>
      <c r="N5" t="s">
        <v>837</v>
      </c>
      <c r="O5">
        <v>11140.72385</v>
      </c>
      <c r="P5">
        <v>12631.96026</v>
      </c>
      <c r="Q5">
        <v>28771.482049999999</v>
      </c>
      <c r="R5">
        <v>44488.258829999999</v>
      </c>
      <c r="S5">
        <v>1668.0952159999999</v>
      </c>
      <c r="T5">
        <v>3036.4692679999998</v>
      </c>
      <c r="U5">
        <v>3706.5007059999998</v>
      </c>
      <c r="V5">
        <v>2583.2927770000001</v>
      </c>
      <c r="W5">
        <v>21064.038530000002</v>
      </c>
      <c r="X5">
        <v>8505.8600819999992</v>
      </c>
      <c r="Y5">
        <v>6096.5110400000003</v>
      </c>
      <c r="Z5">
        <v>6943.1668870000003</v>
      </c>
      <c r="AA5" t="s">
        <v>22</v>
      </c>
      <c r="AB5">
        <v>0.95050000000000001</v>
      </c>
    </row>
    <row r="6" spans="1:28" x14ac:dyDescent="0.3">
      <c r="A6" t="s">
        <v>678</v>
      </c>
      <c r="B6">
        <v>6</v>
      </c>
      <c r="C6">
        <v>2</v>
      </c>
      <c r="D6">
        <v>66.61</v>
      </c>
      <c r="E6">
        <v>1.581727E-3</v>
      </c>
      <c r="F6">
        <v>2.627332E-3</v>
      </c>
      <c r="G6">
        <v>16.172972720000001</v>
      </c>
      <c r="H6">
        <v>0.98440559400000005</v>
      </c>
      <c r="I6">
        <v>2</v>
      </c>
      <c r="J6">
        <v>1</v>
      </c>
      <c r="K6" t="s">
        <v>2</v>
      </c>
      <c r="L6" t="s">
        <v>0</v>
      </c>
      <c r="M6">
        <v>47525</v>
      </c>
      <c r="N6" t="s">
        <v>679</v>
      </c>
      <c r="O6">
        <v>120.26180170000001</v>
      </c>
      <c r="P6">
        <v>584.01976230000002</v>
      </c>
      <c r="Q6">
        <v>33.569040389999998</v>
      </c>
      <c r="R6">
        <v>137.436027</v>
      </c>
      <c r="S6">
        <v>213.36354600000001</v>
      </c>
      <c r="T6">
        <v>1143.4858979999999</v>
      </c>
      <c r="U6">
        <v>1463.0109190000001</v>
      </c>
      <c r="V6">
        <v>1319.458619</v>
      </c>
      <c r="W6">
        <v>2858.0205310000001</v>
      </c>
      <c r="X6">
        <v>4087.6148119999998</v>
      </c>
      <c r="Y6">
        <v>3091.4442479999998</v>
      </c>
      <c r="Z6">
        <v>4118.9072230000002</v>
      </c>
      <c r="AA6" t="s">
        <v>22</v>
      </c>
      <c r="AB6">
        <v>0.99829999999999997</v>
      </c>
    </row>
    <row r="7" spans="1:28" x14ac:dyDescent="0.3">
      <c r="A7" t="s">
        <v>847</v>
      </c>
      <c r="B7">
        <v>5</v>
      </c>
      <c r="C7">
        <v>4</v>
      </c>
      <c r="D7">
        <v>76.98</v>
      </c>
      <c r="E7">
        <v>1.7258690000000001E-3</v>
      </c>
      <c r="F7">
        <v>2.6954729999999999E-3</v>
      </c>
      <c r="G7">
        <v>3.2163151110000001</v>
      </c>
      <c r="H7">
        <v>0.98217836199999997</v>
      </c>
      <c r="I7">
        <v>2</v>
      </c>
      <c r="J7">
        <v>1</v>
      </c>
      <c r="K7" t="s">
        <v>1</v>
      </c>
      <c r="L7" t="s">
        <v>0</v>
      </c>
      <c r="M7">
        <v>26329</v>
      </c>
      <c r="N7" t="s">
        <v>848</v>
      </c>
      <c r="O7">
        <v>2036.5010769999999</v>
      </c>
      <c r="P7">
        <v>1877.344194</v>
      </c>
      <c r="Q7">
        <v>3182.1164690000001</v>
      </c>
      <c r="R7">
        <v>3235.8427569999999</v>
      </c>
      <c r="S7">
        <v>5656.1336350000001</v>
      </c>
      <c r="T7">
        <v>10852.8042</v>
      </c>
      <c r="U7">
        <v>9094.4187469999997</v>
      </c>
      <c r="V7">
        <v>7626.9823459999998</v>
      </c>
      <c r="W7">
        <v>8218.4922470000001</v>
      </c>
      <c r="X7">
        <v>6469.8890039999997</v>
      </c>
      <c r="Y7">
        <v>3748.1506020000002</v>
      </c>
      <c r="Z7">
        <v>4043.1332430000002</v>
      </c>
      <c r="AA7" t="s">
        <v>22</v>
      </c>
      <c r="AB7">
        <v>0.99980000000000002</v>
      </c>
    </row>
    <row r="8" spans="1:28" x14ac:dyDescent="0.3">
      <c r="A8" t="s">
        <v>643</v>
      </c>
      <c r="B8">
        <v>15</v>
      </c>
      <c r="C8">
        <v>7</v>
      </c>
      <c r="D8">
        <v>222.99</v>
      </c>
      <c r="E8">
        <v>1.982209E-3</v>
      </c>
      <c r="F8">
        <v>2.9870589999999998E-3</v>
      </c>
      <c r="G8">
        <v>3.8142115369999998</v>
      </c>
      <c r="H8">
        <v>0.97812193599999997</v>
      </c>
      <c r="I8">
        <v>2</v>
      </c>
      <c r="J8">
        <v>1</v>
      </c>
      <c r="K8" t="s">
        <v>2</v>
      </c>
      <c r="L8" t="s">
        <v>0</v>
      </c>
      <c r="M8">
        <v>53483</v>
      </c>
      <c r="N8" t="s">
        <v>644</v>
      </c>
      <c r="O8">
        <v>1367.7046800000001</v>
      </c>
      <c r="P8">
        <v>2731.8218320000001</v>
      </c>
      <c r="Q8">
        <v>2598.5865469999999</v>
      </c>
      <c r="R8">
        <v>2865.1690789999998</v>
      </c>
      <c r="S8">
        <v>2757.9101909999999</v>
      </c>
      <c r="T8">
        <v>6579.2909710000004</v>
      </c>
      <c r="U8">
        <v>8011.0110649999997</v>
      </c>
      <c r="V8">
        <v>8558.6397309999993</v>
      </c>
      <c r="W8">
        <v>10172.9527</v>
      </c>
      <c r="X8">
        <v>10580.48517</v>
      </c>
      <c r="Y8">
        <v>6735.5893960000003</v>
      </c>
      <c r="Z8">
        <v>8987.3537940000006</v>
      </c>
      <c r="AA8" t="s">
        <v>22</v>
      </c>
      <c r="AB8">
        <v>0.99870000000000003</v>
      </c>
    </row>
    <row r="9" spans="1:28" x14ac:dyDescent="0.3">
      <c r="A9" t="s">
        <v>635</v>
      </c>
      <c r="B9">
        <v>12</v>
      </c>
      <c r="C9">
        <v>1</v>
      </c>
      <c r="D9">
        <v>152.33000000000001</v>
      </c>
      <c r="E9">
        <v>5.254374E-3</v>
      </c>
      <c r="F9">
        <v>6.1939159999999998E-3</v>
      </c>
      <c r="G9">
        <v>11.87952402</v>
      </c>
      <c r="H9">
        <v>0.92548476400000002</v>
      </c>
      <c r="I9">
        <v>2</v>
      </c>
      <c r="J9">
        <v>1</v>
      </c>
      <c r="K9" t="s">
        <v>2</v>
      </c>
      <c r="L9" t="s">
        <v>0</v>
      </c>
      <c r="M9">
        <v>37044</v>
      </c>
      <c r="N9" t="s">
        <v>636</v>
      </c>
      <c r="O9">
        <v>369.6216728</v>
      </c>
      <c r="P9">
        <v>506.75952849999999</v>
      </c>
      <c r="Q9">
        <v>156.2176662</v>
      </c>
      <c r="R9">
        <v>321.77893390000003</v>
      </c>
      <c r="S9">
        <v>181.32137040000001</v>
      </c>
      <c r="T9">
        <v>1439.5251840000001</v>
      </c>
      <c r="U9">
        <v>2345.7997650000002</v>
      </c>
      <c r="V9">
        <v>2764.9689199999998</v>
      </c>
      <c r="W9">
        <v>4798.3068569999996</v>
      </c>
      <c r="X9">
        <v>4927.7797840000003</v>
      </c>
      <c r="Y9">
        <v>2525.762158</v>
      </c>
      <c r="Z9">
        <v>3837.5148239999999</v>
      </c>
      <c r="AA9" t="s">
        <v>22</v>
      </c>
      <c r="AB9">
        <v>0.99839999999999995</v>
      </c>
    </row>
    <row r="10" spans="1:28" x14ac:dyDescent="0.3">
      <c r="A10" t="s">
        <v>898</v>
      </c>
      <c r="B10">
        <v>7</v>
      </c>
      <c r="C10">
        <v>1</v>
      </c>
      <c r="D10">
        <v>70.319999999999993</v>
      </c>
      <c r="E10">
        <v>9.3141490000000007E-3</v>
      </c>
      <c r="F10">
        <v>9.4546779999999993E-3</v>
      </c>
      <c r="G10">
        <v>5.9552172299999997</v>
      </c>
      <c r="H10">
        <v>0.86898251599999998</v>
      </c>
      <c r="I10">
        <v>2</v>
      </c>
      <c r="J10">
        <v>1</v>
      </c>
      <c r="K10" t="s">
        <v>0</v>
      </c>
      <c r="L10" t="s">
        <v>1</v>
      </c>
      <c r="M10">
        <v>34591</v>
      </c>
      <c r="N10" t="s">
        <v>899</v>
      </c>
      <c r="O10">
        <v>287.72551900000002</v>
      </c>
      <c r="P10">
        <v>690.39402480000001</v>
      </c>
      <c r="Q10">
        <v>1288.7390339999999</v>
      </c>
      <c r="R10">
        <v>1143.8819619999999</v>
      </c>
      <c r="S10">
        <v>92.227981549999996</v>
      </c>
      <c r="T10">
        <v>213.74255299999999</v>
      </c>
      <c r="U10">
        <v>136.8353252</v>
      </c>
      <c r="V10">
        <v>129.92564730000001</v>
      </c>
      <c r="W10">
        <v>703.64989179999998</v>
      </c>
      <c r="X10">
        <v>274.50311299999998</v>
      </c>
      <c r="Y10">
        <v>410.17732109999997</v>
      </c>
      <c r="Z10">
        <v>143.56265809999999</v>
      </c>
      <c r="AA10" t="s">
        <v>22</v>
      </c>
      <c r="AB10">
        <v>0.83520000000000005</v>
      </c>
    </row>
    <row r="11" spans="1:28" x14ac:dyDescent="0.3">
      <c r="A11" t="s">
        <v>963</v>
      </c>
      <c r="B11">
        <v>4</v>
      </c>
      <c r="C11">
        <v>1</v>
      </c>
      <c r="D11">
        <v>79.39</v>
      </c>
      <c r="E11">
        <v>2.3470219E-2</v>
      </c>
      <c r="F11">
        <v>1.7326785000000001E-2</v>
      </c>
      <c r="G11">
        <v>9.9674239199999999</v>
      </c>
      <c r="H11">
        <v>0.73257854700000002</v>
      </c>
      <c r="I11">
        <v>2</v>
      </c>
      <c r="J11">
        <v>1</v>
      </c>
      <c r="K11" t="s">
        <v>1</v>
      </c>
      <c r="L11" t="s">
        <v>0</v>
      </c>
      <c r="M11">
        <v>14878</v>
      </c>
      <c r="N11" t="s">
        <v>964</v>
      </c>
      <c r="O11">
        <v>56.622650950000001</v>
      </c>
      <c r="P11">
        <v>42.204291990000002</v>
      </c>
      <c r="Q11">
        <v>18.552997430000001</v>
      </c>
      <c r="R11">
        <v>28.64350477</v>
      </c>
      <c r="S11">
        <v>38.672989889999997</v>
      </c>
      <c r="T11">
        <v>736.21024120000004</v>
      </c>
      <c r="U11">
        <v>354.61742759999998</v>
      </c>
      <c r="V11">
        <v>325.97692119999999</v>
      </c>
      <c r="W11">
        <v>70.141799340000006</v>
      </c>
      <c r="X11">
        <v>88.888486439999994</v>
      </c>
      <c r="Y11">
        <v>88.233397719999999</v>
      </c>
      <c r="Z11">
        <v>165.77221</v>
      </c>
      <c r="AA11" t="s">
        <v>22</v>
      </c>
      <c r="AB11">
        <v>0.39850000000000002</v>
      </c>
    </row>
    <row r="12" spans="1:28" x14ac:dyDescent="0.3">
      <c r="A12" t="s">
        <v>967</v>
      </c>
      <c r="B12">
        <v>5</v>
      </c>
      <c r="C12">
        <v>1</v>
      </c>
      <c r="D12">
        <v>73.819999999999993</v>
      </c>
      <c r="E12">
        <v>2.4855716E-2</v>
      </c>
      <c r="F12">
        <v>1.7986262999999999E-2</v>
      </c>
      <c r="G12">
        <v>7.9492982479999998</v>
      </c>
      <c r="H12">
        <v>0.72243172700000002</v>
      </c>
      <c r="I12">
        <v>2</v>
      </c>
      <c r="J12">
        <v>1</v>
      </c>
      <c r="K12" t="s">
        <v>0</v>
      </c>
      <c r="L12" t="s">
        <v>2</v>
      </c>
      <c r="M12">
        <v>12421</v>
      </c>
      <c r="N12" t="s">
        <v>968</v>
      </c>
      <c r="O12">
        <v>481.24628150000001</v>
      </c>
      <c r="P12">
        <v>1463.906152</v>
      </c>
      <c r="Q12">
        <v>2601.4111800000001</v>
      </c>
      <c r="R12">
        <v>2434.0160089999999</v>
      </c>
      <c r="S12">
        <v>59.070971720000003</v>
      </c>
      <c r="T12">
        <v>580.4499869</v>
      </c>
      <c r="U12">
        <v>692.9917848</v>
      </c>
      <c r="V12">
        <v>549.14023150000003</v>
      </c>
      <c r="W12">
        <v>335.83319849999998</v>
      </c>
      <c r="X12">
        <v>213.3674614</v>
      </c>
      <c r="Y12">
        <v>217.1214425</v>
      </c>
      <c r="Z12">
        <v>111.81574139999999</v>
      </c>
      <c r="AA12" t="s">
        <v>22</v>
      </c>
      <c r="AB12">
        <v>0.99519999999999997</v>
      </c>
    </row>
    <row r="15" spans="1:28" x14ac:dyDescent="0.3">
      <c r="A15" t="s">
        <v>1069</v>
      </c>
      <c r="B15" s="6">
        <f>(11/254)*100</f>
        <v>4.3307086614173231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B9"/>
  <sheetViews>
    <sheetView workbookViewId="0">
      <selection activeCell="AA1" sqref="AA1:AH1048576"/>
    </sheetView>
  </sheetViews>
  <sheetFormatPr defaultRowHeight="14.4" x14ac:dyDescent="0.3"/>
  <cols>
    <col min="1" max="1" width="13.5546875" customWidth="1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789</v>
      </c>
      <c r="B2">
        <v>7</v>
      </c>
      <c r="C2">
        <v>2</v>
      </c>
      <c r="D2">
        <v>226.49</v>
      </c>
      <c r="E2">
        <v>1.0966700000000001E-4</v>
      </c>
      <c r="F2">
        <v>5.0918600000000001E-4</v>
      </c>
      <c r="G2">
        <v>9.7177193309999996</v>
      </c>
      <c r="H2">
        <v>0.99996680999999998</v>
      </c>
      <c r="I2">
        <v>2</v>
      </c>
      <c r="J2">
        <v>1</v>
      </c>
      <c r="K2" t="s">
        <v>0</v>
      </c>
      <c r="L2" t="s">
        <v>2</v>
      </c>
      <c r="M2">
        <v>35833</v>
      </c>
      <c r="N2" t="s">
        <v>790</v>
      </c>
      <c r="O2">
        <v>2202.3229219999998</v>
      </c>
      <c r="P2">
        <v>2724.5392219999999</v>
      </c>
      <c r="Q2">
        <v>2857.9915689999998</v>
      </c>
      <c r="R2">
        <v>8406.8798229999993</v>
      </c>
      <c r="S2">
        <v>1219.779088</v>
      </c>
      <c r="T2">
        <v>673.18874510000001</v>
      </c>
      <c r="U2">
        <v>777.15697179999995</v>
      </c>
      <c r="V2">
        <v>596.32802900000002</v>
      </c>
      <c r="W2">
        <v>359.42873539999999</v>
      </c>
      <c r="X2">
        <v>424.92775779999999</v>
      </c>
      <c r="Y2">
        <v>502.79890110000002</v>
      </c>
      <c r="Z2">
        <v>379.05176649999999</v>
      </c>
      <c r="AA2" t="s">
        <v>18</v>
      </c>
      <c r="AB2">
        <v>0.42470000000000002</v>
      </c>
    </row>
    <row r="3" spans="1:28" x14ac:dyDescent="0.3">
      <c r="A3" t="s">
        <v>803</v>
      </c>
      <c r="B3">
        <v>2</v>
      </c>
      <c r="C3">
        <v>1</v>
      </c>
      <c r="D3">
        <v>34.25</v>
      </c>
      <c r="E3">
        <v>2.8164800000000001E-4</v>
      </c>
      <c r="F3">
        <v>9.3566299999999999E-4</v>
      </c>
      <c r="G3">
        <v>6.7548464089999998</v>
      </c>
      <c r="H3">
        <v>0.99950620999999995</v>
      </c>
      <c r="I3">
        <v>2</v>
      </c>
      <c r="J3">
        <v>1</v>
      </c>
      <c r="K3" t="s">
        <v>0</v>
      </c>
      <c r="L3" t="s">
        <v>1</v>
      </c>
      <c r="M3">
        <v>22386</v>
      </c>
      <c r="N3" t="s">
        <v>804</v>
      </c>
      <c r="O3">
        <v>1075.3393060000001</v>
      </c>
      <c r="P3">
        <v>2160.125951</v>
      </c>
      <c r="Q3">
        <v>2730.8253810000001</v>
      </c>
      <c r="R3">
        <v>2823.0749369999999</v>
      </c>
      <c r="S3">
        <v>140.53512900000001</v>
      </c>
      <c r="T3">
        <v>470.59799290000001</v>
      </c>
      <c r="U3">
        <v>355.57039630000003</v>
      </c>
      <c r="V3">
        <v>334.49047519999999</v>
      </c>
      <c r="W3">
        <v>647.27725129999999</v>
      </c>
      <c r="X3">
        <v>813.56068459999995</v>
      </c>
      <c r="Y3">
        <v>779.62904249999997</v>
      </c>
      <c r="Z3">
        <v>748.54664290000005</v>
      </c>
      <c r="AA3" t="s">
        <v>18</v>
      </c>
      <c r="AB3">
        <v>0.32</v>
      </c>
    </row>
    <row r="4" spans="1:28" x14ac:dyDescent="0.3">
      <c r="A4" t="s">
        <v>681</v>
      </c>
      <c r="B4">
        <v>7</v>
      </c>
      <c r="C4">
        <v>3</v>
      </c>
      <c r="D4">
        <v>54.32</v>
      </c>
      <c r="E4">
        <v>3.3419400000000001E-4</v>
      </c>
      <c r="F4">
        <v>1.039363E-3</v>
      </c>
      <c r="G4">
        <v>4.7590415679999998</v>
      </c>
      <c r="H4">
        <v>0.99924797399999998</v>
      </c>
      <c r="I4">
        <v>2</v>
      </c>
      <c r="J4">
        <v>1</v>
      </c>
      <c r="K4" t="s">
        <v>0</v>
      </c>
      <c r="L4" t="s">
        <v>1</v>
      </c>
      <c r="M4">
        <v>40183</v>
      </c>
      <c r="N4" t="s">
        <v>682</v>
      </c>
      <c r="O4">
        <v>13777.88625</v>
      </c>
      <c r="P4">
        <v>33708.207170000001</v>
      </c>
      <c r="Q4">
        <v>15662.696019999999</v>
      </c>
      <c r="R4">
        <v>39395.443500000001</v>
      </c>
      <c r="S4">
        <v>4876.0856389999999</v>
      </c>
      <c r="T4">
        <v>5715.2800090000001</v>
      </c>
      <c r="U4">
        <v>5792.2015650000003</v>
      </c>
      <c r="V4">
        <v>5163.677428</v>
      </c>
      <c r="W4">
        <v>9847.1467269999994</v>
      </c>
      <c r="X4">
        <v>9799.4776980000006</v>
      </c>
      <c r="Y4">
        <v>10677.33388</v>
      </c>
      <c r="Z4">
        <v>10270.171060000001</v>
      </c>
      <c r="AA4" t="s">
        <v>18</v>
      </c>
      <c r="AB4">
        <v>0.31780000000000003</v>
      </c>
    </row>
    <row r="5" spans="1:28" x14ac:dyDescent="0.3">
      <c r="A5" t="s">
        <v>694</v>
      </c>
      <c r="B5">
        <v>3</v>
      </c>
      <c r="C5">
        <v>1</v>
      </c>
      <c r="D5">
        <v>29.84</v>
      </c>
      <c r="E5">
        <v>5.4668199999999998E-3</v>
      </c>
      <c r="F5">
        <v>6.2633919999999996E-3</v>
      </c>
      <c r="G5">
        <v>34.754795379999997</v>
      </c>
      <c r="H5">
        <v>0.92225184000000004</v>
      </c>
      <c r="I5">
        <v>2</v>
      </c>
      <c r="J5">
        <v>1</v>
      </c>
      <c r="K5" t="s">
        <v>0</v>
      </c>
      <c r="L5" t="s">
        <v>2</v>
      </c>
      <c r="M5">
        <v>20477</v>
      </c>
      <c r="N5" t="s">
        <v>695</v>
      </c>
      <c r="O5">
        <v>216.33247639999999</v>
      </c>
      <c r="P5">
        <v>207.950322</v>
      </c>
      <c r="Q5">
        <v>132.7453289</v>
      </c>
      <c r="R5">
        <v>333.72518000000002</v>
      </c>
      <c r="S5">
        <v>0</v>
      </c>
      <c r="T5">
        <v>0.64013256699999999</v>
      </c>
      <c r="U5">
        <v>9.4913952839999993</v>
      </c>
      <c r="V5">
        <v>76.464386110000007</v>
      </c>
      <c r="W5">
        <v>3.8753572260000002</v>
      </c>
      <c r="X5">
        <v>8.5096728289999994</v>
      </c>
      <c r="Y5">
        <v>9.9457990039999995</v>
      </c>
      <c r="Z5">
        <v>3.2988228369999999</v>
      </c>
      <c r="AA5" t="s">
        <v>18</v>
      </c>
      <c r="AB5">
        <v>0.60599999999999998</v>
      </c>
    </row>
    <row r="6" spans="1:28" x14ac:dyDescent="0.3">
      <c r="A6" t="s">
        <v>1021</v>
      </c>
      <c r="B6">
        <v>6</v>
      </c>
      <c r="C6">
        <v>3</v>
      </c>
      <c r="D6">
        <v>32.75</v>
      </c>
      <c r="E6">
        <v>4.9390262999999997E-2</v>
      </c>
      <c r="F6">
        <v>2.8423245E-2</v>
      </c>
      <c r="G6">
        <v>2.1604221090000002</v>
      </c>
      <c r="H6">
        <v>0.58978327799999997</v>
      </c>
      <c r="I6">
        <v>2</v>
      </c>
      <c r="J6">
        <v>1</v>
      </c>
      <c r="K6" t="s">
        <v>0</v>
      </c>
      <c r="L6" t="s">
        <v>1</v>
      </c>
      <c r="M6">
        <v>70934</v>
      </c>
      <c r="N6" t="s">
        <v>1022</v>
      </c>
      <c r="O6">
        <v>2212.6021219999998</v>
      </c>
      <c r="P6">
        <v>3516.672399</v>
      </c>
      <c r="Q6">
        <v>1606.7616350000001</v>
      </c>
      <c r="R6">
        <v>3717.5073980000002</v>
      </c>
      <c r="S6">
        <v>427.19324719999997</v>
      </c>
      <c r="T6">
        <v>1177.8650070000001</v>
      </c>
      <c r="U6">
        <v>1837.343138</v>
      </c>
      <c r="V6">
        <v>1673.9800359999999</v>
      </c>
      <c r="W6">
        <v>2754.9249850000001</v>
      </c>
      <c r="X6">
        <v>2223.7252709999998</v>
      </c>
      <c r="Y6">
        <v>2176.2270170000002</v>
      </c>
      <c r="Z6">
        <v>2508.6039169999999</v>
      </c>
      <c r="AA6" t="s">
        <v>18</v>
      </c>
      <c r="AB6">
        <v>0.71989999999999998</v>
      </c>
    </row>
    <row r="9" spans="1:28" x14ac:dyDescent="0.3">
      <c r="A9" t="s">
        <v>1067</v>
      </c>
      <c r="B9" s="6">
        <f>(5/254)*100</f>
        <v>1.9685039370078741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5"/>
  <sheetViews>
    <sheetView topLeftCell="A46" workbookViewId="0">
      <selection activeCell="B65" sqref="B65"/>
    </sheetView>
  </sheetViews>
  <sheetFormatPr defaultColWidth="8.88671875" defaultRowHeight="14.4" x14ac:dyDescent="0.3"/>
  <cols>
    <col min="1" max="1" width="22.5546875" style="2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390</v>
      </c>
      <c r="B2" s="2">
        <v>7</v>
      </c>
      <c r="C2" s="2">
        <v>3</v>
      </c>
      <c r="D2" s="2">
        <v>41.37</v>
      </c>
      <c r="E2" s="2">
        <v>9.9394700000000006E-3</v>
      </c>
      <c r="F2" s="2">
        <v>8.9267459999999993E-3</v>
      </c>
      <c r="G2" s="2">
        <v>1.842416066</v>
      </c>
      <c r="H2" s="2">
        <v>0.86119902000000004</v>
      </c>
      <c r="I2" s="2">
        <v>2</v>
      </c>
      <c r="J2" s="2">
        <v>1</v>
      </c>
      <c r="K2" s="2" t="s">
        <v>2</v>
      </c>
      <c r="L2" s="2" t="s">
        <v>0</v>
      </c>
      <c r="M2" s="2">
        <v>11548</v>
      </c>
      <c r="N2" s="2" t="s">
        <v>391</v>
      </c>
      <c r="O2" s="2">
        <v>4373.741548</v>
      </c>
      <c r="P2" s="2">
        <v>2552.0851550000002</v>
      </c>
      <c r="Q2" s="2">
        <v>4679.0861450000002</v>
      </c>
      <c r="R2" s="2">
        <v>3460.410883</v>
      </c>
      <c r="S2" s="2">
        <v>5586.5396229999997</v>
      </c>
      <c r="T2" s="2">
        <v>4875.7630479999998</v>
      </c>
      <c r="U2" s="2">
        <v>2906.6648460000001</v>
      </c>
      <c r="V2" s="2">
        <v>3586.7642070000002</v>
      </c>
      <c r="W2" s="2">
        <v>6276.0939269999999</v>
      </c>
      <c r="X2" s="2">
        <v>7855.2327109999997</v>
      </c>
      <c r="Y2" s="2">
        <v>6810.4799519999997</v>
      </c>
      <c r="Z2" s="2">
        <v>6814.7878860000001</v>
      </c>
      <c r="AA2" s="2" t="s">
        <v>37</v>
      </c>
      <c r="AB2" s="2">
        <v>0.49249999999999999</v>
      </c>
    </row>
    <row r="3" spans="1:28" x14ac:dyDescent="0.3">
      <c r="A3" s="2" t="s">
        <v>548</v>
      </c>
      <c r="B3" s="2">
        <v>36</v>
      </c>
      <c r="C3" s="2">
        <v>5</v>
      </c>
      <c r="D3" s="2">
        <v>1020.92</v>
      </c>
      <c r="E3" s="2">
        <v>3.348396E-2</v>
      </c>
      <c r="F3" s="2">
        <v>2.063508E-2</v>
      </c>
      <c r="G3" s="2">
        <v>1.845409509</v>
      </c>
      <c r="H3" s="2">
        <v>0.66714410499999999</v>
      </c>
      <c r="I3" s="2">
        <v>2</v>
      </c>
      <c r="J3" s="2">
        <v>1</v>
      </c>
      <c r="K3" s="2" t="s">
        <v>2</v>
      </c>
      <c r="L3" s="2" t="s">
        <v>0</v>
      </c>
      <c r="M3" s="2">
        <v>75709</v>
      </c>
      <c r="N3" s="2" t="s">
        <v>549</v>
      </c>
      <c r="O3" s="2">
        <v>6365.5248140000003</v>
      </c>
      <c r="P3" s="2">
        <v>4637.147054</v>
      </c>
      <c r="Q3" s="2">
        <v>10495.97183</v>
      </c>
      <c r="R3" s="2">
        <v>12009.249669999999</v>
      </c>
      <c r="S3" s="2">
        <v>14971.46178</v>
      </c>
      <c r="T3" s="2">
        <v>17803.623200000002</v>
      </c>
      <c r="U3" s="2">
        <v>11054.069240000001</v>
      </c>
      <c r="V3" s="2">
        <v>9907.6020879999996</v>
      </c>
      <c r="W3" s="2">
        <v>18424.348440000002</v>
      </c>
      <c r="X3" s="2">
        <v>16101.838809999999</v>
      </c>
      <c r="Y3" s="2">
        <v>14653.259620000001</v>
      </c>
      <c r="Z3" s="2">
        <v>12656.338180000001</v>
      </c>
      <c r="AA3" s="2" t="s">
        <v>37</v>
      </c>
      <c r="AB3" s="2">
        <v>0.76870000000000005</v>
      </c>
    </row>
    <row r="4" spans="1:28" x14ac:dyDescent="0.3">
      <c r="A4" s="2" t="s">
        <v>409</v>
      </c>
      <c r="B4" s="2">
        <v>27</v>
      </c>
      <c r="C4" s="2">
        <v>5</v>
      </c>
      <c r="D4" s="2">
        <v>647.22</v>
      </c>
      <c r="E4" s="2">
        <v>1.1396916999999999E-2</v>
      </c>
      <c r="F4" s="2">
        <v>9.7696069999999996E-3</v>
      </c>
      <c r="G4" s="2">
        <v>1.9004629790000001</v>
      </c>
      <c r="H4" s="2">
        <v>0.843883516</v>
      </c>
      <c r="I4" s="2">
        <v>2</v>
      </c>
      <c r="J4" s="2">
        <v>1</v>
      </c>
      <c r="K4" s="2" t="s">
        <v>2</v>
      </c>
      <c r="L4" s="2" t="s">
        <v>1</v>
      </c>
      <c r="M4" s="2">
        <v>55847</v>
      </c>
      <c r="N4" s="2" t="s">
        <v>253</v>
      </c>
      <c r="O4" s="2">
        <v>9472.6865010000001</v>
      </c>
      <c r="P4" s="2">
        <v>9656.6268720000007</v>
      </c>
      <c r="Q4" s="2">
        <v>10434.892390000001</v>
      </c>
      <c r="R4" s="2">
        <v>16994.411319999999</v>
      </c>
      <c r="S4" s="2">
        <v>9368.5753299999997</v>
      </c>
      <c r="T4" s="2">
        <v>13958.748089999999</v>
      </c>
      <c r="U4" s="2">
        <v>10370.763300000001</v>
      </c>
      <c r="V4" s="2">
        <v>7888.3463860000002</v>
      </c>
      <c r="W4" s="2">
        <v>18187.887709999999</v>
      </c>
      <c r="X4" s="2">
        <v>15522.38234</v>
      </c>
      <c r="Y4" s="2">
        <v>26769.551749999999</v>
      </c>
      <c r="Z4" s="2">
        <v>18553.654760000001</v>
      </c>
      <c r="AA4" s="2" t="s">
        <v>37</v>
      </c>
      <c r="AB4" s="2">
        <v>0.58509999999999995</v>
      </c>
    </row>
    <row r="5" spans="1:28" x14ac:dyDescent="0.3">
      <c r="A5" s="2" t="s">
        <v>467</v>
      </c>
      <c r="B5" s="2">
        <v>19</v>
      </c>
      <c r="C5" s="2">
        <v>4</v>
      </c>
      <c r="D5" s="2">
        <v>256.94</v>
      </c>
      <c r="E5" s="2">
        <v>1.8632078E-2</v>
      </c>
      <c r="F5" s="2">
        <v>1.3699859999999999E-2</v>
      </c>
      <c r="G5" s="2">
        <v>1.928176243</v>
      </c>
      <c r="H5" s="2">
        <v>0.77159721800000003</v>
      </c>
      <c r="I5" s="2">
        <v>2</v>
      </c>
      <c r="J5" s="2">
        <v>1</v>
      </c>
      <c r="K5" s="2" t="s">
        <v>2</v>
      </c>
      <c r="L5" s="2" t="s">
        <v>1</v>
      </c>
      <c r="M5" s="2">
        <v>28266</v>
      </c>
      <c r="N5" s="2" t="s">
        <v>468</v>
      </c>
      <c r="O5" s="2">
        <v>11214.158069999999</v>
      </c>
      <c r="P5" s="2">
        <v>9190.6314289999991</v>
      </c>
      <c r="Q5" s="2">
        <v>15356.683919999999</v>
      </c>
      <c r="R5" s="2">
        <v>16833.93447</v>
      </c>
      <c r="S5" s="2">
        <v>4503.1695799999998</v>
      </c>
      <c r="T5" s="2">
        <v>11390.778259999999</v>
      </c>
      <c r="U5" s="2">
        <v>5951.86834</v>
      </c>
      <c r="V5" s="2">
        <v>5737.2829549999997</v>
      </c>
      <c r="W5" s="2">
        <v>15158.494919999999</v>
      </c>
      <c r="X5" s="2">
        <v>16947.481489999998</v>
      </c>
      <c r="Y5" s="2">
        <v>10597.11743</v>
      </c>
      <c r="Z5" s="2">
        <v>10481.98263</v>
      </c>
      <c r="AA5" s="2" t="s">
        <v>37</v>
      </c>
      <c r="AB5" s="2">
        <v>0.44490000000000002</v>
      </c>
    </row>
    <row r="6" spans="1:28" x14ac:dyDescent="0.3">
      <c r="A6" s="2" t="s">
        <v>264</v>
      </c>
      <c r="B6" s="2">
        <v>11</v>
      </c>
      <c r="C6" s="2">
        <v>3</v>
      </c>
      <c r="D6" s="2">
        <v>463.7</v>
      </c>
      <c r="E6" s="2">
        <v>2.7166099999999999E-3</v>
      </c>
      <c r="F6" s="2">
        <v>3.8298759999999999E-3</v>
      </c>
      <c r="G6" s="2">
        <v>1.9343185839999999</v>
      </c>
      <c r="H6" s="2">
        <v>0.96614956799999996</v>
      </c>
      <c r="I6" s="2">
        <v>2</v>
      </c>
      <c r="J6" s="2">
        <v>1</v>
      </c>
      <c r="K6" s="2" t="s">
        <v>2</v>
      </c>
      <c r="L6" s="2" t="s">
        <v>0</v>
      </c>
      <c r="M6" s="2">
        <v>13685</v>
      </c>
      <c r="N6" s="2" t="s">
        <v>90</v>
      </c>
      <c r="O6" s="2">
        <v>9435.0897249999998</v>
      </c>
      <c r="P6" s="2">
        <v>7081.7341029999998</v>
      </c>
      <c r="Q6" s="2">
        <v>8077.3151289999996</v>
      </c>
      <c r="R6" s="2">
        <v>9166.966692</v>
      </c>
      <c r="S6" s="2">
        <v>10908.474039999999</v>
      </c>
      <c r="T6" s="2">
        <v>17887.533009999999</v>
      </c>
      <c r="U6" s="2">
        <v>11577.83943</v>
      </c>
      <c r="V6" s="2">
        <v>12049.81732</v>
      </c>
      <c r="W6" s="2">
        <v>19902.938569999998</v>
      </c>
      <c r="X6" s="2">
        <v>17612.081579999998</v>
      </c>
      <c r="Y6" s="2">
        <v>12513.59755</v>
      </c>
      <c r="Z6" s="2">
        <v>15276.116389999999</v>
      </c>
      <c r="AA6" s="2" t="s">
        <v>37</v>
      </c>
      <c r="AB6" s="2">
        <v>0.80249999999999999</v>
      </c>
    </row>
    <row r="7" spans="1:28" x14ac:dyDescent="0.3">
      <c r="A7" s="2" t="s">
        <v>532</v>
      </c>
      <c r="B7" s="2">
        <v>18</v>
      </c>
      <c r="C7" s="2">
        <v>3</v>
      </c>
      <c r="D7" s="2">
        <v>530.37</v>
      </c>
      <c r="E7" s="2">
        <v>2.9940676999999999E-2</v>
      </c>
      <c r="F7" s="2">
        <v>1.9200953E-2</v>
      </c>
      <c r="G7" s="2">
        <v>1.989971454</v>
      </c>
      <c r="H7" s="2">
        <v>0.68837307299999995</v>
      </c>
      <c r="I7" s="2">
        <v>2</v>
      </c>
      <c r="J7" s="2">
        <v>1</v>
      </c>
      <c r="K7" s="2" t="s">
        <v>2</v>
      </c>
      <c r="L7" s="2" t="s">
        <v>1</v>
      </c>
      <c r="M7" s="2">
        <v>27412</v>
      </c>
      <c r="N7" s="2" t="s">
        <v>533</v>
      </c>
      <c r="O7" s="2">
        <v>2152.1406200000001</v>
      </c>
      <c r="P7" s="2">
        <v>2474.540203</v>
      </c>
      <c r="Q7" s="2">
        <v>4200.5322489999999</v>
      </c>
      <c r="R7" s="2">
        <v>5188.5780139999997</v>
      </c>
      <c r="S7" s="2">
        <v>3422.80951</v>
      </c>
      <c r="T7" s="2">
        <v>4690.703141</v>
      </c>
      <c r="U7" s="2">
        <v>1931.1095190000001</v>
      </c>
      <c r="V7" s="2">
        <v>2972.267202</v>
      </c>
      <c r="W7" s="2">
        <v>8438.126816</v>
      </c>
      <c r="X7" s="2">
        <v>6070.5873659999997</v>
      </c>
      <c r="Y7" s="2">
        <v>6445.5504799999999</v>
      </c>
      <c r="Z7" s="2">
        <v>4948.9736080000002</v>
      </c>
      <c r="AA7" s="2" t="s">
        <v>37</v>
      </c>
      <c r="AB7" s="2">
        <v>0.47260000000000002</v>
      </c>
    </row>
    <row r="8" spans="1:28" x14ac:dyDescent="0.3">
      <c r="A8" s="2" t="s">
        <v>538</v>
      </c>
      <c r="B8" s="2">
        <v>40</v>
      </c>
      <c r="C8" s="2">
        <v>12</v>
      </c>
      <c r="D8" s="2">
        <v>1780.81</v>
      </c>
      <c r="E8" s="2">
        <v>3.0830831999999999E-2</v>
      </c>
      <c r="F8" s="2">
        <v>1.9551306000000001E-2</v>
      </c>
      <c r="G8" s="2">
        <v>1.9948874830000001</v>
      </c>
      <c r="H8" s="2">
        <v>0.68286461099999995</v>
      </c>
      <c r="I8" s="2" t="s">
        <v>39</v>
      </c>
      <c r="J8" s="2">
        <v>2</v>
      </c>
      <c r="K8" s="2" t="s">
        <v>2</v>
      </c>
      <c r="L8" s="2" t="s">
        <v>1</v>
      </c>
      <c r="M8" s="2">
        <v>57999</v>
      </c>
      <c r="N8" s="2" t="s">
        <v>502</v>
      </c>
      <c r="O8" s="2">
        <v>36508.92787</v>
      </c>
      <c r="P8" s="2">
        <v>37056.745190000001</v>
      </c>
      <c r="Q8" s="2">
        <v>44681.214740000003</v>
      </c>
      <c r="R8" s="2">
        <v>27021.132809999999</v>
      </c>
      <c r="S8" s="2">
        <v>30148.95796</v>
      </c>
      <c r="T8" s="2">
        <v>32560.30171</v>
      </c>
      <c r="U8" s="2">
        <v>14024.12235</v>
      </c>
      <c r="V8" s="2">
        <v>46640.653350000001</v>
      </c>
      <c r="W8" s="2">
        <v>53728.697399999997</v>
      </c>
      <c r="X8" s="2">
        <v>51393.64256</v>
      </c>
      <c r="Y8" s="2">
        <v>82494.034920000006</v>
      </c>
      <c r="Z8" s="2">
        <v>58500.943950000001</v>
      </c>
      <c r="AA8" s="2" t="s">
        <v>37</v>
      </c>
      <c r="AB8" s="2">
        <v>0.79669999999999996</v>
      </c>
    </row>
    <row r="9" spans="1:28" x14ac:dyDescent="0.3">
      <c r="A9" s="2" t="s">
        <v>371</v>
      </c>
      <c r="B9" s="2">
        <v>10</v>
      </c>
      <c r="C9" s="2">
        <v>3</v>
      </c>
      <c r="D9" s="2">
        <v>83.34</v>
      </c>
      <c r="E9" s="2">
        <v>8.7139660000000001E-3</v>
      </c>
      <c r="F9" s="2">
        <v>8.2601129999999995E-3</v>
      </c>
      <c r="G9" s="2">
        <v>2.1800399800000001</v>
      </c>
      <c r="H9" s="2">
        <v>0.87666701000000002</v>
      </c>
      <c r="I9" s="2">
        <v>2</v>
      </c>
      <c r="J9" s="2">
        <v>1</v>
      </c>
      <c r="K9" s="2" t="s">
        <v>1</v>
      </c>
      <c r="L9" s="2" t="s">
        <v>0</v>
      </c>
      <c r="M9" s="2">
        <v>24942</v>
      </c>
      <c r="N9" s="2" t="s">
        <v>372</v>
      </c>
      <c r="O9" s="2">
        <v>7923.3326100000004</v>
      </c>
      <c r="P9" s="2">
        <v>4932.5338760000004</v>
      </c>
      <c r="Q9" s="2">
        <v>10045.13544</v>
      </c>
      <c r="R9" s="2">
        <v>10023.85097</v>
      </c>
      <c r="S9" s="2">
        <v>17777.130959999999</v>
      </c>
      <c r="T9" s="2">
        <v>26630.406859999999</v>
      </c>
      <c r="U9" s="2">
        <v>13075.758260000001</v>
      </c>
      <c r="V9" s="2">
        <v>14294.199570000001</v>
      </c>
      <c r="W9" s="2">
        <v>9704.9102330000005</v>
      </c>
      <c r="X9" s="2">
        <v>11132.23373</v>
      </c>
      <c r="Y9" s="2">
        <v>8824.1814809999996</v>
      </c>
      <c r="Z9" s="2">
        <v>7227.5191439999999</v>
      </c>
      <c r="AA9" s="2" t="s">
        <v>37</v>
      </c>
      <c r="AB9" s="2">
        <v>0.99260000000000004</v>
      </c>
    </row>
    <row r="10" spans="1:28" x14ac:dyDescent="0.3">
      <c r="A10" s="2" t="s">
        <v>475</v>
      </c>
      <c r="B10" s="2">
        <v>23</v>
      </c>
      <c r="C10" s="2">
        <v>4</v>
      </c>
      <c r="D10" s="2">
        <v>681.19</v>
      </c>
      <c r="E10" s="2">
        <v>1.9503362E-2</v>
      </c>
      <c r="F10" s="2">
        <v>1.4097441E-2</v>
      </c>
      <c r="G10" s="2">
        <v>2.2069999610000002</v>
      </c>
      <c r="H10" s="2">
        <v>0.76411352799999999</v>
      </c>
      <c r="I10" s="2">
        <v>2</v>
      </c>
      <c r="J10" s="2">
        <v>1</v>
      </c>
      <c r="K10" s="2" t="s">
        <v>2</v>
      </c>
      <c r="L10" s="2" t="s">
        <v>0</v>
      </c>
      <c r="M10" s="2">
        <v>26254</v>
      </c>
      <c r="N10" s="2" t="s">
        <v>476</v>
      </c>
      <c r="O10" s="2">
        <v>1240.742624</v>
      </c>
      <c r="P10" s="2">
        <v>626.06073149999997</v>
      </c>
      <c r="Q10" s="2">
        <v>1179.981959</v>
      </c>
      <c r="R10" s="2">
        <v>3510.6570029999998</v>
      </c>
      <c r="S10" s="2">
        <v>2359.4599389999998</v>
      </c>
      <c r="T10" s="2">
        <v>3872.6288760000002</v>
      </c>
      <c r="U10" s="2">
        <v>3774.8179300000002</v>
      </c>
      <c r="V10" s="2">
        <v>3905.364098</v>
      </c>
      <c r="W10" s="2">
        <v>3750.3322189999999</v>
      </c>
      <c r="X10" s="2">
        <v>4043.0500670000001</v>
      </c>
      <c r="Y10" s="2">
        <v>3711.9884310000002</v>
      </c>
      <c r="Z10" s="2">
        <v>2966.9042239999999</v>
      </c>
      <c r="AA10" s="2" t="s">
        <v>37</v>
      </c>
      <c r="AB10" s="2">
        <v>0.44900000000000001</v>
      </c>
    </row>
    <row r="11" spans="1:28" x14ac:dyDescent="0.3">
      <c r="A11" s="2" t="s">
        <v>501</v>
      </c>
      <c r="B11" s="2">
        <v>27</v>
      </c>
      <c r="C11" s="2">
        <v>5</v>
      </c>
      <c r="D11" s="2">
        <v>784.52</v>
      </c>
      <c r="E11" s="2">
        <v>2.5724167999999999E-2</v>
      </c>
      <c r="F11" s="2">
        <v>1.7552708E-2</v>
      </c>
      <c r="G11" s="2">
        <v>2.2884598980000002</v>
      </c>
      <c r="H11" s="2">
        <v>0.71627486699999998</v>
      </c>
      <c r="I11" s="2" t="s">
        <v>39</v>
      </c>
      <c r="J11" s="2">
        <v>2</v>
      </c>
      <c r="K11" s="2" t="s">
        <v>0</v>
      </c>
      <c r="L11" s="2" t="s">
        <v>1</v>
      </c>
      <c r="M11" s="2">
        <v>59764</v>
      </c>
      <c r="N11" s="2" t="s">
        <v>502</v>
      </c>
      <c r="O11" s="2">
        <v>7919.6962830000002</v>
      </c>
      <c r="P11" s="2">
        <v>6097.8807109999998</v>
      </c>
      <c r="Q11" s="2">
        <v>14579.03499</v>
      </c>
      <c r="R11" s="2">
        <v>14798.090190000001</v>
      </c>
      <c r="S11" s="2">
        <v>4145.0671380000003</v>
      </c>
      <c r="T11" s="2">
        <v>6622.2051019999999</v>
      </c>
      <c r="U11" s="2">
        <v>4658.2369170000002</v>
      </c>
      <c r="V11" s="2">
        <v>3536.8953000000001</v>
      </c>
      <c r="W11" s="2">
        <v>8344.4916880000001</v>
      </c>
      <c r="X11" s="2">
        <v>5066.2321469999997</v>
      </c>
      <c r="Y11" s="2">
        <v>5048.1448769999997</v>
      </c>
      <c r="Z11" s="2">
        <v>3998.179369</v>
      </c>
      <c r="AA11" s="2" t="s">
        <v>37</v>
      </c>
      <c r="AB11" s="2">
        <v>0.86450000000000005</v>
      </c>
    </row>
    <row r="12" spans="1:28" x14ac:dyDescent="0.3">
      <c r="A12" s="2" t="s">
        <v>575</v>
      </c>
      <c r="B12" s="2">
        <v>14</v>
      </c>
      <c r="C12" s="2">
        <v>3</v>
      </c>
      <c r="D12" s="2">
        <v>432.85</v>
      </c>
      <c r="E12" s="2">
        <v>3.9520082999999998E-2</v>
      </c>
      <c r="F12" s="2">
        <v>2.3246771999999999E-2</v>
      </c>
      <c r="G12" s="2">
        <v>2.4064937209999999</v>
      </c>
      <c r="H12" s="2">
        <v>0.63476740600000003</v>
      </c>
      <c r="I12" s="2">
        <v>2</v>
      </c>
      <c r="J12" s="2">
        <v>1</v>
      </c>
      <c r="K12" s="2" t="s">
        <v>0</v>
      </c>
      <c r="L12" s="2" t="s">
        <v>2</v>
      </c>
      <c r="M12" s="2">
        <v>20283</v>
      </c>
      <c r="N12" s="2" t="s">
        <v>576</v>
      </c>
      <c r="O12" s="2">
        <v>1122.113304</v>
      </c>
      <c r="P12" s="2">
        <v>670.36764889999995</v>
      </c>
      <c r="Q12" s="2">
        <v>1341.7384709999999</v>
      </c>
      <c r="R12" s="2">
        <v>1313.765562</v>
      </c>
      <c r="S12" s="2">
        <v>455.58745729999998</v>
      </c>
      <c r="T12" s="2">
        <v>1114.1037249999999</v>
      </c>
      <c r="U12" s="2">
        <v>409.47201319999999</v>
      </c>
      <c r="V12" s="2">
        <v>406.39204319999999</v>
      </c>
      <c r="W12" s="2">
        <v>854.80659249999997</v>
      </c>
      <c r="X12" s="2">
        <v>363.96688440000003</v>
      </c>
      <c r="Y12" s="2">
        <v>382.88998709999998</v>
      </c>
      <c r="Z12" s="2">
        <v>246.66256630000001</v>
      </c>
      <c r="AA12" s="2" t="s">
        <v>37</v>
      </c>
      <c r="AB12" s="2">
        <v>0.72619999999999996</v>
      </c>
    </row>
    <row r="13" spans="1:28" x14ac:dyDescent="0.3">
      <c r="A13" s="2" t="s">
        <v>367</v>
      </c>
      <c r="B13" s="2">
        <v>5</v>
      </c>
      <c r="C13" s="2">
        <v>1</v>
      </c>
      <c r="D13" s="2">
        <v>107.68</v>
      </c>
      <c r="E13" s="2">
        <v>8.4571160000000006E-3</v>
      </c>
      <c r="F13" s="2">
        <v>8.1506419999999996E-3</v>
      </c>
      <c r="G13" s="2">
        <v>2.6084148470000001</v>
      </c>
      <c r="H13" s="2">
        <v>0.88002197599999998</v>
      </c>
      <c r="I13" s="2">
        <v>2</v>
      </c>
      <c r="J13" s="2">
        <v>1</v>
      </c>
      <c r="K13" s="2" t="s">
        <v>0</v>
      </c>
      <c r="L13" s="2" t="s">
        <v>1</v>
      </c>
      <c r="M13" s="2">
        <v>21877</v>
      </c>
      <c r="N13" s="2" t="s">
        <v>368</v>
      </c>
      <c r="O13" s="2">
        <v>2815.6179699999998</v>
      </c>
      <c r="P13" s="2">
        <v>2441.8111490000001</v>
      </c>
      <c r="Q13" s="2">
        <v>3668.229765</v>
      </c>
      <c r="R13" s="2">
        <v>6478.8869709999999</v>
      </c>
      <c r="S13" s="2">
        <v>1948.904432</v>
      </c>
      <c r="T13" s="2">
        <v>1233.5093910000001</v>
      </c>
      <c r="U13" s="2">
        <v>1343.5187579999999</v>
      </c>
      <c r="V13" s="2">
        <v>1379.7790319999999</v>
      </c>
      <c r="W13" s="2">
        <v>2586.0517890000001</v>
      </c>
      <c r="X13" s="2">
        <v>1794.1920250000001</v>
      </c>
      <c r="Y13" s="2">
        <v>3135.4470569999999</v>
      </c>
      <c r="Z13" s="2">
        <v>2067.3633840000002</v>
      </c>
      <c r="AA13" s="2" t="s">
        <v>37</v>
      </c>
      <c r="AB13" s="2">
        <v>0.94769999999999999</v>
      </c>
    </row>
    <row r="14" spans="1:28" x14ac:dyDescent="0.3">
      <c r="A14" s="2" t="s">
        <v>422</v>
      </c>
      <c r="B14" s="2">
        <v>13</v>
      </c>
      <c r="C14" s="2">
        <v>4</v>
      </c>
      <c r="D14" s="2">
        <v>289.63</v>
      </c>
      <c r="E14" s="2">
        <v>1.2339101999999999E-2</v>
      </c>
      <c r="F14" s="2">
        <v>1.0217841E-2</v>
      </c>
      <c r="G14" s="2">
        <v>2.7622165839999999</v>
      </c>
      <c r="H14" s="2">
        <v>0.83325916499999997</v>
      </c>
      <c r="I14" s="2">
        <v>2</v>
      </c>
      <c r="J14" s="2">
        <v>1</v>
      </c>
      <c r="K14" s="2" t="s">
        <v>2</v>
      </c>
      <c r="L14" s="2" t="s">
        <v>0</v>
      </c>
      <c r="M14" s="2">
        <v>14415</v>
      </c>
      <c r="N14" s="2" t="s">
        <v>423</v>
      </c>
      <c r="O14" s="2">
        <v>12125.080099999999</v>
      </c>
      <c r="P14" s="2">
        <v>6931.0605020000003</v>
      </c>
      <c r="Q14" s="2">
        <v>11406.08865</v>
      </c>
      <c r="R14" s="2">
        <v>4400.355552</v>
      </c>
      <c r="S14" s="2">
        <v>8265.1556639999999</v>
      </c>
      <c r="T14" s="2">
        <v>18805.978999999999</v>
      </c>
      <c r="U14" s="2">
        <v>5975.0325800000001</v>
      </c>
      <c r="V14" s="2">
        <v>6386.8528310000002</v>
      </c>
      <c r="W14" s="2">
        <v>29709.421269999999</v>
      </c>
      <c r="X14" s="2">
        <v>21249.446650000002</v>
      </c>
      <c r="Y14" s="2">
        <v>28235.010129999999</v>
      </c>
      <c r="Z14" s="2">
        <v>17104.131870000001</v>
      </c>
      <c r="AA14" s="2" t="s">
        <v>37</v>
      </c>
      <c r="AB14" s="2">
        <v>0.8659</v>
      </c>
    </row>
    <row r="15" spans="1:28" x14ac:dyDescent="0.3">
      <c r="A15" s="2" t="s">
        <v>512</v>
      </c>
      <c r="B15" s="2">
        <v>32</v>
      </c>
      <c r="C15" s="2">
        <v>13</v>
      </c>
      <c r="D15" s="2">
        <v>1333.35</v>
      </c>
      <c r="E15" s="2">
        <v>2.6428298999999999E-2</v>
      </c>
      <c r="F15" s="2">
        <v>1.7610515E-2</v>
      </c>
      <c r="G15" s="2">
        <v>2.8971539630000001</v>
      </c>
      <c r="H15" s="2">
        <v>0.71139202099999999</v>
      </c>
      <c r="I15" s="2" t="s">
        <v>39</v>
      </c>
      <c r="J15" s="2">
        <v>2</v>
      </c>
      <c r="K15" s="2" t="s">
        <v>1</v>
      </c>
      <c r="L15" s="2" t="s">
        <v>0</v>
      </c>
      <c r="M15" s="2">
        <v>51559</v>
      </c>
      <c r="N15" s="2" t="s">
        <v>513</v>
      </c>
      <c r="O15" s="2">
        <v>22375.724849999999</v>
      </c>
      <c r="P15" s="2">
        <v>19311.547979999999</v>
      </c>
      <c r="Q15" s="2">
        <v>30639.100910000001</v>
      </c>
      <c r="R15" s="2">
        <v>21385.869200000001</v>
      </c>
      <c r="S15" s="2">
        <v>49095.649599999997</v>
      </c>
      <c r="T15" s="2">
        <v>149020.5154</v>
      </c>
      <c r="U15" s="2">
        <v>22660.97435</v>
      </c>
      <c r="V15" s="2">
        <v>50721.656629999998</v>
      </c>
      <c r="W15" s="2">
        <v>65766.451300000001</v>
      </c>
      <c r="X15" s="2">
        <v>54100.034310000003</v>
      </c>
      <c r="Y15" s="2">
        <v>71326.468120000005</v>
      </c>
      <c r="Z15" s="2">
        <v>70805.181779999999</v>
      </c>
      <c r="AA15" s="2" t="s">
        <v>37</v>
      </c>
      <c r="AB15" s="2">
        <v>0.98709999999999998</v>
      </c>
    </row>
    <row r="16" spans="1:28" x14ac:dyDescent="0.3">
      <c r="A16" s="2" t="s">
        <v>279</v>
      </c>
      <c r="B16" s="2">
        <v>7</v>
      </c>
      <c r="C16" s="2">
        <v>2</v>
      </c>
      <c r="D16" s="2">
        <v>282.54000000000002</v>
      </c>
      <c r="E16" s="2">
        <v>3.6202130000000002E-3</v>
      </c>
      <c r="F16" s="2">
        <v>4.7872619999999996E-3</v>
      </c>
      <c r="G16" s="2">
        <v>2.9654738589999998</v>
      </c>
      <c r="H16" s="2">
        <v>0.95132707999999999</v>
      </c>
      <c r="I16" s="2">
        <v>2</v>
      </c>
      <c r="J16" s="2">
        <v>1</v>
      </c>
      <c r="K16" s="2" t="s">
        <v>0</v>
      </c>
      <c r="L16" s="2" t="s">
        <v>2</v>
      </c>
      <c r="M16" s="2">
        <v>12487</v>
      </c>
      <c r="N16" s="2" t="s">
        <v>280</v>
      </c>
      <c r="O16" s="2">
        <v>21047.737990000001</v>
      </c>
      <c r="P16" s="2">
        <v>14148.90467</v>
      </c>
      <c r="Q16" s="2">
        <v>26951.982779999998</v>
      </c>
      <c r="R16" s="2">
        <v>32152.476879999998</v>
      </c>
      <c r="S16" s="2">
        <v>9695.5555910000003</v>
      </c>
      <c r="T16" s="2">
        <v>19765.887279999999</v>
      </c>
      <c r="U16" s="2">
        <v>9478.9788289999997</v>
      </c>
      <c r="V16" s="2">
        <v>11235.528539999999</v>
      </c>
      <c r="W16" s="2">
        <v>10525.647800000001</v>
      </c>
      <c r="X16" s="2">
        <v>8541.8188100000007</v>
      </c>
      <c r="Y16" s="2">
        <v>5949.713761</v>
      </c>
      <c r="Z16" s="2">
        <v>6782.493743</v>
      </c>
      <c r="AA16" s="2" t="s">
        <v>37</v>
      </c>
      <c r="AB16" s="2">
        <v>0.7681</v>
      </c>
    </row>
    <row r="17" spans="1:28" x14ac:dyDescent="0.3">
      <c r="A17" s="2" t="s">
        <v>454</v>
      </c>
      <c r="B17" s="2">
        <v>6</v>
      </c>
      <c r="C17" s="2">
        <v>4</v>
      </c>
      <c r="D17" s="2">
        <v>143.4</v>
      </c>
      <c r="E17" s="2">
        <v>1.5118787999999999E-2</v>
      </c>
      <c r="F17" s="2">
        <v>1.1462445E-2</v>
      </c>
      <c r="G17" s="2">
        <v>3.1257295909999998</v>
      </c>
      <c r="H17" s="2">
        <v>0.80420360400000002</v>
      </c>
      <c r="I17" s="2">
        <v>2</v>
      </c>
      <c r="J17" s="2">
        <v>1</v>
      </c>
      <c r="K17" s="2" t="s">
        <v>2</v>
      </c>
      <c r="L17" s="2" t="s">
        <v>0</v>
      </c>
      <c r="M17" s="2">
        <v>12800</v>
      </c>
      <c r="N17" s="2" t="s">
        <v>455</v>
      </c>
      <c r="O17" s="2">
        <v>878.9787139</v>
      </c>
      <c r="P17" s="2">
        <v>667.69827929999997</v>
      </c>
      <c r="Q17" s="2">
        <v>1197.6254329999999</v>
      </c>
      <c r="R17" s="2">
        <v>1606.50809</v>
      </c>
      <c r="S17" s="2">
        <v>2553.8682760000002</v>
      </c>
      <c r="T17" s="2">
        <v>3751.0879070000001</v>
      </c>
      <c r="U17" s="2">
        <v>931.82278629999996</v>
      </c>
      <c r="V17" s="2">
        <v>1259.630285</v>
      </c>
      <c r="W17" s="2">
        <v>3926.349389</v>
      </c>
      <c r="X17" s="2">
        <v>4093.8734920000002</v>
      </c>
      <c r="Y17" s="2">
        <v>2603.4743239999998</v>
      </c>
      <c r="Z17" s="2">
        <v>2975.7599700000001</v>
      </c>
      <c r="AA17" s="2" t="s">
        <v>37</v>
      </c>
      <c r="AB17" s="2">
        <v>0.80969999999999998</v>
      </c>
    </row>
    <row r="18" spans="1:28" x14ac:dyDescent="0.3">
      <c r="A18" s="2" t="s">
        <v>301</v>
      </c>
      <c r="B18" s="2">
        <v>9</v>
      </c>
      <c r="C18" s="2">
        <v>3</v>
      </c>
      <c r="D18" s="2">
        <v>75.11</v>
      </c>
      <c r="E18" s="2">
        <v>4.4081559999999999E-3</v>
      </c>
      <c r="F18" s="2">
        <v>5.3045799999999997E-3</v>
      </c>
      <c r="G18" s="2">
        <v>3.190087712</v>
      </c>
      <c r="H18" s="2">
        <v>0.93866374799999996</v>
      </c>
      <c r="I18" s="2">
        <v>2</v>
      </c>
      <c r="J18" s="2">
        <v>1</v>
      </c>
      <c r="K18" s="2" t="s">
        <v>2</v>
      </c>
      <c r="L18" s="2" t="s">
        <v>0</v>
      </c>
      <c r="M18" s="2">
        <v>40332</v>
      </c>
      <c r="N18" s="2" t="s">
        <v>302</v>
      </c>
      <c r="O18" s="2">
        <v>1760.772144</v>
      </c>
      <c r="P18" s="2">
        <v>1263.4120620000001</v>
      </c>
      <c r="Q18" s="2">
        <v>1264.1166149999999</v>
      </c>
      <c r="R18" s="2">
        <v>2123.695228</v>
      </c>
      <c r="S18" s="2">
        <v>4443.3363879999997</v>
      </c>
      <c r="T18" s="2">
        <v>6718.933473</v>
      </c>
      <c r="U18" s="2">
        <v>2612.763606</v>
      </c>
      <c r="V18" s="2">
        <v>2394.3852069999998</v>
      </c>
      <c r="W18" s="2">
        <v>7615.0257229999997</v>
      </c>
      <c r="X18" s="2">
        <v>5146.5930179999996</v>
      </c>
      <c r="Y18" s="2">
        <v>3950.129563</v>
      </c>
      <c r="Z18" s="2">
        <v>3743.081498</v>
      </c>
      <c r="AA18" s="2" t="s">
        <v>37</v>
      </c>
      <c r="AB18" s="2">
        <v>0.54979999999999996</v>
      </c>
    </row>
    <row r="19" spans="1:28" x14ac:dyDescent="0.3">
      <c r="A19" s="2" t="s">
        <v>379</v>
      </c>
      <c r="B19" s="2">
        <v>24</v>
      </c>
      <c r="C19" s="2">
        <v>3</v>
      </c>
      <c r="D19" s="2">
        <v>165.89</v>
      </c>
      <c r="E19" s="2">
        <v>9.3821570000000003E-3</v>
      </c>
      <c r="F19" s="2">
        <v>8.7456970000000002E-3</v>
      </c>
      <c r="G19" s="2">
        <v>3.23452443</v>
      </c>
      <c r="H19" s="2">
        <v>0.86812516799999995</v>
      </c>
      <c r="I19" s="2">
        <v>2</v>
      </c>
      <c r="J19" s="2">
        <v>1</v>
      </c>
      <c r="K19" s="2" t="s">
        <v>2</v>
      </c>
      <c r="L19" s="2" t="s">
        <v>1</v>
      </c>
      <c r="M19" s="2">
        <v>60654</v>
      </c>
      <c r="N19" s="2" t="s">
        <v>380</v>
      </c>
      <c r="O19" s="2">
        <v>1996.7331710000001</v>
      </c>
      <c r="P19" s="2">
        <v>1363.777405</v>
      </c>
      <c r="Q19" s="2">
        <v>4206.7594410000002</v>
      </c>
      <c r="R19" s="2">
        <v>3554.992002</v>
      </c>
      <c r="S19" s="2">
        <v>1748.7614739999999</v>
      </c>
      <c r="T19" s="2">
        <v>3476.5313310000001</v>
      </c>
      <c r="U19" s="2">
        <v>1242.8386459999999</v>
      </c>
      <c r="V19" s="2">
        <v>1062.5692790000001</v>
      </c>
      <c r="W19" s="2">
        <v>7704.137103</v>
      </c>
      <c r="X19" s="2">
        <v>6911.8005370000001</v>
      </c>
      <c r="Y19" s="2">
        <v>4507.5736539999998</v>
      </c>
      <c r="Z19" s="2">
        <v>5234.7241860000004</v>
      </c>
      <c r="AA19" s="2" t="s">
        <v>37</v>
      </c>
      <c r="AB19" s="2">
        <v>0.82150000000000001</v>
      </c>
    </row>
    <row r="20" spans="1:28" x14ac:dyDescent="0.3">
      <c r="A20" s="2" t="s">
        <v>414</v>
      </c>
      <c r="B20" s="2">
        <v>8</v>
      </c>
      <c r="C20" s="2">
        <v>1</v>
      </c>
      <c r="D20" s="2">
        <v>157.16999999999999</v>
      </c>
      <c r="E20" s="2">
        <v>1.2026396999999999E-2</v>
      </c>
      <c r="F20" s="2">
        <v>1.0145355E-2</v>
      </c>
      <c r="G20" s="2">
        <v>3.3251628640000002</v>
      </c>
      <c r="H20" s="2">
        <v>0.83673833200000003</v>
      </c>
      <c r="I20" s="2">
        <v>2</v>
      </c>
      <c r="J20" s="2">
        <v>1</v>
      </c>
      <c r="K20" s="2" t="s">
        <v>0</v>
      </c>
      <c r="L20" s="2" t="s">
        <v>1</v>
      </c>
      <c r="M20" s="2">
        <v>30770</v>
      </c>
      <c r="N20" s="2" t="s">
        <v>415</v>
      </c>
      <c r="O20" s="2">
        <v>10773.92808</v>
      </c>
      <c r="P20" s="2">
        <v>6151.0374899999997</v>
      </c>
      <c r="Q20" s="2">
        <v>10965.148880000001</v>
      </c>
      <c r="R20" s="2">
        <v>27419.735290000001</v>
      </c>
      <c r="S20" s="2">
        <v>3896.3358859999998</v>
      </c>
      <c r="T20" s="2">
        <v>6220.1740570000002</v>
      </c>
      <c r="U20" s="2">
        <v>3459.6061930000001</v>
      </c>
      <c r="V20" s="2">
        <v>3057.6103899999998</v>
      </c>
      <c r="W20" s="2">
        <v>6769.7481369999996</v>
      </c>
      <c r="X20" s="2">
        <v>5152.0492489999997</v>
      </c>
      <c r="Y20" s="2">
        <v>5381.3983500000004</v>
      </c>
      <c r="Z20" s="2">
        <v>4956.5008879999996</v>
      </c>
      <c r="AA20" s="2" t="s">
        <v>37</v>
      </c>
      <c r="AB20" s="2">
        <v>0.72560000000000002</v>
      </c>
    </row>
    <row r="21" spans="1:28" x14ac:dyDescent="0.3">
      <c r="A21" s="2" t="s">
        <v>377</v>
      </c>
      <c r="B21" s="2">
        <v>26</v>
      </c>
      <c r="C21" s="2">
        <v>11</v>
      </c>
      <c r="D21" s="2">
        <v>763.01</v>
      </c>
      <c r="E21" s="2">
        <v>9.1847349999999994E-3</v>
      </c>
      <c r="F21" s="2">
        <v>8.6087090000000008E-3</v>
      </c>
      <c r="G21" s="2">
        <v>3.3541019510000001</v>
      </c>
      <c r="H21" s="2">
        <v>0.87062143800000003</v>
      </c>
      <c r="I21" s="2">
        <v>2</v>
      </c>
      <c r="J21" s="2">
        <v>1</v>
      </c>
      <c r="K21" s="2" t="s">
        <v>1</v>
      </c>
      <c r="L21" s="2" t="s">
        <v>2</v>
      </c>
      <c r="M21" s="2">
        <v>48786</v>
      </c>
      <c r="N21" s="2" t="s">
        <v>378</v>
      </c>
      <c r="O21" s="2">
        <v>50302.966899999999</v>
      </c>
      <c r="P21" s="2">
        <v>14496.587</v>
      </c>
      <c r="Q21" s="2">
        <v>21008.108779999999</v>
      </c>
      <c r="R21" s="2">
        <v>28911.608660000002</v>
      </c>
      <c r="S21" s="2">
        <v>29581.56018</v>
      </c>
      <c r="T21" s="2">
        <v>59870.321609999999</v>
      </c>
      <c r="U21" s="2">
        <v>21090.72047</v>
      </c>
      <c r="V21" s="2">
        <v>20701.58988</v>
      </c>
      <c r="W21" s="2">
        <v>10256.5044</v>
      </c>
      <c r="X21" s="2">
        <v>10849.74296</v>
      </c>
      <c r="Y21" s="2">
        <v>9341.0625689999997</v>
      </c>
      <c r="Z21" s="2">
        <v>8682.1482780000006</v>
      </c>
      <c r="AA21" s="2" t="s">
        <v>37</v>
      </c>
      <c r="AB21" s="2">
        <v>0.96419999999999995</v>
      </c>
    </row>
    <row r="22" spans="1:28" x14ac:dyDescent="0.3">
      <c r="A22" s="2" t="s">
        <v>581</v>
      </c>
      <c r="B22" s="2">
        <v>14</v>
      </c>
      <c r="C22" s="2">
        <v>1</v>
      </c>
      <c r="D22" s="2">
        <v>627.6</v>
      </c>
      <c r="E22" s="2">
        <v>4.0238856000000003E-2</v>
      </c>
      <c r="F22" s="2">
        <v>2.3427223E-2</v>
      </c>
      <c r="G22" s="2">
        <v>3.4648743780000002</v>
      </c>
      <c r="H22" s="2">
        <v>0.63118693699999995</v>
      </c>
      <c r="I22" s="2">
        <v>2</v>
      </c>
      <c r="J22" s="2">
        <v>1</v>
      </c>
      <c r="K22" s="2" t="s">
        <v>2</v>
      </c>
      <c r="L22" s="2" t="s">
        <v>0</v>
      </c>
      <c r="M22" s="2">
        <v>17699</v>
      </c>
      <c r="N22" s="2" t="s">
        <v>582</v>
      </c>
      <c r="O22" s="2">
        <v>756.12079670000003</v>
      </c>
      <c r="P22" s="2">
        <v>364.187209</v>
      </c>
      <c r="Q22" s="2">
        <v>2034.4767469999999</v>
      </c>
      <c r="R22" s="2">
        <v>3094.743183</v>
      </c>
      <c r="S22" s="2">
        <v>1095.1597300000001</v>
      </c>
      <c r="T22" s="2">
        <v>2628.2166040000002</v>
      </c>
      <c r="U22" s="2">
        <v>1110.058215</v>
      </c>
      <c r="V22" s="2">
        <v>1452.0655059999999</v>
      </c>
      <c r="W22" s="2">
        <v>4588.5530189999999</v>
      </c>
      <c r="X22" s="2">
        <v>8518.6282439999995</v>
      </c>
      <c r="Y22" s="2">
        <v>2044.26322</v>
      </c>
      <c r="Z22" s="2">
        <v>6502.3847329999999</v>
      </c>
      <c r="AA22" s="2" t="s">
        <v>37</v>
      </c>
      <c r="AB22" s="2">
        <v>0.97430000000000005</v>
      </c>
    </row>
    <row r="23" spans="1:28" x14ac:dyDescent="0.3">
      <c r="A23" s="2" t="s">
        <v>252</v>
      </c>
      <c r="B23" s="2">
        <v>22</v>
      </c>
      <c r="C23" s="2">
        <v>5</v>
      </c>
      <c r="D23" s="2">
        <v>544.07000000000005</v>
      </c>
      <c r="E23" s="2">
        <v>2.2195259999999999E-3</v>
      </c>
      <c r="F23" s="2">
        <v>3.3212250000000001E-3</v>
      </c>
      <c r="G23" s="2">
        <v>3.4824520940000001</v>
      </c>
      <c r="H23" s="2">
        <v>0.97429141200000002</v>
      </c>
      <c r="I23" s="2">
        <v>2</v>
      </c>
      <c r="J23" s="2">
        <v>1</v>
      </c>
      <c r="K23" s="2" t="s">
        <v>0</v>
      </c>
      <c r="L23" s="2" t="s">
        <v>2</v>
      </c>
      <c r="M23" s="2">
        <v>45429</v>
      </c>
      <c r="N23" s="2" t="s">
        <v>253</v>
      </c>
      <c r="O23" s="2">
        <v>2367.9141239999999</v>
      </c>
      <c r="P23" s="2">
        <v>2124.5901720000002</v>
      </c>
      <c r="Q23" s="2">
        <v>3894.096599</v>
      </c>
      <c r="R23" s="2">
        <v>2931.4866010000001</v>
      </c>
      <c r="S23" s="2">
        <v>3834.4435279999998</v>
      </c>
      <c r="T23" s="2">
        <v>1824.4119089999999</v>
      </c>
      <c r="U23" s="2">
        <v>1682.1761329999999</v>
      </c>
      <c r="V23" s="2">
        <v>1659.6051560000001</v>
      </c>
      <c r="W23" s="2">
        <v>523.90253259999997</v>
      </c>
      <c r="X23" s="2">
        <v>1175.1466330000001</v>
      </c>
      <c r="Y23" s="2">
        <v>510.03237639999998</v>
      </c>
      <c r="Z23" s="2">
        <v>1040.9523979999999</v>
      </c>
      <c r="AA23" s="2" t="s">
        <v>37</v>
      </c>
      <c r="AB23" s="2">
        <v>0.84789999999999999</v>
      </c>
    </row>
    <row r="24" spans="1:28" x14ac:dyDescent="0.3">
      <c r="A24" s="2" t="s">
        <v>604</v>
      </c>
      <c r="B24" s="2">
        <v>30</v>
      </c>
      <c r="C24" s="2">
        <v>1</v>
      </c>
      <c r="D24" s="2">
        <v>1108.26</v>
      </c>
      <c r="E24" s="2">
        <v>4.8029429999999998E-2</v>
      </c>
      <c r="F24" s="2">
        <v>2.6541250999999998E-2</v>
      </c>
      <c r="G24" s="2">
        <v>3.5584691610000001</v>
      </c>
      <c r="H24" s="2">
        <v>0.59549674600000002</v>
      </c>
      <c r="I24" s="2">
        <v>2</v>
      </c>
      <c r="J24" s="2">
        <v>1</v>
      </c>
      <c r="K24" s="2" t="s">
        <v>1</v>
      </c>
      <c r="L24" s="2" t="s">
        <v>0</v>
      </c>
      <c r="M24" s="2">
        <v>40654</v>
      </c>
      <c r="N24" s="2" t="s">
        <v>605</v>
      </c>
      <c r="O24" s="2">
        <v>1422.0466180000001</v>
      </c>
      <c r="P24" s="2">
        <v>1491.963902</v>
      </c>
      <c r="Q24" s="2">
        <v>1338.2330179999999</v>
      </c>
      <c r="R24" s="2">
        <v>694.05094050000002</v>
      </c>
      <c r="S24" s="2">
        <v>2651.2339310000002</v>
      </c>
      <c r="T24" s="2">
        <v>4991.002152</v>
      </c>
      <c r="U24" s="2">
        <v>3011.522704</v>
      </c>
      <c r="V24" s="2">
        <v>6947.4775769999997</v>
      </c>
      <c r="W24" s="2">
        <v>211.2661162</v>
      </c>
      <c r="X24" s="2">
        <v>2511.50569</v>
      </c>
      <c r="Y24" s="2">
        <v>461.43950699999999</v>
      </c>
      <c r="Z24" s="2">
        <v>2379.10104</v>
      </c>
      <c r="AA24" s="2" t="s">
        <v>37</v>
      </c>
      <c r="AB24" s="2">
        <v>0.76870000000000005</v>
      </c>
    </row>
    <row r="25" spans="1:28" x14ac:dyDescent="0.3">
      <c r="A25" s="2" t="s">
        <v>487</v>
      </c>
      <c r="B25" s="2">
        <v>16</v>
      </c>
      <c r="C25" s="2">
        <v>3</v>
      </c>
      <c r="D25" s="2">
        <v>641.82000000000005</v>
      </c>
      <c r="E25" s="2">
        <v>2.3600237E-2</v>
      </c>
      <c r="F25" s="2">
        <v>1.6635805E-2</v>
      </c>
      <c r="G25" s="2">
        <v>3.599158724</v>
      </c>
      <c r="H25" s="2">
        <v>0.73160872300000002</v>
      </c>
      <c r="I25" s="2">
        <v>2</v>
      </c>
      <c r="J25" s="2">
        <v>1</v>
      </c>
      <c r="K25" s="2" t="s">
        <v>1</v>
      </c>
      <c r="L25" s="2" t="s">
        <v>0</v>
      </c>
      <c r="M25" s="2">
        <v>35458</v>
      </c>
      <c r="N25" s="2" t="s">
        <v>488</v>
      </c>
      <c r="O25" s="2">
        <v>493.27069540000002</v>
      </c>
      <c r="P25" s="2">
        <v>333.72426330000002</v>
      </c>
      <c r="Q25" s="2">
        <v>240.54110990000001</v>
      </c>
      <c r="R25" s="2">
        <v>522.97461659999999</v>
      </c>
      <c r="S25" s="2">
        <v>1027.0090459999999</v>
      </c>
      <c r="T25" s="2">
        <v>2362.3933729999999</v>
      </c>
      <c r="U25" s="2">
        <v>1247.084906</v>
      </c>
      <c r="V25" s="2">
        <v>1088.0130830000001</v>
      </c>
      <c r="W25" s="2">
        <v>655.64794900000004</v>
      </c>
      <c r="X25" s="2">
        <v>1131.1948259999999</v>
      </c>
      <c r="Y25" s="2">
        <v>169.6156766</v>
      </c>
      <c r="Z25" s="2">
        <v>480.2221169</v>
      </c>
      <c r="AA25" s="2" t="s">
        <v>37</v>
      </c>
      <c r="AB25" s="2">
        <v>0.75949999999999995</v>
      </c>
    </row>
    <row r="26" spans="1:28" x14ac:dyDescent="0.3">
      <c r="A26" s="2" t="s">
        <v>47</v>
      </c>
      <c r="B26" s="2">
        <v>4</v>
      </c>
      <c r="C26" s="2">
        <v>2</v>
      </c>
      <c r="D26" s="2">
        <v>111.25</v>
      </c>
      <c r="E26" s="4">
        <v>7.8099999999999998E-6</v>
      </c>
      <c r="F26" s="2">
        <v>1.11025E-4</v>
      </c>
      <c r="G26" s="2">
        <v>3.7548053220000002</v>
      </c>
      <c r="H26" s="2">
        <v>1</v>
      </c>
      <c r="I26" s="2">
        <v>2</v>
      </c>
      <c r="J26" s="2">
        <v>1</v>
      </c>
      <c r="K26" s="2" t="s">
        <v>0</v>
      </c>
      <c r="L26" s="2" t="s">
        <v>1</v>
      </c>
      <c r="M26" s="2">
        <v>16747</v>
      </c>
      <c r="N26" s="2" t="s">
        <v>48</v>
      </c>
      <c r="O26" s="2">
        <v>2140.7035729999998</v>
      </c>
      <c r="P26" s="2">
        <v>1945.2247199999999</v>
      </c>
      <c r="Q26" s="2">
        <v>2463.6009819999999</v>
      </c>
      <c r="R26" s="2">
        <v>1615.9750409999999</v>
      </c>
      <c r="S26" s="2">
        <v>387.60477159999999</v>
      </c>
      <c r="T26" s="2">
        <v>629.51503119999995</v>
      </c>
      <c r="U26" s="2">
        <v>496.00682669999998</v>
      </c>
      <c r="V26" s="2">
        <v>661.55450980000001</v>
      </c>
      <c r="W26" s="2">
        <v>798.10678610000002</v>
      </c>
      <c r="X26" s="2">
        <v>703.50118450000002</v>
      </c>
      <c r="Y26" s="2">
        <v>668.78831309999998</v>
      </c>
      <c r="Z26" s="2">
        <v>820.79648870000005</v>
      </c>
      <c r="AA26" s="2" t="s">
        <v>37</v>
      </c>
      <c r="AB26" s="2">
        <v>0.998</v>
      </c>
    </row>
    <row r="27" spans="1:28" x14ac:dyDescent="0.3">
      <c r="A27" s="2" t="s">
        <v>589</v>
      </c>
      <c r="B27" s="2">
        <v>55</v>
      </c>
      <c r="C27" s="2">
        <v>11</v>
      </c>
      <c r="D27" s="2">
        <v>1398.56</v>
      </c>
      <c r="E27" s="2">
        <v>4.4068364999999998E-2</v>
      </c>
      <c r="F27" s="2">
        <v>2.5226295999999999E-2</v>
      </c>
      <c r="G27" s="2">
        <v>3.8550529870000001</v>
      </c>
      <c r="H27" s="2">
        <v>0.61296883800000002</v>
      </c>
      <c r="I27" s="2">
        <v>2</v>
      </c>
      <c r="J27" s="2">
        <v>1</v>
      </c>
      <c r="K27" s="2" t="s">
        <v>0</v>
      </c>
      <c r="L27" s="2" t="s">
        <v>1</v>
      </c>
      <c r="M27" s="2">
        <v>92319</v>
      </c>
      <c r="N27" s="2" t="s">
        <v>590</v>
      </c>
      <c r="O27" s="2">
        <v>78515.290970000002</v>
      </c>
      <c r="P27" s="2">
        <v>63378.92899</v>
      </c>
      <c r="Q27" s="2">
        <v>150140.32759999999</v>
      </c>
      <c r="R27" s="2">
        <v>23144.105159999999</v>
      </c>
      <c r="S27" s="2">
        <v>8387.7835020000002</v>
      </c>
      <c r="T27" s="2">
        <v>43098.862869999997</v>
      </c>
      <c r="U27" s="2">
        <v>11307.58116</v>
      </c>
      <c r="V27" s="2">
        <v>18963.054080000002</v>
      </c>
      <c r="W27" s="2">
        <v>42306.538070000002</v>
      </c>
      <c r="X27" s="2">
        <v>36776.091419999997</v>
      </c>
      <c r="Y27" s="2">
        <v>20208.133000000002</v>
      </c>
      <c r="Z27" s="2">
        <v>32441.315589999998</v>
      </c>
      <c r="AA27" s="2" t="s">
        <v>37</v>
      </c>
      <c r="AB27" s="2">
        <v>0.95589999999999997</v>
      </c>
    </row>
    <row r="28" spans="1:28" x14ac:dyDescent="0.3">
      <c r="A28" s="2" t="s">
        <v>203</v>
      </c>
      <c r="B28" s="2">
        <v>6</v>
      </c>
      <c r="C28" s="2">
        <v>2</v>
      </c>
      <c r="D28" s="2">
        <v>45.73</v>
      </c>
      <c r="E28" s="2">
        <v>1.295797E-3</v>
      </c>
      <c r="F28" s="2">
        <v>2.4602790000000001E-3</v>
      </c>
      <c r="G28" s="2">
        <v>3.9904587170000001</v>
      </c>
      <c r="H28" s="2">
        <v>0.98865665700000005</v>
      </c>
      <c r="I28" s="2">
        <v>2</v>
      </c>
      <c r="J28" s="2">
        <v>1</v>
      </c>
      <c r="K28" s="2" t="s">
        <v>0</v>
      </c>
      <c r="L28" s="2" t="s">
        <v>1</v>
      </c>
      <c r="M28" s="2">
        <v>22449</v>
      </c>
      <c r="N28" s="2" t="s">
        <v>204</v>
      </c>
      <c r="O28" s="2">
        <v>3072.9273199999998</v>
      </c>
      <c r="P28" s="2">
        <v>1670.7656300000001</v>
      </c>
      <c r="Q28" s="2">
        <v>1167.419531</v>
      </c>
      <c r="R28" s="2">
        <v>2627.1829659999999</v>
      </c>
      <c r="S28" s="2">
        <v>429.56451449999997</v>
      </c>
      <c r="T28" s="2">
        <v>678.64395009999998</v>
      </c>
      <c r="U28" s="2">
        <v>446.68869260000002</v>
      </c>
      <c r="V28" s="2">
        <v>584.78052219999995</v>
      </c>
      <c r="W28" s="2">
        <v>2159.4147010000002</v>
      </c>
      <c r="X28" s="2">
        <v>1014.1761749999999</v>
      </c>
      <c r="Y28" s="2">
        <v>1204.860267</v>
      </c>
      <c r="Z28" s="2">
        <v>1054.190325</v>
      </c>
      <c r="AA28" s="2" t="s">
        <v>37</v>
      </c>
      <c r="AB28" s="2">
        <v>0.84119999999999995</v>
      </c>
    </row>
    <row r="29" spans="1:28" x14ac:dyDescent="0.3">
      <c r="A29" s="2" t="s">
        <v>135</v>
      </c>
      <c r="B29" s="2">
        <v>24</v>
      </c>
      <c r="C29" s="2">
        <v>8</v>
      </c>
      <c r="D29" s="2">
        <v>704.99</v>
      </c>
      <c r="E29" s="2">
        <v>4.3261599999999998E-4</v>
      </c>
      <c r="F29" s="2">
        <v>1.3417839999999999E-3</v>
      </c>
      <c r="G29" s="2">
        <v>4.0525537969999998</v>
      </c>
      <c r="H29" s="2">
        <v>0.99863144100000001</v>
      </c>
      <c r="I29" s="2">
        <v>2</v>
      </c>
      <c r="J29" s="2">
        <v>1</v>
      </c>
      <c r="K29" s="2" t="s">
        <v>2</v>
      </c>
      <c r="L29" s="2" t="s">
        <v>1</v>
      </c>
      <c r="M29" s="2">
        <v>51501</v>
      </c>
      <c r="N29" s="2" t="s">
        <v>136</v>
      </c>
      <c r="O29" s="2">
        <v>3503.5987</v>
      </c>
      <c r="P29" s="2">
        <v>2869.6966710000002</v>
      </c>
      <c r="Q29" s="2">
        <v>4256.2642470000001</v>
      </c>
      <c r="R29" s="2">
        <v>4642.9492680000003</v>
      </c>
      <c r="S29" s="2">
        <v>3478.4242960000001</v>
      </c>
      <c r="T29" s="2">
        <v>4089.0936710000001</v>
      </c>
      <c r="U29" s="2">
        <v>2621.4663169999999</v>
      </c>
      <c r="V29" s="2">
        <v>4408.1983499999997</v>
      </c>
      <c r="W29" s="2">
        <v>13962.958189999999</v>
      </c>
      <c r="X29" s="2">
        <v>21371.272959999998</v>
      </c>
      <c r="Y29" s="2">
        <v>6915.4815319999998</v>
      </c>
      <c r="Z29" s="2">
        <v>16906.155220000001</v>
      </c>
      <c r="AA29" s="2" t="s">
        <v>37</v>
      </c>
      <c r="AB29" s="2">
        <v>0.80910000000000004</v>
      </c>
    </row>
    <row r="30" spans="1:28" x14ac:dyDescent="0.3">
      <c r="A30" s="2" t="s">
        <v>347</v>
      </c>
      <c r="B30" s="2">
        <v>16</v>
      </c>
      <c r="C30" s="2">
        <v>3</v>
      </c>
      <c r="D30" s="2">
        <v>171.93</v>
      </c>
      <c r="E30" s="2">
        <v>7.0432250000000002E-3</v>
      </c>
      <c r="F30" s="2">
        <v>7.2629060000000004E-3</v>
      </c>
      <c r="G30" s="2">
        <v>4.054315925</v>
      </c>
      <c r="H30" s="2">
        <v>0.89923985299999998</v>
      </c>
      <c r="I30" s="2">
        <v>2</v>
      </c>
      <c r="J30" s="2">
        <v>1</v>
      </c>
      <c r="K30" s="2" t="s">
        <v>2</v>
      </c>
      <c r="L30" s="2" t="s">
        <v>0</v>
      </c>
      <c r="M30" s="2">
        <v>41981</v>
      </c>
      <c r="N30" s="2" t="s">
        <v>348</v>
      </c>
      <c r="O30" s="2">
        <v>1550.2309949999999</v>
      </c>
      <c r="P30" s="2">
        <v>1378.832576</v>
      </c>
      <c r="Q30" s="2">
        <v>3628.617377</v>
      </c>
      <c r="R30" s="2">
        <v>2733.925647</v>
      </c>
      <c r="S30" s="2">
        <v>4798.2563460000001</v>
      </c>
      <c r="T30" s="2">
        <v>9955.7747610000006</v>
      </c>
      <c r="U30" s="2">
        <v>3354.4465730000002</v>
      </c>
      <c r="V30" s="2">
        <v>3047.0381090000001</v>
      </c>
      <c r="W30" s="2">
        <v>10793.56222</v>
      </c>
      <c r="X30" s="2">
        <v>12089.706099999999</v>
      </c>
      <c r="Y30" s="2">
        <v>4818.1124760000002</v>
      </c>
      <c r="Z30" s="2">
        <v>9969.7277869999998</v>
      </c>
      <c r="AA30" s="2" t="s">
        <v>37</v>
      </c>
      <c r="AB30" s="2">
        <v>0.44490000000000002</v>
      </c>
    </row>
    <row r="31" spans="1:28" x14ac:dyDescent="0.3">
      <c r="A31" s="2" t="s">
        <v>471</v>
      </c>
      <c r="B31" s="2">
        <v>10</v>
      </c>
      <c r="C31" s="2">
        <v>4</v>
      </c>
      <c r="D31" s="2">
        <v>75.959999999999994</v>
      </c>
      <c r="E31" s="2">
        <v>1.9066862E-2</v>
      </c>
      <c r="F31" s="2">
        <v>1.3899724E-2</v>
      </c>
      <c r="G31" s="2">
        <v>4.0833586970000004</v>
      </c>
      <c r="H31" s="2">
        <v>0.76783532899999996</v>
      </c>
      <c r="I31" s="2">
        <v>2</v>
      </c>
      <c r="J31" s="2">
        <v>1</v>
      </c>
      <c r="K31" s="2" t="s">
        <v>0</v>
      </c>
      <c r="L31" s="2" t="s">
        <v>1</v>
      </c>
      <c r="M31" s="2">
        <v>22191</v>
      </c>
      <c r="N31" s="2" t="s">
        <v>472</v>
      </c>
      <c r="O31" s="2">
        <v>3285.256762</v>
      </c>
      <c r="P31" s="2">
        <v>931.33500739999999</v>
      </c>
      <c r="Q31" s="2">
        <v>1564.016887</v>
      </c>
      <c r="R31" s="2">
        <v>2634.5882959999999</v>
      </c>
      <c r="S31" s="2">
        <v>232.74131159999999</v>
      </c>
      <c r="T31" s="2">
        <v>1360.194154</v>
      </c>
      <c r="U31" s="2">
        <v>279.94333089999998</v>
      </c>
      <c r="V31" s="2">
        <v>187.97296230000001</v>
      </c>
      <c r="W31" s="2">
        <v>1176.9406080000001</v>
      </c>
      <c r="X31" s="2">
        <v>940.04253540000002</v>
      </c>
      <c r="Y31" s="2">
        <v>489.26650690000002</v>
      </c>
      <c r="Z31" s="2">
        <v>1161.8673140000001</v>
      </c>
      <c r="AA31" s="2" t="s">
        <v>37</v>
      </c>
      <c r="AB31" s="2">
        <v>0.99229999999999996</v>
      </c>
    </row>
    <row r="32" spans="1:28" x14ac:dyDescent="0.3">
      <c r="A32" s="2" t="s">
        <v>308</v>
      </c>
      <c r="B32" s="2">
        <v>10</v>
      </c>
      <c r="C32" s="2">
        <v>2</v>
      </c>
      <c r="D32" s="2">
        <v>158.85</v>
      </c>
      <c r="E32" s="2">
        <v>4.6155270000000003E-3</v>
      </c>
      <c r="F32" s="2">
        <v>5.4299530000000004E-3</v>
      </c>
      <c r="G32" s="2">
        <v>4.091738994</v>
      </c>
      <c r="H32" s="2">
        <v>0.93539086400000004</v>
      </c>
      <c r="I32" s="2">
        <v>2</v>
      </c>
      <c r="J32" s="2">
        <v>1</v>
      </c>
      <c r="K32" s="2" t="s">
        <v>1</v>
      </c>
      <c r="L32" s="2" t="s">
        <v>0</v>
      </c>
      <c r="M32" s="2">
        <v>13656</v>
      </c>
      <c r="N32" s="2" t="s">
        <v>309</v>
      </c>
      <c r="O32" s="2">
        <v>454.85469699999999</v>
      </c>
      <c r="P32" s="2">
        <v>658.24206400000003</v>
      </c>
      <c r="Q32" s="2">
        <v>763.00268619999997</v>
      </c>
      <c r="R32" s="2">
        <v>354.21714889999998</v>
      </c>
      <c r="S32" s="2">
        <v>3900.0065559999998</v>
      </c>
      <c r="T32" s="2">
        <v>2016.235197</v>
      </c>
      <c r="U32" s="2">
        <v>1772.125524</v>
      </c>
      <c r="V32" s="2">
        <v>1437.506106</v>
      </c>
      <c r="W32" s="2">
        <v>1378.3555229999999</v>
      </c>
      <c r="X32" s="2">
        <v>780.25460169999997</v>
      </c>
      <c r="Y32" s="2">
        <v>367.25942409999999</v>
      </c>
      <c r="Z32" s="2">
        <v>745.81880479999995</v>
      </c>
      <c r="AA32" s="2" t="s">
        <v>37</v>
      </c>
      <c r="AB32" s="2">
        <v>0.95269999999999999</v>
      </c>
    </row>
    <row r="33" spans="1:28" x14ac:dyDescent="0.3">
      <c r="A33" s="2" t="s">
        <v>503</v>
      </c>
      <c r="B33" s="2">
        <v>7</v>
      </c>
      <c r="C33" s="2">
        <v>1</v>
      </c>
      <c r="D33" s="2">
        <v>208.13</v>
      </c>
      <c r="E33" s="2">
        <v>2.5937160000000001E-2</v>
      </c>
      <c r="F33" s="2">
        <v>1.7610515E-2</v>
      </c>
      <c r="G33" s="2">
        <v>4.1054166079999996</v>
      </c>
      <c r="H33" s="2">
        <v>0.714787748</v>
      </c>
      <c r="I33" s="2">
        <v>2</v>
      </c>
      <c r="J33" s="2">
        <v>1</v>
      </c>
      <c r="K33" s="2" t="s">
        <v>2</v>
      </c>
      <c r="L33" s="2" t="s">
        <v>0</v>
      </c>
      <c r="M33" s="2">
        <v>23798</v>
      </c>
      <c r="N33" s="2" t="s">
        <v>504</v>
      </c>
      <c r="O33" s="2">
        <v>171.68893990000001</v>
      </c>
      <c r="P33" s="2">
        <v>527.39916029999995</v>
      </c>
      <c r="Q33" s="2">
        <v>1635.8830049999999</v>
      </c>
      <c r="R33" s="2">
        <v>516.1326517</v>
      </c>
      <c r="S33" s="2">
        <v>805.8898676</v>
      </c>
      <c r="T33" s="2">
        <v>860.96991539999999</v>
      </c>
      <c r="U33" s="2">
        <v>421.44519220000001</v>
      </c>
      <c r="V33" s="2">
        <v>1388.3130619999999</v>
      </c>
      <c r="W33" s="2">
        <v>1413.6861489999999</v>
      </c>
      <c r="X33" s="2">
        <v>5270.3720549999998</v>
      </c>
      <c r="Y33" s="2">
        <v>3218.549853</v>
      </c>
      <c r="Z33" s="2">
        <v>1802.3606600000001</v>
      </c>
      <c r="AA33" s="2" t="s">
        <v>37</v>
      </c>
      <c r="AB33" s="2">
        <v>0.97409999999999997</v>
      </c>
    </row>
    <row r="34" spans="1:28" x14ac:dyDescent="0.3">
      <c r="A34" s="2" t="s">
        <v>358</v>
      </c>
      <c r="B34" s="2">
        <v>12</v>
      </c>
      <c r="C34" s="2">
        <v>1</v>
      </c>
      <c r="D34" s="2">
        <v>775.57</v>
      </c>
      <c r="E34" s="2">
        <v>7.6654189999999997E-3</v>
      </c>
      <c r="F34" s="2">
        <v>7.6468500000000002E-3</v>
      </c>
      <c r="G34" s="2">
        <v>4.2028259490000002</v>
      </c>
      <c r="H34" s="2">
        <v>0.89062303300000001</v>
      </c>
      <c r="I34" s="2">
        <v>2</v>
      </c>
      <c r="J34" s="2">
        <v>1</v>
      </c>
      <c r="K34" s="2" t="s">
        <v>2</v>
      </c>
      <c r="L34" s="2" t="s">
        <v>1</v>
      </c>
      <c r="M34" s="2">
        <v>14490</v>
      </c>
      <c r="N34" s="2" t="s">
        <v>359</v>
      </c>
      <c r="O34" s="2">
        <v>275.38452560000002</v>
      </c>
      <c r="P34" s="2">
        <v>297.53770129999998</v>
      </c>
      <c r="Q34" s="2">
        <v>1228.4257379999999</v>
      </c>
      <c r="R34" s="2">
        <v>434.11289740000001</v>
      </c>
      <c r="S34" s="2">
        <v>395.05443559999998</v>
      </c>
      <c r="T34" s="2">
        <v>630.62420050000003</v>
      </c>
      <c r="U34" s="2">
        <v>331.63541370000002</v>
      </c>
      <c r="V34" s="2">
        <v>128.25693390000001</v>
      </c>
      <c r="W34" s="2">
        <v>1850.578168</v>
      </c>
      <c r="X34" s="2">
        <v>1449.727715</v>
      </c>
      <c r="Y34" s="2">
        <v>1493.992227</v>
      </c>
      <c r="Z34" s="2">
        <v>1449.29817</v>
      </c>
      <c r="AA34" s="2" t="s">
        <v>37</v>
      </c>
      <c r="AB34" s="2">
        <v>0.8659</v>
      </c>
    </row>
    <row r="35" spans="1:28" x14ac:dyDescent="0.3">
      <c r="A35" s="2" t="s">
        <v>234</v>
      </c>
      <c r="B35" s="2">
        <v>13</v>
      </c>
      <c r="C35" s="2">
        <v>3</v>
      </c>
      <c r="D35" s="2">
        <v>475.75</v>
      </c>
      <c r="E35" s="2">
        <v>1.7202579999999999E-3</v>
      </c>
      <c r="F35" s="2">
        <v>2.794777E-3</v>
      </c>
      <c r="G35" s="2">
        <v>4.348632233</v>
      </c>
      <c r="H35" s="2">
        <v>0.982265897</v>
      </c>
      <c r="I35" s="2">
        <v>2</v>
      </c>
      <c r="J35" s="2">
        <v>1</v>
      </c>
      <c r="K35" s="2" t="s">
        <v>2</v>
      </c>
      <c r="L35" s="2" t="s">
        <v>0</v>
      </c>
      <c r="M35" s="2">
        <v>27681</v>
      </c>
      <c r="N35" s="2" t="s">
        <v>235</v>
      </c>
      <c r="O35" s="2">
        <v>124.2912571</v>
      </c>
      <c r="P35" s="2">
        <v>327.68472550000001</v>
      </c>
      <c r="Q35" s="2">
        <v>249.28866410000001</v>
      </c>
      <c r="R35" s="2">
        <v>313.78071490000002</v>
      </c>
      <c r="S35" s="2">
        <v>569.49104209999996</v>
      </c>
      <c r="T35" s="2">
        <v>992.90243550000002</v>
      </c>
      <c r="U35" s="2">
        <v>346.56828990000002</v>
      </c>
      <c r="V35" s="2">
        <v>468.47964539999998</v>
      </c>
      <c r="W35" s="2">
        <v>1084.027501</v>
      </c>
      <c r="X35" s="2">
        <v>1587.0212389999999</v>
      </c>
      <c r="Y35" s="2">
        <v>786.19724269999995</v>
      </c>
      <c r="Z35" s="2">
        <v>956.81299479999996</v>
      </c>
      <c r="AA35" s="2" t="s">
        <v>37</v>
      </c>
      <c r="AB35" s="2">
        <v>0.88690000000000002</v>
      </c>
    </row>
    <row r="36" spans="1:28" x14ac:dyDescent="0.3">
      <c r="A36" s="2" t="s">
        <v>583</v>
      </c>
      <c r="B36" s="2">
        <v>7</v>
      </c>
      <c r="C36" s="2">
        <v>1</v>
      </c>
      <c r="D36" s="2">
        <v>328.25</v>
      </c>
      <c r="E36" s="2">
        <v>4.2465718999999999E-2</v>
      </c>
      <c r="F36" s="2">
        <v>2.4556094000000001E-2</v>
      </c>
      <c r="G36" s="2">
        <v>4.5347182000000004</v>
      </c>
      <c r="H36" s="2">
        <v>0.62042367200000004</v>
      </c>
      <c r="I36" s="2">
        <v>2</v>
      </c>
      <c r="J36" s="2">
        <v>1</v>
      </c>
      <c r="K36" s="2" t="s">
        <v>0</v>
      </c>
      <c r="L36" s="2" t="s">
        <v>1</v>
      </c>
      <c r="M36" s="2">
        <v>18464</v>
      </c>
      <c r="N36" s="2" t="s">
        <v>584</v>
      </c>
      <c r="O36" s="2">
        <v>1010.984473</v>
      </c>
      <c r="P36" s="2">
        <v>777.40511819999995</v>
      </c>
      <c r="Q36" s="2">
        <v>1007.3574149999999</v>
      </c>
      <c r="R36" s="2">
        <v>187.5285433</v>
      </c>
      <c r="S36" s="2">
        <v>273.92646589999998</v>
      </c>
      <c r="T36" s="2">
        <v>69.507692160000005</v>
      </c>
      <c r="U36" s="2">
        <v>30.574148959999999</v>
      </c>
      <c r="V36" s="2">
        <v>283.86621079999998</v>
      </c>
      <c r="W36" s="2">
        <v>283.92522539999999</v>
      </c>
      <c r="X36" s="2">
        <v>300.13010709999998</v>
      </c>
      <c r="Y36" s="2">
        <v>214.33764640000001</v>
      </c>
      <c r="Z36" s="2">
        <v>379.70074949999997</v>
      </c>
      <c r="AA36" s="2" t="s">
        <v>37</v>
      </c>
      <c r="AB36" s="2">
        <v>0.77149999999999996</v>
      </c>
    </row>
    <row r="37" spans="1:28" x14ac:dyDescent="0.3">
      <c r="A37" s="2" t="s">
        <v>445</v>
      </c>
      <c r="B37" s="2">
        <v>9</v>
      </c>
      <c r="C37" s="2">
        <v>2</v>
      </c>
      <c r="D37" s="2">
        <v>266.10000000000002</v>
      </c>
      <c r="E37" s="2">
        <v>1.3865966E-2</v>
      </c>
      <c r="F37" s="2">
        <v>1.0800623000000001E-2</v>
      </c>
      <c r="G37" s="2">
        <v>4.8431394159999996</v>
      </c>
      <c r="H37" s="2">
        <v>0.81690141500000002</v>
      </c>
      <c r="I37" s="2">
        <v>2</v>
      </c>
      <c r="J37" s="2">
        <v>1</v>
      </c>
      <c r="K37" s="2" t="s">
        <v>2</v>
      </c>
      <c r="L37" s="2" t="s">
        <v>0</v>
      </c>
      <c r="M37" s="2">
        <v>14885</v>
      </c>
      <c r="N37" s="2" t="s">
        <v>157</v>
      </c>
      <c r="O37" s="2">
        <v>1766.777934</v>
      </c>
      <c r="P37" s="2">
        <v>548.06073089999995</v>
      </c>
      <c r="Q37" s="2">
        <v>2222.399253</v>
      </c>
      <c r="R37" s="2">
        <v>2842.5868099999998</v>
      </c>
      <c r="S37" s="2">
        <v>4968.5430980000001</v>
      </c>
      <c r="T37" s="2">
        <v>6169.1724119999999</v>
      </c>
      <c r="U37" s="2">
        <v>3697.56448</v>
      </c>
      <c r="V37" s="2">
        <v>1041.5052559999999</v>
      </c>
      <c r="W37" s="2">
        <v>10721.76391</v>
      </c>
      <c r="X37" s="2">
        <v>6870.9545150000004</v>
      </c>
      <c r="Y37" s="2">
        <v>11193.948689999999</v>
      </c>
      <c r="Z37" s="2">
        <v>6954.8529079999998</v>
      </c>
      <c r="AA37" s="2" t="s">
        <v>37</v>
      </c>
      <c r="AB37" s="2">
        <v>0.621</v>
      </c>
    </row>
    <row r="38" spans="1:28" x14ac:dyDescent="0.3">
      <c r="A38" s="2" t="s">
        <v>162</v>
      </c>
      <c r="B38" s="2">
        <v>14</v>
      </c>
      <c r="C38" s="2">
        <v>3</v>
      </c>
      <c r="D38" s="2">
        <v>80.94</v>
      </c>
      <c r="E38" s="2">
        <v>7.2592000000000002E-4</v>
      </c>
      <c r="F38" s="2">
        <v>1.821055E-3</v>
      </c>
      <c r="G38" s="2">
        <v>4.8678946879999998</v>
      </c>
      <c r="H38" s="2">
        <v>0.99597279599999999</v>
      </c>
      <c r="I38" s="2">
        <v>2</v>
      </c>
      <c r="J38" s="2">
        <v>1</v>
      </c>
      <c r="K38" s="2" t="s">
        <v>2</v>
      </c>
      <c r="L38" s="2" t="s">
        <v>0</v>
      </c>
      <c r="M38" s="2">
        <v>32929</v>
      </c>
      <c r="N38" s="2" t="s">
        <v>163</v>
      </c>
      <c r="O38" s="2">
        <v>1163.8421229999999</v>
      </c>
      <c r="P38" s="2">
        <v>1087.3714379999999</v>
      </c>
      <c r="Q38" s="2">
        <v>1464.823664</v>
      </c>
      <c r="R38" s="2">
        <v>819.99467560000005</v>
      </c>
      <c r="S38" s="2">
        <v>2170.2969119999998</v>
      </c>
      <c r="T38" s="2">
        <v>4937.4708300000002</v>
      </c>
      <c r="U38" s="2">
        <v>2542.7004379999998</v>
      </c>
      <c r="V38" s="2">
        <v>1810.1623569999999</v>
      </c>
      <c r="W38" s="2">
        <v>9012.2131890000001</v>
      </c>
      <c r="X38" s="2">
        <v>5010.6936400000004</v>
      </c>
      <c r="Y38" s="2">
        <v>3657.346853</v>
      </c>
      <c r="Z38" s="2">
        <v>4400.67191</v>
      </c>
      <c r="AA38" s="2" t="s">
        <v>37</v>
      </c>
      <c r="AB38" s="2">
        <v>0.85040000000000004</v>
      </c>
    </row>
    <row r="39" spans="1:28" x14ac:dyDescent="0.3">
      <c r="A39" s="2" t="s">
        <v>184</v>
      </c>
      <c r="B39" s="2">
        <v>10</v>
      </c>
      <c r="C39" s="2">
        <v>3</v>
      </c>
      <c r="D39" s="2">
        <v>605.99</v>
      </c>
      <c r="E39" s="2">
        <v>1.0353199999999999E-3</v>
      </c>
      <c r="F39" s="2">
        <v>2.23558E-3</v>
      </c>
      <c r="G39" s="2">
        <v>5.111565175</v>
      </c>
      <c r="H39" s="2">
        <v>0.99224954600000004</v>
      </c>
      <c r="I39" s="2" t="s">
        <v>39</v>
      </c>
      <c r="J39" s="2">
        <v>2</v>
      </c>
      <c r="K39" s="2" t="s">
        <v>1</v>
      </c>
      <c r="L39" s="2" t="s">
        <v>0</v>
      </c>
      <c r="M39" s="2">
        <v>25559</v>
      </c>
      <c r="N39" s="2" t="s">
        <v>185</v>
      </c>
      <c r="O39" s="2">
        <v>1973.583515</v>
      </c>
      <c r="P39" s="2">
        <v>1434.1549279999999</v>
      </c>
      <c r="Q39" s="2">
        <v>3256.64912</v>
      </c>
      <c r="R39" s="2">
        <v>1620.2410640000001</v>
      </c>
      <c r="S39" s="2">
        <v>9606.5885269999999</v>
      </c>
      <c r="T39" s="2">
        <v>20332.23216</v>
      </c>
      <c r="U39" s="2">
        <v>6200.1186559999996</v>
      </c>
      <c r="V39" s="2">
        <v>6208.4798229999997</v>
      </c>
      <c r="W39" s="2">
        <v>11403.26931</v>
      </c>
      <c r="X39" s="2">
        <v>7637.7544669999997</v>
      </c>
      <c r="Y39" s="2">
        <v>5758.9442300000001</v>
      </c>
      <c r="Z39" s="2">
        <v>6732.4511929999999</v>
      </c>
      <c r="AA39" s="2" t="s">
        <v>37</v>
      </c>
      <c r="AB39" s="2">
        <v>0.99880000000000002</v>
      </c>
    </row>
    <row r="40" spans="1:28" x14ac:dyDescent="0.3">
      <c r="A40" s="2" t="s">
        <v>428</v>
      </c>
      <c r="B40" s="2">
        <v>59</v>
      </c>
      <c r="C40" s="2">
        <v>20</v>
      </c>
      <c r="D40" s="2">
        <v>3011.97</v>
      </c>
      <c r="E40" s="2">
        <v>1.2630746999999999E-2</v>
      </c>
      <c r="F40" s="2">
        <v>1.0309214000000001E-2</v>
      </c>
      <c r="G40" s="2">
        <v>6.0153656639999999</v>
      </c>
      <c r="H40" s="2">
        <v>0.83005507999999995</v>
      </c>
      <c r="I40" s="2" t="s">
        <v>39</v>
      </c>
      <c r="J40" s="2">
        <v>2</v>
      </c>
      <c r="K40" s="2" t="s">
        <v>1</v>
      </c>
      <c r="L40" s="2" t="s">
        <v>0</v>
      </c>
      <c r="M40" s="2">
        <v>47176</v>
      </c>
      <c r="N40" s="2" t="s">
        <v>429</v>
      </c>
      <c r="O40" s="2">
        <v>70516.295819999999</v>
      </c>
      <c r="P40" s="2">
        <v>56603.043680000002</v>
      </c>
      <c r="Q40" s="2">
        <v>115272.59849999999</v>
      </c>
      <c r="R40" s="2">
        <v>116787.9914</v>
      </c>
      <c r="S40" s="2">
        <v>737766.13340000005</v>
      </c>
      <c r="T40" s="2">
        <v>1001896.626</v>
      </c>
      <c r="U40" s="2">
        <v>280669.13829999999</v>
      </c>
      <c r="V40" s="2">
        <v>140266.71650000001</v>
      </c>
      <c r="W40" s="2">
        <v>220517.2188</v>
      </c>
      <c r="X40" s="2">
        <v>135634.75949999999</v>
      </c>
      <c r="Y40" s="2">
        <v>99992.431240000005</v>
      </c>
      <c r="Z40" s="2">
        <v>119012.25659999999</v>
      </c>
      <c r="AA40" s="2" t="s">
        <v>37</v>
      </c>
      <c r="AB40" s="2">
        <v>0.70050000000000001</v>
      </c>
    </row>
    <row r="41" spans="1:28" x14ac:dyDescent="0.3">
      <c r="A41" s="2" t="s">
        <v>115</v>
      </c>
      <c r="B41" s="2">
        <v>26</v>
      </c>
      <c r="C41" s="2">
        <v>7</v>
      </c>
      <c r="D41" s="2">
        <v>771.45</v>
      </c>
      <c r="E41" s="2">
        <v>2.09187E-4</v>
      </c>
      <c r="F41" s="2">
        <v>7.9298400000000005E-4</v>
      </c>
      <c r="G41" s="2">
        <v>6.2785494829999999</v>
      </c>
      <c r="H41" s="2">
        <v>0.99977348899999996</v>
      </c>
      <c r="I41" s="2">
        <v>2</v>
      </c>
      <c r="J41" s="2">
        <v>1</v>
      </c>
      <c r="K41" s="2" t="s">
        <v>1</v>
      </c>
      <c r="L41" s="2" t="s">
        <v>0</v>
      </c>
      <c r="M41" s="2">
        <v>45003</v>
      </c>
      <c r="N41" s="2" t="s">
        <v>116</v>
      </c>
      <c r="O41" s="2">
        <v>2000.1095439999999</v>
      </c>
      <c r="P41" s="2">
        <v>1804.6616289999999</v>
      </c>
      <c r="Q41" s="2">
        <v>2423.8248880000001</v>
      </c>
      <c r="R41" s="2">
        <v>2144.7125070000002</v>
      </c>
      <c r="S41" s="2">
        <v>8543.4987230000006</v>
      </c>
      <c r="T41" s="2">
        <v>25365.092189999999</v>
      </c>
      <c r="U41" s="2">
        <v>11012.09727</v>
      </c>
      <c r="V41" s="2">
        <v>7651.5439919999999</v>
      </c>
      <c r="W41" s="2">
        <v>13191.017449999999</v>
      </c>
      <c r="X41" s="2">
        <v>10885.14309</v>
      </c>
      <c r="Y41" s="2">
        <v>5978.3385099999996</v>
      </c>
      <c r="Z41" s="2">
        <v>9416.4335179999998</v>
      </c>
      <c r="AA41" s="2" t="s">
        <v>37</v>
      </c>
      <c r="AB41" s="2">
        <v>0.5212</v>
      </c>
    </row>
    <row r="42" spans="1:28" x14ac:dyDescent="0.3">
      <c r="A42" s="2" t="s">
        <v>160</v>
      </c>
      <c r="B42" s="2">
        <v>16</v>
      </c>
      <c r="C42" s="2">
        <v>2</v>
      </c>
      <c r="D42" s="2">
        <v>188.43</v>
      </c>
      <c r="E42" s="2">
        <v>7.1060199999999996E-4</v>
      </c>
      <c r="F42" s="2">
        <v>1.8092329999999999E-3</v>
      </c>
      <c r="G42" s="2">
        <v>6.777793666</v>
      </c>
      <c r="H42" s="2">
        <v>0.99613635700000003</v>
      </c>
      <c r="I42" s="2">
        <v>2</v>
      </c>
      <c r="J42" s="2">
        <v>1</v>
      </c>
      <c r="K42" s="2" t="s">
        <v>1</v>
      </c>
      <c r="L42" s="2" t="s">
        <v>2</v>
      </c>
      <c r="M42" s="2">
        <v>28425</v>
      </c>
      <c r="N42" s="2" t="s">
        <v>161</v>
      </c>
      <c r="O42" s="2">
        <v>519.21212619999994</v>
      </c>
      <c r="P42" s="2">
        <v>1239.464882</v>
      </c>
      <c r="Q42" s="2">
        <v>1103.5200199999999</v>
      </c>
      <c r="R42" s="2">
        <v>412.21773309999998</v>
      </c>
      <c r="S42" s="2">
        <v>4131.6990539999997</v>
      </c>
      <c r="T42" s="2">
        <v>10937.44641</v>
      </c>
      <c r="U42" s="2">
        <v>2879.1355870000002</v>
      </c>
      <c r="V42" s="2">
        <v>3775.501972</v>
      </c>
      <c r="W42" s="2">
        <v>1106.864335</v>
      </c>
      <c r="X42" s="2">
        <v>887.00529110000002</v>
      </c>
      <c r="Y42" s="2">
        <v>513.12223240000003</v>
      </c>
      <c r="Z42" s="2">
        <v>698.14894270000002</v>
      </c>
      <c r="AA42" s="2" t="s">
        <v>37</v>
      </c>
      <c r="AB42" s="2">
        <v>0.27010000000000001</v>
      </c>
    </row>
    <row r="43" spans="1:28" x14ac:dyDescent="0.3">
      <c r="A43" s="2" t="s">
        <v>150</v>
      </c>
      <c r="B43" s="2">
        <v>26</v>
      </c>
      <c r="C43" s="2">
        <v>5</v>
      </c>
      <c r="D43" s="2">
        <v>693.76</v>
      </c>
      <c r="E43" s="2">
        <v>5.7096499999999999E-4</v>
      </c>
      <c r="F43" s="2">
        <v>1.570943E-3</v>
      </c>
      <c r="G43" s="2">
        <v>6.7946819139999999</v>
      </c>
      <c r="H43" s="2">
        <v>0.99751154600000003</v>
      </c>
      <c r="I43" s="2">
        <v>2</v>
      </c>
      <c r="J43" s="2">
        <v>1</v>
      </c>
      <c r="K43" s="2" t="s">
        <v>2</v>
      </c>
      <c r="L43" s="2" t="s">
        <v>0</v>
      </c>
      <c r="M43" s="2">
        <v>35016</v>
      </c>
      <c r="N43" s="2" t="s">
        <v>151</v>
      </c>
      <c r="O43" s="2">
        <v>2880.139017</v>
      </c>
      <c r="P43" s="2">
        <v>1863.4887510000001</v>
      </c>
      <c r="Q43" s="2">
        <v>2354.7371119999998</v>
      </c>
      <c r="R43" s="2">
        <v>1283.5898850000001</v>
      </c>
      <c r="S43" s="2">
        <v>1815.706471</v>
      </c>
      <c r="T43" s="2">
        <v>6050.9813869999998</v>
      </c>
      <c r="U43" s="2">
        <v>3101.7296500000002</v>
      </c>
      <c r="V43" s="2">
        <v>5792.4326950000004</v>
      </c>
      <c r="W43" s="2">
        <v>15896.52152</v>
      </c>
      <c r="X43" s="2">
        <v>18406.195950000001</v>
      </c>
      <c r="Y43" s="2">
        <v>7744.0851810000004</v>
      </c>
      <c r="Z43" s="2">
        <v>14905.9138</v>
      </c>
      <c r="AA43" s="2" t="s">
        <v>37</v>
      </c>
      <c r="AB43" s="2">
        <v>0.69240000000000002</v>
      </c>
    </row>
    <row r="44" spans="1:28" x14ac:dyDescent="0.3">
      <c r="A44" s="2" t="s">
        <v>156</v>
      </c>
      <c r="B44" s="2">
        <v>17</v>
      </c>
      <c r="C44" s="2">
        <v>5</v>
      </c>
      <c r="D44" s="2">
        <v>512.79999999999995</v>
      </c>
      <c r="E44" s="2">
        <v>6.3880199999999995E-4</v>
      </c>
      <c r="F44" s="2">
        <v>1.6764690000000001E-3</v>
      </c>
      <c r="G44" s="2">
        <v>6.8033707220000004</v>
      </c>
      <c r="H44" s="2">
        <v>0.99687079700000003</v>
      </c>
      <c r="I44" s="2">
        <v>2</v>
      </c>
      <c r="J44" s="2">
        <v>1</v>
      </c>
      <c r="K44" s="2" t="s">
        <v>2</v>
      </c>
      <c r="L44" s="2" t="s">
        <v>0</v>
      </c>
      <c r="M44" s="2">
        <v>38333</v>
      </c>
      <c r="N44" s="2" t="s">
        <v>157</v>
      </c>
      <c r="O44" s="2">
        <v>2849.4747750000001</v>
      </c>
      <c r="P44" s="2">
        <v>2155.2782750000001</v>
      </c>
      <c r="Q44" s="2">
        <v>2334.3431059999998</v>
      </c>
      <c r="R44" s="2">
        <v>2785.2889879999998</v>
      </c>
      <c r="S44" s="2">
        <v>4031.8733050000001</v>
      </c>
      <c r="T44" s="2">
        <v>19184.467479999999</v>
      </c>
      <c r="U44" s="2">
        <v>5266.426031</v>
      </c>
      <c r="V44" s="2">
        <v>3824.250759</v>
      </c>
      <c r="W44" s="2">
        <v>18775.591209999999</v>
      </c>
      <c r="X44" s="2">
        <v>17585.004420000001</v>
      </c>
      <c r="Y44" s="2">
        <v>16683.054270000001</v>
      </c>
      <c r="Z44" s="2">
        <v>15836.29557</v>
      </c>
      <c r="AA44" s="2" t="s">
        <v>37</v>
      </c>
      <c r="AB44" s="2">
        <v>0.621</v>
      </c>
    </row>
    <row r="45" spans="1:28" x14ac:dyDescent="0.3">
      <c r="A45" s="2" t="s">
        <v>283</v>
      </c>
      <c r="B45" s="2">
        <v>8</v>
      </c>
      <c r="C45" s="2">
        <v>2</v>
      </c>
      <c r="D45" s="2">
        <v>179.31</v>
      </c>
      <c r="E45" s="2">
        <v>3.6958410000000001E-3</v>
      </c>
      <c r="F45" s="2">
        <v>4.8126560000000002E-3</v>
      </c>
      <c r="G45" s="2">
        <v>7.5038180920000004</v>
      </c>
      <c r="H45" s="2">
        <v>0.95009776099999999</v>
      </c>
      <c r="I45" s="2">
        <v>2</v>
      </c>
      <c r="J45" s="2">
        <v>1</v>
      </c>
      <c r="K45" s="2" t="s">
        <v>1</v>
      </c>
      <c r="L45" s="2" t="s">
        <v>0</v>
      </c>
      <c r="M45" s="2">
        <v>30212</v>
      </c>
      <c r="N45" s="2" t="s">
        <v>284</v>
      </c>
      <c r="O45" s="2">
        <v>1182.7708009999999</v>
      </c>
      <c r="P45" s="2">
        <v>520.16915889999996</v>
      </c>
      <c r="Q45" s="2">
        <v>737.47472700000003</v>
      </c>
      <c r="R45" s="2">
        <v>186.983476</v>
      </c>
      <c r="S45" s="2">
        <v>4233.885088</v>
      </c>
      <c r="T45" s="2">
        <v>9470.4320619999999</v>
      </c>
      <c r="U45" s="2">
        <v>3491.286971</v>
      </c>
      <c r="V45" s="2">
        <v>2519.9137479999999</v>
      </c>
      <c r="W45" s="2">
        <v>3211.6575760000001</v>
      </c>
      <c r="X45" s="2">
        <v>1595.0691549999999</v>
      </c>
      <c r="Y45" s="2">
        <v>962.42589580000003</v>
      </c>
      <c r="Z45" s="2">
        <v>1668.391846</v>
      </c>
      <c r="AA45" s="2" t="s">
        <v>37</v>
      </c>
      <c r="AB45" s="2">
        <v>0.91969999999999996</v>
      </c>
    </row>
    <row r="46" spans="1:28" x14ac:dyDescent="0.3">
      <c r="A46" s="2" t="s">
        <v>458</v>
      </c>
      <c r="B46" s="2">
        <v>25</v>
      </c>
      <c r="C46" s="2">
        <v>5</v>
      </c>
      <c r="D46" s="2">
        <v>1162.48</v>
      </c>
      <c r="E46" s="2">
        <v>1.5465523E-2</v>
      </c>
      <c r="F46" s="2">
        <v>1.1622019000000001E-2</v>
      </c>
      <c r="G46" s="2">
        <v>8.0864958710000003</v>
      </c>
      <c r="H46" s="2">
        <v>0.80079613299999997</v>
      </c>
      <c r="I46" s="2">
        <v>2</v>
      </c>
      <c r="J46" s="2">
        <v>1</v>
      </c>
      <c r="K46" s="2" t="s">
        <v>2</v>
      </c>
      <c r="L46" s="2" t="s">
        <v>1</v>
      </c>
      <c r="M46" s="2">
        <v>37924</v>
      </c>
      <c r="N46" s="2" t="s">
        <v>459</v>
      </c>
      <c r="O46" s="2">
        <v>10415.03422</v>
      </c>
      <c r="P46" s="2">
        <v>3488.0596059999998</v>
      </c>
      <c r="Q46" s="2">
        <v>3917.8384019999999</v>
      </c>
      <c r="R46" s="2">
        <v>3696.9492289999998</v>
      </c>
      <c r="S46" s="2">
        <v>308.97816119999999</v>
      </c>
      <c r="T46" s="2">
        <v>2501.6388419999998</v>
      </c>
      <c r="U46" s="2">
        <v>1335.5841439999999</v>
      </c>
      <c r="V46" s="2">
        <v>3426.7251460000002</v>
      </c>
      <c r="W46" s="2">
        <v>3540.317751</v>
      </c>
      <c r="X46" s="2">
        <v>22944.102370000001</v>
      </c>
      <c r="Y46" s="2">
        <v>19343.18549</v>
      </c>
      <c r="Z46" s="2">
        <v>15410.83158</v>
      </c>
      <c r="AA46" s="2" t="s">
        <v>37</v>
      </c>
      <c r="AB46" s="2">
        <v>0.80969999999999998</v>
      </c>
    </row>
    <row r="47" spans="1:28" x14ac:dyDescent="0.3">
      <c r="A47" s="2" t="s">
        <v>250</v>
      </c>
      <c r="B47" s="2">
        <v>8</v>
      </c>
      <c r="C47" s="2">
        <v>1</v>
      </c>
      <c r="D47" s="2">
        <v>147.41999999999999</v>
      </c>
      <c r="E47" s="2">
        <v>2.1915120000000001E-3</v>
      </c>
      <c r="F47" s="2">
        <v>3.3083259999999999E-3</v>
      </c>
      <c r="G47" s="2">
        <v>9.273117246</v>
      </c>
      <c r="H47" s="2">
        <v>0.97474633700000002</v>
      </c>
      <c r="I47" s="2">
        <v>2</v>
      </c>
      <c r="J47" s="2">
        <v>1</v>
      </c>
      <c r="K47" s="2" t="s">
        <v>2</v>
      </c>
      <c r="L47" s="2" t="s">
        <v>0</v>
      </c>
      <c r="M47" s="2">
        <v>27203</v>
      </c>
      <c r="N47" s="2" t="s">
        <v>251</v>
      </c>
      <c r="O47" s="2">
        <v>2394.3869380000001</v>
      </c>
      <c r="P47" s="2">
        <v>1052.722188</v>
      </c>
      <c r="Q47" s="2">
        <v>2583.2592479999998</v>
      </c>
      <c r="R47" s="2">
        <v>393.09830879999998</v>
      </c>
      <c r="S47" s="2">
        <v>2210.965224</v>
      </c>
      <c r="T47" s="2">
        <v>7586.8132500000002</v>
      </c>
      <c r="U47" s="2">
        <v>1930.306253</v>
      </c>
      <c r="V47" s="2">
        <v>2140.0718179999999</v>
      </c>
      <c r="W47" s="2">
        <v>24799.532449999999</v>
      </c>
      <c r="X47" s="2">
        <v>12951.20233</v>
      </c>
      <c r="Y47" s="2">
        <v>9219.7353760000005</v>
      </c>
      <c r="Z47" s="2">
        <v>12595.089540000001</v>
      </c>
      <c r="AA47" s="2" t="s">
        <v>37</v>
      </c>
      <c r="AB47" s="2">
        <v>0.96199999999999997</v>
      </c>
    </row>
    <row r="48" spans="1:28" x14ac:dyDescent="0.3">
      <c r="A48" s="2" t="s">
        <v>218</v>
      </c>
      <c r="B48" s="2">
        <v>9</v>
      </c>
      <c r="C48" s="2">
        <v>2</v>
      </c>
      <c r="D48" s="2">
        <v>284.43</v>
      </c>
      <c r="E48" s="2">
        <v>1.421853E-3</v>
      </c>
      <c r="F48" s="2">
        <v>2.4758580000000001E-3</v>
      </c>
      <c r="G48" s="2">
        <v>9.6061720099999999</v>
      </c>
      <c r="H48" s="2">
        <v>0.98681451399999998</v>
      </c>
      <c r="I48" s="2">
        <v>2</v>
      </c>
      <c r="J48" s="2">
        <v>1</v>
      </c>
      <c r="K48" s="2" t="s">
        <v>2</v>
      </c>
      <c r="L48" s="2" t="s">
        <v>0</v>
      </c>
      <c r="M48" s="2">
        <v>20612</v>
      </c>
      <c r="N48" s="2" t="s">
        <v>219</v>
      </c>
      <c r="O48" s="2">
        <v>394.93908929999998</v>
      </c>
      <c r="P48" s="2">
        <v>135.16412800000001</v>
      </c>
      <c r="Q48" s="2">
        <v>303.51453650000002</v>
      </c>
      <c r="R48" s="2">
        <v>542.07792770000003</v>
      </c>
      <c r="S48" s="2">
        <v>1714.6327859999999</v>
      </c>
      <c r="T48" s="2">
        <v>2510.627915</v>
      </c>
      <c r="U48" s="2">
        <v>1113.1465439999999</v>
      </c>
      <c r="V48" s="2">
        <v>1205.026652</v>
      </c>
      <c r="W48" s="2">
        <v>4309.8516300000001</v>
      </c>
      <c r="X48" s="2">
        <v>4860.4702450000004</v>
      </c>
      <c r="Y48" s="2">
        <v>932.81886499999996</v>
      </c>
      <c r="Z48" s="2">
        <v>3112.028609</v>
      </c>
      <c r="AA48" s="2" t="s">
        <v>37</v>
      </c>
      <c r="AB48" s="2">
        <v>0.98860000000000003</v>
      </c>
    </row>
    <row r="49" spans="1:28" x14ac:dyDescent="0.3">
      <c r="A49" s="2" t="s">
        <v>508</v>
      </c>
      <c r="B49" s="2">
        <v>25</v>
      </c>
      <c r="C49" s="2">
        <v>3</v>
      </c>
      <c r="D49" s="2">
        <v>243.13</v>
      </c>
      <c r="E49" s="2">
        <v>2.6301418999999999E-2</v>
      </c>
      <c r="F49" s="2">
        <v>1.7610515E-2</v>
      </c>
      <c r="G49" s="2">
        <v>10.208112939999999</v>
      </c>
      <c r="H49" s="2">
        <v>0.71226484400000001</v>
      </c>
      <c r="I49" s="2">
        <v>2</v>
      </c>
      <c r="J49" s="2">
        <v>1</v>
      </c>
      <c r="K49" s="2" t="s">
        <v>2</v>
      </c>
      <c r="L49" s="2" t="s">
        <v>1</v>
      </c>
      <c r="M49" s="2">
        <v>90473</v>
      </c>
      <c r="N49" s="2" t="s">
        <v>509</v>
      </c>
      <c r="O49" s="2">
        <v>630.28698529999997</v>
      </c>
      <c r="P49" s="2">
        <v>18.853756910000001</v>
      </c>
      <c r="Q49" s="2">
        <v>613.69856219999997</v>
      </c>
      <c r="R49" s="2">
        <v>258.7081761</v>
      </c>
      <c r="S49" s="2">
        <v>100.9419039</v>
      </c>
      <c r="T49" s="2">
        <v>135.61362399999999</v>
      </c>
      <c r="U49" s="2">
        <v>55.17367874</v>
      </c>
      <c r="V49" s="2">
        <v>33.843398379999996</v>
      </c>
      <c r="W49" s="2">
        <v>653.0969556</v>
      </c>
      <c r="X49" s="2">
        <v>786.76945820000003</v>
      </c>
      <c r="Y49" s="2">
        <v>720.34226339999998</v>
      </c>
      <c r="Z49" s="2">
        <v>1163.273246</v>
      </c>
      <c r="AA49" s="2" t="s">
        <v>37</v>
      </c>
      <c r="AB49" s="2">
        <v>0.96689999999999998</v>
      </c>
    </row>
    <row r="50" spans="1:28" x14ac:dyDescent="0.3">
      <c r="A50" s="2" t="s">
        <v>483</v>
      </c>
      <c r="B50" s="2">
        <v>8</v>
      </c>
      <c r="C50" s="2">
        <v>1</v>
      </c>
      <c r="D50" s="2">
        <v>108.93</v>
      </c>
      <c r="E50" s="2">
        <v>2.1004800000000001E-2</v>
      </c>
      <c r="F50" s="2">
        <v>1.4929667000000001E-2</v>
      </c>
      <c r="G50" s="2">
        <v>10.428715649999999</v>
      </c>
      <c r="H50" s="2">
        <v>0.75171162899999999</v>
      </c>
      <c r="I50" s="2">
        <v>2</v>
      </c>
      <c r="J50" s="2">
        <v>1</v>
      </c>
      <c r="K50" s="2" t="s">
        <v>1</v>
      </c>
      <c r="L50" s="2" t="s">
        <v>0</v>
      </c>
      <c r="M50" s="2">
        <v>15655</v>
      </c>
      <c r="N50" s="2" t="s">
        <v>484</v>
      </c>
      <c r="O50" s="2">
        <v>91.725069619999999</v>
      </c>
      <c r="P50" s="2">
        <v>75.353140789999998</v>
      </c>
      <c r="Q50" s="2">
        <v>241.14958759999999</v>
      </c>
      <c r="R50" s="2">
        <v>2.866560196</v>
      </c>
      <c r="S50" s="2">
        <v>435.39573159999998</v>
      </c>
      <c r="T50" s="2">
        <v>2705.158649</v>
      </c>
      <c r="U50" s="2">
        <v>711.68890959999999</v>
      </c>
      <c r="V50" s="2">
        <v>434.94287700000001</v>
      </c>
      <c r="W50" s="2">
        <v>1404.61772</v>
      </c>
      <c r="X50" s="2">
        <v>730.72578120000003</v>
      </c>
      <c r="Y50" s="2">
        <v>327.17772380000002</v>
      </c>
      <c r="Z50" s="2">
        <v>489.84792750000003</v>
      </c>
      <c r="AA50" s="2" t="s">
        <v>37</v>
      </c>
      <c r="AB50" s="2">
        <v>0.99970000000000003</v>
      </c>
    </row>
    <row r="51" spans="1:28" x14ac:dyDescent="0.3">
      <c r="A51" s="2" t="s">
        <v>277</v>
      </c>
      <c r="B51" s="2">
        <v>16</v>
      </c>
      <c r="C51" s="2">
        <v>3</v>
      </c>
      <c r="D51" s="2">
        <v>407.19</v>
      </c>
      <c r="E51" s="2">
        <v>3.445797E-3</v>
      </c>
      <c r="F51" s="2">
        <v>4.5922180000000003E-3</v>
      </c>
      <c r="G51" s="2">
        <v>11.05233325</v>
      </c>
      <c r="H51" s="2">
        <v>0.95417132000000004</v>
      </c>
      <c r="I51" s="2" t="s">
        <v>39</v>
      </c>
      <c r="J51" s="2">
        <v>2</v>
      </c>
      <c r="K51" s="2" t="s">
        <v>2</v>
      </c>
      <c r="L51" s="2" t="s">
        <v>1</v>
      </c>
      <c r="M51" s="2">
        <v>56971</v>
      </c>
      <c r="N51" s="2" t="s">
        <v>278</v>
      </c>
      <c r="O51" s="2">
        <v>7663.0119379999996</v>
      </c>
      <c r="P51" s="2">
        <v>6108.4698580000004</v>
      </c>
      <c r="Q51" s="2">
        <v>33584.862309999997</v>
      </c>
      <c r="R51" s="2">
        <v>2012.5424829999999</v>
      </c>
      <c r="S51" s="2">
        <v>7518.4593340000001</v>
      </c>
      <c r="T51" s="2">
        <v>32309.647110000002</v>
      </c>
      <c r="U51" s="2">
        <v>4458.281465</v>
      </c>
      <c r="V51" s="2">
        <v>2697.7160170000002</v>
      </c>
      <c r="W51" s="2">
        <v>90983.570810000005</v>
      </c>
      <c r="X51" s="2">
        <v>127503.8515</v>
      </c>
      <c r="Y51" s="2">
        <v>77427.990959999996</v>
      </c>
      <c r="Z51" s="2">
        <v>223368.56080000001</v>
      </c>
      <c r="AA51" s="2" t="s">
        <v>37</v>
      </c>
      <c r="AB51" s="2">
        <v>0.64880000000000004</v>
      </c>
    </row>
    <row r="52" spans="1:28" x14ac:dyDescent="0.3">
      <c r="A52" s="2" t="s">
        <v>89</v>
      </c>
      <c r="B52" s="2">
        <v>21</v>
      </c>
      <c r="C52" s="2">
        <v>6</v>
      </c>
      <c r="D52" s="2">
        <v>733.15</v>
      </c>
      <c r="E52" s="4">
        <v>7.7899999999999996E-5</v>
      </c>
      <c r="F52" s="2">
        <v>4.1536399999999999E-4</v>
      </c>
      <c r="G52" s="2">
        <v>11.9897355</v>
      </c>
      <c r="H52" s="2">
        <v>0.99998955700000003</v>
      </c>
      <c r="I52" s="2">
        <v>2</v>
      </c>
      <c r="J52" s="2">
        <v>1</v>
      </c>
      <c r="K52" s="2" t="s">
        <v>2</v>
      </c>
      <c r="L52" s="2" t="s">
        <v>0</v>
      </c>
      <c r="M52" s="2">
        <v>28309</v>
      </c>
      <c r="N52" s="2" t="s">
        <v>90</v>
      </c>
      <c r="O52" s="2">
        <v>545.35793969999997</v>
      </c>
      <c r="P52" s="2">
        <v>358.18060869999999</v>
      </c>
      <c r="Q52" s="2">
        <v>494.63276000000002</v>
      </c>
      <c r="R52" s="2">
        <v>294.78252509999999</v>
      </c>
      <c r="S52" s="2">
        <v>2123.581651</v>
      </c>
      <c r="T52" s="2">
        <v>4170.9656660000001</v>
      </c>
      <c r="U52" s="2">
        <v>2430.1987640000002</v>
      </c>
      <c r="V52" s="2">
        <v>2447.8303380000002</v>
      </c>
      <c r="W52" s="2">
        <v>5439.5073160000002</v>
      </c>
      <c r="X52" s="2">
        <v>8041.4326460000002</v>
      </c>
      <c r="Y52" s="2">
        <v>1779.8181830000001</v>
      </c>
      <c r="Z52" s="2">
        <v>5037.3105249999999</v>
      </c>
      <c r="AA52" s="2" t="s">
        <v>37</v>
      </c>
      <c r="AB52" s="2">
        <v>0.85619999999999996</v>
      </c>
    </row>
    <row r="53" spans="1:28" x14ac:dyDescent="0.3">
      <c r="A53" s="2" t="s">
        <v>154</v>
      </c>
      <c r="B53" s="2">
        <v>13</v>
      </c>
      <c r="C53" s="2">
        <v>4</v>
      </c>
      <c r="D53" s="2">
        <v>205.24</v>
      </c>
      <c r="E53" s="2">
        <v>6.2858599999999999E-4</v>
      </c>
      <c r="F53" s="2">
        <v>1.675434E-3</v>
      </c>
      <c r="G53" s="2">
        <v>12.489703090000001</v>
      </c>
      <c r="H53" s="2">
        <v>0.99697074600000002</v>
      </c>
      <c r="I53" s="2">
        <v>2</v>
      </c>
      <c r="J53" s="2">
        <v>1</v>
      </c>
      <c r="K53" s="2" t="s">
        <v>1</v>
      </c>
      <c r="L53" s="2" t="s">
        <v>2</v>
      </c>
      <c r="M53" s="2">
        <v>46940</v>
      </c>
      <c r="N53" s="2" t="s">
        <v>155</v>
      </c>
      <c r="O53" s="2">
        <v>43.189567250000003</v>
      </c>
      <c r="P53" s="2">
        <v>117.3902324</v>
      </c>
      <c r="Q53" s="2">
        <v>229.63282129999999</v>
      </c>
      <c r="R53" s="2">
        <v>131.7494528</v>
      </c>
      <c r="S53" s="2">
        <v>370.6618307</v>
      </c>
      <c r="T53" s="2">
        <v>608.54409580000004</v>
      </c>
      <c r="U53" s="2">
        <v>1138.409189</v>
      </c>
      <c r="V53" s="2">
        <v>452.83208500000001</v>
      </c>
      <c r="W53" s="2">
        <v>21.530265610000001</v>
      </c>
      <c r="X53" s="2">
        <v>93.996913739999997</v>
      </c>
      <c r="Y53" s="2">
        <v>43.973757890000002</v>
      </c>
      <c r="Z53" s="2">
        <v>46.304371510000003</v>
      </c>
      <c r="AA53" s="2" t="s">
        <v>37</v>
      </c>
      <c r="AB53" s="2">
        <v>0.58740000000000003</v>
      </c>
    </row>
    <row r="54" spans="1:28" x14ac:dyDescent="0.3">
      <c r="A54" s="2" t="s">
        <v>261</v>
      </c>
      <c r="B54" s="2">
        <v>24</v>
      </c>
      <c r="C54" s="2">
        <v>1</v>
      </c>
      <c r="D54" s="2">
        <v>391.98</v>
      </c>
      <c r="E54" s="2">
        <v>2.5984570000000002E-3</v>
      </c>
      <c r="F54" s="2">
        <v>3.7248730000000001E-3</v>
      </c>
      <c r="G54" s="2">
        <v>14.010120369999999</v>
      </c>
      <c r="H54" s="2">
        <v>0.96809263999999995</v>
      </c>
      <c r="I54" s="2">
        <v>2</v>
      </c>
      <c r="J54" s="2">
        <v>1</v>
      </c>
      <c r="K54" s="2" t="s">
        <v>2</v>
      </c>
      <c r="L54" s="2" t="s">
        <v>0</v>
      </c>
      <c r="M54" s="2">
        <v>41057</v>
      </c>
      <c r="N54" s="2" t="s">
        <v>262</v>
      </c>
      <c r="O54" s="2">
        <v>12.83425789</v>
      </c>
      <c r="P54" s="2">
        <v>4.2894873889999996</v>
      </c>
      <c r="Q54" s="2">
        <v>59.193781420000001</v>
      </c>
      <c r="R54" s="2">
        <v>64.915226790000006</v>
      </c>
      <c r="S54" s="2">
        <v>64.633349170000002</v>
      </c>
      <c r="T54" s="2">
        <v>190.5820052</v>
      </c>
      <c r="U54" s="2">
        <v>166.05717290000001</v>
      </c>
      <c r="V54" s="2">
        <v>157.35056489999999</v>
      </c>
      <c r="W54" s="2">
        <v>593.97763680000003</v>
      </c>
      <c r="X54" s="2">
        <v>719.21334260000003</v>
      </c>
      <c r="Y54" s="2">
        <v>198.08567429999999</v>
      </c>
      <c r="Z54" s="2">
        <v>467.41122280000002</v>
      </c>
      <c r="AA54" s="2" t="s">
        <v>37</v>
      </c>
      <c r="AB54" s="2">
        <v>0.98860000000000003</v>
      </c>
    </row>
    <row r="55" spans="1:28" x14ac:dyDescent="0.3">
      <c r="A55" s="2" t="s">
        <v>119</v>
      </c>
      <c r="B55" s="2">
        <v>14</v>
      </c>
      <c r="C55" s="2">
        <v>2</v>
      </c>
      <c r="D55" s="2">
        <v>106.69</v>
      </c>
      <c r="E55" s="2">
        <v>2.55209E-4</v>
      </c>
      <c r="F55" s="2">
        <v>9.0670400000000004E-4</v>
      </c>
      <c r="G55" s="2">
        <v>15.208728600000001</v>
      </c>
      <c r="H55" s="2">
        <v>0.99961597199999996</v>
      </c>
      <c r="I55" s="2">
        <v>2</v>
      </c>
      <c r="J55" s="2">
        <v>1</v>
      </c>
      <c r="K55" s="2" t="s">
        <v>2</v>
      </c>
      <c r="L55" s="2" t="s">
        <v>0</v>
      </c>
      <c r="M55" s="2">
        <v>28583</v>
      </c>
      <c r="N55" s="2" t="s">
        <v>120</v>
      </c>
      <c r="O55" s="2">
        <v>65.342555869999998</v>
      </c>
      <c r="P55" s="2">
        <v>166.07795999999999</v>
      </c>
      <c r="Q55" s="2">
        <v>34.459798069999998</v>
      </c>
      <c r="R55" s="2">
        <v>18.539907599999999</v>
      </c>
      <c r="S55" s="2">
        <v>452.83670360000002</v>
      </c>
      <c r="T55" s="2">
        <v>1064.7696900000001</v>
      </c>
      <c r="U55" s="2">
        <v>268.31154029999999</v>
      </c>
      <c r="V55" s="2">
        <v>464.4064674</v>
      </c>
      <c r="W55" s="2">
        <v>1266.1522219999999</v>
      </c>
      <c r="X55" s="2">
        <v>1216.998632</v>
      </c>
      <c r="Y55" s="2">
        <v>770.58176060000005</v>
      </c>
      <c r="Z55" s="2">
        <v>1071.9373439999999</v>
      </c>
      <c r="AA55" s="2" t="s">
        <v>37</v>
      </c>
      <c r="AB55" s="2">
        <v>0.59840000000000004</v>
      </c>
    </row>
    <row r="56" spans="1:28" x14ac:dyDescent="0.3">
      <c r="A56" s="2" t="s">
        <v>190</v>
      </c>
      <c r="B56" s="2">
        <v>22</v>
      </c>
      <c r="C56" s="2">
        <v>9</v>
      </c>
      <c r="D56" s="2">
        <v>562.03</v>
      </c>
      <c r="E56" s="2">
        <v>1.0929970000000001E-3</v>
      </c>
      <c r="F56" s="2">
        <v>2.2536259999999999E-3</v>
      </c>
      <c r="G56" s="2">
        <v>16.835724760000002</v>
      </c>
      <c r="H56" s="2">
        <v>0.99148332699999997</v>
      </c>
      <c r="I56" s="2" t="s">
        <v>39</v>
      </c>
      <c r="J56" s="2">
        <v>2</v>
      </c>
      <c r="K56" s="2" t="s">
        <v>2</v>
      </c>
      <c r="L56" s="2" t="s">
        <v>0</v>
      </c>
      <c r="M56" s="2">
        <v>47406</v>
      </c>
      <c r="N56" s="2" t="s">
        <v>191</v>
      </c>
      <c r="O56" s="2">
        <v>21178.395219999999</v>
      </c>
      <c r="P56" s="2">
        <v>24699.971119999998</v>
      </c>
      <c r="Q56" s="2">
        <v>23311.879949999999</v>
      </c>
      <c r="R56" s="2">
        <v>12009.3475</v>
      </c>
      <c r="S56" s="2">
        <v>11420.92231</v>
      </c>
      <c r="T56" s="2">
        <v>116765.88</v>
      </c>
      <c r="U56" s="2">
        <v>9515.8374609999992</v>
      </c>
      <c r="V56" s="2">
        <v>7822.7224450000003</v>
      </c>
      <c r="W56" s="2">
        <v>188530.05369999999</v>
      </c>
      <c r="X56" s="2">
        <v>265882.53330000001</v>
      </c>
      <c r="Y56" s="2">
        <v>284385.04680000001</v>
      </c>
      <c r="Z56" s="2">
        <v>628256.37769999995</v>
      </c>
      <c r="AA56" s="2" t="s">
        <v>37</v>
      </c>
      <c r="AB56" s="2">
        <v>0.84750000000000003</v>
      </c>
    </row>
    <row r="57" spans="1:28" x14ac:dyDescent="0.3">
      <c r="A57" s="2" t="s">
        <v>310</v>
      </c>
      <c r="B57" s="2">
        <v>2</v>
      </c>
      <c r="C57" s="2">
        <v>1</v>
      </c>
      <c r="D57" s="2">
        <v>56.08</v>
      </c>
      <c r="E57" s="2">
        <v>4.6789650000000002E-3</v>
      </c>
      <c r="F57" s="2">
        <v>5.4668829999999996E-3</v>
      </c>
      <c r="G57" s="2">
        <v>17.660995119999999</v>
      </c>
      <c r="H57" s="2">
        <v>0.93439510000000003</v>
      </c>
      <c r="I57" s="2">
        <v>1</v>
      </c>
      <c r="J57" s="2">
        <v>1</v>
      </c>
      <c r="K57" s="2" t="s">
        <v>2</v>
      </c>
      <c r="L57" s="2" t="s">
        <v>0</v>
      </c>
      <c r="M57" s="2">
        <v>18821</v>
      </c>
      <c r="N57" s="2" t="s">
        <v>311</v>
      </c>
      <c r="O57" s="2">
        <v>104.8533442</v>
      </c>
      <c r="P57" s="2">
        <v>600.4127211</v>
      </c>
      <c r="Q57" s="2">
        <v>255.59418460000001</v>
      </c>
      <c r="R57" s="2">
        <v>397.91381560000002</v>
      </c>
      <c r="S57" s="2">
        <v>601.08580229999995</v>
      </c>
      <c r="T57" s="2">
        <v>4395.1785410000002</v>
      </c>
      <c r="U57" s="2">
        <v>258.73170479999999</v>
      </c>
      <c r="V57" s="2">
        <v>284.12990569999999</v>
      </c>
      <c r="W57" s="2">
        <v>10579.40315</v>
      </c>
      <c r="X57" s="2">
        <v>2515.5593920000001</v>
      </c>
      <c r="Y57" s="2">
        <v>5887.064824</v>
      </c>
      <c r="Z57" s="2">
        <v>5015.2747730000001</v>
      </c>
      <c r="AA57" s="2" t="s">
        <v>37</v>
      </c>
      <c r="AB57" s="2">
        <v>0.44450000000000001</v>
      </c>
    </row>
    <row r="58" spans="1:28" x14ac:dyDescent="0.3">
      <c r="A58" s="2" t="s">
        <v>38</v>
      </c>
      <c r="B58" s="2">
        <v>53</v>
      </c>
      <c r="C58" s="2">
        <v>18</v>
      </c>
      <c r="D58" s="2">
        <v>3699.53</v>
      </c>
      <c r="E58" s="4">
        <v>6.4999999999999996E-6</v>
      </c>
      <c r="F58" s="2">
        <v>1.06525E-4</v>
      </c>
      <c r="G58" s="2">
        <v>21.695072060000001</v>
      </c>
      <c r="H58" s="2">
        <v>1</v>
      </c>
      <c r="I58" s="2" t="s">
        <v>39</v>
      </c>
      <c r="J58" s="2">
        <v>2</v>
      </c>
      <c r="K58" s="2" t="s">
        <v>2</v>
      </c>
      <c r="L58" s="2" t="s">
        <v>0</v>
      </c>
      <c r="M58" s="2">
        <v>50708</v>
      </c>
      <c r="N58" s="2" t="s">
        <v>40</v>
      </c>
      <c r="O58" s="2">
        <v>38255.153789999997</v>
      </c>
      <c r="P58" s="2">
        <v>18653.376209999999</v>
      </c>
      <c r="Q58" s="2">
        <v>47464.159610000002</v>
      </c>
      <c r="R58" s="2">
        <v>30173.219499999999</v>
      </c>
      <c r="S58" s="2">
        <v>324531.6692</v>
      </c>
      <c r="T58" s="2">
        <v>679606.4669</v>
      </c>
      <c r="U58" s="2">
        <v>238167.8799</v>
      </c>
      <c r="V58" s="2">
        <v>259803.08319999999</v>
      </c>
      <c r="W58" s="2">
        <v>1193979.075</v>
      </c>
      <c r="X58" s="2">
        <v>539789.47019999998</v>
      </c>
      <c r="Y58" s="2">
        <v>616598.9216</v>
      </c>
      <c r="Z58" s="2">
        <v>568615.72699999996</v>
      </c>
      <c r="AA58" s="2" t="s">
        <v>37</v>
      </c>
      <c r="AB58" s="2">
        <v>0.8196</v>
      </c>
    </row>
    <row r="59" spans="1:28" x14ac:dyDescent="0.3">
      <c r="A59" s="2" t="s">
        <v>354</v>
      </c>
      <c r="B59" s="2">
        <v>9</v>
      </c>
      <c r="C59" s="2">
        <v>2</v>
      </c>
      <c r="D59" s="2">
        <v>136.44</v>
      </c>
      <c r="E59" s="2">
        <v>7.3683109999999998E-3</v>
      </c>
      <c r="F59" s="2">
        <v>7.43745E-3</v>
      </c>
      <c r="G59" s="2">
        <v>22.564528710000001</v>
      </c>
      <c r="H59" s="2">
        <v>0.89470569099999997</v>
      </c>
      <c r="I59" s="2" t="s">
        <v>39</v>
      </c>
      <c r="J59" s="2">
        <v>2</v>
      </c>
      <c r="K59" s="2" t="s">
        <v>2</v>
      </c>
      <c r="L59" s="2" t="s">
        <v>0</v>
      </c>
      <c r="M59" s="2">
        <v>13839</v>
      </c>
      <c r="N59" s="2" t="s">
        <v>355</v>
      </c>
      <c r="O59" s="2">
        <v>424.23050710000001</v>
      </c>
      <c r="P59" s="2">
        <v>687.63504409999996</v>
      </c>
      <c r="Q59" s="2">
        <v>2044.0481950000001</v>
      </c>
      <c r="R59" s="2">
        <v>1475.293807</v>
      </c>
      <c r="S59" s="2">
        <v>5001.0686370000003</v>
      </c>
      <c r="T59" s="2">
        <v>11422.39039</v>
      </c>
      <c r="U59" s="2">
        <v>860.11779030000002</v>
      </c>
      <c r="V59" s="2">
        <v>182.3373205</v>
      </c>
      <c r="W59" s="2">
        <v>38903.350120000003</v>
      </c>
      <c r="X59" s="2">
        <v>16534.89776</v>
      </c>
      <c r="Y59" s="2">
        <v>24403.04609</v>
      </c>
      <c r="Z59" s="2">
        <v>24659.721850000002</v>
      </c>
      <c r="AA59" s="2" t="s">
        <v>37</v>
      </c>
      <c r="AB59" s="2">
        <v>0.99970000000000003</v>
      </c>
    </row>
    <row r="60" spans="1:28" x14ac:dyDescent="0.3">
      <c r="A60" s="2" t="s">
        <v>91</v>
      </c>
      <c r="B60" s="2">
        <v>5</v>
      </c>
      <c r="C60" s="2">
        <v>1</v>
      </c>
      <c r="D60" s="2">
        <v>112.19</v>
      </c>
      <c r="E60" s="4">
        <v>8.0900000000000001E-5</v>
      </c>
      <c r="F60" s="2">
        <v>4.18188E-4</v>
      </c>
      <c r="G60" s="2">
        <v>24.175019200000001</v>
      </c>
      <c r="H60" s="2">
        <v>0.999988082</v>
      </c>
      <c r="I60" s="2">
        <v>2</v>
      </c>
      <c r="J60" s="2">
        <v>1</v>
      </c>
      <c r="K60" s="2" t="s">
        <v>2</v>
      </c>
      <c r="L60" s="2" t="s">
        <v>0</v>
      </c>
      <c r="M60" s="2">
        <v>14045</v>
      </c>
      <c r="N60" s="2" t="s">
        <v>92</v>
      </c>
      <c r="O60" s="2">
        <v>6.3305385169999999</v>
      </c>
      <c r="P60" s="2">
        <v>13.51012714</v>
      </c>
      <c r="Q60" s="2">
        <v>15.297816539999999</v>
      </c>
      <c r="R60" s="2">
        <v>14.1480766</v>
      </c>
      <c r="S60" s="2">
        <v>34.01991151</v>
      </c>
      <c r="T60" s="2">
        <v>107.2615048</v>
      </c>
      <c r="U60" s="2">
        <v>34.806867939999997</v>
      </c>
      <c r="V60" s="2">
        <v>84.383864500000001</v>
      </c>
      <c r="W60" s="2">
        <v>235.12075519999999</v>
      </c>
      <c r="X60" s="2">
        <v>496.67324869999999</v>
      </c>
      <c r="Y60" s="2">
        <v>116.4664298</v>
      </c>
      <c r="Z60" s="2">
        <v>343.2430718</v>
      </c>
      <c r="AA60" s="2" t="s">
        <v>37</v>
      </c>
      <c r="AB60" s="2">
        <v>0.38850000000000001</v>
      </c>
    </row>
    <row r="61" spans="1:28" x14ac:dyDescent="0.3">
      <c r="A61" s="2" t="s">
        <v>369</v>
      </c>
      <c r="B61" s="2">
        <v>9</v>
      </c>
      <c r="C61" s="2">
        <v>2</v>
      </c>
      <c r="D61" s="2">
        <v>397.19</v>
      </c>
      <c r="E61" s="2">
        <v>8.5697099999999995E-3</v>
      </c>
      <c r="F61" s="2">
        <v>8.2127559999999999E-3</v>
      </c>
      <c r="G61" s="2">
        <v>41.250958259999997</v>
      </c>
      <c r="H61" s="2">
        <v>0.87854629200000001</v>
      </c>
      <c r="I61" s="2" t="s">
        <v>39</v>
      </c>
      <c r="J61" s="2">
        <v>2</v>
      </c>
      <c r="K61" s="2" t="s">
        <v>0</v>
      </c>
      <c r="L61" s="2" t="s">
        <v>1</v>
      </c>
      <c r="M61" s="2">
        <v>15864</v>
      </c>
      <c r="N61" s="2" t="s">
        <v>370</v>
      </c>
      <c r="O61" s="2">
        <v>4770.3359200000004</v>
      </c>
      <c r="P61" s="2">
        <v>6963.6697720000002</v>
      </c>
      <c r="Q61" s="2">
        <v>25457.216390000001</v>
      </c>
      <c r="R61" s="2">
        <v>233.33190060000001</v>
      </c>
      <c r="S61" s="2">
        <v>530.10128029999998</v>
      </c>
      <c r="T61" s="2">
        <v>203.74602490000001</v>
      </c>
      <c r="U61" s="2">
        <v>149.47295399999999</v>
      </c>
      <c r="V61" s="2">
        <v>23.920580040000001</v>
      </c>
      <c r="W61" s="2">
        <v>4289.864834</v>
      </c>
      <c r="X61" s="2">
        <v>2983.628134</v>
      </c>
      <c r="Y61" s="2">
        <v>13901.124330000001</v>
      </c>
      <c r="Z61" s="2">
        <v>11694.501389999999</v>
      </c>
      <c r="AA61" s="2" t="s">
        <v>37</v>
      </c>
      <c r="AB61" s="2">
        <v>0.80869999999999997</v>
      </c>
    </row>
    <row r="62" spans="1:28" x14ac:dyDescent="0.3">
      <c r="A62" s="2" t="s">
        <v>95</v>
      </c>
      <c r="B62" s="2">
        <v>4</v>
      </c>
      <c r="C62" s="2">
        <v>2</v>
      </c>
      <c r="D62" s="2">
        <v>47.4</v>
      </c>
      <c r="E62" s="4">
        <v>9.2999999999999997E-5</v>
      </c>
      <c r="F62" s="2">
        <v>4.5316099999999999E-4</v>
      </c>
      <c r="G62" s="2">
        <v>47.412264440000001</v>
      </c>
      <c r="H62" s="2">
        <v>0.99998076800000002</v>
      </c>
      <c r="I62" s="2">
        <v>2</v>
      </c>
      <c r="J62" s="2">
        <v>1</v>
      </c>
      <c r="K62" s="2" t="s">
        <v>1</v>
      </c>
      <c r="L62" s="2" t="s">
        <v>0</v>
      </c>
      <c r="M62" s="2">
        <v>21043</v>
      </c>
      <c r="N62" s="2" t="s">
        <v>96</v>
      </c>
      <c r="O62" s="2">
        <v>20.689889399999998</v>
      </c>
      <c r="P62" s="2">
        <v>204.3429046</v>
      </c>
      <c r="Q62" s="2">
        <v>27.948016920000001</v>
      </c>
      <c r="R62" s="2">
        <v>6.643858539</v>
      </c>
      <c r="S62" s="2">
        <v>4393.4570709999998</v>
      </c>
      <c r="T62" s="2">
        <v>4552.9772789999997</v>
      </c>
      <c r="U62" s="2">
        <v>2095.5896790000002</v>
      </c>
      <c r="V62" s="2">
        <v>1267.369455</v>
      </c>
      <c r="W62" s="2">
        <v>2795.504915</v>
      </c>
      <c r="X62" s="2">
        <v>1504.0814789999999</v>
      </c>
      <c r="Y62" s="2">
        <v>2300.3038409999999</v>
      </c>
      <c r="Z62" s="2">
        <v>1869.9780390000001</v>
      </c>
      <c r="AA62" s="2" t="s">
        <v>37</v>
      </c>
      <c r="AB62" s="2">
        <v>0.96709999999999996</v>
      </c>
    </row>
    <row r="63" spans="1:28" x14ac:dyDescent="0.3">
      <c r="A63" s="2" t="s">
        <v>35</v>
      </c>
      <c r="B63" s="2">
        <v>5</v>
      </c>
      <c r="C63" s="2">
        <v>1</v>
      </c>
      <c r="D63" s="2">
        <v>129.94</v>
      </c>
      <c r="E63" s="4">
        <v>4.9599999999999999E-6</v>
      </c>
      <c r="F63" s="2">
        <v>1.05851E-4</v>
      </c>
      <c r="G63" s="2">
        <v>333.77156339999999</v>
      </c>
      <c r="H63" s="2">
        <v>1</v>
      </c>
      <c r="I63" s="2">
        <v>2</v>
      </c>
      <c r="J63" s="2">
        <v>1</v>
      </c>
      <c r="K63" s="2" t="s">
        <v>2</v>
      </c>
      <c r="L63" s="2" t="s">
        <v>0</v>
      </c>
      <c r="M63" s="2">
        <v>24307</v>
      </c>
      <c r="N63" s="2" t="s">
        <v>36</v>
      </c>
      <c r="O63" s="2">
        <v>4.0141175589999998</v>
      </c>
      <c r="P63" s="2">
        <v>0.63586547699999996</v>
      </c>
      <c r="Q63" s="2">
        <v>5.7083779549999996</v>
      </c>
      <c r="R63" s="2">
        <v>0</v>
      </c>
      <c r="S63" s="2">
        <v>482.14868389999998</v>
      </c>
      <c r="T63" s="2">
        <v>1108.367078</v>
      </c>
      <c r="U63" s="2">
        <v>254.99760850000001</v>
      </c>
      <c r="V63" s="2">
        <v>211.91512940000001</v>
      </c>
      <c r="W63" s="2">
        <v>1361.222019</v>
      </c>
      <c r="X63" s="2">
        <v>950.59290869999995</v>
      </c>
      <c r="Y63" s="2">
        <v>524.77537989999996</v>
      </c>
      <c r="Z63" s="2">
        <v>620.73603500000002</v>
      </c>
      <c r="AA63" s="2" t="s">
        <v>37</v>
      </c>
      <c r="AB63" s="2">
        <v>0.24179999999999999</v>
      </c>
    </row>
    <row r="65" spans="1:2" x14ac:dyDescent="0.3">
      <c r="A65" s="2" t="s">
        <v>1059</v>
      </c>
      <c r="B65" s="5">
        <f>(62/310)*100</f>
        <v>20</v>
      </c>
    </row>
  </sheetData>
  <sortState xmlns:xlrd2="http://schemas.microsoft.com/office/spreadsheetml/2017/richdata2" ref="A2:AB534">
    <sortCondition ref="AA2:AA534"/>
  </sortState>
  <phoneticPr fontId="19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14"/>
  <sheetViews>
    <sheetView workbookViewId="0">
      <selection activeCell="AA1" sqref="AA1:AJ1048576"/>
    </sheetView>
  </sheetViews>
  <sheetFormatPr defaultRowHeight="14.4" x14ac:dyDescent="0.3"/>
  <sheetData>
    <row r="1" spans="1:26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</row>
    <row r="2" spans="1:26" x14ac:dyDescent="0.3">
      <c r="A2" t="s">
        <v>764</v>
      </c>
      <c r="B2">
        <v>4</v>
      </c>
      <c r="C2">
        <v>1</v>
      </c>
      <c r="D2">
        <v>44.58</v>
      </c>
      <c r="E2" s="1">
        <v>7.23E-7</v>
      </c>
      <c r="F2" s="1">
        <v>2.6400000000000001E-5</v>
      </c>
      <c r="G2">
        <v>1237.676111</v>
      </c>
      <c r="H2">
        <v>1</v>
      </c>
      <c r="I2">
        <v>2</v>
      </c>
      <c r="J2">
        <v>1</v>
      </c>
      <c r="K2" t="s">
        <v>1</v>
      </c>
      <c r="L2" t="s">
        <v>0</v>
      </c>
      <c r="M2">
        <v>19321</v>
      </c>
      <c r="N2" t="s">
        <v>34</v>
      </c>
      <c r="O2">
        <v>3.324223038</v>
      </c>
      <c r="P2">
        <v>1.1083612009999999</v>
      </c>
      <c r="Q2">
        <v>0.66201218799999995</v>
      </c>
      <c r="R2">
        <v>0</v>
      </c>
      <c r="S2">
        <v>229.51580899999999</v>
      </c>
      <c r="T2">
        <v>2382.8397060000002</v>
      </c>
      <c r="U2">
        <v>1850.2239050000001</v>
      </c>
      <c r="V2">
        <v>1842.8808739999999</v>
      </c>
      <c r="W2">
        <v>1552.3433749999999</v>
      </c>
      <c r="X2">
        <v>1446.4053919999999</v>
      </c>
      <c r="Y2">
        <v>828.0754038</v>
      </c>
      <c r="Z2">
        <v>1169.781534</v>
      </c>
    </row>
    <row r="3" spans="1:26" x14ac:dyDescent="0.3">
      <c r="A3" t="s">
        <v>774</v>
      </c>
      <c r="B3">
        <v>7</v>
      </c>
      <c r="C3">
        <v>1</v>
      </c>
      <c r="D3">
        <v>148.59</v>
      </c>
      <c r="E3" s="1">
        <v>9.1900000000000001E-6</v>
      </c>
      <c r="F3">
        <v>1.11981E-4</v>
      </c>
      <c r="G3">
        <v>1390.552549</v>
      </c>
      <c r="H3">
        <v>1</v>
      </c>
      <c r="I3">
        <v>2</v>
      </c>
      <c r="J3">
        <v>1</v>
      </c>
      <c r="K3" t="s">
        <v>1</v>
      </c>
      <c r="L3" t="s">
        <v>0</v>
      </c>
      <c r="M3">
        <v>28933</v>
      </c>
      <c r="N3" t="s">
        <v>17</v>
      </c>
      <c r="O3">
        <v>0.26932780699999997</v>
      </c>
      <c r="P3">
        <v>0.222287704</v>
      </c>
      <c r="Q3">
        <v>0.16357017200000001</v>
      </c>
      <c r="R3">
        <v>7.7875106999999999E-2</v>
      </c>
      <c r="S3">
        <v>18.280738670000002</v>
      </c>
      <c r="T3">
        <v>120.8014678</v>
      </c>
      <c r="U3">
        <v>385.99998849999997</v>
      </c>
      <c r="V3">
        <v>494.27735530000001</v>
      </c>
      <c r="W3">
        <v>254.5257579</v>
      </c>
      <c r="X3">
        <v>322.00733609999997</v>
      </c>
      <c r="Y3">
        <v>136.30276190000001</v>
      </c>
      <c r="Z3">
        <v>277.18370900000002</v>
      </c>
    </row>
    <row r="4" spans="1:26" x14ac:dyDescent="0.3">
      <c r="A4" t="s">
        <v>900</v>
      </c>
      <c r="B4">
        <v>16</v>
      </c>
      <c r="C4">
        <v>6</v>
      </c>
      <c r="D4">
        <v>1150.94</v>
      </c>
      <c r="E4">
        <v>1.0252679000000001E-2</v>
      </c>
      <c r="F4">
        <v>1.0209385E-2</v>
      </c>
      <c r="G4">
        <v>3.2748598719999999</v>
      </c>
      <c r="H4">
        <v>0.85738270699999997</v>
      </c>
      <c r="I4">
        <v>2</v>
      </c>
      <c r="J4">
        <v>1</v>
      </c>
      <c r="K4" t="s">
        <v>2</v>
      </c>
      <c r="L4" t="s">
        <v>1</v>
      </c>
      <c r="M4">
        <v>37924</v>
      </c>
      <c r="N4" t="s">
        <v>459</v>
      </c>
      <c r="O4">
        <v>7486.8901599999999</v>
      </c>
      <c r="P4">
        <v>11913.530430000001</v>
      </c>
      <c r="Q4">
        <v>13428.483459999999</v>
      </c>
      <c r="R4">
        <v>19704.41649</v>
      </c>
      <c r="S4">
        <v>5957.3957380000002</v>
      </c>
      <c r="T4">
        <v>4828.9446760000001</v>
      </c>
      <c r="U4">
        <v>9352.7177090000005</v>
      </c>
      <c r="V4">
        <v>11194.558279999999</v>
      </c>
      <c r="W4">
        <v>43057.989860000001</v>
      </c>
      <c r="X4">
        <v>25032.770949999998</v>
      </c>
      <c r="Y4">
        <v>15024.4498</v>
      </c>
      <c r="Z4">
        <v>19497.992389999999</v>
      </c>
    </row>
    <row r="5" spans="1:26" x14ac:dyDescent="0.3">
      <c r="A5" t="s">
        <v>903</v>
      </c>
      <c r="B5">
        <v>10</v>
      </c>
      <c r="C5">
        <v>4</v>
      </c>
      <c r="D5">
        <v>133.49</v>
      </c>
      <c r="E5">
        <v>1.0612361000000001E-2</v>
      </c>
      <c r="F5">
        <v>1.0481328E-2</v>
      </c>
      <c r="G5">
        <v>9.5671625359999997</v>
      </c>
      <c r="H5">
        <v>0.85306570400000004</v>
      </c>
      <c r="I5">
        <v>2</v>
      </c>
      <c r="J5">
        <v>1</v>
      </c>
      <c r="K5" t="s">
        <v>2</v>
      </c>
      <c r="L5" t="s">
        <v>1</v>
      </c>
      <c r="M5">
        <v>21579</v>
      </c>
      <c r="N5" t="s">
        <v>175</v>
      </c>
      <c r="O5">
        <v>2659.6874069999999</v>
      </c>
      <c r="P5">
        <v>3250.4819769999999</v>
      </c>
      <c r="Q5">
        <v>3049.390206</v>
      </c>
      <c r="R5">
        <v>12195.904630000001</v>
      </c>
      <c r="S5">
        <v>2366.5116109999999</v>
      </c>
      <c r="T5">
        <v>515.91505729999994</v>
      </c>
      <c r="U5">
        <v>1328.75362</v>
      </c>
      <c r="V5">
        <v>2072.8226420000001</v>
      </c>
      <c r="W5">
        <v>16377.291880000001</v>
      </c>
      <c r="X5">
        <v>10759.35759</v>
      </c>
      <c r="Y5">
        <v>29413.894799999998</v>
      </c>
      <c r="Z5">
        <v>3569.53314</v>
      </c>
    </row>
    <row r="6" spans="1:26" x14ac:dyDescent="0.3">
      <c r="A6" t="s">
        <v>908</v>
      </c>
      <c r="B6">
        <v>12</v>
      </c>
      <c r="C6">
        <v>5</v>
      </c>
      <c r="D6">
        <v>688.21</v>
      </c>
      <c r="E6">
        <v>1.1253414E-2</v>
      </c>
      <c r="F6">
        <v>1.082198E-2</v>
      </c>
      <c r="G6">
        <v>7.077592965</v>
      </c>
      <c r="H6">
        <v>0.84553962599999999</v>
      </c>
      <c r="I6">
        <v>2</v>
      </c>
      <c r="J6">
        <v>1</v>
      </c>
      <c r="K6" t="s">
        <v>1</v>
      </c>
      <c r="L6" t="s">
        <v>0</v>
      </c>
      <c r="M6">
        <v>25559</v>
      </c>
      <c r="N6" t="s">
        <v>185</v>
      </c>
      <c r="O6">
        <v>1386.326967</v>
      </c>
      <c r="P6">
        <v>4153.5902539999997</v>
      </c>
      <c r="Q6">
        <v>1937.058978</v>
      </c>
      <c r="R6">
        <v>3986.7472349999998</v>
      </c>
      <c r="S6">
        <v>3769.8230920000001</v>
      </c>
      <c r="T6">
        <v>33842.801670000001</v>
      </c>
      <c r="U6">
        <v>19471.962189999998</v>
      </c>
      <c r="V6">
        <v>24050.981370000001</v>
      </c>
      <c r="W6">
        <v>5301.7487270000001</v>
      </c>
      <c r="X6">
        <v>3374.3650120000002</v>
      </c>
      <c r="Y6">
        <v>4781.7112719999996</v>
      </c>
      <c r="Z6">
        <v>6005.9614709999996</v>
      </c>
    </row>
    <row r="7" spans="1:26" x14ac:dyDescent="0.3">
      <c r="A7" t="s">
        <v>918</v>
      </c>
      <c r="B7">
        <v>2</v>
      </c>
      <c r="C7">
        <v>1</v>
      </c>
      <c r="D7">
        <v>27.84</v>
      </c>
      <c r="E7">
        <v>1.218457E-2</v>
      </c>
      <c r="F7">
        <v>1.1062426E-2</v>
      </c>
      <c r="G7">
        <v>2.0054515890000002</v>
      </c>
      <c r="H7">
        <v>0.83497277000000003</v>
      </c>
      <c r="I7">
        <v>2</v>
      </c>
      <c r="J7">
        <v>1</v>
      </c>
      <c r="K7" t="s">
        <v>1</v>
      </c>
      <c r="L7" t="s">
        <v>0</v>
      </c>
      <c r="M7">
        <v>12418</v>
      </c>
      <c r="N7" t="s">
        <v>34</v>
      </c>
      <c r="O7">
        <v>1567.332989</v>
      </c>
      <c r="P7">
        <v>2142.3149309999999</v>
      </c>
      <c r="Q7">
        <v>3147.7478639999999</v>
      </c>
      <c r="R7">
        <v>2803.710959</v>
      </c>
      <c r="S7">
        <v>3242.8317390000002</v>
      </c>
      <c r="T7">
        <v>5889.2882710000003</v>
      </c>
      <c r="U7">
        <v>4267.0940730000002</v>
      </c>
      <c r="V7">
        <v>5975.6677890000001</v>
      </c>
      <c r="W7">
        <v>3324.6841909999998</v>
      </c>
      <c r="X7">
        <v>3569.3954370000001</v>
      </c>
      <c r="Y7">
        <v>2747.4289600000002</v>
      </c>
      <c r="Z7">
        <v>2758.7037799999998</v>
      </c>
    </row>
    <row r="8" spans="1:26" x14ac:dyDescent="0.3">
      <c r="A8" t="s">
        <v>666</v>
      </c>
      <c r="B8">
        <v>4</v>
      </c>
      <c r="C8">
        <v>2</v>
      </c>
      <c r="D8">
        <v>57.22</v>
      </c>
      <c r="E8">
        <v>1.8993556000000002E-2</v>
      </c>
      <c r="F8">
        <v>1.4926547E-2</v>
      </c>
      <c r="G8">
        <v>6.2788370929999999</v>
      </c>
      <c r="H8">
        <v>0.76846573399999996</v>
      </c>
      <c r="I8">
        <v>2</v>
      </c>
      <c r="J8">
        <v>1</v>
      </c>
      <c r="K8" t="s">
        <v>0</v>
      </c>
      <c r="L8" t="s">
        <v>1</v>
      </c>
      <c r="M8">
        <v>14667</v>
      </c>
      <c r="N8" t="s">
        <v>34</v>
      </c>
      <c r="O8">
        <v>674.57624229999999</v>
      </c>
      <c r="P8">
        <v>1897.5296599999999</v>
      </c>
      <c r="Q8">
        <v>1223.2814089999999</v>
      </c>
      <c r="R8">
        <v>1613.3732789999999</v>
      </c>
      <c r="S8">
        <v>13.243777590000001</v>
      </c>
      <c r="T8">
        <v>278.33474439999998</v>
      </c>
      <c r="U8">
        <v>285.25945890000003</v>
      </c>
      <c r="V8">
        <v>284.58914490000001</v>
      </c>
      <c r="W8">
        <v>176.4703265</v>
      </c>
      <c r="X8">
        <v>227.31935659999999</v>
      </c>
      <c r="Y8">
        <v>300.13218519999998</v>
      </c>
      <c r="Z8">
        <v>257.41254149999997</v>
      </c>
    </row>
    <row r="9" spans="1:26" x14ac:dyDescent="0.3">
      <c r="A9" t="s">
        <v>980</v>
      </c>
      <c r="B9">
        <v>19</v>
      </c>
      <c r="C9">
        <v>4</v>
      </c>
      <c r="D9">
        <v>1045.2</v>
      </c>
      <c r="E9">
        <v>2.7584870000000001E-2</v>
      </c>
      <c r="F9">
        <v>1.8930295E-2</v>
      </c>
      <c r="G9">
        <v>2.725247178</v>
      </c>
      <c r="H9">
        <v>0.70357381900000004</v>
      </c>
      <c r="I9">
        <v>2</v>
      </c>
      <c r="J9">
        <v>1</v>
      </c>
      <c r="K9" t="s">
        <v>2</v>
      </c>
      <c r="L9" t="s">
        <v>0</v>
      </c>
      <c r="M9">
        <v>40654</v>
      </c>
      <c r="N9" t="s">
        <v>605</v>
      </c>
      <c r="O9">
        <v>2761.0515730000002</v>
      </c>
      <c r="P9">
        <v>2635.1228430000001</v>
      </c>
      <c r="Q9">
        <v>1882.5565099999999</v>
      </c>
      <c r="R9">
        <v>1756.3732480000001</v>
      </c>
      <c r="S9">
        <v>4601.3192600000002</v>
      </c>
      <c r="T9">
        <v>1386.6700089999999</v>
      </c>
      <c r="U9">
        <v>4369.3291399999998</v>
      </c>
      <c r="V9">
        <v>7221.253541</v>
      </c>
      <c r="W9">
        <v>5145.721466</v>
      </c>
      <c r="X9">
        <v>7019.8338640000002</v>
      </c>
      <c r="Y9">
        <v>6184.6299399999998</v>
      </c>
      <c r="Z9">
        <v>6272.7068820000004</v>
      </c>
    </row>
    <row r="10" spans="1:26" x14ac:dyDescent="0.3">
      <c r="A10" t="s">
        <v>1015</v>
      </c>
      <c r="B10">
        <v>2</v>
      </c>
      <c r="C10">
        <v>2</v>
      </c>
      <c r="D10">
        <v>39.25</v>
      </c>
      <c r="E10">
        <v>4.6760597000000001E-2</v>
      </c>
      <c r="F10">
        <v>2.7287064999999999E-2</v>
      </c>
      <c r="G10">
        <v>3.094079641</v>
      </c>
      <c r="H10">
        <v>0.60095306699999995</v>
      </c>
      <c r="I10">
        <v>2</v>
      </c>
      <c r="J10">
        <v>1</v>
      </c>
      <c r="K10" t="s">
        <v>2</v>
      </c>
      <c r="L10" t="s">
        <v>0</v>
      </c>
      <c r="M10">
        <v>15030</v>
      </c>
      <c r="N10" t="s">
        <v>34</v>
      </c>
      <c r="O10">
        <v>137.65300389999999</v>
      </c>
      <c r="P10">
        <v>206.97226979999999</v>
      </c>
      <c r="Q10">
        <v>15.44552828</v>
      </c>
      <c r="R10">
        <v>101.5569733</v>
      </c>
      <c r="S10">
        <v>296.6477878</v>
      </c>
      <c r="T10">
        <v>367.30995439999998</v>
      </c>
      <c r="U10">
        <v>535.13619589999996</v>
      </c>
      <c r="V10">
        <v>129.63943169999999</v>
      </c>
      <c r="W10">
        <v>435.09440039999998</v>
      </c>
      <c r="X10">
        <v>339.2130287</v>
      </c>
      <c r="Y10">
        <v>394.79998319999999</v>
      </c>
      <c r="Z10">
        <v>259.20568880000002</v>
      </c>
    </row>
    <row r="11" spans="1:26" x14ac:dyDescent="0.3">
      <c r="A11" t="s">
        <v>1018</v>
      </c>
      <c r="B11">
        <v>2</v>
      </c>
      <c r="C11">
        <v>1</v>
      </c>
      <c r="D11">
        <v>32.270000000000003</v>
      </c>
      <c r="E11">
        <v>4.7319622999999998E-2</v>
      </c>
      <c r="F11">
        <v>2.7447750999999999E-2</v>
      </c>
      <c r="G11" t="s">
        <v>20</v>
      </c>
      <c r="H11">
        <v>0.598533396</v>
      </c>
      <c r="I11">
        <v>2</v>
      </c>
      <c r="J11">
        <v>1</v>
      </c>
      <c r="K11" t="s">
        <v>0</v>
      </c>
      <c r="L11" t="s">
        <v>2</v>
      </c>
      <c r="M11">
        <v>13480</v>
      </c>
      <c r="N11" t="s">
        <v>34</v>
      </c>
      <c r="O11">
        <v>24.849603049999999</v>
      </c>
      <c r="P11">
        <v>100.5913968</v>
      </c>
      <c r="Q11">
        <v>0</v>
      </c>
      <c r="R11">
        <v>3.2704466089999999</v>
      </c>
      <c r="S11">
        <v>0</v>
      </c>
      <c r="T11">
        <v>1.8237659420000001</v>
      </c>
      <c r="U11">
        <v>1.2258324119999999</v>
      </c>
      <c r="V11">
        <v>0</v>
      </c>
      <c r="W11">
        <v>0</v>
      </c>
      <c r="X11">
        <v>0</v>
      </c>
      <c r="Y11">
        <v>0</v>
      </c>
      <c r="Z11">
        <v>0</v>
      </c>
    </row>
    <row r="14" spans="1:26" x14ac:dyDescent="0.3">
      <c r="A14" t="s">
        <v>1067</v>
      </c>
      <c r="B14" s="6">
        <f>(10/254)*100</f>
        <v>3.9370078740157481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B34"/>
  <sheetViews>
    <sheetView tabSelected="1" topLeftCell="A18" workbookViewId="0">
      <selection activeCell="M15" sqref="M15"/>
    </sheetView>
  </sheetViews>
  <sheetFormatPr defaultRowHeight="14.4" x14ac:dyDescent="0.3"/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1050</v>
      </c>
      <c r="B2">
        <v>8</v>
      </c>
      <c r="C2">
        <v>2</v>
      </c>
      <c r="D2">
        <v>104.18</v>
      </c>
      <c r="E2">
        <v>3.3374899999999998E-3</v>
      </c>
      <c r="F2">
        <v>0.50838025099999995</v>
      </c>
      <c r="G2">
        <v>2.8500405729999998</v>
      </c>
      <c r="H2">
        <v>0.95594322300000001</v>
      </c>
      <c r="I2" t="s">
        <v>39</v>
      </c>
      <c r="J2">
        <v>2</v>
      </c>
      <c r="K2" t="s">
        <v>2</v>
      </c>
      <c r="L2" t="s">
        <v>0</v>
      </c>
      <c r="M2">
        <v>16727</v>
      </c>
      <c r="N2" t="s">
        <v>1017</v>
      </c>
      <c r="O2">
        <v>438.78340100000003</v>
      </c>
      <c r="P2">
        <v>553.62598679999996</v>
      </c>
      <c r="Q2">
        <v>741.9618557</v>
      </c>
      <c r="R2">
        <v>249.12806649999999</v>
      </c>
      <c r="S2">
        <v>1695.4437029999999</v>
      </c>
      <c r="T2">
        <v>937.2395649</v>
      </c>
      <c r="U2">
        <v>1541.618966</v>
      </c>
      <c r="V2">
        <v>1033.4351799999999</v>
      </c>
      <c r="W2">
        <v>2059.0123050000002</v>
      </c>
      <c r="X2">
        <v>1198.8676330000001</v>
      </c>
      <c r="Y2">
        <v>1047.2907849999999</v>
      </c>
      <c r="Z2">
        <v>1347.8827879999999</v>
      </c>
      <c r="AA2" t="s">
        <v>28</v>
      </c>
      <c r="AB2">
        <v>0.58260000000000001</v>
      </c>
    </row>
    <row r="3" spans="1:28" x14ac:dyDescent="0.3">
      <c r="A3" t="s">
        <v>1030</v>
      </c>
      <c r="B3">
        <v>23</v>
      </c>
      <c r="C3">
        <v>9</v>
      </c>
      <c r="D3">
        <v>143.94999999999999</v>
      </c>
      <c r="E3">
        <v>5.0113889999999998E-3</v>
      </c>
      <c r="F3">
        <v>0.50838025099999995</v>
      </c>
      <c r="G3">
        <v>2.4828073919999998</v>
      </c>
      <c r="H3">
        <v>0.92922031999999999</v>
      </c>
      <c r="I3">
        <v>2</v>
      </c>
      <c r="J3">
        <v>1</v>
      </c>
      <c r="K3" t="s">
        <v>1</v>
      </c>
      <c r="L3" t="s">
        <v>0</v>
      </c>
      <c r="M3">
        <v>122857</v>
      </c>
      <c r="N3" t="s">
        <v>1031</v>
      </c>
      <c r="O3">
        <v>2529.2160079999999</v>
      </c>
      <c r="P3">
        <v>2130.1422600000001</v>
      </c>
      <c r="Q3">
        <v>2952.09629</v>
      </c>
      <c r="R3">
        <v>2695.0782869999998</v>
      </c>
      <c r="S3">
        <v>3415.4856949999999</v>
      </c>
      <c r="T3">
        <v>6884.8385630000002</v>
      </c>
      <c r="U3">
        <v>5094.939918</v>
      </c>
      <c r="V3">
        <v>10193.87176</v>
      </c>
      <c r="W3">
        <v>3425.8344780000002</v>
      </c>
      <c r="X3">
        <v>2522.5142679999999</v>
      </c>
      <c r="Y3">
        <v>2573.1252049999998</v>
      </c>
      <c r="Z3">
        <v>2655.023486</v>
      </c>
      <c r="AA3" t="s">
        <v>28</v>
      </c>
      <c r="AB3">
        <v>0.69740000000000002</v>
      </c>
    </row>
    <row r="4" spans="1:28" x14ac:dyDescent="0.3">
      <c r="A4" t="s">
        <v>1034</v>
      </c>
      <c r="B4">
        <v>6</v>
      </c>
      <c r="C4">
        <v>2</v>
      </c>
      <c r="D4">
        <v>146.77000000000001</v>
      </c>
      <c r="E4">
        <v>8.5569689999999993E-3</v>
      </c>
      <c r="F4">
        <v>0.50838025099999995</v>
      </c>
      <c r="G4">
        <v>11.312937120000001</v>
      </c>
      <c r="H4">
        <v>0.87871289200000002</v>
      </c>
      <c r="I4" t="s">
        <v>39</v>
      </c>
      <c r="J4">
        <v>2</v>
      </c>
      <c r="K4" t="s">
        <v>1</v>
      </c>
      <c r="L4" t="s">
        <v>2</v>
      </c>
      <c r="M4">
        <v>27858</v>
      </c>
      <c r="N4" t="s">
        <v>1035</v>
      </c>
      <c r="O4">
        <v>44.042066949999999</v>
      </c>
      <c r="P4">
        <v>146.08002110000001</v>
      </c>
      <c r="Q4">
        <v>263.92858660000002</v>
      </c>
      <c r="R4">
        <v>128.40460379999999</v>
      </c>
      <c r="S4">
        <v>507.84673839999999</v>
      </c>
      <c r="T4">
        <v>80.850549760000007</v>
      </c>
      <c r="U4">
        <v>364.38094289999998</v>
      </c>
      <c r="V4">
        <v>100.36725629999999</v>
      </c>
      <c r="W4">
        <v>34.51904399</v>
      </c>
      <c r="X4">
        <v>15.39013456</v>
      </c>
      <c r="Y4">
        <v>38.280661649999999</v>
      </c>
      <c r="Z4">
        <v>4.9288146910000004</v>
      </c>
      <c r="AA4" t="s">
        <v>28</v>
      </c>
      <c r="AB4">
        <v>0.62209999999999999</v>
      </c>
    </row>
    <row r="5" spans="1:28" x14ac:dyDescent="0.3">
      <c r="A5" t="s">
        <v>479</v>
      </c>
      <c r="B5">
        <v>20</v>
      </c>
      <c r="C5">
        <v>10</v>
      </c>
      <c r="D5">
        <v>274.97000000000003</v>
      </c>
      <c r="E5">
        <v>1.5022872E-2</v>
      </c>
      <c r="F5">
        <v>0.50838025099999995</v>
      </c>
      <c r="G5">
        <v>2.3998740089999999</v>
      </c>
      <c r="H5">
        <v>0.80515414600000001</v>
      </c>
      <c r="I5" t="s">
        <v>39</v>
      </c>
      <c r="J5">
        <v>2</v>
      </c>
      <c r="K5" t="s">
        <v>2</v>
      </c>
      <c r="L5" t="s">
        <v>0</v>
      </c>
      <c r="M5">
        <v>76413</v>
      </c>
      <c r="N5" t="s">
        <v>480</v>
      </c>
      <c r="O5">
        <v>5156.9514989999998</v>
      </c>
      <c r="P5">
        <v>1972.9777819999999</v>
      </c>
      <c r="Q5">
        <v>5456.2145440000004</v>
      </c>
      <c r="R5">
        <v>2601.8509279999998</v>
      </c>
      <c r="S5">
        <v>3589.3605600000001</v>
      </c>
      <c r="T5">
        <v>5497.2684600000002</v>
      </c>
      <c r="U5">
        <v>8136.1548679999996</v>
      </c>
      <c r="V5">
        <v>5577.856839</v>
      </c>
      <c r="W5">
        <v>7954.4853030000004</v>
      </c>
      <c r="X5">
        <v>10917.16481</v>
      </c>
      <c r="Y5">
        <v>7688.8159329999999</v>
      </c>
      <c r="Z5">
        <v>9888.8078089999999</v>
      </c>
      <c r="AA5" t="s">
        <v>28</v>
      </c>
      <c r="AB5">
        <v>0.44729999999999998</v>
      </c>
    </row>
    <row r="6" spans="1:28" x14ac:dyDescent="0.3">
      <c r="A6" t="s">
        <v>981</v>
      </c>
      <c r="B6">
        <v>13</v>
      </c>
      <c r="C6">
        <v>2</v>
      </c>
      <c r="D6">
        <v>547.57000000000005</v>
      </c>
      <c r="E6">
        <v>1.9105677000000001E-2</v>
      </c>
      <c r="F6">
        <v>0.50838025099999995</v>
      </c>
      <c r="G6">
        <v>16.507664040000002</v>
      </c>
      <c r="H6">
        <v>0.76750216699999996</v>
      </c>
      <c r="I6" t="s">
        <v>39</v>
      </c>
      <c r="J6">
        <v>2</v>
      </c>
      <c r="K6" t="s">
        <v>1</v>
      </c>
      <c r="L6" t="s">
        <v>0</v>
      </c>
      <c r="M6">
        <v>23805</v>
      </c>
      <c r="N6" t="s">
        <v>982</v>
      </c>
      <c r="O6">
        <v>898.17083230000003</v>
      </c>
      <c r="P6">
        <v>82.804710029999995</v>
      </c>
      <c r="Q6">
        <v>805.49505260000001</v>
      </c>
      <c r="R6">
        <v>16.119801559999999</v>
      </c>
      <c r="S6">
        <v>16002.83164</v>
      </c>
      <c r="T6">
        <v>1673.9943209999999</v>
      </c>
      <c r="U6">
        <v>3494.9814139999999</v>
      </c>
      <c r="V6">
        <v>8584.7492999999995</v>
      </c>
      <c r="W6">
        <v>1854.1818599999999</v>
      </c>
      <c r="X6">
        <v>1585.0294530000001</v>
      </c>
      <c r="Y6">
        <v>2854.8842599999998</v>
      </c>
      <c r="Z6">
        <v>357.59304950000001</v>
      </c>
      <c r="AA6" t="s">
        <v>28</v>
      </c>
      <c r="AB6">
        <v>0.65939999999999999</v>
      </c>
    </row>
    <row r="7" spans="1:28" x14ac:dyDescent="0.3">
      <c r="A7" t="s">
        <v>1023</v>
      </c>
      <c r="B7">
        <v>8</v>
      </c>
      <c r="C7">
        <v>3</v>
      </c>
      <c r="D7">
        <v>66.81</v>
      </c>
      <c r="E7">
        <v>2.8832447000000001E-2</v>
      </c>
      <c r="F7">
        <v>0.50838025099999995</v>
      </c>
      <c r="G7">
        <v>4.9693743289999999</v>
      </c>
      <c r="H7">
        <v>0.69540767000000003</v>
      </c>
      <c r="I7" t="s">
        <v>39</v>
      </c>
      <c r="J7">
        <v>2</v>
      </c>
      <c r="K7" t="s">
        <v>0</v>
      </c>
      <c r="L7" t="s">
        <v>2</v>
      </c>
      <c r="M7">
        <v>17292</v>
      </c>
      <c r="N7" t="s">
        <v>1024</v>
      </c>
      <c r="O7">
        <v>1127.5866129999999</v>
      </c>
      <c r="P7">
        <v>5871.3868549999997</v>
      </c>
      <c r="Q7">
        <v>5323.8583090000002</v>
      </c>
      <c r="R7">
        <v>3907.9965809999999</v>
      </c>
      <c r="S7">
        <v>6825.9660130000002</v>
      </c>
      <c r="T7">
        <v>1045.860426</v>
      </c>
      <c r="U7">
        <v>1946.115751</v>
      </c>
      <c r="V7">
        <v>3277.358471</v>
      </c>
      <c r="W7">
        <v>2425.6414679999998</v>
      </c>
      <c r="X7">
        <v>482.14953819999999</v>
      </c>
      <c r="Y7">
        <v>136.64185889999999</v>
      </c>
      <c r="Z7">
        <v>221.73854449999999</v>
      </c>
      <c r="AA7" t="s">
        <v>28</v>
      </c>
      <c r="AB7">
        <v>0.74870000000000003</v>
      </c>
    </row>
    <row r="8" spans="1:28" x14ac:dyDescent="0.3">
      <c r="A8" t="s">
        <v>210</v>
      </c>
      <c r="B8">
        <v>14</v>
      </c>
      <c r="C8">
        <v>3</v>
      </c>
      <c r="D8">
        <v>88.63</v>
      </c>
      <c r="E8">
        <v>3.3093078999999997E-2</v>
      </c>
      <c r="F8">
        <v>0.50838025099999995</v>
      </c>
      <c r="G8">
        <v>2.86365757</v>
      </c>
      <c r="H8">
        <v>0.66939764999999996</v>
      </c>
      <c r="I8" t="s">
        <v>39</v>
      </c>
      <c r="J8">
        <v>2</v>
      </c>
      <c r="K8" t="s">
        <v>1</v>
      </c>
      <c r="L8" t="s">
        <v>2</v>
      </c>
      <c r="M8">
        <v>89228</v>
      </c>
      <c r="N8" t="s">
        <v>211</v>
      </c>
      <c r="O8">
        <v>1868.79836</v>
      </c>
      <c r="P8">
        <v>920.90323679999995</v>
      </c>
      <c r="Q8">
        <v>4217.9098860000004</v>
      </c>
      <c r="R8">
        <v>3152.6186130000001</v>
      </c>
      <c r="S8">
        <v>4492.5186990000002</v>
      </c>
      <c r="T8">
        <v>7060.6381659999997</v>
      </c>
      <c r="U8">
        <v>3539.2571029999999</v>
      </c>
      <c r="V8">
        <v>8364.0968200000007</v>
      </c>
      <c r="W8">
        <v>3135.4344689999998</v>
      </c>
      <c r="X8">
        <v>1902.2283809999999</v>
      </c>
      <c r="Y8">
        <v>1107.584251</v>
      </c>
      <c r="Z8">
        <v>2045.854738</v>
      </c>
      <c r="AA8" t="s">
        <v>28</v>
      </c>
      <c r="AB8">
        <v>0.49809999999999999</v>
      </c>
    </row>
    <row r="9" spans="1:28" x14ac:dyDescent="0.3">
      <c r="A9" t="s">
        <v>1044</v>
      </c>
      <c r="B9">
        <v>6</v>
      </c>
      <c r="C9">
        <v>1</v>
      </c>
      <c r="D9">
        <v>96.49</v>
      </c>
      <c r="E9">
        <v>4.0559216000000002E-2</v>
      </c>
      <c r="F9">
        <v>0.50838025099999995</v>
      </c>
      <c r="G9">
        <v>1047.0904499999999</v>
      </c>
      <c r="H9">
        <v>0.62960823600000004</v>
      </c>
      <c r="I9">
        <v>2</v>
      </c>
      <c r="J9">
        <v>1</v>
      </c>
      <c r="K9" t="s">
        <v>2</v>
      </c>
      <c r="L9" t="s">
        <v>1</v>
      </c>
      <c r="M9">
        <v>14150</v>
      </c>
      <c r="N9" t="s">
        <v>1045</v>
      </c>
      <c r="O9">
        <v>0.38396732300000003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0.16108375999999999</v>
      </c>
      <c r="W9">
        <v>0</v>
      </c>
      <c r="X9">
        <v>92.347047439999997</v>
      </c>
      <c r="Y9">
        <v>1.8689931129999999</v>
      </c>
      <c r="Z9">
        <v>74.453225810000006</v>
      </c>
      <c r="AA9" t="s">
        <v>28</v>
      </c>
      <c r="AB9">
        <v>0.82579999999999998</v>
      </c>
    </row>
    <row r="10" spans="1:28" x14ac:dyDescent="0.3">
      <c r="A10" t="s">
        <v>26</v>
      </c>
      <c r="B10">
        <v>13</v>
      </c>
      <c r="C10">
        <v>7</v>
      </c>
      <c r="D10">
        <v>159.97999999999999</v>
      </c>
      <c r="E10">
        <v>4.1286014000000003E-2</v>
      </c>
      <c r="F10">
        <v>0.50838025099999995</v>
      </c>
      <c r="G10">
        <v>4.4540212370000001</v>
      </c>
      <c r="H10">
        <v>0.62606494599999996</v>
      </c>
      <c r="I10">
        <v>1</v>
      </c>
      <c r="J10">
        <v>1</v>
      </c>
      <c r="K10" t="s">
        <v>1</v>
      </c>
      <c r="L10" t="s">
        <v>0</v>
      </c>
      <c r="M10">
        <v>106822</v>
      </c>
      <c r="N10" t="s">
        <v>27</v>
      </c>
      <c r="O10">
        <v>901.12885549999999</v>
      </c>
      <c r="P10">
        <v>5878.6036979999999</v>
      </c>
      <c r="Q10">
        <v>1487.763927</v>
      </c>
      <c r="R10">
        <v>1618.741178</v>
      </c>
      <c r="S10">
        <v>2236.1400079999999</v>
      </c>
      <c r="T10">
        <v>14614.992329999999</v>
      </c>
      <c r="U10">
        <v>20358.665270000001</v>
      </c>
      <c r="V10">
        <v>6823.7148800000004</v>
      </c>
      <c r="W10">
        <v>16492.347590000001</v>
      </c>
      <c r="X10">
        <v>7948.705121</v>
      </c>
      <c r="Y10">
        <v>4780.8423229999999</v>
      </c>
      <c r="Z10">
        <v>7333.6854020000001</v>
      </c>
      <c r="AA10" t="s">
        <v>28</v>
      </c>
      <c r="AB10">
        <v>0.69379999999999997</v>
      </c>
    </row>
    <row r="11" spans="1:28" x14ac:dyDescent="0.3">
      <c r="A11" t="s">
        <v>1025</v>
      </c>
      <c r="B11">
        <v>4</v>
      </c>
      <c r="C11">
        <v>1</v>
      </c>
      <c r="D11">
        <v>101.97</v>
      </c>
      <c r="E11">
        <v>4.2562218999999998E-2</v>
      </c>
      <c r="F11">
        <v>0.50838025099999995</v>
      </c>
      <c r="G11">
        <v>4.4004428349999998</v>
      </c>
      <c r="H11">
        <v>0.61996809500000005</v>
      </c>
      <c r="I11" t="s">
        <v>39</v>
      </c>
      <c r="J11">
        <v>2</v>
      </c>
      <c r="K11" t="s">
        <v>1</v>
      </c>
      <c r="L11" t="s">
        <v>0</v>
      </c>
      <c r="M11">
        <v>22183</v>
      </c>
      <c r="N11" t="s">
        <v>1026</v>
      </c>
      <c r="O11">
        <v>63.590782230000002</v>
      </c>
      <c r="P11">
        <v>37.183959690000002</v>
      </c>
      <c r="Q11">
        <v>311.0074075</v>
      </c>
      <c r="R11">
        <v>13.119505800000001</v>
      </c>
      <c r="S11">
        <v>814.95406609999998</v>
      </c>
      <c r="T11">
        <v>197.2095491</v>
      </c>
      <c r="U11">
        <v>414.68826710000002</v>
      </c>
      <c r="V11">
        <v>442.90356200000002</v>
      </c>
      <c r="W11">
        <v>316.19647620000001</v>
      </c>
      <c r="X11">
        <v>95.061314960000004</v>
      </c>
      <c r="Y11">
        <v>41.802473470000002</v>
      </c>
      <c r="Z11">
        <v>76.445536450000006</v>
      </c>
      <c r="AA11" t="s">
        <v>28</v>
      </c>
      <c r="AB11">
        <v>0.77059999999999995</v>
      </c>
    </row>
    <row r="12" spans="1:28" x14ac:dyDescent="0.3">
      <c r="A12" t="s">
        <v>1039</v>
      </c>
      <c r="B12">
        <v>16</v>
      </c>
      <c r="C12">
        <v>3</v>
      </c>
      <c r="D12">
        <v>83.28</v>
      </c>
      <c r="E12">
        <v>4.6702509000000003E-2</v>
      </c>
      <c r="F12">
        <v>0.50838025099999995</v>
      </c>
      <c r="G12">
        <v>3.6071110069999999</v>
      </c>
      <c r="H12">
        <v>0.601205938</v>
      </c>
      <c r="I12">
        <v>2</v>
      </c>
      <c r="J12">
        <v>1</v>
      </c>
      <c r="K12" t="s">
        <v>2</v>
      </c>
      <c r="L12" t="s">
        <v>1</v>
      </c>
      <c r="M12">
        <v>134610</v>
      </c>
      <c r="N12" t="s">
        <v>1040</v>
      </c>
      <c r="O12">
        <v>146.99129210000001</v>
      </c>
      <c r="P12">
        <v>67.674619910000004</v>
      </c>
      <c r="Q12">
        <v>675.4016732</v>
      </c>
      <c r="R12">
        <v>379.7704761</v>
      </c>
      <c r="S12">
        <v>316.99535429999997</v>
      </c>
      <c r="T12">
        <v>224.34563969999999</v>
      </c>
      <c r="U12">
        <v>269.68477780000001</v>
      </c>
      <c r="V12">
        <v>153.18025299999999</v>
      </c>
      <c r="W12">
        <v>374.54422529999999</v>
      </c>
      <c r="X12">
        <v>1065.2279329999999</v>
      </c>
      <c r="Y12">
        <v>1221.9595139999999</v>
      </c>
      <c r="Z12">
        <v>816.26649299999997</v>
      </c>
      <c r="AA12" t="s">
        <v>28</v>
      </c>
      <c r="AB12">
        <v>0.69159999999999999</v>
      </c>
    </row>
    <row r="13" spans="1:28" x14ac:dyDescent="0.3">
      <c r="A13" t="s">
        <v>1032</v>
      </c>
      <c r="B13">
        <v>2</v>
      </c>
      <c r="C13">
        <v>1</v>
      </c>
      <c r="D13">
        <v>51.38</v>
      </c>
      <c r="E13">
        <v>4.9329791999999997E-2</v>
      </c>
      <c r="F13">
        <v>0.50838025099999995</v>
      </c>
      <c r="G13">
        <v>9.0062920539999993</v>
      </c>
      <c r="H13">
        <v>0.59003420600000001</v>
      </c>
      <c r="I13">
        <v>1</v>
      </c>
      <c r="J13">
        <v>1</v>
      </c>
      <c r="K13" t="s">
        <v>1</v>
      </c>
      <c r="L13" t="s">
        <v>0</v>
      </c>
      <c r="M13">
        <v>64539</v>
      </c>
      <c r="N13" t="s">
        <v>1033</v>
      </c>
      <c r="O13">
        <v>3.3721793400000002</v>
      </c>
      <c r="P13">
        <v>78.237441009999998</v>
      </c>
      <c r="Q13">
        <v>16.915580039999998</v>
      </c>
      <c r="R13">
        <v>0</v>
      </c>
      <c r="S13">
        <v>40.86709836</v>
      </c>
      <c r="T13">
        <v>329.3097429</v>
      </c>
      <c r="U13">
        <v>328.68827379999999</v>
      </c>
      <c r="V13">
        <v>188.48161429999999</v>
      </c>
      <c r="W13">
        <v>218.1458064</v>
      </c>
      <c r="X13">
        <v>52.348510920000002</v>
      </c>
      <c r="Y13">
        <v>35.582289690000003</v>
      </c>
      <c r="Z13">
        <v>10.17346495</v>
      </c>
      <c r="AA13" t="s">
        <v>28</v>
      </c>
      <c r="AB13">
        <v>0.63600000000000001</v>
      </c>
    </row>
    <row r="14" spans="1:28" x14ac:dyDescent="0.3">
      <c r="A14" t="s">
        <v>1036</v>
      </c>
      <c r="B14">
        <v>3</v>
      </c>
      <c r="C14">
        <v>1</v>
      </c>
      <c r="D14">
        <v>85.25</v>
      </c>
      <c r="E14">
        <v>4.9582283999999997E-2</v>
      </c>
      <c r="F14">
        <v>0.50838025099999995</v>
      </c>
      <c r="G14">
        <v>15.14012005</v>
      </c>
      <c r="H14">
        <v>0.58898825600000004</v>
      </c>
      <c r="I14">
        <v>1</v>
      </c>
      <c r="J14">
        <v>1</v>
      </c>
      <c r="K14" t="s">
        <v>1</v>
      </c>
      <c r="L14" t="s">
        <v>0</v>
      </c>
      <c r="M14">
        <v>19599</v>
      </c>
      <c r="N14" t="s">
        <v>1037</v>
      </c>
      <c r="O14">
        <v>1.500678647</v>
      </c>
      <c r="P14">
        <v>63.987260429999999</v>
      </c>
      <c r="Q14">
        <v>11.83983059</v>
      </c>
      <c r="R14">
        <v>0</v>
      </c>
      <c r="S14">
        <v>644.06777850000003</v>
      </c>
      <c r="T14">
        <v>68.399593460000006</v>
      </c>
      <c r="U14">
        <v>181.4481921</v>
      </c>
      <c r="V14">
        <v>276.83615200000003</v>
      </c>
      <c r="W14">
        <v>427.15385359999999</v>
      </c>
      <c r="X14">
        <v>16.563935570000002</v>
      </c>
      <c r="Y14">
        <v>93.067392280000007</v>
      </c>
      <c r="Z14">
        <v>3.0372099339999998</v>
      </c>
      <c r="AA14" t="s">
        <v>28</v>
      </c>
      <c r="AB14">
        <v>0.52759999999999996</v>
      </c>
    </row>
    <row r="15" spans="1:28" x14ac:dyDescent="0.3">
      <c r="A15" t="s">
        <v>723</v>
      </c>
      <c r="B15">
        <v>4</v>
      </c>
      <c r="C15">
        <v>1</v>
      </c>
      <c r="D15">
        <v>68.290000000000006</v>
      </c>
      <c r="E15">
        <v>1.6705936000000001E-2</v>
      </c>
      <c r="F15">
        <v>0.50838025099999995</v>
      </c>
      <c r="G15">
        <v>7.7881469689999996</v>
      </c>
      <c r="H15">
        <v>0.78896083100000003</v>
      </c>
      <c r="I15">
        <v>1</v>
      </c>
      <c r="J15">
        <v>1</v>
      </c>
      <c r="K15" t="s">
        <v>2</v>
      </c>
      <c r="L15" t="s">
        <v>0</v>
      </c>
      <c r="M15">
        <v>31442</v>
      </c>
      <c r="N15" t="s">
        <v>724</v>
      </c>
      <c r="O15">
        <v>574.89119419999997</v>
      </c>
      <c r="P15">
        <v>1989.4261919999999</v>
      </c>
      <c r="Q15">
        <v>485.60770009999999</v>
      </c>
      <c r="R15">
        <v>33.287603490000002</v>
      </c>
      <c r="S15">
        <v>1034.189674</v>
      </c>
      <c r="T15">
        <v>2036.482917</v>
      </c>
      <c r="U15">
        <v>2256.0575859999999</v>
      </c>
      <c r="V15">
        <v>2233.7808709999999</v>
      </c>
      <c r="W15">
        <v>2694.2708160000002</v>
      </c>
      <c r="X15">
        <v>6492.6368140000004</v>
      </c>
      <c r="Y15">
        <v>7093.7727590000004</v>
      </c>
      <c r="Z15">
        <v>7731.8331799999996</v>
      </c>
      <c r="AA15" t="s">
        <v>25</v>
      </c>
      <c r="AB15">
        <v>0.63449999999999995</v>
      </c>
    </row>
    <row r="16" spans="1:28" x14ac:dyDescent="0.3">
      <c r="A16" t="s">
        <v>458</v>
      </c>
      <c r="B16">
        <v>18</v>
      </c>
      <c r="C16">
        <v>3</v>
      </c>
      <c r="D16">
        <v>1109.51</v>
      </c>
      <c r="E16">
        <v>1.2687804E-2</v>
      </c>
      <c r="F16">
        <v>0.50838025099999995</v>
      </c>
      <c r="G16">
        <v>3.0193999009999999</v>
      </c>
      <c r="H16">
        <v>0.82943276399999999</v>
      </c>
      <c r="I16" t="s">
        <v>39</v>
      </c>
      <c r="J16">
        <v>2</v>
      </c>
      <c r="K16" t="s">
        <v>1</v>
      </c>
      <c r="L16" t="s">
        <v>2</v>
      </c>
      <c r="M16">
        <v>37924</v>
      </c>
      <c r="N16" t="s">
        <v>459</v>
      </c>
      <c r="O16">
        <v>3962.4650259999999</v>
      </c>
      <c r="P16">
        <v>16984.960439999999</v>
      </c>
      <c r="Q16">
        <v>14513.91311</v>
      </c>
      <c r="R16">
        <v>10497.920410000001</v>
      </c>
      <c r="S16">
        <v>18016.263470000002</v>
      </c>
      <c r="T16">
        <v>21082.79538</v>
      </c>
      <c r="U16">
        <v>20475.286660000002</v>
      </c>
      <c r="V16">
        <v>30430.186900000001</v>
      </c>
      <c r="W16">
        <v>9814.5523730000004</v>
      </c>
      <c r="X16">
        <v>5880.0647630000003</v>
      </c>
      <c r="Y16">
        <v>6651.201188</v>
      </c>
      <c r="Z16">
        <v>7462.9302230000003</v>
      </c>
      <c r="AA16" t="s">
        <v>37</v>
      </c>
      <c r="AB16">
        <v>0.80969999999999998</v>
      </c>
    </row>
    <row r="17" spans="1:28" x14ac:dyDescent="0.3">
      <c r="A17" t="s">
        <v>1052</v>
      </c>
      <c r="B17">
        <v>4</v>
      </c>
      <c r="C17">
        <v>1</v>
      </c>
      <c r="D17">
        <v>86.45</v>
      </c>
      <c r="E17">
        <v>3.480867E-2</v>
      </c>
      <c r="F17">
        <v>0.50838025099999995</v>
      </c>
      <c r="G17">
        <v>10.9610959</v>
      </c>
      <c r="H17">
        <v>0.65965824100000003</v>
      </c>
      <c r="I17">
        <v>2</v>
      </c>
      <c r="J17">
        <v>1</v>
      </c>
      <c r="K17" t="s">
        <v>2</v>
      </c>
      <c r="L17" t="s">
        <v>1</v>
      </c>
      <c r="M17">
        <v>19661</v>
      </c>
      <c r="N17" t="s">
        <v>1027</v>
      </c>
      <c r="O17">
        <v>19.622996300000001</v>
      </c>
      <c r="P17">
        <v>0</v>
      </c>
      <c r="Q17">
        <v>43.911849410000002</v>
      </c>
      <c r="R17">
        <v>10.1643089</v>
      </c>
      <c r="S17">
        <v>35.048154889999999</v>
      </c>
      <c r="T17">
        <v>3.432501754</v>
      </c>
      <c r="U17">
        <v>6.765525588</v>
      </c>
      <c r="V17">
        <v>0</v>
      </c>
      <c r="W17">
        <v>59.306716489999999</v>
      </c>
      <c r="X17">
        <v>185.57436039999999</v>
      </c>
      <c r="Y17">
        <v>124.26105939999999</v>
      </c>
      <c r="Z17">
        <v>126.8056062</v>
      </c>
      <c r="AA17" t="s">
        <v>37</v>
      </c>
      <c r="AB17">
        <v>0.77070000000000005</v>
      </c>
    </row>
    <row r="18" spans="1:28" x14ac:dyDescent="0.3">
      <c r="A18" t="s">
        <v>1057</v>
      </c>
      <c r="B18">
        <v>5</v>
      </c>
      <c r="C18">
        <v>3</v>
      </c>
      <c r="D18">
        <v>71.010000000000005</v>
      </c>
      <c r="E18">
        <v>3.6284057000000002E-2</v>
      </c>
      <c r="F18">
        <v>0.50838025099999995</v>
      </c>
      <c r="G18">
        <v>3.1874361379999998</v>
      </c>
      <c r="H18">
        <v>0.65158395899999999</v>
      </c>
      <c r="I18">
        <v>2</v>
      </c>
      <c r="J18">
        <v>1</v>
      </c>
      <c r="K18" t="s">
        <v>2</v>
      </c>
      <c r="L18" t="s">
        <v>0</v>
      </c>
      <c r="M18">
        <v>17989</v>
      </c>
      <c r="N18" t="s">
        <v>1058</v>
      </c>
      <c r="O18">
        <v>126.7908535</v>
      </c>
      <c r="P18">
        <v>36.653463389999999</v>
      </c>
      <c r="Q18">
        <v>293.9073636</v>
      </c>
      <c r="R18">
        <v>381.06661250000002</v>
      </c>
      <c r="S18">
        <v>438.7251172</v>
      </c>
      <c r="T18">
        <v>554.0535754</v>
      </c>
      <c r="U18">
        <v>297.63728800000001</v>
      </c>
      <c r="V18">
        <v>995.32183169999996</v>
      </c>
      <c r="W18">
        <v>392.06444110000001</v>
      </c>
      <c r="X18">
        <v>694.21977100000004</v>
      </c>
      <c r="Y18">
        <v>688.65750979999996</v>
      </c>
      <c r="Z18">
        <v>897.46304369999996</v>
      </c>
      <c r="AA18" t="s">
        <v>37</v>
      </c>
      <c r="AB18">
        <v>0.75819999999999999</v>
      </c>
    </row>
    <row r="19" spans="1:28" x14ac:dyDescent="0.3">
      <c r="A19" t="s">
        <v>512</v>
      </c>
      <c r="B19">
        <v>11</v>
      </c>
      <c r="C19">
        <v>6</v>
      </c>
      <c r="D19">
        <v>308.27999999999997</v>
      </c>
      <c r="E19">
        <v>4.6324181999999998E-2</v>
      </c>
      <c r="F19">
        <v>0.50838025099999995</v>
      </c>
      <c r="G19">
        <v>7.1799087320000003</v>
      </c>
      <c r="H19">
        <v>0.60285957499999998</v>
      </c>
      <c r="I19" t="s">
        <v>39</v>
      </c>
      <c r="J19">
        <v>2</v>
      </c>
      <c r="K19" t="s">
        <v>1</v>
      </c>
      <c r="L19" t="s">
        <v>2</v>
      </c>
      <c r="M19">
        <v>51559</v>
      </c>
      <c r="N19" t="s">
        <v>513</v>
      </c>
      <c r="O19">
        <v>264.78933180000001</v>
      </c>
      <c r="P19">
        <v>1073.241921</v>
      </c>
      <c r="Q19">
        <v>2702.9540569999999</v>
      </c>
      <c r="R19">
        <v>340.00996040000001</v>
      </c>
      <c r="S19">
        <v>1538.86922</v>
      </c>
      <c r="T19">
        <v>946.10773529999994</v>
      </c>
      <c r="U19">
        <v>2904.7555699999998</v>
      </c>
      <c r="V19">
        <v>7698.9636520000004</v>
      </c>
      <c r="W19">
        <v>529.91379810000001</v>
      </c>
      <c r="X19">
        <v>419.67723269999999</v>
      </c>
      <c r="Y19">
        <v>558.6411971</v>
      </c>
      <c r="Z19">
        <v>314.72913069999998</v>
      </c>
      <c r="AA19" t="s">
        <v>37</v>
      </c>
      <c r="AB19">
        <v>0.98709999999999998</v>
      </c>
    </row>
    <row r="20" spans="1:28" x14ac:dyDescent="0.3">
      <c r="A20" t="s">
        <v>1028</v>
      </c>
      <c r="B20">
        <v>4</v>
      </c>
      <c r="C20">
        <v>2</v>
      </c>
      <c r="D20">
        <v>36.36</v>
      </c>
      <c r="E20">
        <v>1.0152609999999999E-2</v>
      </c>
      <c r="F20">
        <v>0.50838025099999995</v>
      </c>
      <c r="G20">
        <v>240.2366064</v>
      </c>
      <c r="H20">
        <v>0.85859616100000002</v>
      </c>
      <c r="I20">
        <v>1</v>
      </c>
      <c r="J20">
        <v>1</v>
      </c>
      <c r="K20" t="s">
        <v>0</v>
      </c>
      <c r="L20" t="s">
        <v>2</v>
      </c>
      <c r="M20">
        <v>11941</v>
      </c>
      <c r="N20" t="s">
        <v>1029</v>
      </c>
      <c r="O20">
        <v>136.1241618</v>
      </c>
      <c r="P20">
        <v>15287.42317</v>
      </c>
      <c r="Q20">
        <v>24219.413799999998</v>
      </c>
      <c r="R20">
        <v>440.06550120000003</v>
      </c>
      <c r="S20">
        <v>13332.08791</v>
      </c>
      <c r="T20">
        <v>124.5768482</v>
      </c>
      <c r="U20">
        <v>441.99414510000003</v>
      </c>
      <c r="V20">
        <v>2768.9856110000001</v>
      </c>
      <c r="W20">
        <v>161.15218490000001</v>
      </c>
      <c r="X20">
        <v>0</v>
      </c>
      <c r="Y20">
        <v>4.5676967590000004</v>
      </c>
      <c r="Z20">
        <v>1.128240498</v>
      </c>
      <c r="AA20" t="s">
        <v>55</v>
      </c>
      <c r="AB20">
        <v>0.69379999999999997</v>
      </c>
    </row>
    <row r="21" spans="1:28" x14ac:dyDescent="0.3">
      <c r="A21" t="s">
        <v>182</v>
      </c>
      <c r="B21">
        <v>26</v>
      </c>
      <c r="C21">
        <v>9</v>
      </c>
      <c r="D21">
        <v>689.54</v>
      </c>
      <c r="E21">
        <v>4.5555079999999998E-2</v>
      </c>
      <c r="F21">
        <v>0.50838025099999995</v>
      </c>
      <c r="G21">
        <v>3.3117683969999998</v>
      </c>
      <c r="H21">
        <v>0.60625764199999999</v>
      </c>
      <c r="I21" t="s">
        <v>39</v>
      </c>
      <c r="J21">
        <v>2</v>
      </c>
      <c r="K21" t="s">
        <v>2</v>
      </c>
      <c r="L21" t="s">
        <v>0</v>
      </c>
      <c r="M21">
        <v>77148</v>
      </c>
      <c r="N21" t="s">
        <v>183</v>
      </c>
      <c r="O21">
        <v>1445.6344899999999</v>
      </c>
      <c r="P21">
        <v>1928.798632</v>
      </c>
      <c r="Q21">
        <v>1211.6016179999999</v>
      </c>
      <c r="R21">
        <v>1030.10628</v>
      </c>
      <c r="S21">
        <v>1125.0154689999999</v>
      </c>
      <c r="T21">
        <v>468.09750159999999</v>
      </c>
      <c r="U21">
        <v>432.47627870000002</v>
      </c>
      <c r="V21">
        <v>3874.6138139999998</v>
      </c>
      <c r="W21">
        <v>1579.6165599999999</v>
      </c>
      <c r="X21">
        <v>5447.8044950000003</v>
      </c>
      <c r="Y21">
        <v>4920.1230370000003</v>
      </c>
      <c r="Z21">
        <v>6651.8142459999999</v>
      </c>
      <c r="AA21" t="s">
        <v>55</v>
      </c>
      <c r="AB21">
        <v>0.49940000000000001</v>
      </c>
    </row>
    <row r="22" spans="1:28" x14ac:dyDescent="0.3">
      <c r="A22" t="s">
        <v>1038</v>
      </c>
      <c r="B22">
        <v>11</v>
      </c>
      <c r="C22">
        <v>4</v>
      </c>
      <c r="D22">
        <v>242.4</v>
      </c>
      <c r="E22">
        <v>7.2353499999999998E-3</v>
      </c>
      <c r="F22">
        <v>0.50838025099999995</v>
      </c>
      <c r="G22">
        <v>10.69495135</v>
      </c>
      <c r="H22">
        <v>0.89655164200000004</v>
      </c>
      <c r="I22" t="s">
        <v>39</v>
      </c>
      <c r="J22">
        <v>2</v>
      </c>
      <c r="K22" t="s">
        <v>1</v>
      </c>
      <c r="L22" t="s">
        <v>2</v>
      </c>
      <c r="M22">
        <v>41998</v>
      </c>
      <c r="N22" t="s">
        <v>693</v>
      </c>
      <c r="O22">
        <v>3673.5965169999999</v>
      </c>
      <c r="P22">
        <v>426.33122759999998</v>
      </c>
      <c r="Q22">
        <v>2931.6899950000002</v>
      </c>
      <c r="R22">
        <v>2296.138751</v>
      </c>
      <c r="S22">
        <v>2373.837978</v>
      </c>
      <c r="T22">
        <v>3043.0851539999999</v>
      </c>
      <c r="U22">
        <v>1861.430597</v>
      </c>
      <c r="V22">
        <v>10525.380160000001</v>
      </c>
      <c r="W22">
        <v>508.1160696</v>
      </c>
      <c r="X22">
        <v>320.37614989999997</v>
      </c>
      <c r="Y22">
        <v>364.32460159999999</v>
      </c>
      <c r="Z22">
        <v>471.86900070000002</v>
      </c>
      <c r="AA22" t="s">
        <v>43</v>
      </c>
      <c r="AB22">
        <v>0.48830000000000001</v>
      </c>
    </row>
    <row r="23" spans="1:28" x14ac:dyDescent="0.3">
      <c r="A23" t="s">
        <v>706</v>
      </c>
      <c r="B23">
        <v>25</v>
      </c>
      <c r="C23">
        <v>8</v>
      </c>
      <c r="D23">
        <v>487.65</v>
      </c>
      <c r="E23">
        <v>3.5223973999999998E-2</v>
      </c>
      <c r="F23">
        <v>0.50838025099999995</v>
      </c>
      <c r="G23">
        <v>3.717124906</v>
      </c>
      <c r="H23">
        <v>0.65735807999999996</v>
      </c>
      <c r="I23" t="s">
        <v>39</v>
      </c>
      <c r="J23">
        <v>2</v>
      </c>
      <c r="K23" t="s">
        <v>1</v>
      </c>
      <c r="L23" t="s">
        <v>2</v>
      </c>
      <c r="M23">
        <v>73459</v>
      </c>
      <c r="N23" t="s">
        <v>707</v>
      </c>
      <c r="O23">
        <v>3764.8036969999998</v>
      </c>
      <c r="P23">
        <v>13531.918390000001</v>
      </c>
      <c r="Q23">
        <v>27155.300380000001</v>
      </c>
      <c r="R23">
        <v>5498.1400869999998</v>
      </c>
      <c r="S23">
        <v>19325.067869999999</v>
      </c>
      <c r="T23">
        <v>15460.339110000001</v>
      </c>
      <c r="U23">
        <v>13814.395140000001</v>
      </c>
      <c r="V23">
        <v>14424.438990000001</v>
      </c>
      <c r="W23">
        <v>10469.06984</v>
      </c>
      <c r="X23">
        <v>1709.4402869999999</v>
      </c>
      <c r="Y23">
        <v>3658.9986939999999</v>
      </c>
      <c r="Z23">
        <v>1117.595652</v>
      </c>
      <c r="AA23" t="s">
        <v>43</v>
      </c>
      <c r="AB23">
        <v>0.51559999999999995</v>
      </c>
    </row>
    <row r="24" spans="1:28" x14ac:dyDescent="0.3">
      <c r="A24" t="s">
        <v>1053</v>
      </c>
      <c r="B24">
        <v>6</v>
      </c>
      <c r="C24">
        <v>1</v>
      </c>
      <c r="D24">
        <v>58.84</v>
      </c>
      <c r="E24">
        <v>9.2472549999999994E-3</v>
      </c>
      <c r="F24">
        <v>0.50838025099999995</v>
      </c>
      <c r="G24">
        <v>16.576531379999999</v>
      </c>
      <c r="H24">
        <v>0.86982844800000003</v>
      </c>
      <c r="I24">
        <v>2</v>
      </c>
      <c r="J24">
        <v>1</v>
      </c>
      <c r="K24" t="s">
        <v>2</v>
      </c>
      <c r="L24" t="s">
        <v>0</v>
      </c>
      <c r="M24">
        <v>37085</v>
      </c>
      <c r="N24" t="s">
        <v>1054</v>
      </c>
      <c r="O24">
        <v>1.8859457829999999</v>
      </c>
      <c r="P24">
        <v>31.339935969999999</v>
      </c>
      <c r="Q24">
        <v>150.35914840000001</v>
      </c>
      <c r="R24">
        <v>6.206986798</v>
      </c>
      <c r="S24">
        <v>73.160614420000002</v>
      </c>
      <c r="T24">
        <v>7.2245067809999997</v>
      </c>
      <c r="U24">
        <v>177.9563541</v>
      </c>
      <c r="V24">
        <v>10.492315250000001</v>
      </c>
      <c r="W24">
        <v>638.55300520000003</v>
      </c>
      <c r="X24">
        <v>1371.2199909999999</v>
      </c>
      <c r="Y24">
        <v>616.2320416</v>
      </c>
      <c r="Z24">
        <v>520.08828789999995</v>
      </c>
      <c r="AA24" t="s">
        <v>139</v>
      </c>
      <c r="AB24">
        <v>0.34860000000000002</v>
      </c>
    </row>
    <row r="25" spans="1:28" x14ac:dyDescent="0.3">
      <c r="A25" t="s">
        <v>1049</v>
      </c>
      <c r="B25">
        <v>8</v>
      </c>
      <c r="C25">
        <v>4</v>
      </c>
      <c r="D25">
        <v>110.41</v>
      </c>
      <c r="E25">
        <v>3.999834E-2</v>
      </c>
      <c r="F25">
        <v>0.50838025099999995</v>
      </c>
      <c r="G25">
        <v>13.843115879999999</v>
      </c>
      <c r="H25">
        <v>0.63237907400000004</v>
      </c>
      <c r="I25">
        <v>2</v>
      </c>
      <c r="J25">
        <v>1</v>
      </c>
      <c r="K25" t="s">
        <v>2</v>
      </c>
      <c r="L25" t="s">
        <v>1</v>
      </c>
      <c r="M25">
        <v>37218</v>
      </c>
      <c r="N25" t="s">
        <v>1048</v>
      </c>
      <c r="O25">
        <v>238.66197320000001</v>
      </c>
      <c r="P25">
        <v>24.454164410000001</v>
      </c>
      <c r="Q25">
        <v>172.2419112</v>
      </c>
      <c r="R25">
        <v>162.28514970000001</v>
      </c>
      <c r="S25">
        <v>124.093571</v>
      </c>
      <c r="T25">
        <v>66.379246499999994</v>
      </c>
      <c r="U25">
        <v>64.408843779999998</v>
      </c>
      <c r="V25">
        <v>5.8294062179999999</v>
      </c>
      <c r="W25">
        <v>187.96195660000001</v>
      </c>
      <c r="X25">
        <v>1249.87646</v>
      </c>
      <c r="Y25">
        <v>1962.073772</v>
      </c>
      <c r="Z25">
        <v>209.1413302</v>
      </c>
      <c r="AA25" t="s">
        <v>139</v>
      </c>
      <c r="AB25">
        <v>0.98199999999999998</v>
      </c>
    </row>
    <row r="26" spans="1:28" x14ac:dyDescent="0.3">
      <c r="A26" t="s">
        <v>1055</v>
      </c>
      <c r="B26">
        <v>4</v>
      </c>
      <c r="C26">
        <v>3</v>
      </c>
      <c r="D26">
        <v>30.55</v>
      </c>
      <c r="E26">
        <v>2.6488171000000001E-2</v>
      </c>
      <c r="F26">
        <v>0.50838025099999995</v>
      </c>
      <c r="G26">
        <v>2.5431210219999998</v>
      </c>
      <c r="H26">
        <v>0.71098121000000003</v>
      </c>
      <c r="I26">
        <v>2</v>
      </c>
      <c r="J26">
        <v>1</v>
      </c>
      <c r="K26" t="s">
        <v>2</v>
      </c>
      <c r="L26" t="s">
        <v>0</v>
      </c>
      <c r="M26">
        <v>17388</v>
      </c>
      <c r="N26" t="s">
        <v>1056</v>
      </c>
      <c r="O26">
        <v>1094.1184189999999</v>
      </c>
      <c r="P26">
        <v>740.35264649999999</v>
      </c>
      <c r="Q26">
        <v>1787.7552900000001</v>
      </c>
      <c r="R26">
        <v>594.02843759999996</v>
      </c>
      <c r="S26">
        <v>1400.415831</v>
      </c>
      <c r="T26">
        <v>1149.5724399999999</v>
      </c>
      <c r="U26">
        <v>1572.945817</v>
      </c>
      <c r="V26">
        <v>3995.0051370000001</v>
      </c>
      <c r="W26">
        <v>2288.1407680000002</v>
      </c>
      <c r="X26">
        <v>3171.2700209999998</v>
      </c>
      <c r="Y26">
        <v>2845.9239109999999</v>
      </c>
      <c r="Z26">
        <v>2417.1114980000002</v>
      </c>
      <c r="AA26" t="s">
        <v>46</v>
      </c>
      <c r="AB26">
        <v>0.71879999999999999</v>
      </c>
    </row>
    <row r="27" spans="1:28" x14ac:dyDescent="0.3">
      <c r="A27" t="s">
        <v>1046</v>
      </c>
      <c r="B27">
        <v>5</v>
      </c>
      <c r="C27">
        <v>3</v>
      </c>
      <c r="D27">
        <v>71.819999999999993</v>
      </c>
      <c r="E27">
        <v>3.3343548000000001E-2</v>
      </c>
      <c r="F27">
        <v>0.50838025099999995</v>
      </c>
      <c r="G27">
        <v>5.3950287030000004</v>
      </c>
      <c r="H27">
        <v>0.66795122799999995</v>
      </c>
      <c r="I27" t="s">
        <v>39</v>
      </c>
      <c r="J27">
        <v>2</v>
      </c>
      <c r="K27" t="s">
        <v>2</v>
      </c>
      <c r="L27" t="s">
        <v>0</v>
      </c>
      <c r="M27">
        <v>15654</v>
      </c>
      <c r="N27" t="s">
        <v>1047</v>
      </c>
      <c r="O27">
        <v>8.0728452589999993</v>
      </c>
      <c r="P27">
        <v>6.7557945930000001</v>
      </c>
      <c r="Q27">
        <v>134.53806370000001</v>
      </c>
      <c r="R27">
        <v>2.3581232760000002</v>
      </c>
      <c r="S27">
        <v>58.584608789999997</v>
      </c>
      <c r="T27">
        <v>15.12712177</v>
      </c>
      <c r="U27">
        <v>90.19415712</v>
      </c>
      <c r="V27">
        <v>8.5299107640000003</v>
      </c>
      <c r="W27">
        <v>347.34782030000002</v>
      </c>
      <c r="X27">
        <v>174.6171588</v>
      </c>
      <c r="Y27">
        <v>220.27900959999999</v>
      </c>
      <c r="Z27">
        <v>76.315806960000003</v>
      </c>
      <c r="AA27" t="s">
        <v>46</v>
      </c>
      <c r="AB27">
        <v>0.99860000000000004</v>
      </c>
    </row>
    <row r="28" spans="1:28" x14ac:dyDescent="0.3">
      <c r="A28" t="s">
        <v>658</v>
      </c>
      <c r="B28">
        <v>10</v>
      </c>
      <c r="C28">
        <v>3</v>
      </c>
      <c r="D28">
        <v>385.87</v>
      </c>
      <c r="E28">
        <v>3.6910837000000002E-2</v>
      </c>
      <c r="F28">
        <v>0.50838025099999995</v>
      </c>
      <c r="G28">
        <v>2.2127498060000002</v>
      </c>
      <c r="H28">
        <v>0.64823374199999995</v>
      </c>
      <c r="I28" t="s">
        <v>39</v>
      </c>
      <c r="J28">
        <v>2</v>
      </c>
      <c r="K28" t="s">
        <v>1</v>
      </c>
      <c r="L28" t="s">
        <v>0</v>
      </c>
      <c r="M28">
        <v>35141</v>
      </c>
      <c r="N28" t="s">
        <v>659</v>
      </c>
      <c r="O28">
        <v>9833.6312909999997</v>
      </c>
      <c r="P28">
        <v>8524.0197250000001</v>
      </c>
      <c r="Q28">
        <v>42534.938329999997</v>
      </c>
      <c r="R28">
        <v>20378.424859999999</v>
      </c>
      <c r="S28">
        <v>56405.511359999997</v>
      </c>
      <c r="T28">
        <v>43999.448060000002</v>
      </c>
      <c r="U28">
        <v>42678.08167</v>
      </c>
      <c r="V28">
        <v>36749.379860000001</v>
      </c>
      <c r="W28">
        <v>53569.0242</v>
      </c>
      <c r="X28">
        <v>39967.893709999997</v>
      </c>
      <c r="Y28">
        <v>30720.447769999999</v>
      </c>
      <c r="Z28">
        <v>25951.792570000001</v>
      </c>
      <c r="AA28" t="s">
        <v>46</v>
      </c>
      <c r="AB28">
        <v>0.94040000000000001</v>
      </c>
    </row>
    <row r="29" spans="1:28" x14ac:dyDescent="0.3">
      <c r="A29" t="s">
        <v>1051</v>
      </c>
      <c r="B29">
        <v>8</v>
      </c>
      <c r="C29">
        <v>4</v>
      </c>
      <c r="D29">
        <v>143.51</v>
      </c>
      <c r="E29">
        <v>4.1098493999999999E-2</v>
      </c>
      <c r="F29">
        <v>0.50838025099999995</v>
      </c>
      <c r="G29">
        <v>2.9778811630000002</v>
      </c>
      <c r="H29">
        <v>0.626974115</v>
      </c>
      <c r="I29" t="s">
        <v>39</v>
      </c>
      <c r="J29">
        <v>2</v>
      </c>
      <c r="K29" t="s">
        <v>2</v>
      </c>
      <c r="L29" t="s">
        <v>0</v>
      </c>
      <c r="M29">
        <v>24400</v>
      </c>
      <c r="N29" t="s">
        <v>728</v>
      </c>
      <c r="O29">
        <v>150.00155520000001</v>
      </c>
      <c r="P29">
        <v>1334.1127610000001</v>
      </c>
      <c r="Q29">
        <v>1943.1942770000001</v>
      </c>
      <c r="R29">
        <v>294.175926</v>
      </c>
      <c r="S29">
        <v>2210.9389529999999</v>
      </c>
      <c r="T29">
        <v>2176.6462120000001</v>
      </c>
      <c r="U29">
        <v>1968.3505359999999</v>
      </c>
      <c r="V29">
        <v>1844.768787</v>
      </c>
      <c r="W29">
        <v>1479.1730070000001</v>
      </c>
      <c r="X29">
        <v>2692.9397140000001</v>
      </c>
      <c r="Y29">
        <v>4152.1058370000001</v>
      </c>
      <c r="Z29">
        <v>2757.9200890000002</v>
      </c>
      <c r="AA29" t="s">
        <v>46</v>
      </c>
      <c r="AB29">
        <v>0.95420000000000005</v>
      </c>
    </row>
    <row r="30" spans="1:28" x14ac:dyDescent="0.3">
      <c r="A30" t="s">
        <v>704</v>
      </c>
      <c r="B30">
        <v>12</v>
      </c>
      <c r="C30">
        <v>8</v>
      </c>
      <c r="D30">
        <v>310.14</v>
      </c>
      <c r="E30">
        <v>4.1805839999999997E-2</v>
      </c>
      <c r="F30">
        <v>0.50838025099999995</v>
      </c>
      <c r="G30">
        <v>2.3607990980000002</v>
      </c>
      <c r="H30">
        <v>0.62356264900000002</v>
      </c>
      <c r="I30" t="s">
        <v>39</v>
      </c>
      <c r="J30">
        <v>2</v>
      </c>
      <c r="K30" t="s">
        <v>2</v>
      </c>
      <c r="L30" t="s">
        <v>0</v>
      </c>
      <c r="M30">
        <v>61894</v>
      </c>
      <c r="N30" t="s">
        <v>705</v>
      </c>
      <c r="O30">
        <v>1617.3986930000001</v>
      </c>
      <c r="P30">
        <v>2838.52988</v>
      </c>
      <c r="Q30">
        <v>5123.0350390000003</v>
      </c>
      <c r="R30">
        <v>4469.1051120000002</v>
      </c>
      <c r="S30">
        <v>7013.1592620000001</v>
      </c>
      <c r="T30">
        <v>3653.1870439999998</v>
      </c>
      <c r="U30">
        <v>9057.6328389999999</v>
      </c>
      <c r="V30">
        <v>4295.49028</v>
      </c>
      <c r="W30">
        <v>9009.3289939999995</v>
      </c>
      <c r="X30">
        <v>11104.878769999999</v>
      </c>
      <c r="Y30">
        <v>5167.0210800000004</v>
      </c>
      <c r="Z30">
        <v>7883.43912</v>
      </c>
      <c r="AA30" t="s">
        <v>22</v>
      </c>
      <c r="AB30">
        <v>0.99980000000000002</v>
      </c>
    </row>
    <row r="31" spans="1:28" x14ac:dyDescent="0.3">
      <c r="A31" t="s">
        <v>652</v>
      </c>
      <c r="B31">
        <v>8</v>
      </c>
      <c r="C31">
        <v>3</v>
      </c>
      <c r="D31">
        <v>190.29</v>
      </c>
      <c r="E31">
        <v>4.7562505999999997E-2</v>
      </c>
      <c r="F31">
        <v>0.50838025099999995</v>
      </c>
      <c r="G31">
        <v>3.4280373480000002</v>
      </c>
      <c r="H31">
        <v>0.59748985899999996</v>
      </c>
      <c r="I31" t="s">
        <v>39</v>
      </c>
      <c r="J31">
        <v>2</v>
      </c>
      <c r="K31" t="s">
        <v>2</v>
      </c>
      <c r="L31" t="s">
        <v>0</v>
      </c>
      <c r="M31">
        <v>26267</v>
      </c>
      <c r="N31" t="s">
        <v>653</v>
      </c>
      <c r="O31">
        <v>928.37763759999996</v>
      </c>
      <c r="P31">
        <v>61.394749869999998</v>
      </c>
      <c r="Q31">
        <v>1797.3704809999999</v>
      </c>
      <c r="R31">
        <v>981.19995930000005</v>
      </c>
      <c r="S31">
        <v>3708.3673690000001</v>
      </c>
      <c r="T31">
        <v>2775.5249359999998</v>
      </c>
      <c r="U31">
        <v>2400.002203</v>
      </c>
      <c r="V31">
        <v>2519.9559359999998</v>
      </c>
      <c r="W31">
        <v>4763.5555869999998</v>
      </c>
      <c r="X31">
        <v>1940.008806</v>
      </c>
      <c r="Y31">
        <v>2337.6423420000001</v>
      </c>
      <c r="Z31">
        <v>3876.813216</v>
      </c>
      <c r="AA31" t="s">
        <v>22</v>
      </c>
      <c r="AB31">
        <v>0.96509999999999996</v>
      </c>
    </row>
    <row r="32" spans="1:28" x14ac:dyDescent="0.3">
      <c r="A32" t="s">
        <v>1043</v>
      </c>
      <c r="B32">
        <v>16</v>
      </c>
      <c r="C32">
        <v>9</v>
      </c>
      <c r="D32">
        <v>526.42999999999995</v>
      </c>
      <c r="E32">
        <v>8.6654500000000003E-4</v>
      </c>
      <c r="F32">
        <v>0.409230072</v>
      </c>
      <c r="G32">
        <v>2.7975311939999998</v>
      </c>
      <c r="H32">
        <v>0.99437149999999996</v>
      </c>
      <c r="I32" t="s">
        <v>39</v>
      </c>
      <c r="J32">
        <v>2</v>
      </c>
      <c r="K32" t="s">
        <v>2</v>
      </c>
      <c r="L32" t="s">
        <v>0</v>
      </c>
      <c r="M32">
        <v>31685</v>
      </c>
      <c r="N32" t="s">
        <v>728</v>
      </c>
      <c r="O32">
        <v>7326.167281</v>
      </c>
      <c r="P32">
        <v>4685.057691</v>
      </c>
      <c r="Q32">
        <v>9908.1321509999998</v>
      </c>
      <c r="R32">
        <v>10557.360479999999</v>
      </c>
      <c r="S32">
        <v>13932.507540000001</v>
      </c>
      <c r="T32">
        <v>15405.496440000001</v>
      </c>
      <c r="U32">
        <v>25187.311170000001</v>
      </c>
      <c r="V32">
        <v>17733.827860000001</v>
      </c>
      <c r="W32">
        <v>23182.93881</v>
      </c>
      <c r="X32">
        <v>22177.85457</v>
      </c>
      <c r="Y32">
        <v>26227.035390000001</v>
      </c>
      <c r="Z32">
        <v>19266.801820000001</v>
      </c>
    </row>
    <row r="33" spans="1:26" x14ac:dyDescent="0.3">
      <c r="A33" t="s">
        <v>1041</v>
      </c>
      <c r="B33">
        <v>9</v>
      </c>
      <c r="C33">
        <v>3</v>
      </c>
      <c r="D33">
        <v>246.24</v>
      </c>
      <c r="E33">
        <v>1.8571738000000001E-2</v>
      </c>
      <c r="F33">
        <v>0.50838025099999995</v>
      </c>
      <c r="G33">
        <v>13.016822339999999</v>
      </c>
      <c r="H33">
        <v>0.77212370600000002</v>
      </c>
      <c r="I33" t="s">
        <v>39</v>
      </c>
      <c r="J33">
        <v>2</v>
      </c>
      <c r="K33" t="s">
        <v>2</v>
      </c>
      <c r="L33" t="s">
        <v>1</v>
      </c>
      <c r="M33">
        <v>59326</v>
      </c>
      <c r="N33" t="s">
        <v>676</v>
      </c>
      <c r="O33">
        <v>613.21338509999998</v>
      </c>
      <c r="P33">
        <v>1471.2227479999999</v>
      </c>
      <c r="Q33">
        <v>35.328992589999999</v>
      </c>
      <c r="R33">
        <v>88.564204459999999</v>
      </c>
      <c r="S33">
        <v>163.8347919</v>
      </c>
      <c r="T33">
        <v>130.32026479999999</v>
      </c>
      <c r="U33">
        <v>79.765170499999996</v>
      </c>
      <c r="V33">
        <v>458.31183809999999</v>
      </c>
      <c r="W33">
        <v>879.98691080000003</v>
      </c>
      <c r="X33">
        <v>3248.996611</v>
      </c>
      <c r="Y33">
        <v>3066.376135</v>
      </c>
      <c r="Z33">
        <v>3637.6572839999999</v>
      </c>
    </row>
    <row r="34" spans="1:26" x14ac:dyDescent="0.3">
      <c r="A34" t="s">
        <v>1042</v>
      </c>
      <c r="B34">
        <v>4</v>
      </c>
      <c r="C34">
        <v>2</v>
      </c>
      <c r="D34">
        <v>49.34</v>
      </c>
      <c r="E34">
        <v>4.6793135999999999E-2</v>
      </c>
      <c r="F34">
        <v>0.50838025099999995</v>
      </c>
      <c r="G34">
        <v>2.3357623670000001</v>
      </c>
      <c r="H34">
        <v>0.60081153899999995</v>
      </c>
      <c r="I34" t="s">
        <v>39</v>
      </c>
      <c r="J34">
        <v>2</v>
      </c>
      <c r="K34" t="s">
        <v>2</v>
      </c>
      <c r="L34" t="s">
        <v>0</v>
      </c>
      <c r="M34">
        <v>27681</v>
      </c>
      <c r="N34" t="s">
        <v>235</v>
      </c>
      <c r="O34">
        <v>340.39163600000001</v>
      </c>
      <c r="P34">
        <v>149.65323309999999</v>
      </c>
      <c r="Q34">
        <v>750.11494489999995</v>
      </c>
      <c r="R34">
        <v>305.1482221</v>
      </c>
      <c r="S34">
        <v>728.95536990000005</v>
      </c>
      <c r="T34">
        <v>259.45076749999998</v>
      </c>
      <c r="U34">
        <v>483.64443879999999</v>
      </c>
      <c r="V34">
        <v>442.9206039</v>
      </c>
      <c r="W34">
        <v>598.26486539999996</v>
      </c>
      <c r="X34">
        <v>1147.2276139999999</v>
      </c>
      <c r="Y34">
        <v>940.99009660000002</v>
      </c>
      <c r="Z34">
        <v>922.98978</v>
      </c>
    </row>
  </sheetData>
  <sortState xmlns:xlrd2="http://schemas.microsoft.com/office/spreadsheetml/2017/richdata2" ref="A2:AB778">
    <sortCondition ref="AA2:AA778"/>
  </sortState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B8"/>
  <sheetViews>
    <sheetView workbookViewId="0">
      <selection activeCell="B8" sqref="B8"/>
    </sheetView>
  </sheetViews>
  <sheetFormatPr defaultColWidth="13.109375" defaultRowHeight="14.4" x14ac:dyDescent="0.3"/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458</v>
      </c>
      <c r="B2">
        <v>18</v>
      </c>
      <c r="C2">
        <v>3</v>
      </c>
      <c r="D2">
        <v>1109.51</v>
      </c>
      <c r="E2">
        <v>1.2687804E-2</v>
      </c>
      <c r="F2">
        <v>0.50838025099999995</v>
      </c>
      <c r="G2">
        <v>3.0193999009999999</v>
      </c>
      <c r="H2">
        <v>0.82943276399999999</v>
      </c>
      <c r="I2" t="s">
        <v>39</v>
      </c>
      <c r="J2">
        <v>2</v>
      </c>
      <c r="K2" t="s">
        <v>1</v>
      </c>
      <c r="L2" t="s">
        <v>2</v>
      </c>
      <c r="M2">
        <v>37924</v>
      </c>
      <c r="N2" t="s">
        <v>459</v>
      </c>
      <c r="O2">
        <v>3962.4650259999999</v>
      </c>
      <c r="P2">
        <v>16984.960439999999</v>
      </c>
      <c r="Q2">
        <v>14513.91311</v>
      </c>
      <c r="R2">
        <v>10497.920410000001</v>
      </c>
      <c r="S2">
        <v>18016.263470000002</v>
      </c>
      <c r="T2">
        <v>21082.79538</v>
      </c>
      <c r="U2">
        <v>20475.286660000002</v>
      </c>
      <c r="V2">
        <v>30430.186900000001</v>
      </c>
      <c r="W2">
        <v>9814.5523730000004</v>
      </c>
      <c r="X2">
        <v>5880.0647630000003</v>
      </c>
      <c r="Y2">
        <v>6651.201188</v>
      </c>
      <c r="Z2">
        <v>7462.9302230000003</v>
      </c>
      <c r="AA2" t="s">
        <v>37</v>
      </c>
      <c r="AB2">
        <v>0.80969999999999998</v>
      </c>
    </row>
    <row r="3" spans="1:28" x14ac:dyDescent="0.3">
      <c r="A3" t="s">
        <v>1052</v>
      </c>
      <c r="B3">
        <v>4</v>
      </c>
      <c r="C3">
        <v>1</v>
      </c>
      <c r="D3">
        <v>86.45</v>
      </c>
      <c r="E3">
        <v>3.480867E-2</v>
      </c>
      <c r="F3">
        <v>0.50838025099999995</v>
      </c>
      <c r="G3">
        <v>10.9610959</v>
      </c>
      <c r="H3">
        <v>0.65965824100000003</v>
      </c>
      <c r="I3">
        <v>2</v>
      </c>
      <c r="J3">
        <v>1</v>
      </c>
      <c r="K3" t="s">
        <v>2</v>
      </c>
      <c r="L3" t="s">
        <v>1</v>
      </c>
      <c r="M3">
        <v>19661</v>
      </c>
      <c r="N3" t="s">
        <v>1027</v>
      </c>
      <c r="O3">
        <v>19.622996300000001</v>
      </c>
      <c r="P3">
        <v>0</v>
      </c>
      <c r="Q3">
        <v>43.911849410000002</v>
      </c>
      <c r="R3">
        <v>10.1643089</v>
      </c>
      <c r="S3">
        <v>35.048154889999999</v>
      </c>
      <c r="T3">
        <v>3.432501754</v>
      </c>
      <c r="U3">
        <v>6.765525588</v>
      </c>
      <c r="V3">
        <v>0</v>
      </c>
      <c r="W3">
        <v>59.306716489999999</v>
      </c>
      <c r="X3">
        <v>185.57436039999999</v>
      </c>
      <c r="Y3">
        <v>124.26105939999999</v>
      </c>
      <c r="Z3">
        <v>126.8056062</v>
      </c>
      <c r="AA3" t="s">
        <v>37</v>
      </c>
      <c r="AB3">
        <v>0.77070000000000005</v>
      </c>
    </row>
    <row r="4" spans="1:28" x14ac:dyDescent="0.3">
      <c r="A4" t="s">
        <v>1057</v>
      </c>
      <c r="B4">
        <v>5</v>
      </c>
      <c r="C4">
        <v>3</v>
      </c>
      <c r="D4">
        <v>71.010000000000005</v>
      </c>
      <c r="E4">
        <v>3.6284057000000002E-2</v>
      </c>
      <c r="F4">
        <v>0.50838025099999995</v>
      </c>
      <c r="G4">
        <v>3.1874361379999998</v>
      </c>
      <c r="H4">
        <v>0.65158395899999999</v>
      </c>
      <c r="I4">
        <v>2</v>
      </c>
      <c r="J4">
        <v>1</v>
      </c>
      <c r="K4" t="s">
        <v>2</v>
      </c>
      <c r="L4" t="s">
        <v>0</v>
      </c>
      <c r="M4">
        <v>17989</v>
      </c>
      <c r="N4" t="s">
        <v>1058</v>
      </c>
      <c r="O4">
        <v>126.7908535</v>
      </c>
      <c r="P4">
        <v>36.653463389999999</v>
      </c>
      <c r="Q4">
        <v>293.9073636</v>
      </c>
      <c r="R4">
        <v>381.06661250000002</v>
      </c>
      <c r="S4">
        <v>438.7251172</v>
      </c>
      <c r="T4">
        <v>554.0535754</v>
      </c>
      <c r="U4">
        <v>297.63728800000001</v>
      </c>
      <c r="V4">
        <v>995.32183169999996</v>
      </c>
      <c r="W4">
        <v>392.06444110000001</v>
      </c>
      <c r="X4">
        <v>694.21977100000004</v>
      </c>
      <c r="Y4">
        <v>688.65750979999996</v>
      </c>
      <c r="Z4">
        <v>897.46304369999996</v>
      </c>
      <c r="AA4" t="s">
        <v>37</v>
      </c>
      <c r="AB4">
        <v>0.75819999999999999</v>
      </c>
    </row>
    <row r="5" spans="1:28" x14ac:dyDescent="0.3">
      <c r="A5" t="s">
        <v>512</v>
      </c>
      <c r="B5">
        <v>11</v>
      </c>
      <c r="C5">
        <v>6</v>
      </c>
      <c r="D5">
        <v>308.27999999999997</v>
      </c>
      <c r="E5">
        <v>4.6324181999999998E-2</v>
      </c>
      <c r="F5">
        <v>0.50838025099999995</v>
      </c>
      <c r="G5">
        <v>7.1799087320000003</v>
      </c>
      <c r="H5">
        <v>0.60285957499999998</v>
      </c>
      <c r="I5" t="s">
        <v>39</v>
      </c>
      <c r="J5">
        <v>2</v>
      </c>
      <c r="K5" t="s">
        <v>1</v>
      </c>
      <c r="L5" t="s">
        <v>2</v>
      </c>
      <c r="M5">
        <v>51559</v>
      </c>
      <c r="N5" t="s">
        <v>513</v>
      </c>
      <c r="O5">
        <v>264.78933180000001</v>
      </c>
      <c r="P5">
        <v>1073.241921</v>
      </c>
      <c r="Q5">
        <v>2702.9540569999999</v>
      </c>
      <c r="R5">
        <v>340.00996040000001</v>
      </c>
      <c r="S5">
        <v>1538.86922</v>
      </c>
      <c r="T5">
        <v>946.10773529999994</v>
      </c>
      <c r="U5">
        <v>2904.7555699999998</v>
      </c>
      <c r="V5">
        <v>7698.9636520000004</v>
      </c>
      <c r="W5">
        <v>529.91379810000001</v>
      </c>
      <c r="X5">
        <v>419.67723269999999</v>
      </c>
      <c r="Y5">
        <v>558.6411971</v>
      </c>
      <c r="Z5">
        <v>314.72913069999998</v>
      </c>
      <c r="AA5" t="s">
        <v>37</v>
      </c>
      <c r="AB5">
        <v>0.98709999999999998</v>
      </c>
    </row>
    <row r="7" spans="1:28" x14ac:dyDescent="0.3">
      <c r="N7" t="s">
        <v>1059</v>
      </c>
      <c r="O7">
        <f>(4/33)*100</f>
        <v>12.121212121212121</v>
      </c>
    </row>
    <row r="8" spans="1:28" x14ac:dyDescent="0.3">
      <c r="A8" t="s">
        <v>1059</v>
      </c>
      <c r="B8" s="6">
        <f>(4/33)*100</f>
        <v>12.121212121212121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B17"/>
  <sheetViews>
    <sheetView topLeftCell="A3" workbookViewId="0">
      <selection activeCell="AA3" sqref="AA1:AH1048576"/>
    </sheetView>
  </sheetViews>
  <sheetFormatPr defaultRowHeight="14.4" x14ac:dyDescent="0.3"/>
  <cols>
    <col min="1" max="1" width="12.554687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1050</v>
      </c>
      <c r="B2">
        <v>8</v>
      </c>
      <c r="C2">
        <v>2</v>
      </c>
      <c r="D2">
        <v>104.18</v>
      </c>
      <c r="E2">
        <v>3.3374899999999998E-3</v>
      </c>
      <c r="F2">
        <v>0.50838025099999995</v>
      </c>
      <c r="G2">
        <v>2.8500405729999998</v>
      </c>
      <c r="H2">
        <v>0.95594322300000001</v>
      </c>
      <c r="I2" t="s">
        <v>39</v>
      </c>
      <c r="J2">
        <v>2</v>
      </c>
      <c r="K2" t="s">
        <v>2</v>
      </c>
      <c r="L2" t="s">
        <v>0</v>
      </c>
      <c r="M2">
        <v>16727</v>
      </c>
      <c r="N2" t="s">
        <v>1017</v>
      </c>
      <c r="O2">
        <v>438.78340100000003</v>
      </c>
      <c r="P2">
        <v>553.62598679999996</v>
      </c>
      <c r="Q2">
        <v>741.9618557</v>
      </c>
      <c r="R2">
        <v>249.12806649999999</v>
      </c>
      <c r="S2">
        <v>1695.4437029999999</v>
      </c>
      <c r="T2">
        <v>937.2395649</v>
      </c>
      <c r="U2">
        <v>1541.618966</v>
      </c>
      <c r="V2">
        <v>1033.4351799999999</v>
      </c>
      <c r="W2">
        <v>2059.0123050000002</v>
      </c>
      <c r="X2">
        <v>1198.8676330000001</v>
      </c>
      <c r="Y2">
        <v>1047.2907849999999</v>
      </c>
      <c r="Z2">
        <v>1347.8827879999999</v>
      </c>
      <c r="AA2" t="s">
        <v>28</v>
      </c>
      <c r="AB2">
        <v>0.58260000000000001</v>
      </c>
    </row>
    <row r="3" spans="1:28" x14ac:dyDescent="0.3">
      <c r="A3" t="s">
        <v>1030</v>
      </c>
      <c r="B3">
        <v>23</v>
      </c>
      <c r="C3">
        <v>9</v>
      </c>
      <c r="D3">
        <v>143.94999999999999</v>
      </c>
      <c r="E3">
        <v>5.0113889999999998E-3</v>
      </c>
      <c r="F3">
        <v>0.50838025099999995</v>
      </c>
      <c r="G3">
        <v>2.4828073919999998</v>
      </c>
      <c r="H3">
        <v>0.92922031999999999</v>
      </c>
      <c r="I3">
        <v>2</v>
      </c>
      <c r="J3">
        <v>1</v>
      </c>
      <c r="K3" t="s">
        <v>1</v>
      </c>
      <c r="L3" t="s">
        <v>0</v>
      </c>
      <c r="M3">
        <v>122857</v>
      </c>
      <c r="N3" t="s">
        <v>1031</v>
      </c>
      <c r="O3">
        <v>2529.2160079999999</v>
      </c>
      <c r="P3">
        <v>2130.1422600000001</v>
      </c>
      <c r="Q3">
        <v>2952.09629</v>
      </c>
      <c r="R3">
        <v>2695.0782869999998</v>
      </c>
      <c r="S3">
        <v>3415.4856949999999</v>
      </c>
      <c r="T3">
        <v>6884.8385630000002</v>
      </c>
      <c r="U3">
        <v>5094.939918</v>
      </c>
      <c r="V3">
        <v>10193.87176</v>
      </c>
      <c r="W3">
        <v>3425.8344780000002</v>
      </c>
      <c r="X3">
        <v>2522.5142679999999</v>
      </c>
      <c r="Y3">
        <v>2573.1252049999998</v>
      </c>
      <c r="Z3">
        <v>2655.023486</v>
      </c>
      <c r="AA3" t="s">
        <v>28</v>
      </c>
      <c r="AB3">
        <v>0.69740000000000002</v>
      </c>
    </row>
    <row r="4" spans="1:28" x14ac:dyDescent="0.3">
      <c r="A4" t="s">
        <v>1034</v>
      </c>
      <c r="B4">
        <v>6</v>
      </c>
      <c r="C4">
        <v>2</v>
      </c>
      <c r="D4">
        <v>146.77000000000001</v>
      </c>
      <c r="E4">
        <v>8.5569689999999993E-3</v>
      </c>
      <c r="F4">
        <v>0.50838025099999995</v>
      </c>
      <c r="G4">
        <v>11.312937120000001</v>
      </c>
      <c r="H4">
        <v>0.87871289200000002</v>
      </c>
      <c r="I4" t="s">
        <v>39</v>
      </c>
      <c r="J4">
        <v>2</v>
      </c>
      <c r="K4" t="s">
        <v>1</v>
      </c>
      <c r="L4" t="s">
        <v>2</v>
      </c>
      <c r="M4">
        <v>27858</v>
      </c>
      <c r="N4" t="s">
        <v>1035</v>
      </c>
      <c r="O4">
        <v>44.042066949999999</v>
      </c>
      <c r="P4">
        <v>146.08002110000001</v>
      </c>
      <c r="Q4">
        <v>263.92858660000002</v>
      </c>
      <c r="R4">
        <v>128.40460379999999</v>
      </c>
      <c r="S4">
        <v>507.84673839999999</v>
      </c>
      <c r="T4">
        <v>80.850549760000007</v>
      </c>
      <c r="U4">
        <v>364.38094289999998</v>
      </c>
      <c r="V4">
        <v>100.36725629999999</v>
      </c>
      <c r="W4">
        <v>34.51904399</v>
      </c>
      <c r="X4">
        <v>15.39013456</v>
      </c>
      <c r="Y4">
        <v>38.280661649999999</v>
      </c>
      <c r="Z4">
        <v>4.9288146910000004</v>
      </c>
      <c r="AA4" t="s">
        <v>28</v>
      </c>
      <c r="AB4">
        <v>0.62209999999999999</v>
      </c>
    </row>
    <row r="5" spans="1:28" x14ac:dyDescent="0.3">
      <c r="A5" t="s">
        <v>479</v>
      </c>
      <c r="B5">
        <v>20</v>
      </c>
      <c r="C5">
        <v>10</v>
      </c>
      <c r="D5">
        <v>274.97000000000003</v>
      </c>
      <c r="E5">
        <v>1.5022872E-2</v>
      </c>
      <c r="F5">
        <v>0.50838025099999995</v>
      </c>
      <c r="G5">
        <v>2.3998740089999999</v>
      </c>
      <c r="H5">
        <v>0.80515414600000001</v>
      </c>
      <c r="I5" t="s">
        <v>39</v>
      </c>
      <c r="J5">
        <v>2</v>
      </c>
      <c r="K5" t="s">
        <v>2</v>
      </c>
      <c r="L5" t="s">
        <v>0</v>
      </c>
      <c r="M5">
        <v>76413</v>
      </c>
      <c r="N5" t="s">
        <v>480</v>
      </c>
      <c r="O5">
        <v>5156.9514989999998</v>
      </c>
      <c r="P5">
        <v>1972.9777819999999</v>
      </c>
      <c r="Q5">
        <v>5456.2145440000004</v>
      </c>
      <c r="R5">
        <v>2601.8509279999998</v>
      </c>
      <c r="S5">
        <v>3589.3605600000001</v>
      </c>
      <c r="T5">
        <v>5497.2684600000002</v>
      </c>
      <c r="U5">
        <v>8136.1548679999996</v>
      </c>
      <c r="V5">
        <v>5577.856839</v>
      </c>
      <c r="W5">
        <v>7954.4853030000004</v>
      </c>
      <c r="X5">
        <v>10917.16481</v>
      </c>
      <c r="Y5">
        <v>7688.8159329999999</v>
      </c>
      <c r="Z5">
        <v>9888.8078089999999</v>
      </c>
      <c r="AA5" t="s">
        <v>28</v>
      </c>
      <c r="AB5">
        <v>0.44729999999999998</v>
      </c>
    </row>
    <row r="6" spans="1:28" x14ac:dyDescent="0.3">
      <c r="A6" t="s">
        <v>981</v>
      </c>
      <c r="B6">
        <v>13</v>
      </c>
      <c r="C6">
        <v>2</v>
      </c>
      <c r="D6">
        <v>547.57000000000005</v>
      </c>
      <c r="E6">
        <v>1.9105677000000001E-2</v>
      </c>
      <c r="F6">
        <v>0.50838025099999995</v>
      </c>
      <c r="G6">
        <v>16.507664040000002</v>
      </c>
      <c r="H6">
        <v>0.76750216699999996</v>
      </c>
      <c r="I6" t="s">
        <v>39</v>
      </c>
      <c r="J6">
        <v>2</v>
      </c>
      <c r="K6" t="s">
        <v>1</v>
      </c>
      <c r="L6" t="s">
        <v>0</v>
      </c>
      <c r="M6">
        <v>23805</v>
      </c>
      <c r="N6" t="s">
        <v>982</v>
      </c>
      <c r="O6">
        <v>898.17083230000003</v>
      </c>
      <c r="P6">
        <v>82.804710029999995</v>
      </c>
      <c r="Q6">
        <v>805.49505260000001</v>
      </c>
      <c r="R6">
        <v>16.119801559999999</v>
      </c>
      <c r="S6">
        <v>16002.83164</v>
      </c>
      <c r="T6">
        <v>1673.9943209999999</v>
      </c>
      <c r="U6">
        <v>3494.9814139999999</v>
      </c>
      <c r="V6">
        <v>8584.7492999999995</v>
      </c>
      <c r="W6">
        <v>1854.1818599999999</v>
      </c>
      <c r="X6">
        <v>1585.0294530000001</v>
      </c>
      <c r="Y6">
        <v>2854.8842599999998</v>
      </c>
      <c r="Z6">
        <v>357.59304950000001</v>
      </c>
      <c r="AA6" t="s">
        <v>28</v>
      </c>
      <c r="AB6">
        <v>0.65939999999999999</v>
      </c>
    </row>
    <row r="7" spans="1:28" x14ac:dyDescent="0.3">
      <c r="A7" t="s">
        <v>1023</v>
      </c>
      <c r="B7">
        <v>8</v>
      </c>
      <c r="C7">
        <v>3</v>
      </c>
      <c r="D7">
        <v>66.81</v>
      </c>
      <c r="E7">
        <v>2.8832447000000001E-2</v>
      </c>
      <c r="F7">
        <v>0.50838025099999995</v>
      </c>
      <c r="G7">
        <v>4.9693743289999999</v>
      </c>
      <c r="H7">
        <v>0.69540767000000003</v>
      </c>
      <c r="I7" t="s">
        <v>39</v>
      </c>
      <c r="J7">
        <v>2</v>
      </c>
      <c r="K7" t="s">
        <v>0</v>
      </c>
      <c r="L7" t="s">
        <v>2</v>
      </c>
      <c r="M7">
        <v>17292</v>
      </c>
      <c r="N7" t="s">
        <v>1024</v>
      </c>
      <c r="O7">
        <v>1127.5866129999999</v>
      </c>
      <c r="P7">
        <v>5871.3868549999997</v>
      </c>
      <c r="Q7">
        <v>5323.8583090000002</v>
      </c>
      <c r="R7">
        <v>3907.9965809999999</v>
      </c>
      <c r="S7">
        <v>6825.9660130000002</v>
      </c>
      <c r="T7">
        <v>1045.860426</v>
      </c>
      <c r="U7">
        <v>1946.115751</v>
      </c>
      <c r="V7">
        <v>3277.358471</v>
      </c>
      <c r="W7">
        <v>2425.6414679999998</v>
      </c>
      <c r="X7">
        <v>482.14953819999999</v>
      </c>
      <c r="Y7">
        <v>136.64185889999999</v>
      </c>
      <c r="Z7">
        <v>221.73854449999999</v>
      </c>
      <c r="AA7" t="s">
        <v>28</v>
      </c>
      <c r="AB7">
        <v>0.74870000000000003</v>
      </c>
    </row>
    <row r="8" spans="1:28" x14ac:dyDescent="0.3">
      <c r="A8" t="s">
        <v>210</v>
      </c>
      <c r="B8">
        <v>14</v>
      </c>
      <c r="C8">
        <v>3</v>
      </c>
      <c r="D8">
        <v>88.63</v>
      </c>
      <c r="E8">
        <v>3.3093078999999997E-2</v>
      </c>
      <c r="F8">
        <v>0.50838025099999995</v>
      </c>
      <c r="G8">
        <v>2.86365757</v>
      </c>
      <c r="H8">
        <v>0.66939764999999996</v>
      </c>
      <c r="I8" t="s">
        <v>39</v>
      </c>
      <c r="J8">
        <v>2</v>
      </c>
      <c r="K8" t="s">
        <v>1</v>
      </c>
      <c r="L8" t="s">
        <v>2</v>
      </c>
      <c r="M8">
        <v>89228</v>
      </c>
      <c r="N8" t="s">
        <v>211</v>
      </c>
      <c r="O8">
        <v>1868.79836</v>
      </c>
      <c r="P8">
        <v>920.90323679999995</v>
      </c>
      <c r="Q8">
        <v>4217.9098860000004</v>
      </c>
      <c r="R8">
        <v>3152.6186130000001</v>
      </c>
      <c r="S8">
        <v>4492.5186990000002</v>
      </c>
      <c r="T8">
        <v>7060.6381659999997</v>
      </c>
      <c r="U8">
        <v>3539.2571029999999</v>
      </c>
      <c r="V8">
        <v>8364.0968200000007</v>
      </c>
      <c r="W8">
        <v>3135.4344689999998</v>
      </c>
      <c r="X8">
        <v>1902.2283809999999</v>
      </c>
      <c r="Y8">
        <v>1107.584251</v>
      </c>
      <c r="Z8">
        <v>2045.854738</v>
      </c>
      <c r="AA8" t="s">
        <v>28</v>
      </c>
      <c r="AB8">
        <v>0.49809999999999999</v>
      </c>
    </row>
    <row r="9" spans="1:28" x14ac:dyDescent="0.3">
      <c r="A9" t="s">
        <v>1044</v>
      </c>
      <c r="B9">
        <v>6</v>
      </c>
      <c r="C9">
        <v>1</v>
      </c>
      <c r="D9">
        <v>96.49</v>
      </c>
      <c r="E9">
        <v>4.0559216000000002E-2</v>
      </c>
      <c r="F9">
        <v>0.50838025099999995</v>
      </c>
      <c r="G9">
        <v>1047.0904499999999</v>
      </c>
      <c r="H9">
        <v>0.62960823600000004</v>
      </c>
      <c r="I9">
        <v>2</v>
      </c>
      <c r="J9">
        <v>1</v>
      </c>
      <c r="K9" t="s">
        <v>2</v>
      </c>
      <c r="L9" t="s">
        <v>1</v>
      </c>
      <c r="M9">
        <v>14150</v>
      </c>
      <c r="N9" t="s">
        <v>1045</v>
      </c>
      <c r="O9">
        <v>0.38396732300000003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0.16108375999999999</v>
      </c>
      <c r="W9">
        <v>0</v>
      </c>
      <c r="X9">
        <v>92.347047439999997</v>
      </c>
      <c r="Y9">
        <v>1.8689931129999999</v>
      </c>
      <c r="Z9">
        <v>74.453225810000006</v>
      </c>
      <c r="AA9" t="s">
        <v>28</v>
      </c>
      <c r="AB9">
        <v>0.82579999999999998</v>
      </c>
    </row>
    <row r="10" spans="1:28" x14ac:dyDescent="0.3">
      <c r="A10" t="s">
        <v>26</v>
      </c>
      <c r="B10">
        <v>13</v>
      </c>
      <c r="C10">
        <v>7</v>
      </c>
      <c r="D10">
        <v>159.97999999999999</v>
      </c>
      <c r="E10">
        <v>4.1286014000000003E-2</v>
      </c>
      <c r="F10">
        <v>0.50838025099999995</v>
      </c>
      <c r="G10">
        <v>4.4540212370000001</v>
      </c>
      <c r="H10">
        <v>0.62606494599999996</v>
      </c>
      <c r="I10">
        <v>1</v>
      </c>
      <c r="J10">
        <v>1</v>
      </c>
      <c r="K10" t="s">
        <v>1</v>
      </c>
      <c r="L10" t="s">
        <v>0</v>
      </c>
      <c r="M10">
        <v>106822</v>
      </c>
      <c r="N10" t="s">
        <v>27</v>
      </c>
      <c r="O10">
        <v>901.12885549999999</v>
      </c>
      <c r="P10">
        <v>5878.6036979999999</v>
      </c>
      <c r="Q10">
        <v>1487.763927</v>
      </c>
      <c r="R10">
        <v>1618.741178</v>
      </c>
      <c r="S10">
        <v>2236.1400079999999</v>
      </c>
      <c r="T10">
        <v>14614.992329999999</v>
      </c>
      <c r="U10">
        <v>20358.665270000001</v>
      </c>
      <c r="V10">
        <v>6823.7148800000004</v>
      </c>
      <c r="W10">
        <v>16492.347590000001</v>
      </c>
      <c r="X10">
        <v>7948.705121</v>
      </c>
      <c r="Y10">
        <v>4780.8423229999999</v>
      </c>
      <c r="Z10">
        <v>7333.6854020000001</v>
      </c>
      <c r="AA10" t="s">
        <v>28</v>
      </c>
      <c r="AB10">
        <v>0.69379999999999997</v>
      </c>
    </row>
    <row r="11" spans="1:28" x14ac:dyDescent="0.3">
      <c r="A11" t="s">
        <v>1025</v>
      </c>
      <c r="B11">
        <v>4</v>
      </c>
      <c r="C11">
        <v>1</v>
      </c>
      <c r="D11">
        <v>101.97</v>
      </c>
      <c r="E11">
        <v>4.2562218999999998E-2</v>
      </c>
      <c r="F11">
        <v>0.50838025099999995</v>
      </c>
      <c r="G11">
        <v>4.4004428349999998</v>
      </c>
      <c r="H11">
        <v>0.61996809500000005</v>
      </c>
      <c r="I11" t="s">
        <v>39</v>
      </c>
      <c r="J11">
        <v>2</v>
      </c>
      <c r="K11" t="s">
        <v>1</v>
      </c>
      <c r="L11" t="s">
        <v>0</v>
      </c>
      <c r="M11">
        <v>22183</v>
      </c>
      <c r="N11" t="s">
        <v>1026</v>
      </c>
      <c r="O11">
        <v>63.590782230000002</v>
      </c>
      <c r="P11">
        <v>37.183959690000002</v>
      </c>
      <c r="Q11">
        <v>311.0074075</v>
      </c>
      <c r="R11">
        <v>13.119505800000001</v>
      </c>
      <c r="S11">
        <v>814.95406609999998</v>
      </c>
      <c r="T11">
        <v>197.2095491</v>
      </c>
      <c r="U11">
        <v>414.68826710000002</v>
      </c>
      <c r="V11">
        <v>442.90356200000002</v>
      </c>
      <c r="W11">
        <v>316.19647620000001</v>
      </c>
      <c r="X11">
        <v>95.061314960000004</v>
      </c>
      <c r="Y11">
        <v>41.802473470000002</v>
      </c>
      <c r="Z11">
        <v>76.445536450000006</v>
      </c>
      <c r="AA11" t="s">
        <v>28</v>
      </c>
      <c r="AB11">
        <v>0.77059999999999995</v>
      </c>
    </row>
    <row r="12" spans="1:28" x14ac:dyDescent="0.3">
      <c r="A12" t="s">
        <v>1039</v>
      </c>
      <c r="B12">
        <v>16</v>
      </c>
      <c r="C12">
        <v>3</v>
      </c>
      <c r="D12">
        <v>83.28</v>
      </c>
      <c r="E12">
        <v>4.6702509000000003E-2</v>
      </c>
      <c r="F12">
        <v>0.50838025099999995</v>
      </c>
      <c r="G12">
        <v>3.6071110069999999</v>
      </c>
      <c r="H12">
        <v>0.601205938</v>
      </c>
      <c r="I12">
        <v>2</v>
      </c>
      <c r="J12">
        <v>1</v>
      </c>
      <c r="K12" t="s">
        <v>2</v>
      </c>
      <c r="L12" t="s">
        <v>1</v>
      </c>
      <c r="M12">
        <v>134610</v>
      </c>
      <c r="N12" t="s">
        <v>1040</v>
      </c>
      <c r="O12">
        <v>146.99129210000001</v>
      </c>
      <c r="P12">
        <v>67.674619910000004</v>
      </c>
      <c r="Q12">
        <v>675.4016732</v>
      </c>
      <c r="R12">
        <v>379.7704761</v>
      </c>
      <c r="S12">
        <v>316.99535429999997</v>
      </c>
      <c r="T12">
        <v>224.34563969999999</v>
      </c>
      <c r="U12">
        <v>269.68477780000001</v>
      </c>
      <c r="V12">
        <v>153.18025299999999</v>
      </c>
      <c r="W12">
        <v>374.54422529999999</v>
      </c>
      <c r="X12">
        <v>1065.2279329999999</v>
      </c>
      <c r="Y12">
        <v>1221.9595139999999</v>
      </c>
      <c r="Z12">
        <v>816.26649299999997</v>
      </c>
      <c r="AA12" t="s">
        <v>28</v>
      </c>
      <c r="AB12">
        <v>0.69159999999999999</v>
      </c>
    </row>
    <row r="13" spans="1:28" x14ac:dyDescent="0.3">
      <c r="A13" t="s">
        <v>1032</v>
      </c>
      <c r="B13">
        <v>2</v>
      </c>
      <c r="C13">
        <v>1</v>
      </c>
      <c r="D13">
        <v>51.38</v>
      </c>
      <c r="E13">
        <v>4.9329791999999997E-2</v>
      </c>
      <c r="F13">
        <v>0.50838025099999995</v>
      </c>
      <c r="G13">
        <v>9.0062920539999993</v>
      </c>
      <c r="H13">
        <v>0.59003420600000001</v>
      </c>
      <c r="I13">
        <v>1</v>
      </c>
      <c r="J13">
        <v>1</v>
      </c>
      <c r="K13" t="s">
        <v>1</v>
      </c>
      <c r="L13" t="s">
        <v>0</v>
      </c>
      <c r="M13">
        <v>64539</v>
      </c>
      <c r="N13" t="s">
        <v>1033</v>
      </c>
      <c r="O13">
        <v>3.3721793400000002</v>
      </c>
      <c r="P13">
        <v>78.237441009999998</v>
      </c>
      <c r="Q13">
        <v>16.915580039999998</v>
      </c>
      <c r="R13">
        <v>0</v>
      </c>
      <c r="S13">
        <v>40.86709836</v>
      </c>
      <c r="T13">
        <v>329.3097429</v>
      </c>
      <c r="U13">
        <v>328.68827379999999</v>
      </c>
      <c r="V13">
        <v>188.48161429999999</v>
      </c>
      <c r="W13">
        <v>218.1458064</v>
      </c>
      <c r="X13">
        <v>52.348510920000002</v>
      </c>
      <c r="Y13">
        <v>35.582289690000003</v>
      </c>
      <c r="Z13">
        <v>10.17346495</v>
      </c>
      <c r="AA13" t="s">
        <v>28</v>
      </c>
      <c r="AB13">
        <v>0.63600000000000001</v>
      </c>
    </row>
    <row r="14" spans="1:28" x14ac:dyDescent="0.3">
      <c r="A14" t="s">
        <v>1036</v>
      </c>
      <c r="B14">
        <v>3</v>
      </c>
      <c r="C14">
        <v>1</v>
      </c>
      <c r="D14">
        <v>85.25</v>
      </c>
      <c r="E14">
        <v>4.9582283999999997E-2</v>
      </c>
      <c r="F14">
        <v>0.50838025099999995</v>
      </c>
      <c r="G14">
        <v>15.14012005</v>
      </c>
      <c r="H14">
        <v>0.58898825600000004</v>
      </c>
      <c r="I14">
        <v>1</v>
      </c>
      <c r="J14">
        <v>1</v>
      </c>
      <c r="K14" t="s">
        <v>1</v>
      </c>
      <c r="L14" t="s">
        <v>0</v>
      </c>
      <c r="M14">
        <v>19599</v>
      </c>
      <c r="N14" t="s">
        <v>1037</v>
      </c>
      <c r="O14">
        <v>1.500678647</v>
      </c>
      <c r="P14">
        <v>63.987260429999999</v>
      </c>
      <c r="Q14">
        <v>11.83983059</v>
      </c>
      <c r="R14">
        <v>0</v>
      </c>
      <c r="S14">
        <v>644.06777850000003</v>
      </c>
      <c r="T14">
        <v>68.399593460000006</v>
      </c>
      <c r="U14">
        <v>181.4481921</v>
      </c>
      <c r="V14">
        <v>276.83615200000003</v>
      </c>
      <c r="W14">
        <v>427.15385359999999</v>
      </c>
      <c r="X14">
        <v>16.563935570000002</v>
      </c>
      <c r="Y14">
        <v>93.067392280000007</v>
      </c>
      <c r="Z14">
        <v>3.0372099339999998</v>
      </c>
      <c r="AA14" t="s">
        <v>28</v>
      </c>
      <c r="AB14">
        <v>0.52759999999999996</v>
      </c>
    </row>
    <row r="17" spans="1:2" x14ac:dyDescent="0.3">
      <c r="A17" t="s">
        <v>1060</v>
      </c>
      <c r="B17" s="6">
        <f>(13/33)*100</f>
        <v>39.393939393939391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B7"/>
  <sheetViews>
    <sheetView workbookViewId="0">
      <selection activeCell="AA1" sqref="AA1:AH1048576"/>
    </sheetView>
  </sheetViews>
  <sheetFormatPr defaultRowHeight="14.4" x14ac:dyDescent="0.3"/>
  <cols>
    <col min="1" max="1" width="11.554687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723</v>
      </c>
      <c r="B2">
        <v>4</v>
      </c>
      <c r="C2">
        <v>1</v>
      </c>
      <c r="D2">
        <v>68.290000000000006</v>
      </c>
      <c r="E2">
        <v>1.6705936000000001E-2</v>
      </c>
      <c r="F2">
        <v>0.50838025099999995</v>
      </c>
      <c r="G2">
        <v>7.7881469689999996</v>
      </c>
      <c r="H2">
        <v>0.78896083100000003</v>
      </c>
      <c r="I2">
        <v>1</v>
      </c>
      <c r="J2">
        <v>1</v>
      </c>
      <c r="K2" t="s">
        <v>2</v>
      </c>
      <c r="L2" t="s">
        <v>0</v>
      </c>
      <c r="M2">
        <v>31442</v>
      </c>
      <c r="N2" t="s">
        <v>724</v>
      </c>
      <c r="O2">
        <v>574.89119419999997</v>
      </c>
      <c r="P2">
        <v>1989.4261919999999</v>
      </c>
      <c r="Q2">
        <v>485.60770009999999</v>
      </c>
      <c r="R2">
        <v>33.287603490000002</v>
      </c>
      <c r="S2">
        <v>1034.189674</v>
      </c>
      <c r="T2">
        <v>2036.482917</v>
      </c>
      <c r="U2">
        <v>2256.0575859999999</v>
      </c>
      <c r="V2">
        <v>2233.7808709999999</v>
      </c>
      <c r="W2">
        <v>2694.2708160000002</v>
      </c>
      <c r="X2">
        <v>6492.6368140000004</v>
      </c>
      <c r="Y2">
        <v>7093.7727590000004</v>
      </c>
      <c r="Z2">
        <v>7731.8331799999996</v>
      </c>
      <c r="AA2" t="s">
        <v>25</v>
      </c>
      <c r="AB2">
        <v>0.63449999999999995</v>
      </c>
    </row>
    <row r="3" spans="1:28" x14ac:dyDescent="0.3">
      <c r="A3" t="s">
        <v>1028</v>
      </c>
      <c r="B3">
        <v>4</v>
      </c>
      <c r="C3">
        <v>2</v>
      </c>
      <c r="D3">
        <v>36.36</v>
      </c>
      <c r="E3">
        <v>1.0152609999999999E-2</v>
      </c>
      <c r="F3">
        <v>0.50838025099999995</v>
      </c>
      <c r="G3">
        <v>240.2366064</v>
      </c>
      <c r="H3">
        <v>0.85859616100000002</v>
      </c>
      <c r="I3">
        <v>1</v>
      </c>
      <c r="J3">
        <v>1</v>
      </c>
      <c r="K3" t="s">
        <v>0</v>
      </c>
      <c r="L3" t="s">
        <v>2</v>
      </c>
      <c r="M3">
        <v>11941</v>
      </c>
      <c r="N3" t="s">
        <v>1029</v>
      </c>
      <c r="O3">
        <v>136.1241618</v>
      </c>
      <c r="P3">
        <v>15287.42317</v>
      </c>
      <c r="Q3">
        <v>24219.413799999998</v>
      </c>
      <c r="R3">
        <v>440.06550120000003</v>
      </c>
      <c r="S3">
        <v>13332.08791</v>
      </c>
      <c r="T3">
        <v>124.5768482</v>
      </c>
      <c r="U3">
        <v>441.99414510000003</v>
      </c>
      <c r="V3">
        <v>2768.9856110000001</v>
      </c>
      <c r="W3">
        <v>161.15218490000001</v>
      </c>
      <c r="X3">
        <v>0</v>
      </c>
      <c r="Y3">
        <v>4.5676967590000004</v>
      </c>
      <c r="Z3">
        <v>1.128240498</v>
      </c>
      <c r="AA3" t="s">
        <v>55</v>
      </c>
      <c r="AB3">
        <v>0.69379999999999997</v>
      </c>
    </row>
    <row r="4" spans="1:28" x14ac:dyDescent="0.3">
      <c r="A4" t="s">
        <v>182</v>
      </c>
      <c r="B4">
        <v>26</v>
      </c>
      <c r="C4">
        <v>9</v>
      </c>
      <c r="D4">
        <v>689.54</v>
      </c>
      <c r="E4">
        <v>4.5555079999999998E-2</v>
      </c>
      <c r="F4">
        <v>0.50838025099999995</v>
      </c>
      <c r="G4">
        <v>3.3117683969999998</v>
      </c>
      <c r="H4">
        <v>0.60625764199999999</v>
      </c>
      <c r="I4" t="s">
        <v>39</v>
      </c>
      <c r="J4">
        <v>2</v>
      </c>
      <c r="K4" t="s">
        <v>2</v>
      </c>
      <c r="L4" t="s">
        <v>0</v>
      </c>
      <c r="M4">
        <v>77148</v>
      </c>
      <c r="N4" t="s">
        <v>183</v>
      </c>
      <c r="O4">
        <v>1445.6344899999999</v>
      </c>
      <c r="P4">
        <v>1928.798632</v>
      </c>
      <c r="Q4">
        <v>1211.6016179999999</v>
      </c>
      <c r="R4">
        <v>1030.10628</v>
      </c>
      <c r="S4">
        <v>1125.0154689999999</v>
      </c>
      <c r="T4">
        <v>468.09750159999999</v>
      </c>
      <c r="U4">
        <v>432.47627870000002</v>
      </c>
      <c r="V4">
        <v>3874.6138139999998</v>
      </c>
      <c r="W4">
        <v>1579.6165599999999</v>
      </c>
      <c r="X4">
        <v>5447.8044950000003</v>
      </c>
      <c r="Y4">
        <v>4920.1230370000003</v>
      </c>
      <c r="Z4">
        <v>6651.8142459999999</v>
      </c>
      <c r="AA4" t="s">
        <v>55</v>
      </c>
      <c r="AB4">
        <v>0.49940000000000001</v>
      </c>
    </row>
    <row r="7" spans="1:28" x14ac:dyDescent="0.3">
      <c r="A7" t="s">
        <v>1061</v>
      </c>
      <c r="B7" s="6">
        <f>(3/33)*100</f>
        <v>9.0909090909090917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B6"/>
  <sheetViews>
    <sheetView workbookViewId="0">
      <selection activeCell="K23" sqref="K23"/>
    </sheetView>
  </sheetViews>
  <sheetFormatPr defaultRowHeight="14.4" x14ac:dyDescent="0.3"/>
  <cols>
    <col min="1" max="1" width="10.554687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1038</v>
      </c>
      <c r="B2">
        <v>11</v>
      </c>
      <c r="C2">
        <v>4</v>
      </c>
      <c r="D2">
        <v>242.4</v>
      </c>
      <c r="E2">
        <v>7.2353499999999998E-3</v>
      </c>
      <c r="F2">
        <v>0.50838025099999995</v>
      </c>
      <c r="G2">
        <v>10.69495135</v>
      </c>
      <c r="H2">
        <v>0.89655164200000004</v>
      </c>
      <c r="I2" t="s">
        <v>39</v>
      </c>
      <c r="J2">
        <v>2</v>
      </c>
      <c r="K2" t="s">
        <v>1</v>
      </c>
      <c r="L2" t="s">
        <v>2</v>
      </c>
      <c r="M2">
        <v>41998</v>
      </c>
      <c r="N2" t="s">
        <v>693</v>
      </c>
      <c r="O2">
        <v>3673.5965169999999</v>
      </c>
      <c r="P2">
        <v>426.33122759999998</v>
      </c>
      <c r="Q2">
        <v>2931.6899950000002</v>
      </c>
      <c r="R2">
        <v>2296.138751</v>
      </c>
      <c r="S2">
        <v>2373.837978</v>
      </c>
      <c r="T2">
        <v>3043.0851539999999</v>
      </c>
      <c r="U2">
        <v>1861.430597</v>
      </c>
      <c r="V2">
        <v>10525.380160000001</v>
      </c>
      <c r="W2">
        <v>508.1160696</v>
      </c>
      <c r="X2">
        <v>320.37614989999997</v>
      </c>
      <c r="Y2">
        <v>364.32460159999999</v>
      </c>
      <c r="Z2">
        <v>471.86900070000002</v>
      </c>
      <c r="AA2" t="s">
        <v>43</v>
      </c>
      <c r="AB2">
        <v>0.48830000000000001</v>
      </c>
    </row>
    <row r="3" spans="1:28" x14ac:dyDescent="0.3">
      <c r="A3" t="s">
        <v>706</v>
      </c>
      <c r="B3">
        <v>25</v>
      </c>
      <c r="C3">
        <v>8</v>
      </c>
      <c r="D3">
        <v>487.65</v>
      </c>
      <c r="E3">
        <v>3.5223973999999998E-2</v>
      </c>
      <c r="F3">
        <v>0.50838025099999995</v>
      </c>
      <c r="G3">
        <v>3.717124906</v>
      </c>
      <c r="H3">
        <v>0.65735807999999996</v>
      </c>
      <c r="I3" t="s">
        <v>39</v>
      </c>
      <c r="J3">
        <v>2</v>
      </c>
      <c r="K3" t="s">
        <v>1</v>
      </c>
      <c r="L3" t="s">
        <v>2</v>
      </c>
      <c r="M3">
        <v>73459</v>
      </c>
      <c r="N3" t="s">
        <v>707</v>
      </c>
      <c r="O3">
        <v>3764.8036969999998</v>
      </c>
      <c r="P3">
        <v>13531.918390000001</v>
      </c>
      <c r="Q3">
        <v>27155.300380000001</v>
      </c>
      <c r="R3">
        <v>5498.1400869999998</v>
      </c>
      <c r="S3">
        <v>19325.067869999999</v>
      </c>
      <c r="T3">
        <v>15460.339110000001</v>
      </c>
      <c r="U3">
        <v>13814.395140000001</v>
      </c>
      <c r="V3">
        <v>14424.438990000001</v>
      </c>
      <c r="W3">
        <v>10469.06984</v>
      </c>
      <c r="X3">
        <v>1709.4402869999999</v>
      </c>
      <c r="Y3">
        <v>3658.9986939999999</v>
      </c>
      <c r="Z3">
        <v>1117.595652</v>
      </c>
      <c r="AA3" t="s">
        <v>43</v>
      </c>
      <c r="AB3">
        <v>0.51559999999999995</v>
      </c>
    </row>
    <row r="6" spans="1:28" x14ac:dyDescent="0.3">
      <c r="A6" t="s">
        <v>1062</v>
      </c>
      <c r="B6" s="6">
        <f>(2/33)*100</f>
        <v>6.0606060606060606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B6"/>
  <sheetViews>
    <sheetView workbookViewId="0">
      <selection activeCell="R26" sqref="R26"/>
    </sheetView>
  </sheetViews>
  <sheetFormatPr defaultRowHeight="14.4" x14ac:dyDescent="0.3"/>
  <cols>
    <col min="1" max="1" width="13.5546875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1053</v>
      </c>
      <c r="B2">
        <v>6</v>
      </c>
      <c r="C2">
        <v>1</v>
      </c>
      <c r="D2">
        <v>58.84</v>
      </c>
      <c r="E2">
        <v>9.2472549999999994E-3</v>
      </c>
      <c r="F2">
        <v>0.50838025099999995</v>
      </c>
      <c r="G2">
        <v>16.576531379999999</v>
      </c>
      <c r="H2">
        <v>0.86982844800000003</v>
      </c>
      <c r="I2">
        <v>2</v>
      </c>
      <c r="J2">
        <v>1</v>
      </c>
      <c r="K2" t="s">
        <v>2</v>
      </c>
      <c r="L2" t="s">
        <v>0</v>
      </c>
      <c r="M2">
        <v>37085</v>
      </c>
      <c r="N2" t="s">
        <v>1054</v>
      </c>
      <c r="O2">
        <v>1.8859457829999999</v>
      </c>
      <c r="P2">
        <v>31.339935969999999</v>
      </c>
      <c r="Q2">
        <v>150.35914840000001</v>
      </c>
      <c r="R2">
        <v>6.206986798</v>
      </c>
      <c r="S2">
        <v>73.160614420000002</v>
      </c>
      <c r="T2">
        <v>7.2245067809999997</v>
      </c>
      <c r="U2">
        <v>177.9563541</v>
      </c>
      <c r="V2">
        <v>10.492315250000001</v>
      </c>
      <c r="W2">
        <v>638.55300520000003</v>
      </c>
      <c r="X2">
        <v>1371.2199909999999</v>
      </c>
      <c r="Y2">
        <v>616.2320416</v>
      </c>
      <c r="Z2">
        <v>520.08828789999995</v>
      </c>
      <c r="AA2" t="s">
        <v>139</v>
      </c>
      <c r="AB2">
        <v>0.34860000000000002</v>
      </c>
    </row>
    <row r="3" spans="1:28" x14ac:dyDescent="0.3">
      <c r="A3" t="s">
        <v>1049</v>
      </c>
      <c r="B3">
        <v>8</v>
      </c>
      <c r="C3">
        <v>4</v>
      </c>
      <c r="D3">
        <v>110.41</v>
      </c>
      <c r="E3">
        <v>3.999834E-2</v>
      </c>
      <c r="F3">
        <v>0.50838025099999995</v>
      </c>
      <c r="G3">
        <v>13.843115879999999</v>
      </c>
      <c r="H3">
        <v>0.63237907400000004</v>
      </c>
      <c r="I3">
        <v>2</v>
      </c>
      <c r="J3">
        <v>1</v>
      </c>
      <c r="K3" t="s">
        <v>2</v>
      </c>
      <c r="L3" t="s">
        <v>1</v>
      </c>
      <c r="M3">
        <v>37218</v>
      </c>
      <c r="N3" t="s">
        <v>1048</v>
      </c>
      <c r="O3">
        <v>238.66197320000001</v>
      </c>
      <c r="P3">
        <v>24.454164410000001</v>
      </c>
      <c r="Q3">
        <v>172.2419112</v>
      </c>
      <c r="R3">
        <v>162.28514970000001</v>
      </c>
      <c r="S3">
        <v>124.093571</v>
      </c>
      <c r="T3">
        <v>66.379246499999994</v>
      </c>
      <c r="U3">
        <v>64.408843779999998</v>
      </c>
      <c r="V3">
        <v>5.8294062179999999</v>
      </c>
      <c r="W3">
        <v>187.96195660000001</v>
      </c>
      <c r="X3">
        <v>1249.87646</v>
      </c>
      <c r="Y3">
        <v>1962.073772</v>
      </c>
      <c r="Z3">
        <v>209.1413302</v>
      </c>
      <c r="AA3" t="s">
        <v>139</v>
      </c>
      <c r="AB3">
        <v>0.98199999999999998</v>
      </c>
    </row>
    <row r="6" spans="1:28" x14ac:dyDescent="0.3">
      <c r="A6" t="s">
        <v>1063</v>
      </c>
      <c r="B6" s="6">
        <f>(2/33)*100</f>
        <v>6.0606060606060606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B8"/>
  <sheetViews>
    <sheetView workbookViewId="0">
      <selection activeCell="A8" sqref="A8:B8"/>
    </sheetView>
  </sheetViews>
  <sheetFormatPr defaultRowHeight="14.4" x14ac:dyDescent="0.3"/>
  <cols>
    <col min="1" max="1" width="19.33203125" bestFit="1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1055</v>
      </c>
      <c r="B2">
        <v>4</v>
      </c>
      <c r="C2">
        <v>3</v>
      </c>
      <c r="D2">
        <v>30.55</v>
      </c>
      <c r="E2">
        <v>2.6488171000000001E-2</v>
      </c>
      <c r="F2">
        <v>0.50838025099999995</v>
      </c>
      <c r="G2">
        <v>2.5431210219999998</v>
      </c>
      <c r="H2">
        <v>0.71098121000000003</v>
      </c>
      <c r="I2">
        <v>2</v>
      </c>
      <c r="J2">
        <v>1</v>
      </c>
      <c r="K2" t="s">
        <v>2</v>
      </c>
      <c r="L2" t="s">
        <v>0</v>
      </c>
      <c r="M2">
        <v>17388</v>
      </c>
      <c r="N2" t="s">
        <v>1056</v>
      </c>
      <c r="O2">
        <v>1094.1184189999999</v>
      </c>
      <c r="P2">
        <v>740.35264649999999</v>
      </c>
      <c r="Q2">
        <v>1787.7552900000001</v>
      </c>
      <c r="R2">
        <v>594.02843759999996</v>
      </c>
      <c r="S2">
        <v>1400.415831</v>
      </c>
      <c r="T2">
        <v>1149.5724399999999</v>
      </c>
      <c r="U2">
        <v>1572.945817</v>
      </c>
      <c r="V2">
        <v>3995.0051370000001</v>
      </c>
      <c r="W2">
        <v>2288.1407680000002</v>
      </c>
      <c r="X2">
        <v>3171.2700209999998</v>
      </c>
      <c r="Y2">
        <v>2845.9239109999999</v>
      </c>
      <c r="Z2">
        <v>2417.1114980000002</v>
      </c>
      <c r="AA2" t="s">
        <v>46</v>
      </c>
      <c r="AB2">
        <v>0.71879999999999999</v>
      </c>
    </row>
    <row r="3" spans="1:28" x14ac:dyDescent="0.3">
      <c r="A3" t="s">
        <v>1046</v>
      </c>
      <c r="B3">
        <v>5</v>
      </c>
      <c r="C3">
        <v>3</v>
      </c>
      <c r="D3">
        <v>71.819999999999993</v>
      </c>
      <c r="E3">
        <v>3.3343548000000001E-2</v>
      </c>
      <c r="F3">
        <v>0.50838025099999995</v>
      </c>
      <c r="G3">
        <v>5.3950287030000004</v>
      </c>
      <c r="H3">
        <v>0.66795122799999995</v>
      </c>
      <c r="I3" t="s">
        <v>39</v>
      </c>
      <c r="J3">
        <v>2</v>
      </c>
      <c r="K3" t="s">
        <v>2</v>
      </c>
      <c r="L3" t="s">
        <v>0</v>
      </c>
      <c r="M3">
        <v>15654</v>
      </c>
      <c r="N3" t="s">
        <v>1047</v>
      </c>
      <c r="O3">
        <v>8.0728452589999993</v>
      </c>
      <c r="P3">
        <v>6.7557945930000001</v>
      </c>
      <c r="Q3">
        <v>134.53806370000001</v>
      </c>
      <c r="R3">
        <v>2.3581232760000002</v>
      </c>
      <c r="S3">
        <v>58.584608789999997</v>
      </c>
      <c r="T3">
        <v>15.12712177</v>
      </c>
      <c r="U3">
        <v>90.19415712</v>
      </c>
      <c r="V3">
        <v>8.5299107640000003</v>
      </c>
      <c r="W3">
        <v>347.34782030000002</v>
      </c>
      <c r="X3">
        <v>174.6171588</v>
      </c>
      <c r="Y3">
        <v>220.27900959999999</v>
      </c>
      <c r="Z3">
        <v>76.315806960000003</v>
      </c>
      <c r="AA3" t="s">
        <v>46</v>
      </c>
      <c r="AB3">
        <v>0.99860000000000004</v>
      </c>
    </row>
    <row r="4" spans="1:28" x14ac:dyDescent="0.3">
      <c r="A4" t="s">
        <v>658</v>
      </c>
      <c r="B4">
        <v>10</v>
      </c>
      <c r="C4">
        <v>3</v>
      </c>
      <c r="D4">
        <v>385.87</v>
      </c>
      <c r="E4">
        <v>3.6910837000000002E-2</v>
      </c>
      <c r="F4">
        <v>0.50838025099999995</v>
      </c>
      <c r="G4">
        <v>2.2127498060000002</v>
      </c>
      <c r="H4">
        <v>0.64823374199999995</v>
      </c>
      <c r="I4" t="s">
        <v>39</v>
      </c>
      <c r="J4">
        <v>2</v>
      </c>
      <c r="K4" t="s">
        <v>1</v>
      </c>
      <c r="L4" t="s">
        <v>0</v>
      </c>
      <c r="M4">
        <v>35141</v>
      </c>
      <c r="N4" t="s">
        <v>659</v>
      </c>
      <c r="O4">
        <v>9833.6312909999997</v>
      </c>
      <c r="P4">
        <v>8524.0197250000001</v>
      </c>
      <c r="Q4">
        <v>42534.938329999997</v>
      </c>
      <c r="R4">
        <v>20378.424859999999</v>
      </c>
      <c r="S4">
        <v>56405.511359999997</v>
      </c>
      <c r="T4">
        <v>43999.448060000002</v>
      </c>
      <c r="U4">
        <v>42678.08167</v>
      </c>
      <c r="V4">
        <v>36749.379860000001</v>
      </c>
      <c r="W4">
        <v>53569.0242</v>
      </c>
      <c r="X4">
        <v>39967.893709999997</v>
      </c>
      <c r="Y4">
        <v>30720.447769999999</v>
      </c>
      <c r="Z4">
        <v>25951.792570000001</v>
      </c>
      <c r="AA4" t="s">
        <v>46</v>
      </c>
      <c r="AB4">
        <v>0.94040000000000001</v>
      </c>
    </row>
    <row r="5" spans="1:28" x14ac:dyDescent="0.3">
      <c r="A5" t="s">
        <v>1051</v>
      </c>
      <c r="B5">
        <v>8</v>
      </c>
      <c r="C5">
        <v>4</v>
      </c>
      <c r="D5">
        <v>143.51</v>
      </c>
      <c r="E5">
        <v>4.1098493999999999E-2</v>
      </c>
      <c r="F5">
        <v>0.50838025099999995</v>
      </c>
      <c r="G5">
        <v>2.9778811630000002</v>
      </c>
      <c r="H5">
        <v>0.626974115</v>
      </c>
      <c r="I5" t="s">
        <v>39</v>
      </c>
      <c r="J5">
        <v>2</v>
      </c>
      <c r="K5" t="s">
        <v>2</v>
      </c>
      <c r="L5" t="s">
        <v>0</v>
      </c>
      <c r="M5">
        <v>24400</v>
      </c>
      <c r="N5" t="s">
        <v>728</v>
      </c>
      <c r="O5">
        <v>150.00155520000001</v>
      </c>
      <c r="P5">
        <v>1334.1127610000001</v>
      </c>
      <c r="Q5">
        <v>1943.1942770000001</v>
      </c>
      <c r="R5">
        <v>294.175926</v>
      </c>
      <c r="S5">
        <v>2210.9389529999999</v>
      </c>
      <c r="T5">
        <v>2176.6462120000001</v>
      </c>
      <c r="U5">
        <v>1968.3505359999999</v>
      </c>
      <c r="V5">
        <v>1844.768787</v>
      </c>
      <c r="W5">
        <v>1479.1730070000001</v>
      </c>
      <c r="X5">
        <v>2692.9397140000001</v>
      </c>
      <c r="Y5">
        <v>4152.1058370000001</v>
      </c>
      <c r="Z5">
        <v>2757.9200890000002</v>
      </c>
      <c r="AA5" t="s">
        <v>46</v>
      </c>
      <c r="AB5">
        <v>0.95420000000000005</v>
      </c>
    </row>
    <row r="8" spans="1:28" x14ac:dyDescent="0.3">
      <c r="A8" t="s">
        <v>1064</v>
      </c>
      <c r="B8" s="6">
        <f>(4/33)*100</f>
        <v>12.121212121212121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B6"/>
  <sheetViews>
    <sheetView workbookViewId="0">
      <selection activeCell="AA1" sqref="AA1:AH1048576"/>
    </sheetView>
  </sheetViews>
  <sheetFormatPr defaultRowHeight="14.4" x14ac:dyDescent="0.3"/>
  <cols>
    <col min="1" max="1" width="10" customWidth="1"/>
  </cols>
  <sheetData>
    <row r="1" spans="1:28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t="s">
        <v>704</v>
      </c>
      <c r="B2">
        <v>12</v>
      </c>
      <c r="C2">
        <v>8</v>
      </c>
      <c r="D2">
        <v>310.14</v>
      </c>
      <c r="E2">
        <v>4.1805839999999997E-2</v>
      </c>
      <c r="F2">
        <v>0.50838025099999995</v>
      </c>
      <c r="G2">
        <v>2.3607990980000002</v>
      </c>
      <c r="H2">
        <v>0.62356264900000002</v>
      </c>
      <c r="I2" t="s">
        <v>39</v>
      </c>
      <c r="J2">
        <v>2</v>
      </c>
      <c r="K2" t="s">
        <v>2</v>
      </c>
      <c r="L2" t="s">
        <v>0</v>
      </c>
      <c r="M2">
        <v>61894</v>
      </c>
      <c r="N2" t="s">
        <v>705</v>
      </c>
      <c r="O2">
        <v>1617.3986930000001</v>
      </c>
      <c r="P2">
        <v>2838.52988</v>
      </c>
      <c r="Q2">
        <v>5123.0350390000003</v>
      </c>
      <c r="R2">
        <v>4469.1051120000002</v>
      </c>
      <c r="S2">
        <v>7013.1592620000001</v>
      </c>
      <c r="T2">
        <v>3653.1870439999998</v>
      </c>
      <c r="U2">
        <v>9057.6328389999999</v>
      </c>
      <c r="V2">
        <v>4295.49028</v>
      </c>
      <c r="W2">
        <v>9009.3289939999995</v>
      </c>
      <c r="X2">
        <v>11104.878769999999</v>
      </c>
      <c r="Y2">
        <v>5167.0210800000004</v>
      </c>
      <c r="Z2">
        <v>7883.43912</v>
      </c>
      <c r="AA2" t="s">
        <v>22</v>
      </c>
      <c r="AB2">
        <v>0.99980000000000002</v>
      </c>
    </row>
    <row r="3" spans="1:28" x14ac:dyDescent="0.3">
      <c r="A3" t="s">
        <v>652</v>
      </c>
      <c r="B3">
        <v>8</v>
      </c>
      <c r="C3">
        <v>3</v>
      </c>
      <c r="D3">
        <v>190.29</v>
      </c>
      <c r="E3">
        <v>4.7562505999999997E-2</v>
      </c>
      <c r="F3">
        <v>0.50838025099999995</v>
      </c>
      <c r="G3">
        <v>3.4280373480000002</v>
      </c>
      <c r="H3">
        <v>0.59748985899999996</v>
      </c>
      <c r="I3" t="s">
        <v>39</v>
      </c>
      <c r="J3">
        <v>2</v>
      </c>
      <c r="K3" t="s">
        <v>2</v>
      </c>
      <c r="L3" t="s">
        <v>0</v>
      </c>
      <c r="M3">
        <v>26267</v>
      </c>
      <c r="N3" t="s">
        <v>653</v>
      </c>
      <c r="O3">
        <v>928.37763759999996</v>
      </c>
      <c r="P3">
        <v>61.394749869999998</v>
      </c>
      <c r="Q3">
        <v>1797.3704809999999</v>
      </c>
      <c r="R3">
        <v>981.19995930000005</v>
      </c>
      <c r="S3">
        <v>3708.3673690000001</v>
      </c>
      <c r="T3">
        <v>2775.5249359999998</v>
      </c>
      <c r="U3">
        <v>2400.002203</v>
      </c>
      <c r="V3">
        <v>2519.9559359999998</v>
      </c>
      <c r="W3">
        <v>4763.5555869999998</v>
      </c>
      <c r="X3">
        <v>1940.008806</v>
      </c>
      <c r="Y3">
        <v>2337.6423420000001</v>
      </c>
      <c r="Z3">
        <v>3876.813216</v>
      </c>
      <c r="AA3" t="s">
        <v>22</v>
      </c>
      <c r="AB3">
        <v>0.96509999999999996</v>
      </c>
    </row>
    <row r="6" spans="1:28" x14ac:dyDescent="0.3">
      <c r="A6" t="s">
        <v>1069</v>
      </c>
      <c r="B6" s="6">
        <f>(2/33)*100</f>
        <v>6.0606060606060606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Z7"/>
  <sheetViews>
    <sheetView workbookViewId="0">
      <selection activeCell="B1" sqref="B1"/>
    </sheetView>
  </sheetViews>
  <sheetFormatPr defaultRowHeight="14.4" x14ac:dyDescent="0.3"/>
  <cols>
    <col min="1" max="1" width="17.77734375" customWidth="1"/>
    <col min="14" max="14" width="91" bestFit="1" customWidth="1"/>
  </cols>
  <sheetData>
    <row r="1" spans="1:26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</row>
    <row r="2" spans="1:26" x14ac:dyDescent="0.3">
      <c r="A2" t="s">
        <v>1043</v>
      </c>
      <c r="B2">
        <v>16</v>
      </c>
      <c r="C2">
        <v>9</v>
      </c>
      <c r="D2">
        <v>526.42999999999995</v>
      </c>
      <c r="E2">
        <v>8.6654500000000003E-4</v>
      </c>
      <c r="F2">
        <v>0.409230072</v>
      </c>
      <c r="G2">
        <v>2.7975311939999998</v>
      </c>
      <c r="H2">
        <v>0.99437149999999996</v>
      </c>
      <c r="I2" t="s">
        <v>39</v>
      </c>
      <c r="J2">
        <v>2</v>
      </c>
      <c r="K2" t="s">
        <v>2</v>
      </c>
      <c r="L2" t="s">
        <v>0</v>
      </c>
      <c r="M2">
        <v>31685</v>
      </c>
      <c r="N2" t="s">
        <v>728</v>
      </c>
      <c r="O2">
        <v>7326.167281</v>
      </c>
      <c r="P2">
        <v>4685.057691</v>
      </c>
      <c r="Q2">
        <v>9908.1321509999998</v>
      </c>
      <c r="R2">
        <v>10557.360479999999</v>
      </c>
      <c r="S2">
        <v>13932.507540000001</v>
      </c>
      <c r="T2">
        <v>15405.496440000001</v>
      </c>
      <c r="U2">
        <v>25187.311170000001</v>
      </c>
      <c r="V2">
        <v>17733.827860000001</v>
      </c>
      <c r="W2">
        <v>23182.93881</v>
      </c>
      <c r="X2">
        <v>22177.85457</v>
      </c>
      <c r="Y2">
        <v>26227.035390000001</v>
      </c>
      <c r="Z2">
        <v>19266.801820000001</v>
      </c>
    </row>
    <row r="3" spans="1:26" x14ac:dyDescent="0.3">
      <c r="A3" t="s">
        <v>1041</v>
      </c>
      <c r="B3">
        <v>9</v>
      </c>
      <c r="C3">
        <v>3</v>
      </c>
      <c r="D3">
        <v>246.24</v>
      </c>
      <c r="E3">
        <v>1.8571738000000001E-2</v>
      </c>
      <c r="F3">
        <v>0.50838025099999995</v>
      </c>
      <c r="G3">
        <v>13.016822339999999</v>
      </c>
      <c r="H3">
        <v>0.77212370600000002</v>
      </c>
      <c r="I3" t="s">
        <v>39</v>
      </c>
      <c r="J3">
        <v>2</v>
      </c>
      <c r="K3" t="s">
        <v>2</v>
      </c>
      <c r="L3" t="s">
        <v>1</v>
      </c>
      <c r="M3">
        <v>59326</v>
      </c>
      <c r="N3" t="s">
        <v>676</v>
      </c>
      <c r="O3">
        <v>613.21338509999998</v>
      </c>
      <c r="P3">
        <v>1471.2227479999999</v>
      </c>
      <c r="Q3">
        <v>35.328992589999999</v>
      </c>
      <c r="R3">
        <v>88.564204459999999</v>
      </c>
      <c r="S3">
        <v>163.8347919</v>
      </c>
      <c r="T3">
        <v>130.32026479999999</v>
      </c>
      <c r="U3">
        <v>79.765170499999996</v>
      </c>
      <c r="V3">
        <v>458.31183809999999</v>
      </c>
      <c r="W3">
        <v>879.98691080000003</v>
      </c>
      <c r="X3">
        <v>3248.996611</v>
      </c>
      <c r="Y3">
        <v>3066.376135</v>
      </c>
      <c r="Z3">
        <v>3637.6572839999999</v>
      </c>
    </row>
    <row r="4" spans="1:26" x14ac:dyDescent="0.3">
      <c r="A4" t="s">
        <v>1042</v>
      </c>
      <c r="B4">
        <v>4</v>
      </c>
      <c r="C4">
        <v>2</v>
      </c>
      <c r="D4">
        <v>49.34</v>
      </c>
      <c r="E4">
        <v>4.6793135999999999E-2</v>
      </c>
      <c r="F4">
        <v>0.50838025099999995</v>
      </c>
      <c r="G4">
        <v>2.3357623670000001</v>
      </c>
      <c r="H4">
        <v>0.60081153899999995</v>
      </c>
      <c r="I4" t="s">
        <v>39</v>
      </c>
      <c r="J4">
        <v>2</v>
      </c>
      <c r="K4" t="s">
        <v>2</v>
      </c>
      <c r="L4" t="s">
        <v>0</v>
      </c>
      <c r="M4">
        <v>27681</v>
      </c>
      <c r="N4" t="s">
        <v>235</v>
      </c>
      <c r="O4">
        <v>340.39163600000001</v>
      </c>
      <c r="P4">
        <v>149.65323309999999</v>
      </c>
      <c r="Q4">
        <v>750.11494489999995</v>
      </c>
      <c r="R4">
        <v>305.1482221</v>
      </c>
      <c r="S4">
        <v>728.95536990000005</v>
      </c>
      <c r="T4">
        <v>259.45076749999998</v>
      </c>
      <c r="U4">
        <v>483.64443879999999</v>
      </c>
      <c r="V4">
        <v>442.9206039</v>
      </c>
      <c r="W4">
        <v>598.26486539999996</v>
      </c>
      <c r="X4">
        <v>1147.2276139999999</v>
      </c>
      <c r="Y4">
        <v>940.99009660000002</v>
      </c>
      <c r="Z4">
        <v>922.98978</v>
      </c>
    </row>
    <row r="7" spans="1:26" x14ac:dyDescent="0.3">
      <c r="A7" t="s">
        <v>1067</v>
      </c>
      <c r="B7" s="6">
        <f>(3/33)*100</f>
        <v>9.0909090909090917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77"/>
  <sheetViews>
    <sheetView topLeftCell="A59" workbookViewId="0">
      <selection activeCell="B77" sqref="B77"/>
    </sheetView>
  </sheetViews>
  <sheetFormatPr defaultColWidth="8.88671875" defaultRowHeight="14.4" x14ac:dyDescent="0.3"/>
  <cols>
    <col min="1" max="1" width="20" style="2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545</v>
      </c>
      <c r="B2" s="2">
        <v>21</v>
      </c>
      <c r="C2" s="2">
        <v>4</v>
      </c>
      <c r="D2" s="2">
        <v>225.47</v>
      </c>
      <c r="E2" s="2">
        <v>3.1570150999999998E-2</v>
      </c>
      <c r="F2" s="2">
        <v>1.9654812000000001E-2</v>
      </c>
      <c r="G2" s="2">
        <v>1.745665875</v>
      </c>
      <c r="H2" s="2">
        <v>0.67838156999999999</v>
      </c>
      <c r="I2" s="2">
        <v>2</v>
      </c>
      <c r="J2" s="2">
        <v>1</v>
      </c>
      <c r="K2" s="2" t="s">
        <v>2</v>
      </c>
      <c r="L2" s="2" t="s">
        <v>1</v>
      </c>
      <c r="M2" s="2">
        <v>30783</v>
      </c>
      <c r="N2" s="2" t="s">
        <v>546</v>
      </c>
      <c r="O2" s="2">
        <v>10092.02267</v>
      </c>
      <c r="P2" s="2">
        <v>6229.855458</v>
      </c>
      <c r="Q2" s="2">
        <v>7327.1518889999998</v>
      </c>
      <c r="R2" s="2">
        <v>10881.22134</v>
      </c>
      <c r="S2" s="2">
        <v>8995.1560590000008</v>
      </c>
      <c r="T2" s="2">
        <v>11698.40717</v>
      </c>
      <c r="U2" s="2">
        <v>5756.0203069999998</v>
      </c>
      <c r="V2" s="2">
        <v>6927.7959840000003</v>
      </c>
      <c r="W2" s="2">
        <v>18965.790089999999</v>
      </c>
      <c r="X2" s="2">
        <v>13505.75388</v>
      </c>
      <c r="Y2" s="2">
        <v>15505.90374</v>
      </c>
      <c r="Z2" s="2">
        <v>10288.304700000001</v>
      </c>
      <c r="AA2" s="2" t="s">
        <v>28</v>
      </c>
      <c r="AB2" s="2">
        <v>0.4002</v>
      </c>
    </row>
    <row r="3" spans="1:28" x14ac:dyDescent="0.3">
      <c r="A3" s="2" t="s">
        <v>465</v>
      </c>
      <c r="B3" s="2">
        <v>16</v>
      </c>
      <c r="C3" s="2">
        <v>5</v>
      </c>
      <c r="D3" s="2">
        <v>103.76</v>
      </c>
      <c r="E3" s="2">
        <v>1.7899269999999998E-2</v>
      </c>
      <c r="F3" s="2">
        <v>1.3218011999999999E-2</v>
      </c>
      <c r="G3" s="2">
        <v>1.788315976</v>
      </c>
      <c r="H3" s="2">
        <v>0.77806560999999996</v>
      </c>
      <c r="I3" s="2">
        <v>2</v>
      </c>
      <c r="J3" s="2">
        <v>1</v>
      </c>
      <c r="K3" s="2" t="s">
        <v>2</v>
      </c>
      <c r="L3" s="2" t="s">
        <v>0</v>
      </c>
      <c r="M3" s="2">
        <v>27481</v>
      </c>
      <c r="N3" s="2" t="s">
        <v>466</v>
      </c>
      <c r="O3" s="2">
        <v>24039.26714</v>
      </c>
      <c r="P3" s="2">
        <v>23003.283319999999</v>
      </c>
      <c r="Q3" s="2">
        <v>16806.089940000002</v>
      </c>
      <c r="R3" s="2">
        <v>41396.391689999997</v>
      </c>
      <c r="S3" s="2">
        <v>38505.412499999999</v>
      </c>
      <c r="T3" s="2">
        <v>33204.74699</v>
      </c>
      <c r="U3" s="2">
        <v>40243.331680000003</v>
      </c>
      <c r="V3" s="2">
        <v>30347.874019999999</v>
      </c>
      <c r="W3" s="2">
        <v>57830.62846</v>
      </c>
      <c r="X3" s="2">
        <v>42915.191420000003</v>
      </c>
      <c r="Y3" s="2">
        <v>47122.538359999999</v>
      </c>
      <c r="Z3" s="2">
        <v>40343.014009999999</v>
      </c>
      <c r="AA3" s="2" t="s">
        <v>28</v>
      </c>
      <c r="AB3" s="2">
        <v>0.52890000000000004</v>
      </c>
    </row>
    <row r="4" spans="1:28" x14ac:dyDescent="0.3">
      <c r="A4" s="2" t="s">
        <v>420</v>
      </c>
      <c r="B4" s="2">
        <v>10</v>
      </c>
      <c r="C4" s="2">
        <v>5</v>
      </c>
      <c r="D4" s="2">
        <v>57.45</v>
      </c>
      <c r="E4" s="2">
        <v>1.2260836000000001E-2</v>
      </c>
      <c r="F4" s="2">
        <v>1.0202556999999999E-2</v>
      </c>
      <c r="G4" s="2">
        <v>1.846176083</v>
      </c>
      <c r="H4" s="2">
        <v>0.83412567100000001</v>
      </c>
      <c r="I4" s="2">
        <v>2</v>
      </c>
      <c r="J4" s="2">
        <v>1</v>
      </c>
      <c r="K4" s="2" t="s">
        <v>1</v>
      </c>
      <c r="L4" s="2" t="s">
        <v>0</v>
      </c>
      <c r="M4" s="2">
        <v>59595</v>
      </c>
      <c r="N4" s="2" t="s">
        <v>421</v>
      </c>
      <c r="O4" s="2">
        <v>6054.4125510000003</v>
      </c>
      <c r="P4" s="2">
        <v>4743.3818940000001</v>
      </c>
      <c r="Q4" s="2">
        <v>5785.6541619999998</v>
      </c>
      <c r="R4" s="2">
        <v>5936.2079009999998</v>
      </c>
      <c r="S4" s="2">
        <v>8755.3108630000006</v>
      </c>
      <c r="T4" s="2">
        <v>15278.82797</v>
      </c>
      <c r="U4" s="2">
        <v>8321.7471150000001</v>
      </c>
      <c r="V4" s="2">
        <v>9219.3653030000005</v>
      </c>
      <c r="W4" s="2">
        <v>12273.37154</v>
      </c>
      <c r="X4" s="2">
        <v>9444.2897780000003</v>
      </c>
      <c r="Y4" s="2">
        <v>7587.0471189999998</v>
      </c>
      <c r="Z4" s="2">
        <v>7100.2052130000002</v>
      </c>
      <c r="AA4" s="2" t="s">
        <v>28</v>
      </c>
      <c r="AB4" s="2">
        <v>0.70660000000000001</v>
      </c>
    </row>
    <row r="5" spans="1:28" x14ac:dyDescent="0.3">
      <c r="A5" s="2" t="s">
        <v>437</v>
      </c>
      <c r="B5" s="2">
        <v>11</v>
      </c>
      <c r="C5" s="2">
        <v>3</v>
      </c>
      <c r="D5" s="2">
        <v>319.37</v>
      </c>
      <c r="E5" s="2">
        <v>1.3510738E-2</v>
      </c>
      <c r="F5" s="2">
        <v>1.0735145999999999E-2</v>
      </c>
      <c r="G5" s="2">
        <v>2.1119699939999999</v>
      </c>
      <c r="H5" s="2">
        <v>0.82061711100000001</v>
      </c>
      <c r="I5" s="2">
        <v>2</v>
      </c>
      <c r="J5" s="2">
        <v>1</v>
      </c>
      <c r="K5" s="2" t="s">
        <v>0</v>
      </c>
      <c r="L5" s="2" t="s">
        <v>1</v>
      </c>
      <c r="M5" s="2">
        <v>28602</v>
      </c>
      <c r="N5" s="2" t="s">
        <v>438</v>
      </c>
      <c r="O5" s="2">
        <v>8202.1150030000008</v>
      </c>
      <c r="P5" s="2">
        <v>5494.0053589999998</v>
      </c>
      <c r="Q5" s="2">
        <v>11635.52823</v>
      </c>
      <c r="R5" s="2">
        <v>12737.941150000001</v>
      </c>
      <c r="S5" s="2">
        <v>5091.0292220000001</v>
      </c>
      <c r="T5" s="2">
        <v>4739.1493710000004</v>
      </c>
      <c r="U5" s="2">
        <v>4061.392202</v>
      </c>
      <c r="V5" s="2">
        <v>4134.0592379999998</v>
      </c>
      <c r="W5" s="2">
        <v>6414.150122</v>
      </c>
      <c r="X5" s="2">
        <v>8811.0367139999998</v>
      </c>
      <c r="Y5" s="2">
        <v>5667.4354560000002</v>
      </c>
      <c r="Z5" s="2">
        <v>5509.6186809999999</v>
      </c>
      <c r="AA5" s="2" t="s">
        <v>28</v>
      </c>
      <c r="AB5" s="2">
        <v>0.52180000000000004</v>
      </c>
    </row>
    <row r="6" spans="1:28" x14ac:dyDescent="0.3">
      <c r="A6" s="2" t="s">
        <v>615</v>
      </c>
      <c r="B6" s="2">
        <v>25</v>
      </c>
      <c r="C6" s="2">
        <v>12</v>
      </c>
      <c r="D6" s="2">
        <v>171.13</v>
      </c>
      <c r="E6" s="2">
        <v>4.9488216000000002E-2</v>
      </c>
      <c r="F6" s="2">
        <v>2.6885305000000002E-2</v>
      </c>
      <c r="G6" s="2">
        <v>2.1355649360000002</v>
      </c>
      <c r="H6" s="2">
        <v>0.58937738200000001</v>
      </c>
      <c r="I6" s="2">
        <v>2</v>
      </c>
      <c r="J6" s="2">
        <v>1</v>
      </c>
      <c r="K6" s="2" t="s">
        <v>0</v>
      </c>
      <c r="L6" s="2" t="s">
        <v>2</v>
      </c>
      <c r="M6" s="2">
        <v>96581</v>
      </c>
      <c r="N6" s="2" t="s">
        <v>616</v>
      </c>
      <c r="O6" s="2">
        <v>7939.7800269999998</v>
      </c>
      <c r="P6" s="2">
        <v>4992.5454440000003</v>
      </c>
      <c r="Q6" s="2">
        <v>10995.264649999999</v>
      </c>
      <c r="R6" s="2">
        <v>15371.467049999999</v>
      </c>
      <c r="S6" s="2">
        <v>7789.5628900000002</v>
      </c>
      <c r="T6" s="2">
        <v>4985.884607</v>
      </c>
      <c r="U6" s="2">
        <v>3042.8142069999999</v>
      </c>
      <c r="V6" s="2">
        <v>3029.7918020000002</v>
      </c>
      <c r="W6" s="2">
        <v>5995.4621809999999</v>
      </c>
      <c r="X6" s="2">
        <v>4511.7491259999997</v>
      </c>
      <c r="Y6" s="2">
        <v>4107.8536610000001</v>
      </c>
      <c r="Z6" s="2">
        <v>3787.1182269999999</v>
      </c>
      <c r="AA6" s="2" t="s">
        <v>28</v>
      </c>
      <c r="AB6" s="2">
        <v>0.63590000000000002</v>
      </c>
    </row>
    <row r="7" spans="1:28" x14ac:dyDescent="0.3">
      <c r="A7" s="2" t="s">
        <v>530</v>
      </c>
      <c r="B7" s="2">
        <v>19</v>
      </c>
      <c r="C7" s="2">
        <v>7</v>
      </c>
      <c r="D7" s="2">
        <v>83.53</v>
      </c>
      <c r="E7" s="2">
        <v>2.9601770999999999E-2</v>
      </c>
      <c r="F7" s="2">
        <v>1.9055249E-2</v>
      </c>
      <c r="G7" s="2">
        <v>2.2054874569999998</v>
      </c>
      <c r="H7" s="2">
        <v>0.69050310699999995</v>
      </c>
      <c r="I7" s="2">
        <v>2</v>
      </c>
      <c r="J7" s="2">
        <v>1</v>
      </c>
      <c r="K7" s="2" t="s">
        <v>2</v>
      </c>
      <c r="L7" s="2" t="s">
        <v>0</v>
      </c>
      <c r="M7" s="2">
        <v>50764</v>
      </c>
      <c r="N7" s="2" t="s">
        <v>531</v>
      </c>
      <c r="O7" s="2">
        <v>5509.7539459999998</v>
      </c>
      <c r="P7" s="2">
        <v>3037.968327</v>
      </c>
      <c r="Q7" s="2">
        <v>6920.3095830000002</v>
      </c>
      <c r="R7" s="2">
        <v>15639.367560000001</v>
      </c>
      <c r="S7" s="2">
        <v>13501.7971</v>
      </c>
      <c r="T7" s="2">
        <v>12497.49193</v>
      </c>
      <c r="U7" s="2">
        <v>10224.069100000001</v>
      </c>
      <c r="V7" s="2">
        <v>8419.0526329999993</v>
      </c>
      <c r="W7" s="2">
        <v>16812.48776</v>
      </c>
      <c r="X7" s="2">
        <v>20151.026730000001</v>
      </c>
      <c r="Y7" s="2">
        <v>15034.492490000001</v>
      </c>
      <c r="Z7" s="2">
        <v>16608.972229999999</v>
      </c>
      <c r="AA7" s="2" t="s">
        <v>28</v>
      </c>
      <c r="AB7" s="2">
        <v>0.41289999999999999</v>
      </c>
    </row>
    <row r="8" spans="1:28" x14ac:dyDescent="0.3">
      <c r="A8" s="2" t="s">
        <v>383</v>
      </c>
      <c r="B8" s="2">
        <v>80</v>
      </c>
      <c r="C8" s="2">
        <v>22</v>
      </c>
      <c r="D8" s="2">
        <v>350.28</v>
      </c>
      <c r="E8" s="2">
        <v>9.6389849999999992E-3</v>
      </c>
      <c r="F8" s="2">
        <v>8.8033009999999995E-3</v>
      </c>
      <c r="G8" s="2">
        <v>2.2830124879999998</v>
      </c>
      <c r="H8" s="2">
        <v>0.86491147099999999</v>
      </c>
      <c r="I8" s="2">
        <v>2</v>
      </c>
      <c r="J8" s="2">
        <v>1</v>
      </c>
      <c r="K8" s="2" t="s">
        <v>2</v>
      </c>
      <c r="L8" s="2" t="s">
        <v>1</v>
      </c>
      <c r="M8" s="2">
        <v>318321</v>
      </c>
      <c r="N8" s="2" t="s">
        <v>384</v>
      </c>
      <c r="O8" s="2">
        <v>20057.04696</v>
      </c>
      <c r="P8" s="2">
        <v>15066.006299999999</v>
      </c>
      <c r="Q8" s="2">
        <v>29858.57706</v>
      </c>
      <c r="R8" s="2">
        <v>35619.947119999997</v>
      </c>
      <c r="S8" s="2">
        <v>17056.76672</v>
      </c>
      <c r="T8" s="2">
        <v>19601.556339999999</v>
      </c>
      <c r="U8" s="2">
        <v>10687.56933</v>
      </c>
      <c r="V8" s="2">
        <v>10951.071389999999</v>
      </c>
      <c r="W8" s="2">
        <v>39458.067629999998</v>
      </c>
      <c r="X8" s="2">
        <v>33165.081939999996</v>
      </c>
      <c r="Y8" s="2">
        <v>33919.704590000001</v>
      </c>
      <c r="Z8" s="2">
        <v>26549.84215</v>
      </c>
      <c r="AA8" s="2" t="s">
        <v>28</v>
      </c>
      <c r="AB8" s="2">
        <v>0.71440000000000003</v>
      </c>
    </row>
    <row r="9" spans="1:28" x14ac:dyDescent="0.3">
      <c r="A9" s="2" t="s">
        <v>441</v>
      </c>
      <c r="B9" s="2">
        <v>33</v>
      </c>
      <c r="C9" s="2">
        <v>6</v>
      </c>
      <c r="D9" s="2">
        <v>130.09</v>
      </c>
      <c r="E9" s="2">
        <v>1.3675484999999999E-2</v>
      </c>
      <c r="F9" s="2">
        <v>1.0735145999999999E-2</v>
      </c>
      <c r="G9" s="2">
        <v>2.3119960329999998</v>
      </c>
      <c r="H9" s="2">
        <v>0.81888729100000002</v>
      </c>
      <c r="I9" s="2">
        <v>2</v>
      </c>
      <c r="J9" s="2">
        <v>1</v>
      </c>
      <c r="K9" s="2" t="s">
        <v>2</v>
      </c>
      <c r="L9" s="2" t="s">
        <v>1</v>
      </c>
      <c r="M9" s="2">
        <v>121981</v>
      </c>
      <c r="N9" s="2" t="s">
        <v>442</v>
      </c>
      <c r="O9" s="2">
        <v>13901.494790000001</v>
      </c>
      <c r="P9" s="2">
        <v>11899.0864</v>
      </c>
      <c r="Q9" s="2">
        <v>13156.932779999999</v>
      </c>
      <c r="R9" s="2">
        <v>23602.190340000001</v>
      </c>
      <c r="S9" s="2">
        <v>11458.456</v>
      </c>
      <c r="T9" s="2">
        <v>5791.5537539999996</v>
      </c>
      <c r="U9" s="2">
        <v>10879.43663</v>
      </c>
      <c r="V9" s="2">
        <v>8041.468269</v>
      </c>
      <c r="W9" s="2">
        <v>17701.13175</v>
      </c>
      <c r="X9" s="2">
        <v>20345.924370000001</v>
      </c>
      <c r="Y9" s="2">
        <v>31126.733909999999</v>
      </c>
      <c r="Z9" s="2">
        <v>14453.221170000001</v>
      </c>
      <c r="AA9" s="2" t="s">
        <v>28</v>
      </c>
      <c r="AB9" s="2">
        <v>0.45119999999999999</v>
      </c>
    </row>
    <row r="10" spans="1:28" x14ac:dyDescent="0.3">
      <c r="A10" s="2" t="s">
        <v>477</v>
      </c>
      <c r="B10" s="2">
        <v>19</v>
      </c>
      <c r="C10" s="2">
        <v>8</v>
      </c>
      <c r="D10" s="2">
        <v>91.16</v>
      </c>
      <c r="E10" s="2">
        <v>2.0553915999999998E-2</v>
      </c>
      <c r="F10" s="2">
        <v>1.4769401E-2</v>
      </c>
      <c r="G10" s="2">
        <v>2.3236216270000001</v>
      </c>
      <c r="H10" s="2">
        <v>0.75537279099999999</v>
      </c>
      <c r="I10" s="2">
        <v>2</v>
      </c>
      <c r="J10" s="2">
        <v>1</v>
      </c>
      <c r="K10" s="2" t="s">
        <v>2</v>
      </c>
      <c r="L10" s="2" t="s">
        <v>1</v>
      </c>
      <c r="M10" s="2">
        <v>56516</v>
      </c>
      <c r="N10" s="2" t="s">
        <v>478</v>
      </c>
      <c r="O10" s="2">
        <v>7210.8349689999995</v>
      </c>
      <c r="P10" s="2">
        <v>4294.3035810000001</v>
      </c>
      <c r="Q10" s="2">
        <v>9813.2051719999999</v>
      </c>
      <c r="R10" s="2">
        <v>15268.39026</v>
      </c>
      <c r="S10" s="2">
        <v>9902.8620499999997</v>
      </c>
      <c r="T10" s="2">
        <v>9718.2047559999992</v>
      </c>
      <c r="U10" s="2">
        <v>5229.8497029999999</v>
      </c>
      <c r="V10" s="2">
        <v>5579.5730670000003</v>
      </c>
      <c r="W10" s="2">
        <v>22284.882610000001</v>
      </c>
      <c r="X10" s="2">
        <v>17725.097539999999</v>
      </c>
      <c r="Y10" s="2">
        <v>15759.630880000001</v>
      </c>
      <c r="Z10" s="2">
        <v>14939.33268</v>
      </c>
      <c r="AA10" s="2" t="s">
        <v>28</v>
      </c>
      <c r="AB10" s="2">
        <v>0.59750000000000003</v>
      </c>
    </row>
    <row r="11" spans="1:28" x14ac:dyDescent="0.3">
      <c r="A11" s="2" t="s">
        <v>260</v>
      </c>
      <c r="B11" s="2">
        <v>10</v>
      </c>
      <c r="C11" s="2">
        <v>3</v>
      </c>
      <c r="D11" s="2">
        <v>81.96</v>
      </c>
      <c r="E11" s="2">
        <v>2.5107749999999998E-3</v>
      </c>
      <c r="F11" s="2">
        <v>3.629682E-3</v>
      </c>
      <c r="G11" s="2">
        <v>2.324681773</v>
      </c>
      <c r="H11" s="2">
        <v>0.96953254499999997</v>
      </c>
      <c r="I11" s="2">
        <v>2</v>
      </c>
      <c r="J11" s="2">
        <v>1</v>
      </c>
      <c r="K11" s="2" t="s">
        <v>2</v>
      </c>
      <c r="L11" s="2" t="s">
        <v>0</v>
      </c>
      <c r="M11" s="2">
        <v>28631</v>
      </c>
      <c r="N11" s="2" t="s">
        <v>27</v>
      </c>
      <c r="O11" s="2">
        <v>5179.1497449999997</v>
      </c>
      <c r="P11" s="2">
        <v>2907.5748429999999</v>
      </c>
      <c r="Q11" s="2">
        <v>3365.0692479999998</v>
      </c>
      <c r="R11" s="2">
        <v>3629.009712</v>
      </c>
      <c r="S11" s="2">
        <v>5397.8224579999996</v>
      </c>
      <c r="T11" s="2">
        <v>6696.9080059999997</v>
      </c>
      <c r="U11" s="2">
        <v>2959.5463629999999</v>
      </c>
      <c r="V11" s="2">
        <v>3700.403112</v>
      </c>
      <c r="W11" s="2">
        <v>9446.8936610000001</v>
      </c>
      <c r="X11" s="2">
        <v>8798.1108889999996</v>
      </c>
      <c r="Y11" s="2">
        <v>8294.7953539999999</v>
      </c>
      <c r="Z11" s="2">
        <v>8518.2692339999994</v>
      </c>
      <c r="AA11" s="2" t="s">
        <v>28</v>
      </c>
      <c r="AB11" s="2">
        <v>0.69469999999999998</v>
      </c>
    </row>
    <row r="12" spans="1:28" x14ac:dyDescent="0.3">
      <c r="A12" s="2" t="s">
        <v>595</v>
      </c>
      <c r="B12" s="2">
        <v>17</v>
      </c>
      <c r="C12" s="2">
        <v>2</v>
      </c>
      <c r="D12" s="2">
        <v>99.98</v>
      </c>
      <c r="E12" s="2">
        <v>4.4836221000000002E-2</v>
      </c>
      <c r="F12" s="2">
        <v>2.5399113000000001E-2</v>
      </c>
      <c r="G12" s="2">
        <v>2.3311128999999999</v>
      </c>
      <c r="H12" s="2">
        <v>0.60947877699999997</v>
      </c>
      <c r="I12" s="2">
        <v>2</v>
      </c>
      <c r="J12" s="2">
        <v>1</v>
      </c>
      <c r="K12" s="2" t="s">
        <v>1</v>
      </c>
      <c r="L12" s="2" t="s">
        <v>0</v>
      </c>
      <c r="M12" s="2">
        <v>44444</v>
      </c>
      <c r="N12" s="2" t="s">
        <v>596</v>
      </c>
      <c r="O12" s="2">
        <v>36.875526499999999</v>
      </c>
      <c r="P12" s="2">
        <v>31.52173917</v>
      </c>
      <c r="Q12" s="2">
        <v>1024.0969849999999</v>
      </c>
      <c r="R12" s="2">
        <v>82.283183440000002</v>
      </c>
      <c r="S12" s="2">
        <v>291.04084399999999</v>
      </c>
      <c r="T12" s="2">
        <v>1226.4621629999999</v>
      </c>
      <c r="U12" s="2">
        <v>672.86958400000003</v>
      </c>
      <c r="V12" s="2">
        <v>548.16623970000001</v>
      </c>
      <c r="W12" s="2">
        <v>413.58116009999998</v>
      </c>
      <c r="X12" s="2">
        <v>689.75976779999996</v>
      </c>
      <c r="Y12" s="2">
        <v>789.64615900000001</v>
      </c>
      <c r="Z12" s="2">
        <v>821.03839530000005</v>
      </c>
      <c r="AA12" s="2" t="s">
        <v>28</v>
      </c>
      <c r="AB12" s="2">
        <v>0.64880000000000004</v>
      </c>
    </row>
    <row r="13" spans="1:28" x14ac:dyDescent="0.3">
      <c r="A13" s="2" t="s">
        <v>238</v>
      </c>
      <c r="B13" s="2">
        <v>12</v>
      </c>
      <c r="C13" s="2">
        <v>6</v>
      </c>
      <c r="D13" s="2">
        <v>107.96</v>
      </c>
      <c r="E13" s="2">
        <v>1.7549060000000001E-3</v>
      </c>
      <c r="F13" s="2">
        <v>2.7977760000000001E-3</v>
      </c>
      <c r="G13" s="2">
        <v>2.3345060549999999</v>
      </c>
      <c r="H13" s="2">
        <v>0.98172441200000005</v>
      </c>
      <c r="I13" s="2" t="s">
        <v>39</v>
      </c>
      <c r="J13" s="2">
        <v>2</v>
      </c>
      <c r="K13" s="2" t="s">
        <v>1</v>
      </c>
      <c r="L13" s="2" t="s">
        <v>2</v>
      </c>
      <c r="M13" s="2">
        <v>32006</v>
      </c>
      <c r="N13" s="2" t="s">
        <v>239</v>
      </c>
      <c r="O13" s="2">
        <v>40627.671139999999</v>
      </c>
      <c r="P13" s="2">
        <v>49266.927620000002</v>
      </c>
      <c r="Q13" s="2">
        <v>45831.128470000003</v>
      </c>
      <c r="R13" s="2">
        <v>40522.557569999997</v>
      </c>
      <c r="S13" s="2">
        <v>56931.507949999999</v>
      </c>
      <c r="T13" s="2">
        <v>62447.178789999998</v>
      </c>
      <c r="U13" s="2">
        <v>37187.503250000002</v>
      </c>
      <c r="V13" s="2">
        <v>43938.678670000001</v>
      </c>
      <c r="W13" s="2">
        <v>33676.668559999998</v>
      </c>
      <c r="X13" s="2">
        <v>20989.727989999999</v>
      </c>
      <c r="Y13" s="2">
        <v>15803.275369999999</v>
      </c>
      <c r="Z13" s="2">
        <v>15417.819450000001</v>
      </c>
      <c r="AA13" s="2" t="s">
        <v>28</v>
      </c>
      <c r="AB13" s="2">
        <v>0.80469999999999997</v>
      </c>
    </row>
    <row r="14" spans="1:28" x14ac:dyDescent="0.3">
      <c r="A14" s="2" t="s">
        <v>407</v>
      </c>
      <c r="B14" s="2">
        <v>19</v>
      </c>
      <c r="C14" s="2">
        <v>2</v>
      </c>
      <c r="D14" s="2">
        <v>73.22</v>
      </c>
      <c r="E14" s="2">
        <v>1.1201969000000001E-2</v>
      </c>
      <c r="F14" s="2">
        <v>9.6509930000000001E-3</v>
      </c>
      <c r="G14" s="2">
        <v>2.3603683520000001</v>
      </c>
      <c r="H14" s="2">
        <v>0.846135839</v>
      </c>
      <c r="I14" s="2">
        <v>2</v>
      </c>
      <c r="J14" s="2">
        <v>1</v>
      </c>
      <c r="K14" s="2" t="s">
        <v>2</v>
      </c>
      <c r="L14" s="2" t="s">
        <v>1</v>
      </c>
      <c r="M14" s="2">
        <v>54537</v>
      </c>
      <c r="N14" s="2" t="s">
        <v>408</v>
      </c>
      <c r="O14" s="2">
        <v>8515.1403819999996</v>
      </c>
      <c r="P14" s="2">
        <v>3922.7381770000002</v>
      </c>
      <c r="Q14" s="2">
        <v>8052.6653919999999</v>
      </c>
      <c r="R14" s="2">
        <v>12523.6149</v>
      </c>
      <c r="S14" s="2">
        <v>4891.8778480000001</v>
      </c>
      <c r="T14" s="2">
        <v>7454.883417</v>
      </c>
      <c r="U14" s="2">
        <v>6029.9354219999996</v>
      </c>
      <c r="V14" s="2">
        <v>5906.826489</v>
      </c>
      <c r="W14" s="2">
        <v>17568.733029999999</v>
      </c>
      <c r="X14" s="2">
        <v>15128.27015</v>
      </c>
      <c r="Y14" s="2">
        <v>13668.633159999999</v>
      </c>
      <c r="Z14" s="2">
        <v>10952.42325</v>
      </c>
      <c r="AA14" s="2" t="s">
        <v>28</v>
      </c>
      <c r="AB14" s="2">
        <v>0.60099999999999998</v>
      </c>
    </row>
    <row r="15" spans="1:28" x14ac:dyDescent="0.3">
      <c r="A15" s="2" t="s">
        <v>314</v>
      </c>
      <c r="B15" s="2">
        <v>18</v>
      </c>
      <c r="C15" s="2">
        <v>4</v>
      </c>
      <c r="D15" s="2">
        <v>92.91</v>
      </c>
      <c r="E15" s="2">
        <v>4.9516550000000001E-3</v>
      </c>
      <c r="F15" s="2">
        <v>5.7073109999999996E-3</v>
      </c>
      <c r="G15" s="2">
        <v>2.755296328</v>
      </c>
      <c r="H15" s="2">
        <v>0.93014476499999998</v>
      </c>
      <c r="I15" s="2">
        <v>2</v>
      </c>
      <c r="J15" s="2">
        <v>1</v>
      </c>
      <c r="K15" s="2" t="s">
        <v>2</v>
      </c>
      <c r="L15" s="2" t="s">
        <v>0</v>
      </c>
      <c r="M15" s="2">
        <v>89373</v>
      </c>
      <c r="N15" s="2" t="s">
        <v>315</v>
      </c>
      <c r="O15" s="2">
        <v>3239.9836289999998</v>
      </c>
      <c r="P15" s="2">
        <v>6260.6000739999999</v>
      </c>
      <c r="Q15" s="2">
        <v>5971.72325</v>
      </c>
      <c r="R15" s="2">
        <v>9638.6872160000003</v>
      </c>
      <c r="S15" s="2">
        <v>11685.29214</v>
      </c>
      <c r="T15" s="2">
        <v>7334.8876849999997</v>
      </c>
      <c r="U15" s="2">
        <v>5206.4119209999999</v>
      </c>
      <c r="V15" s="2">
        <v>5367.5542370000003</v>
      </c>
      <c r="W15" s="2">
        <v>19672.802199999998</v>
      </c>
      <c r="X15" s="2">
        <v>20707.715039999999</v>
      </c>
      <c r="Y15" s="2">
        <v>15746.30149</v>
      </c>
      <c r="Z15" s="2">
        <v>13061.41131</v>
      </c>
      <c r="AA15" s="2" t="s">
        <v>28</v>
      </c>
      <c r="AB15" s="2">
        <v>0.67930000000000001</v>
      </c>
    </row>
    <row r="16" spans="1:28" x14ac:dyDescent="0.3">
      <c r="A16" s="2" t="s">
        <v>397</v>
      </c>
      <c r="B16" s="2">
        <v>10</v>
      </c>
      <c r="C16" s="2">
        <v>2</v>
      </c>
      <c r="D16" s="2">
        <v>76.8</v>
      </c>
      <c r="E16" s="2">
        <v>1.044664E-2</v>
      </c>
      <c r="F16" s="2">
        <v>9.2334099999999992E-3</v>
      </c>
      <c r="G16" s="2">
        <v>2.7633427560000001</v>
      </c>
      <c r="H16" s="2">
        <v>0.85504613799999996</v>
      </c>
      <c r="I16" s="2">
        <v>2</v>
      </c>
      <c r="J16" s="2">
        <v>1</v>
      </c>
      <c r="K16" s="2" t="s">
        <v>0</v>
      </c>
      <c r="L16" s="2" t="s">
        <v>2</v>
      </c>
      <c r="M16" s="2">
        <v>47479</v>
      </c>
      <c r="N16" s="2" t="s">
        <v>398</v>
      </c>
      <c r="O16" s="2">
        <v>2287.149054</v>
      </c>
      <c r="P16" s="2">
        <v>2405.8649479999999</v>
      </c>
      <c r="Q16" s="2">
        <v>3440.996564</v>
      </c>
      <c r="R16" s="2">
        <v>1983.3298050000001</v>
      </c>
      <c r="S16" s="2">
        <v>1028.270102</v>
      </c>
      <c r="T16" s="2">
        <v>2285.3783050000002</v>
      </c>
      <c r="U16" s="2">
        <v>627.95992799999999</v>
      </c>
      <c r="V16" s="2">
        <v>943.56699019999996</v>
      </c>
      <c r="W16" s="2">
        <v>1109.5952709999999</v>
      </c>
      <c r="X16" s="2">
        <v>621.31643799999995</v>
      </c>
      <c r="Y16" s="2">
        <v>1213.532027</v>
      </c>
      <c r="Z16" s="2">
        <v>716.82497560000002</v>
      </c>
      <c r="AA16" s="2" t="s">
        <v>28</v>
      </c>
      <c r="AB16" s="2">
        <v>0.65390000000000004</v>
      </c>
    </row>
    <row r="17" spans="1:28" x14ac:dyDescent="0.3">
      <c r="A17" s="2" t="s">
        <v>49</v>
      </c>
      <c r="B17" s="2">
        <v>13</v>
      </c>
      <c r="C17" s="2">
        <v>3</v>
      </c>
      <c r="D17" s="2">
        <v>72.02</v>
      </c>
      <c r="E17" s="4">
        <v>9.4199999999999996E-6</v>
      </c>
      <c r="F17" s="2">
        <v>1.1511899999999999E-4</v>
      </c>
      <c r="G17" s="2">
        <v>2.8095349810000001</v>
      </c>
      <c r="H17" s="2">
        <v>0.99999999900000003</v>
      </c>
      <c r="I17" s="2">
        <v>2</v>
      </c>
      <c r="J17" s="2">
        <v>1</v>
      </c>
      <c r="K17" s="2" t="s">
        <v>0</v>
      </c>
      <c r="L17" s="2" t="s">
        <v>1</v>
      </c>
      <c r="M17" s="2">
        <v>76181</v>
      </c>
      <c r="N17" s="2" t="s">
        <v>50</v>
      </c>
      <c r="O17" s="2">
        <v>5805.7427500000003</v>
      </c>
      <c r="P17" s="2">
        <v>3736.178273</v>
      </c>
      <c r="Q17" s="2">
        <v>5133.4591829999999</v>
      </c>
      <c r="R17" s="2">
        <v>5102.7424410000003</v>
      </c>
      <c r="S17" s="2">
        <v>1918.292455</v>
      </c>
      <c r="T17" s="2">
        <v>1697.6499260000001</v>
      </c>
      <c r="U17" s="2">
        <v>1524.3648760000001</v>
      </c>
      <c r="V17" s="2">
        <v>1899.335523</v>
      </c>
      <c r="W17" s="2">
        <v>3150.2018640000001</v>
      </c>
      <c r="X17" s="2">
        <v>3139.7469660000002</v>
      </c>
      <c r="Y17" s="2">
        <v>3929.3080150000001</v>
      </c>
      <c r="Z17" s="2">
        <v>3697.3424839999998</v>
      </c>
      <c r="AA17" s="2" t="s">
        <v>28</v>
      </c>
      <c r="AB17" s="2">
        <v>0.41499999999999998</v>
      </c>
    </row>
    <row r="18" spans="1:28" x14ac:dyDescent="0.3">
      <c r="A18" s="2" t="s">
        <v>226</v>
      </c>
      <c r="B18" s="2">
        <v>45</v>
      </c>
      <c r="C18" s="2">
        <v>7</v>
      </c>
      <c r="D18" s="2">
        <v>397.08</v>
      </c>
      <c r="E18" s="2">
        <v>1.666107E-3</v>
      </c>
      <c r="F18" s="2">
        <v>2.7936649999999999E-3</v>
      </c>
      <c r="G18" s="2">
        <v>2.8891897790000001</v>
      </c>
      <c r="H18" s="2">
        <v>0.98310734899999996</v>
      </c>
      <c r="I18" s="2">
        <v>2</v>
      </c>
      <c r="J18" s="2">
        <v>1</v>
      </c>
      <c r="K18" s="2" t="s">
        <v>2</v>
      </c>
      <c r="L18" s="2" t="s">
        <v>0</v>
      </c>
      <c r="M18" s="2">
        <v>106604</v>
      </c>
      <c r="N18" s="2" t="s">
        <v>227</v>
      </c>
      <c r="O18" s="2">
        <v>8794.8104989999993</v>
      </c>
      <c r="P18" s="2">
        <v>5874.1250719999998</v>
      </c>
      <c r="Q18" s="2">
        <v>8344.7381540000006</v>
      </c>
      <c r="R18" s="2">
        <v>10221.021909999999</v>
      </c>
      <c r="S18" s="2">
        <v>8929.0535510000009</v>
      </c>
      <c r="T18" s="2">
        <v>16719.98963</v>
      </c>
      <c r="U18" s="2">
        <v>8948.1832770000001</v>
      </c>
      <c r="V18" s="2">
        <v>7038.9148210000003</v>
      </c>
      <c r="W18" s="2">
        <v>31949.66707</v>
      </c>
      <c r="X18" s="2">
        <v>25441.143909999999</v>
      </c>
      <c r="Y18" s="2">
        <v>22017.785759999999</v>
      </c>
      <c r="Z18" s="2">
        <v>16612.746200000001</v>
      </c>
      <c r="AA18" s="2" t="s">
        <v>28</v>
      </c>
      <c r="AB18" s="2">
        <v>0.39529999999999998</v>
      </c>
    </row>
    <row r="19" spans="1:28" x14ac:dyDescent="0.3">
      <c r="A19" s="2" t="s">
        <v>481</v>
      </c>
      <c r="B19" s="2">
        <v>23</v>
      </c>
      <c r="C19" s="2">
        <v>3</v>
      </c>
      <c r="D19" s="2">
        <v>1019.47</v>
      </c>
      <c r="E19" s="2">
        <v>2.0837324000000001E-2</v>
      </c>
      <c r="F19" s="2">
        <v>1.4872599E-2</v>
      </c>
      <c r="G19" s="2">
        <v>2.9431837139999999</v>
      </c>
      <c r="H19" s="2">
        <v>0.75306536599999996</v>
      </c>
      <c r="I19" s="2">
        <v>2</v>
      </c>
      <c r="J19" s="2">
        <v>1</v>
      </c>
      <c r="K19" s="2" t="s">
        <v>2</v>
      </c>
      <c r="L19" s="2" t="s">
        <v>0</v>
      </c>
      <c r="M19" s="2">
        <v>52263</v>
      </c>
      <c r="N19" s="2" t="s">
        <v>482</v>
      </c>
      <c r="O19" s="2">
        <v>961.56168300000002</v>
      </c>
      <c r="P19" s="2">
        <v>1616.9433469999999</v>
      </c>
      <c r="Q19" s="2">
        <v>2296.4567529999999</v>
      </c>
      <c r="R19" s="2">
        <v>690.21108340000001</v>
      </c>
      <c r="S19" s="2">
        <v>3045.2097899999999</v>
      </c>
      <c r="T19" s="2">
        <v>7411.3599979999999</v>
      </c>
      <c r="U19" s="2">
        <v>3274.0511259999998</v>
      </c>
      <c r="V19" s="2">
        <v>1881.2792690000001</v>
      </c>
      <c r="W19" s="2">
        <v>6314.0275080000001</v>
      </c>
      <c r="X19" s="2">
        <v>3192.5398420000001</v>
      </c>
      <c r="Y19" s="2">
        <v>4219.5678120000002</v>
      </c>
      <c r="Z19" s="2">
        <v>2653.190983</v>
      </c>
      <c r="AA19" s="2" t="s">
        <v>28</v>
      </c>
      <c r="AB19" s="2">
        <v>0.46789999999999998</v>
      </c>
    </row>
    <row r="20" spans="1:28" x14ac:dyDescent="0.3">
      <c r="A20" s="2" t="s">
        <v>601</v>
      </c>
      <c r="B20" s="2">
        <v>39</v>
      </c>
      <c r="C20" s="2">
        <v>12</v>
      </c>
      <c r="D20" s="2">
        <v>349.13</v>
      </c>
      <c r="E20" s="2">
        <v>4.7690686000000003E-2</v>
      </c>
      <c r="F20" s="2">
        <v>2.6541250999999998E-2</v>
      </c>
      <c r="G20" s="2">
        <v>2.957365979</v>
      </c>
      <c r="H20" s="2">
        <v>0.59694101200000005</v>
      </c>
      <c r="I20" s="2">
        <v>2</v>
      </c>
      <c r="J20" s="2">
        <v>1</v>
      </c>
      <c r="K20" s="2" t="s">
        <v>2</v>
      </c>
      <c r="L20" s="2" t="s">
        <v>1</v>
      </c>
      <c r="M20" s="2">
        <v>137459</v>
      </c>
      <c r="N20" s="2" t="s">
        <v>143</v>
      </c>
      <c r="O20" s="2">
        <v>81518.183860000005</v>
      </c>
      <c r="P20" s="2">
        <v>30230.28703</v>
      </c>
      <c r="Q20" s="2">
        <v>56006.934079999999</v>
      </c>
      <c r="R20" s="2">
        <v>13570.77355</v>
      </c>
      <c r="S20" s="2">
        <v>10710.76355</v>
      </c>
      <c r="T20" s="2">
        <v>54057.472280000002</v>
      </c>
      <c r="U20" s="2">
        <v>17863.596269999998</v>
      </c>
      <c r="V20" s="2">
        <v>17408.48299</v>
      </c>
      <c r="W20" s="2">
        <v>88585.159780000002</v>
      </c>
      <c r="X20" s="2">
        <v>78820.892909999995</v>
      </c>
      <c r="Y20" s="2">
        <v>60558.979959999997</v>
      </c>
      <c r="Z20" s="2">
        <v>67890.791729999997</v>
      </c>
      <c r="AA20" s="2" t="s">
        <v>28</v>
      </c>
      <c r="AB20" s="2">
        <v>0.57340000000000002</v>
      </c>
    </row>
    <row r="21" spans="1:28" x14ac:dyDescent="0.3">
      <c r="A21" s="2" t="s">
        <v>587</v>
      </c>
      <c r="B21" s="2">
        <v>17</v>
      </c>
      <c r="C21" s="2">
        <v>4</v>
      </c>
      <c r="D21" s="2">
        <v>143.75</v>
      </c>
      <c r="E21" s="2">
        <v>4.3906038000000001E-2</v>
      </c>
      <c r="F21" s="2">
        <v>2.5217997999999998E-2</v>
      </c>
      <c r="G21" s="2">
        <v>2.9661512179999998</v>
      </c>
      <c r="H21" s="2">
        <v>0.61371330800000001</v>
      </c>
      <c r="I21" s="2">
        <v>2</v>
      </c>
      <c r="J21" s="2">
        <v>1</v>
      </c>
      <c r="K21" s="2" t="s">
        <v>2</v>
      </c>
      <c r="L21" s="2" t="s">
        <v>1</v>
      </c>
      <c r="M21" s="2">
        <v>37353</v>
      </c>
      <c r="N21" s="2" t="s">
        <v>588</v>
      </c>
      <c r="O21" s="2">
        <v>12998.389649999999</v>
      </c>
      <c r="P21" s="2">
        <v>7925.4424689999996</v>
      </c>
      <c r="Q21" s="2">
        <v>15296.635619999999</v>
      </c>
      <c r="R21" s="2">
        <v>2364.8742790000001</v>
      </c>
      <c r="S21" s="2">
        <v>18368.74224</v>
      </c>
      <c r="T21" s="2">
        <v>3348.7945450000002</v>
      </c>
      <c r="U21" s="2">
        <v>3980.400431</v>
      </c>
      <c r="V21" s="2">
        <v>7282.6125140000004</v>
      </c>
      <c r="W21" s="2">
        <v>32004.195899999999</v>
      </c>
      <c r="X21" s="2">
        <v>21743.134740000001</v>
      </c>
      <c r="Y21" s="2">
        <v>22307.542549999998</v>
      </c>
      <c r="Z21" s="2">
        <v>21770.424569999999</v>
      </c>
      <c r="AA21" s="2" t="s">
        <v>28</v>
      </c>
      <c r="AB21" s="2">
        <v>0.3906</v>
      </c>
    </row>
    <row r="22" spans="1:28" x14ac:dyDescent="0.3">
      <c r="A22" s="2" t="s">
        <v>597</v>
      </c>
      <c r="B22" s="2">
        <v>25</v>
      </c>
      <c r="C22" s="2">
        <v>7</v>
      </c>
      <c r="D22" s="2">
        <v>276.77999999999997</v>
      </c>
      <c r="E22" s="2">
        <v>4.4965837000000002E-2</v>
      </c>
      <c r="F22" s="2">
        <v>2.5399113000000001E-2</v>
      </c>
      <c r="G22" s="2">
        <v>2.9712950309999999</v>
      </c>
      <c r="H22" s="2">
        <v>0.608894712</v>
      </c>
      <c r="I22" s="2" t="s">
        <v>39</v>
      </c>
      <c r="J22" s="2">
        <v>2</v>
      </c>
      <c r="K22" s="2" t="s">
        <v>2</v>
      </c>
      <c r="L22" s="2" t="s">
        <v>1</v>
      </c>
      <c r="M22" s="2">
        <v>75682</v>
      </c>
      <c r="N22" s="2" t="s">
        <v>598</v>
      </c>
      <c r="O22" s="2">
        <v>3120.6071700000002</v>
      </c>
      <c r="P22" s="2">
        <v>3027.9369660000002</v>
      </c>
      <c r="Q22" s="2">
        <v>14897.672200000001</v>
      </c>
      <c r="R22" s="2">
        <v>6719.5612870000004</v>
      </c>
      <c r="S22" s="2">
        <v>2277.4312920000002</v>
      </c>
      <c r="T22" s="2">
        <v>9176.5532509999994</v>
      </c>
      <c r="U22" s="2">
        <v>3656.0335559999999</v>
      </c>
      <c r="V22" s="2">
        <v>1669.42707</v>
      </c>
      <c r="W22" s="2">
        <v>15631.495209999999</v>
      </c>
      <c r="X22" s="2">
        <v>12340.826779999999</v>
      </c>
      <c r="Y22" s="2">
        <v>11576.631429999999</v>
      </c>
      <c r="Z22" s="2">
        <v>10307.72863</v>
      </c>
      <c r="AA22" s="2" t="s">
        <v>28</v>
      </c>
      <c r="AB22" s="2">
        <v>0.6472</v>
      </c>
    </row>
    <row r="23" spans="1:28" x14ac:dyDescent="0.3">
      <c r="A23" s="2" t="s">
        <v>326</v>
      </c>
      <c r="B23" s="2">
        <v>48</v>
      </c>
      <c r="C23" s="2">
        <v>12</v>
      </c>
      <c r="D23" s="2">
        <v>289.39</v>
      </c>
      <c r="E23" s="2">
        <v>5.9798569999999999E-3</v>
      </c>
      <c r="F23" s="2">
        <v>6.6238870000000002E-3</v>
      </c>
      <c r="G23" s="2">
        <v>3.0468300519999998</v>
      </c>
      <c r="H23" s="2">
        <v>0.91457368299999997</v>
      </c>
      <c r="I23" s="2">
        <v>2</v>
      </c>
      <c r="J23" s="2">
        <v>1</v>
      </c>
      <c r="K23" s="2" t="s">
        <v>2</v>
      </c>
      <c r="L23" s="2" t="s">
        <v>0</v>
      </c>
      <c r="M23" s="2">
        <v>156513</v>
      </c>
      <c r="N23" s="2" t="s">
        <v>327</v>
      </c>
      <c r="O23" s="2">
        <v>14073.92916</v>
      </c>
      <c r="P23" s="2">
        <v>9992.9560099999999</v>
      </c>
      <c r="Q23" s="2">
        <v>16838.653259999999</v>
      </c>
      <c r="R23" s="2">
        <v>11924.47488</v>
      </c>
      <c r="S23" s="2">
        <v>24326.56436</v>
      </c>
      <c r="T23" s="2">
        <v>39016.765659999997</v>
      </c>
      <c r="U23" s="2">
        <v>15550.443300000001</v>
      </c>
      <c r="V23" s="2">
        <v>14557.469209999999</v>
      </c>
      <c r="W23" s="2">
        <v>59788.897749999996</v>
      </c>
      <c r="X23" s="2">
        <v>36305.217550000001</v>
      </c>
      <c r="Y23" s="2">
        <v>38607.872600000002</v>
      </c>
      <c r="Z23" s="2">
        <v>26262.084299999999</v>
      </c>
      <c r="AA23" s="2" t="s">
        <v>28</v>
      </c>
      <c r="AB23" s="2">
        <v>0.66659999999999997</v>
      </c>
    </row>
    <row r="24" spans="1:28" x14ac:dyDescent="0.3">
      <c r="A24" s="2" t="s">
        <v>176</v>
      </c>
      <c r="B24" s="2">
        <v>39</v>
      </c>
      <c r="C24" s="2">
        <v>6</v>
      </c>
      <c r="D24" s="2">
        <v>631.64</v>
      </c>
      <c r="E24" s="2">
        <v>9.04863E-4</v>
      </c>
      <c r="F24" s="2">
        <v>2.0580899999999998E-3</v>
      </c>
      <c r="G24" s="2">
        <v>3.1035558970000001</v>
      </c>
      <c r="H24" s="2">
        <v>0.99390707599999994</v>
      </c>
      <c r="I24" s="2">
        <v>2</v>
      </c>
      <c r="J24" s="2">
        <v>1</v>
      </c>
      <c r="K24" s="2" t="s">
        <v>0</v>
      </c>
      <c r="L24" s="2" t="s">
        <v>1</v>
      </c>
      <c r="M24" s="2">
        <v>141132</v>
      </c>
      <c r="N24" s="2" t="s">
        <v>177</v>
      </c>
      <c r="O24" s="2">
        <v>24989.461149999999</v>
      </c>
      <c r="P24" s="2">
        <v>14360.8156</v>
      </c>
      <c r="Q24" s="2">
        <v>35130.879110000002</v>
      </c>
      <c r="R24" s="2">
        <v>25854.849689999999</v>
      </c>
      <c r="S24" s="2">
        <v>6628.3027380000003</v>
      </c>
      <c r="T24" s="2">
        <v>11021.688039999999</v>
      </c>
      <c r="U24" s="2">
        <v>5597.0264219999999</v>
      </c>
      <c r="V24" s="2">
        <v>9082.3523490000007</v>
      </c>
      <c r="W24" s="2">
        <v>24345.28096</v>
      </c>
      <c r="X24" s="2">
        <v>19608.606820000001</v>
      </c>
      <c r="Y24" s="2">
        <v>19857.176009999999</v>
      </c>
      <c r="Z24" s="2">
        <v>16586.30891</v>
      </c>
      <c r="AA24" s="2" t="s">
        <v>28</v>
      </c>
      <c r="AB24" s="2">
        <v>0.52180000000000004</v>
      </c>
    </row>
    <row r="25" spans="1:28" x14ac:dyDescent="0.3">
      <c r="A25" s="2" t="s">
        <v>75</v>
      </c>
      <c r="B25" s="2">
        <v>5</v>
      </c>
      <c r="C25" s="2">
        <v>1</v>
      </c>
      <c r="D25" s="2">
        <v>30.81</v>
      </c>
      <c r="E25" s="4">
        <v>4.2599999999999999E-5</v>
      </c>
      <c r="F25" s="2">
        <v>2.9053899999999998E-4</v>
      </c>
      <c r="G25" s="2">
        <v>3.2872112480000002</v>
      </c>
      <c r="H25" s="2">
        <v>0.99999896499999996</v>
      </c>
      <c r="I25" s="2">
        <v>2</v>
      </c>
      <c r="J25" s="2">
        <v>1</v>
      </c>
      <c r="K25" s="2" t="s">
        <v>2</v>
      </c>
      <c r="L25" s="2" t="s">
        <v>0</v>
      </c>
      <c r="M25" s="2">
        <v>11432</v>
      </c>
      <c r="N25" s="2" t="s">
        <v>76</v>
      </c>
      <c r="O25" s="2">
        <v>528.05858250000006</v>
      </c>
      <c r="P25" s="2">
        <v>306.62049660000002</v>
      </c>
      <c r="Q25" s="2">
        <v>576.12350719999995</v>
      </c>
      <c r="R25" s="2">
        <v>395.17176599999999</v>
      </c>
      <c r="S25" s="2">
        <v>629.85554690000004</v>
      </c>
      <c r="T25" s="2">
        <v>664.66099750000001</v>
      </c>
      <c r="U25" s="2">
        <v>524.39399839999999</v>
      </c>
      <c r="V25" s="2">
        <v>523.11955390000003</v>
      </c>
      <c r="W25" s="2">
        <v>1274.731043</v>
      </c>
      <c r="X25" s="2">
        <v>1801.4469779999999</v>
      </c>
      <c r="Y25" s="2">
        <v>1272.762853</v>
      </c>
      <c r="Z25" s="2">
        <v>1587.6783310000001</v>
      </c>
      <c r="AA25" s="2" t="s">
        <v>28</v>
      </c>
      <c r="AB25" s="2">
        <v>0.48699999999999999</v>
      </c>
    </row>
    <row r="26" spans="1:28" x14ac:dyDescent="0.3">
      <c r="A26" s="2" t="s">
        <v>547</v>
      </c>
      <c r="B26" s="2">
        <v>18</v>
      </c>
      <c r="C26" s="2">
        <v>6</v>
      </c>
      <c r="D26" s="2">
        <v>99.24</v>
      </c>
      <c r="E26" s="2">
        <v>3.2230675E-2</v>
      </c>
      <c r="F26" s="2">
        <v>1.9993071000000001E-2</v>
      </c>
      <c r="G26" s="2">
        <v>3.324605424</v>
      </c>
      <c r="H26" s="2">
        <v>0.67444448899999998</v>
      </c>
      <c r="I26" s="2">
        <v>2</v>
      </c>
      <c r="J26" s="2">
        <v>1</v>
      </c>
      <c r="K26" s="2" t="s">
        <v>2</v>
      </c>
      <c r="L26" s="2" t="s">
        <v>0</v>
      </c>
      <c r="M26" s="2">
        <v>27171</v>
      </c>
      <c r="N26" s="2" t="s">
        <v>86</v>
      </c>
      <c r="O26" s="2">
        <v>2441.6143240000001</v>
      </c>
      <c r="P26" s="2">
        <v>1668.3883410000001</v>
      </c>
      <c r="Q26" s="2">
        <v>2486.4871800000001</v>
      </c>
      <c r="R26" s="2">
        <v>5386.8519839999999</v>
      </c>
      <c r="S26" s="2">
        <v>13068.4974</v>
      </c>
      <c r="T26" s="2">
        <v>11184.289709999999</v>
      </c>
      <c r="U26" s="2">
        <v>4058.6100849999998</v>
      </c>
      <c r="V26" s="2">
        <v>3805.0939979999998</v>
      </c>
      <c r="W26" s="2">
        <v>18185.213469999999</v>
      </c>
      <c r="X26" s="2">
        <v>8995.7572949999994</v>
      </c>
      <c r="Y26" s="2">
        <v>5932.3551120000002</v>
      </c>
      <c r="Z26" s="2">
        <v>6726.5573649999997</v>
      </c>
      <c r="AA26" s="2" t="s">
        <v>28</v>
      </c>
      <c r="AB26" s="2">
        <v>0.7853</v>
      </c>
    </row>
    <row r="27" spans="1:28" x14ac:dyDescent="0.3">
      <c r="A27" s="2" t="s">
        <v>392</v>
      </c>
      <c r="B27" s="2">
        <v>23</v>
      </c>
      <c r="C27" s="2">
        <v>4</v>
      </c>
      <c r="D27" s="2">
        <v>1476.91</v>
      </c>
      <c r="E27" s="2">
        <v>9.942691E-3</v>
      </c>
      <c r="F27" s="2">
        <v>8.9267459999999993E-3</v>
      </c>
      <c r="G27" s="2">
        <v>3.358603826</v>
      </c>
      <c r="H27" s="2">
        <v>0.861159491</v>
      </c>
      <c r="I27" s="2" t="s">
        <v>39</v>
      </c>
      <c r="J27" s="2">
        <v>2</v>
      </c>
      <c r="K27" s="2" t="s">
        <v>0</v>
      </c>
      <c r="L27" s="2" t="s">
        <v>1</v>
      </c>
      <c r="M27" s="2">
        <v>23826</v>
      </c>
      <c r="N27" s="2" t="s">
        <v>393</v>
      </c>
      <c r="O27" s="2">
        <v>19215.97378</v>
      </c>
      <c r="P27" s="2">
        <v>5883.2552599999999</v>
      </c>
      <c r="Q27" s="2">
        <v>12196.686589999999</v>
      </c>
      <c r="R27" s="2">
        <v>17275.996009999999</v>
      </c>
      <c r="S27" s="2">
        <v>2286.239345</v>
      </c>
      <c r="T27" s="2">
        <v>7976.8252750000001</v>
      </c>
      <c r="U27" s="2">
        <v>2356.17659</v>
      </c>
      <c r="V27" s="2">
        <v>3629.1508239999998</v>
      </c>
      <c r="W27" s="2">
        <v>6185.6725180000003</v>
      </c>
      <c r="X27" s="2">
        <v>3493.650893</v>
      </c>
      <c r="Y27" s="2">
        <v>3459.147207</v>
      </c>
      <c r="Z27" s="2">
        <v>3921.5742620000001</v>
      </c>
      <c r="AA27" s="2" t="s">
        <v>28</v>
      </c>
      <c r="AB27" s="2">
        <v>0.68899999999999995</v>
      </c>
    </row>
    <row r="28" spans="1:28" x14ac:dyDescent="0.3">
      <c r="A28" s="2" t="s">
        <v>73</v>
      </c>
      <c r="B28" s="2">
        <v>61</v>
      </c>
      <c r="C28" s="2">
        <v>13</v>
      </c>
      <c r="D28" s="2">
        <v>631.29999999999995</v>
      </c>
      <c r="E28" s="4">
        <v>3.6300000000000001E-5</v>
      </c>
      <c r="F28" s="2">
        <v>2.5796899999999998E-4</v>
      </c>
      <c r="G28" s="2">
        <v>3.6280607730000001</v>
      </c>
      <c r="H28" s="2">
        <v>0.99999947199999994</v>
      </c>
      <c r="I28" s="2" t="s">
        <v>39</v>
      </c>
      <c r="J28" s="2">
        <v>2</v>
      </c>
      <c r="K28" s="2" t="s">
        <v>2</v>
      </c>
      <c r="L28" s="2" t="s">
        <v>0</v>
      </c>
      <c r="M28" s="2">
        <v>172857</v>
      </c>
      <c r="N28" s="2" t="s">
        <v>74</v>
      </c>
      <c r="O28" s="2">
        <v>79362.165129999994</v>
      </c>
      <c r="P28" s="2">
        <v>82633.631370000003</v>
      </c>
      <c r="Q28" s="2">
        <v>108068.43859999999</v>
      </c>
      <c r="R28" s="2">
        <v>100695.24069999999</v>
      </c>
      <c r="S28" s="2">
        <v>119691.5819</v>
      </c>
      <c r="T28" s="2">
        <v>127223.1836</v>
      </c>
      <c r="U28" s="2">
        <v>108168.11599999999</v>
      </c>
      <c r="V28" s="2">
        <v>60118.721140000001</v>
      </c>
      <c r="W28" s="2">
        <v>277799.55089999997</v>
      </c>
      <c r="X28" s="2">
        <v>325494.163</v>
      </c>
      <c r="Y28" s="2">
        <v>364306.73349999997</v>
      </c>
      <c r="Z28" s="2">
        <v>377537.4632</v>
      </c>
      <c r="AA28" s="2" t="s">
        <v>28</v>
      </c>
      <c r="AB28" s="2">
        <v>0.49099999999999999</v>
      </c>
    </row>
    <row r="29" spans="1:28" x14ac:dyDescent="0.3">
      <c r="A29" s="2" t="s">
        <v>336</v>
      </c>
      <c r="B29" s="2">
        <v>12</v>
      </c>
      <c r="C29" s="2">
        <v>2</v>
      </c>
      <c r="D29" s="2">
        <v>120.72</v>
      </c>
      <c r="E29" s="2">
        <v>6.4864550000000003E-3</v>
      </c>
      <c r="F29" s="2">
        <v>6.9591000000000002E-3</v>
      </c>
      <c r="G29" s="2">
        <v>3.8038294210000001</v>
      </c>
      <c r="H29" s="2">
        <v>0.90717144400000005</v>
      </c>
      <c r="I29" s="2">
        <v>2</v>
      </c>
      <c r="J29" s="2">
        <v>1</v>
      </c>
      <c r="K29" s="2" t="s">
        <v>2</v>
      </c>
      <c r="L29" s="2" t="s">
        <v>0</v>
      </c>
      <c r="M29" s="2">
        <v>20810</v>
      </c>
      <c r="N29" s="2" t="s">
        <v>337</v>
      </c>
      <c r="O29" s="2">
        <v>2241.8889140000001</v>
      </c>
      <c r="P29" s="2">
        <v>1219.4524280000001</v>
      </c>
      <c r="Q29" s="2">
        <v>1910.038734</v>
      </c>
      <c r="R29" s="2">
        <v>1231.932341</v>
      </c>
      <c r="S29" s="2">
        <v>1731.209478</v>
      </c>
      <c r="T29" s="2">
        <v>3872.2341649999998</v>
      </c>
      <c r="U29" s="2">
        <v>493.44367879999999</v>
      </c>
      <c r="V29" s="2">
        <v>1227.5785679999999</v>
      </c>
      <c r="W29" s="2">
        <v>7710.1837990000004</v>
      </c>
      <c r="X29" s="2">
        <v>6994.5968370000001</v>
      </c>
      <c r="Y29" s="2">
        <v>5349.3112890000002</v>
      </c>
      <c r="Z29" s="2">
        <v>5063.782123</v>
      </c>
      <c r="AA29" s="2" t="s">
        <v>28</v>
      </c>
      <c r="AB29" s="2">
        <v>0.48259999999999997</v>
      </c>
    </row>
    <row r="30" spans="1:28" x14ac:dyDescent="0.3">
      <c r="A30" s="2" t="s">
        <v>599</v>
      </c>
      <c r="B30" s="2">
        <v>12</v>
      </c>
      <c r="C30" s="2">
        <v>2</v>
      </c>
      <c r="D30" s="2">
        <v>164.19</v>
      </c>
      <c r="E30" s="2">
        <v>4.7075385999999997E-2</v>
      </c>
      <c r="F30" s="2">
        <v>2.6329152000000001E-2</v>
      </c>
      <c r="G30" s="2">
        <v>3.8562327120000002</v>
      </c>
      <c r="H30" s="2">
        <v>0.59958746500000004</v>
      </c>
      <c r="I30" s="2">
        <v>2</v>
      </c>
      <c r="J30" s="2">
        <v>1</v>
      </c>
      <c r="K30" s="2" t="s">
        <v>2</v>
      </c>
      <c r="L30" s="2" t="s">
        <v>0</v>
      </c>
      <c r="M30" s="2">
        <v>19776</v>
      </c>
      <c r="N30" s="2" t="s">
        <v>600</v>
      </c>
      <c r="O30" s="2">
        <v>112.6435383</v>
      </c>
      <c r="P30" s="2">
        <v>9.8122758999999995</v>
      </c>
      <c r="Q30" s="2">
        <v>164.42294519999999</v>
      </c>
      <c r="R30" s="2">
        <v>44.054944419999998</v>
      </c>
      <c r="S30" s="2">
        <v>122.1181692</v>
      </c>
      <c r="T30" s="2">
        <v>111.0738133</v>
      </c>
      <c r="U30" s="2">
        <v>272.5779321</v>
      </c>
      <c r="V30" s="2">
        <v>269.63452949999999</v>
      </c>
      <c r="W30" s="2">
        <v>400.64467689999998</v>
      </c>
      <c r="X30" s="2">
        <v>134.96187080000001</v>
      </c>
      <c r="Y30" s="2">
        <v>308.0977977</v>
      </c>
      <c r="Z30" s="2">
        <v>432.45302850000002</v>
      </c>
      <c r="AA30" s="2" t="s">
        <v>28</v>
      </c>
      <c r="AB30" s="2">
        <v>0.78620000000000001</v>
      </c>
    </row>
    <row r="31" spans="1:28" x14ac:dyDescent="0.3">
      <c r="A31" s="2" t="s">
        <v>439</v>
      </c>
      <c r="B31" s="2">
        <v>27</v>
      </c>
      <c r="C31" s="2">
        <v>5</v>
      </c>
      <c r="D31" s="2">
        <v>128.97</v>
      </c>
      <c r="E31" s="2">
        <v>1.3663307E-2</v>
      </c>
      <c r="F31" s="2">
        <v>1.0735145999999999E-2</v>
      </c>
      <c r="G31" s="2">
        <v>3.8710319520000001</v>
      </c>
      <c r="H31" s="2">
        <v>0.81901476299999998</v>
      </c>
      <c r="I31" s="2">
        <v>2</v>
      </c>
      <c r="J31" s="2">
        <v>1</v>
      </c>
      <c r="K31" s="2" t="s">
        <v>2</v>
      </c>
      <c r="L31" s="2" t="s">
        <v>1</v>
      </c>
      <c r="M31" s="2">
        <v>87820</v>
      </c>
      <c r="N31" s="2" t="s">
        <v>440</v>
      </c>
      <c r="O31" s="2">
        <v>2225.4930290000002</v>
      </c>
      <c r="P31" s="2">
        <v>1000.466083</v>
      </c>
      <c r="Q31" s="2">
        <v>2691.4604549999999</v>
      </c>
      <c r="R31" s="2">
        <v>2130.795286</v>
      </c>
      <c r="S31" s="2">
        <v>800.91902649999997</v>
      </c>
      <c r="T31" s="2">
        <v>720.03294240000002</v>
      </c>
      <c r="U31" s="2">
        <v>417.70867820000001</v>
      </c>
      <c r="V31" s="2">
        <v>969.62990679999996</v>
      </c>
      <c r="W31" s="2">
        <v>2999.4985670000001</v>
      </c>
      <c r="X31" s="2">
        <v>5222.1764629999998</v>
      </c>
      <c r="Y31" s="2">
        <v>1179.2407929999999</v>
      </c>
      <c r="Z31" s="2">
        <v>1857.169838</v>
      </c>
      <c r="AA31" s="2" t="s">
        <v>28</v>
      </c>
      <c r="AB31" s="2">
        <v>0.58979999999999999</v>
      </c>
    </row>
    <row r="32" spans="1:28" x14ac:dyDescent="0.3">
      <c r="A32" s="2" t="s">
        <v>210</v>
      </c>
      <c r="B32" s="2">
        <v>19</v>
      </c>
      <c r="C32" s="2">
        <v>1</v>
      </c>
      <c r="D32" s="2">
        <v>110.47</v>
      </c>
      <c r="E32" s="2">
        <v>1.363277E-3</v>
      </c>
      <c r="F32" s="2">
        <v>2.4758580000000001E-3</v>
      </c>
      <c r="G32" s="2">
        <v>3.9221681369999999</v>
      </c>
      <c r="H32" s="2">
        <v>0.98767753400000002</v>
      </c>
      <c r="I32" s="2">
        <v>2</v>
      </c>
      <c r="J32" s="2">
        <v>1</v>
      </c>
      <c r="K32" s="2" t="s">
        <v>2</v>
      </c>
      <c r="L32" s="2" t="s">
        <v>0</v>
      </c>
      <c r="M32" s="2">
        <v>89228</v>
      </c>
      <c r="N32" s="2" t="s">
        <v>211</v>
      </c>
      <c r="O32" s="2">
        <v>5877.2446659999996</v>
      </c>
      <c r="P32" s="2">
        <v>2660.555222</v>
      </c>
      <c r="Q32" s="2">
        <v>7316.7740789999998</v>
      </c>
      <c r="R32" s="2">
        <v>8144.0909069999998</v>
      </c>
      <c r="S32" s="2">
        <v>14210.687309999999</v>
      </c>
      <c r="T32" s="2">
        <v>17470.096699999998</v>
      </c>
      <c r="U32" s="2">
        <v>9846.305085</v>
      </c>
      <c r="V32" s="2">
        <v>8125.5492119999999</v>
      </c>
      <c r="W32" s="2">
        <v>29486.79751</v>
      </c>
      <c r="X32" s="2">
        <v>24744.69629</v>
      </c>
      <c r="Y32" s="2">
        <v>20651.889800000001</v>
      </c>
      <c r="Z32" s="2">
        <v>19243.415089999999</v>
      </c>
      <c r="AA32" s="2" t="s">
        <v>28</v>
      </c>
      <c r="AB32" s="2">
        <v>0.49809999999999999</v>
      </c>
    </row>
    <row r="33" spans="1:28" x14ac:dyDescent="0.3">
      <c r="A33" s="2" t="s">
        <v>479</v>
      </c>
      <c r="B33" s="2">
        <v>42</v>
      </c>
      <c r="C33" s="2">
        <v>10</v>
      </c>
      <c r="D33" s="2">
        <v>574.97</v>
      </c>
      <c r="E33" s="2">
        <v>2.0606157999999999E-2</v>
      </c>
      <c r="F33" s="2">
        <v>1.4769401E-2</v>
      </c>
      <c r="G33" s="2">
        <v>4.0083732410000001</v>
      </c>
      <c r="H33" s="2">
        <v>0.75494586900000005</v>
      </c>
      <c r="I33" s="2" t="s">
        <v>39</v>
      </c>
      <c r="J33" s="2">
        <v>2</v>
      </c>
      <c r="K33" s="2" t="s">
        <v>2</v>
      </c>
      <c r="L33" s="2" t="s">
        <v>1</v>
      </c>
      <c r="M33" s="2">
        <v>76413</v>
      </c>
      <c r="N33" s="2" t="s">
        <v>480</v>
      </c>
      <c r="O33" s="2">
        <v>1819.395712</v>
      </c>
      <c r="P33" s="2">
        <v>2691.4761309999999</v>
      </c>
      <c r="Q33" s="2">
        <v>2397.7696510000001</v>
      </c>
      <c r="R33" s="2">
        <v>2733.2478590000001</v>
      </c>
      <c r="S33" s="2">
        <v>2921.511215</v>
      </c>
      <c r="T33" s="2">
        <v>2516.6243650000001</v>
      </c>
      <c r="U33" s="2">
        <v>575.42828180000004</v>
      </c>
      <c r="V33" s="2">
        <v>2347.6074680000002</v>
      </c>
      <c r="W33" s="2">
        <v>5514.1469969999998</v>
      </c>
      <c r="X33" s="2">
        <v>7234.0352149999999</v>
      </c>
      <c r="Y33" s="2">
        <v>3665.440114</v>
      </c>
      <c r="Z33" s="2">
        <v>17101.073090000002</v>
      </c>
      <c r="AA33" s="2" t="s">
        <v>28</v>
      </c>
      <c r="AB33" s="2">
        <v>0.44729999999999998</v>
      </c>
    </row>
    <row r="34" spans="1:28" x14ac:dyDescent="0.3">
      <c r="A34" s="2" t="s">
        <v>552</v>
      </c>
      <c r="B34" s="2">
        <v>28</v>
      </c>
      <c r="C34" s="2">
        <v>6</v>
      </c>
      <c r="D34" s="2">
        <v>1608.64</v>
      </c>
      <c r="E34" s="2">
        <v>3.3989211999999998E-2</v>
      </c>
      <c r="F34" s="2">
        <v>2.0856388999999999E-2</v>
      </c>
      <c r="G34" s="2">
        <v>4.0644609970000003</v>
      </c>
      <c r="H34" s="2">
        <v>0.66426171599999995</v>
      </c>
      <c r="I34" s="2" t="s">
        <v>39</v>
      </c>
      <c r="J34" s="2">
        <v>2</v>
      </c>
      <c r="K34" s="2" t="s">
        <v>0</v>
      </c>
      <c r="L34" s="2" t="s">
        <v>1</v>
      </c>
      <c r="M34" s="2">
        <v>26299</v>
      </c>
      <c r="N34" s="2" t="s">
        <v>553</v>
      </c>
      <c r="O34" s="2">
        <v>205564.87040000001</v>
      </c>
      <c r="P34" s="2">
        <v>103356.261</v>
      </c>
      <c r="Q34" s="2">
        <v>135608.32829999999</v>
      </c>
      <c r="R34" s="2">
        <v>36409.3465</v>
      </c>
      <c r="S34" s="2">
        <v>8132.3270920000004</v>
      </c>
      <c r="T34" s="2">
        <v>42114.972609999997</v>
      </c>
      <c r="U34" s="2">
        <v>21516.332900000001</v>
      </c>
      <c r="V34" s="2">
        <v>46564.186650000003</v>
      </c>
      <c r="W34" s="2">
        <v>31783.853169999998</v>
      </c>
      <c r="X34" s="2">
        <v>34240.19872</v>
      </c>
      <c r="Y34" s="2">
        <v>58312.653200000001</v>
      </c>
      <c r="Z34" s="2">
        <v>30448.196530000001</v>
      </c>
      <c r="AA34" s="2" t="s">
        <v>28</v>
      </c>
      <c r="AB34" s="2">
        <v>0.755</v>
      </c>
    </row>
    <row r="35" spans="1:28" x14ac:dyDescent="0.3">
      <c r="A35" s="2" t="s">
        <v>111</v>
      </c>
      <c r="B35" s="2">
        <v>16</v>
      </c>
      <c r="C35" s="2">
        <v>4</v>
      </c>
      <c r="D35" s="2">
        <v>100.59</v>
      </c>
      <c r="E35" s="2">
        <v>1.87376E-4</v>
      </c>
      <c r="F35" s="2">
        <v>7.4334200000000003E-4</v>
      </c>
      <c r="G35" s="2">
        <v>4.2414730450000002</v>
      </c>
      <c r="H35" s="2">
        <v>0.99983297400000004</v>
      </c>
      <c r="I35" s="2">
        <v>2</v>
      </c>
      <c r="J35" s="2">
        <v>1</v>
      </c>
      <c r="K35" s="2" t="s">
        <v>0</v>
      </c>
      <c r="L35" s="2" t="s">
        <v>1</v>
      </c>
      <c r="M35" s="2">
        <v>64606</v>
      </c>
      <c r="N35" s="2" t="s">
        <v>112</v>
      </c>
      <c r="O35" s="2">
        <v>6734.7903580000002</v>
      </c>
      <c r="P35" s="2">
        <v>4648.5996930000001</v>
      </c>
      <c r="Q35" s="2">
        <v>9472.5613489999996</v>
      </c>
      <c r="R35" s="2">
        <v>12096.890740000001</v>
      </c>
      <c r="S35" s="2">
        <v>2087.1319210000001</v>
      </c>
      <c r="T35" s="2">
        <v>2531.4891029999999</v>
      </c>
      <c r="U35" s="2">
        <v>1490.0103369999999</v>
      </c>
      <c r="V35" s="2">
        <v>1660.5662239999999</v>
      </c>
      <c r="W35" s="2">
        <v>1469.5067690000001</v>
      </c>
      <c r="X35" s="2">
        <v>2505.9230200000002</v>
      </c>
      <c r="Y35" s="2">
        <v>2071.862537</v>
      </c>
      <c r="Z35" s="2">
        <v>2404.9215549999999</v>
      </c>
      <c r="AA35" s="2" t="s">
        <v>28</v>
      </c>
      <c r="AB35" s="2">
        <v>0.58609999999999995</v>
      </c>
    </row>
    <row r="36" spans="1:28" x14ac:dyDescent="0.3">
      <c r="A36" s="2" t="s">
        <v>343</v>
      </c>
      <c r="B36" s="2">
        <v>9</v>
      </c>
      <c r="C36" s="2">
        <v>2</v>
      </c>
      <c r="D36" s="2">
        <v>98.12</v>
      </c>
      <c r="E36" s="2">
        <v>6.8788649999999996E-3</v>
      </c>
      <c r="F36" s="2">
        <v>7.1989970000000004E-3</v>
      </c>
      <c r="G36" s="2">
        <v>4.2658765150000004</v>
      </c>
      <c r="H36" s="2">
        <v>0.901559318</v>
      </c>
      <c r="I36" s="2">
        <v>2</v>
      </c>
      <c r="J36" s="2">
        <v>1</v>
      </c>
      <c r="K36" s="2" t="s">
        <v>2</v>
      </c>
      <c r="L36" s="2" t="s">
        <v>0</v>
      </c>
      <c r="M36" s="2">
        <v>27486</v>
      </c>
      <c r="N36" s="2" t="s">
        <v>344</v>
      </c>
      <c r="O36" s="2">
        <v>864.1103177</v>
      </c>
      <c r="P36" s="2">
        <v>239.99184969999999</v>
      </c>
      <c r="Q36" s="2">
        <v>427.68728019999998</v>
      </c>
      <c r="R36" s="2">
        <v>1336.098604</v>
      </c>
      <c r="S36" s="2">
        <v>2681.772191</v>
      </c>
      <c r="T36" s="2">
        <v>4996.6390309999997</v>
      </c>
      <c r="U36" s="2">
        <v>2012.623476</v>
      </c>
      <c r="V36" s="2">
        <v>1045.4757420000001</v>
      </c>
      <c r="W36" s="2">
        <v>3785.9322510000002</v>
      </c>
      <c r="X36" s="2">
        <v>2926.124284</v>
      </c>
      <c r="Y36" s="2">
        <v>2756.8405120000002</v>
      </c>
      <c r="Z36" s="2">
        <v>2765.1592420000002</v>
      </c>
      <c r="AA36" s="2" t="s">
        <v>28</v>
      </c>
      <c r="AB36" s="2">
        <v>0.72499999999999998</v>
      </c>
    </row>
    <row r="37" spans="1:28" x14ac:dyDescent="0.3">
      <c r="A37" s="2" t="s">
        <v>558</v>
      </c>
      <c r="B37" s="2">
        <v>11</v>
      </c>
      <c r="C37" s="2">
        <v>3</v>
      </c>
      <c r="D37" s="2">
        <v>88.73</v>
      </c>
      <c r="E37" s="2">
        <v>3.5753516999999999E-2</v>
      </c>
      <c r="F37" s="2">
        <v>2.1704774E-2</v>
      </c>
      <c r="G37" s="2">
        <v>4.3109635759999998</v>
      </c>
      <c r="H37" s="2">
        <v>0.65445651999999999</v>
      </c>
      <c r="I37" s="2">
        <v>2</v>
      </c>
      <c r="J37" s="2">
        <v>1</v>
      </c>
      <c r="K37" s="2" t="s">
        <v>2</v>
      </c>
      <c r="L37" s="2" t="s">
        <v>0</v>
      </c>
      <c r="M37" s="2">
        <v>43616</v>
      </c>
      <c r="N37" s="2" t="s">
        <v>559</v>
      </c>
      <c r="O37" s="2">
        <v>1168.8388130000001</v>
      </c>
      <c r="P37" s="2">
        <v>450.51471079999999</v>
      </c>
      <c r="Q37" s="2">
        <v>886.82657200000006</v>
      </c>
      <c r="R37" s="2">
        <v>668.679755</v>
      </c>
      <c r="S37" s="2">
        <v>2915.4679299999998</v>
      </c>
      <c r="T37" s="2">
        <v>1741.978742</v>
      </c>
      <c r="U37" s="2">
        <v>821.02543830000002</v>
      </c>
      <c r="V37" s="2">
        <v>1574.7030950000001</v>
      </c>
      <c r="W37" s="2">
        <v>1649.3406580000001</v>
      </c>
      <c r="X37" s="2">
        <v>5864.0881319999999</v>
      </c>
      <c r="Y37" s="2">
        <v>1221.3933750000001</v>
      </c>
      <c r="Z37" s="2">
        <v>4951.8830129999997</v>
      </c>
      <c r="AA37" s="2" t="s">
        <v>28</v>
      </c>
      <c r="AB37" s="2">
        <v>0.45689999999999997</v>
      </c>
    </row>
    <row r="38" spans="1:28" x14ac:dyDescent="0.3">
      <c r="A38" s="2" t="s">
        <v>244</v>
      </c>
      <c r="B38" s="2">
        <v>20</v>
      </c>
      <c r="C38" s="2">
        <v>6</v>
      </c>
      <c r="D38" s="2">
        <v>182.62</v>
      </c>
      <c r="E38" s="2">
        <v>1.930382E-3</v>
      </c>
      <c r="F38" s="2">
        <v>2.9935970000000002E-3</v>
      </c>
      <c r="G38" s="2">
        <v>4.943263892</v>
      </c>
      <c r="H38" s="2">
        <v>0.97895010599999999</v>
      </c>
      <c r="I38" s="2">
        <v>2</v>
      </c>
      <c r="J38" s="2">
        <v>1</v>
      </c>
      <c r="K38" s="2" t="s">
        <v>1</v>
      </c>
      <c r="L38" s="2" t="s">
        <v>0</v>
      </c>
      <c r="M38" s="2">
        <v>47590</v>
      </c>
      <c r="N38" s="2" t="s">
        <v>245</v>
      </c>
      <c r="O38" s="2">
        <v>3372.1765820000001</v>
      </c>
      <c r="P38" s="2">
        <v>1639.765946</v>
      </c>
      <c r="Q38" s="2">
        <v>2487.015637</v>
      </c>
      <c r="R38" s="2">
        <v>3998.9171970000002</v>
      </c>
      <c r="S38" s="2">
        <v>14987.451279999999</v>
      </c>
      <c r="T38" s="2">
        <v>24802.106159999999</v>
      </c>
      <c r="U38" s="2">
        <v>8755.6398250000002</v>
      </c>
      <c r="V38" s="2">
        <v>8291.8348370000003</v>
      </c>
      <c r="W38" s="2">
        <v>19807.447550000001</v>
      </c>
      <c r="X38" s="2">
        <v>11812.437840000001</v>
      </c>
      <c r="Y38" s="2">
        <v>6178.1160369999998</v>
      </c>
      <c r="Z38" s="2">
        <v>10328.65922</v>
      </c>
      <c r="AA38" s="2" t="s">
        <v>28</v>
      </c>
      <c r="AB38" s="2">
        <v>0.70050000000000001</v>
      </c>
    </row>
    <row r="39" spans="1:28" x14ac:dyDescent="0.3">
      <c r="A39" s="2" t="s">
        <v>285</v>
      </c>
      <c r="B39" s="2">
        <v>13</v>
      </c>
      <c r="C39" s="2">
        <v>3</v>
      </c>
      <c r="D39" s="2">
        <v>85.31</v>
      </c>
      <c r="E39" s="2">
        <v>3.77043E-3</v>
      </c>
      <c r="F39" s="2">
        <v>4.8587489999999999E-3</v>
      </c>
      <c r="G39" s="2">
        <v>4.9468961330000001</v>
      </c>
      <c r="H39" s="2">
        <v>0.94888791400000005</v>
      </c>
      <c r="I39" s="2">
        <v>2</v>
      </c>
      <c r="J39" s="2">
        <v>1</v>
      </c>
      <c r="K39" s="2" t="s">
        <v>2</v>
      </c>
      <c r="L39" s="2" t="s">
        <v>0</v>
      </c>
      <c r="M39" s="2">
        <v>62748</v>
      </c>
      <c r="N39" s="2" t="s">
        <v>286</v>
      </c>
      <c r="O39" s="2">
        <v>706.77552390000005</v>
      </c>
      <c r="P39" s="2">
        <v>921.15528529999995</v>
      </c>
      <c r="Q39" s="2">
        <v>2937.7826949999999</v>
      </c>
      <c r="R39" s="2">
        <v>1663.466647</v>
      </c>
      <c r="S39" s="2">
        <v>3154.0278790000002</v>
      </c>
      <c r="T39" s="2">
        <v>3052.3033150000001</v>
      </c>
      <c r="U39" s="2">
        <v>1143.400531</v>
      </c>
      <c r="V39" s="2">
        <v>904.37104220000003</v>
      </c>
      <c r="W39" s="2">
        <v>10845.011</v>
      </c>
      <c r="X39" s="2">
        <v>8049.4838680000003</v>
      </c>
      <c r="Y39" s="2">
        <v>5322.9522619999998</v>
      </c>
      <c r="Z39" s="2">
        <v>6597.660073</v>
      </c>
      <c r="AA39" s="2" t="s">
        <v>28</v>
      </c>
      <c r="AB39" s="2">
        <v>0.76370000000000005</v>
      </c>
    </row>
    <row r="40" spans="1:28" x14ac:dyDescent="0.3">
      <c r="A40" s="2" t="s">
        <v>131</v>
      </c>
      <c r="B40" s="2">
        <v>12</v>
      </c>
      <c r="C40" s="2">
        <v>6</v>
      </c>
      <c r="D40" s="2">
        <v>53.3</v>
      </c>
      <c r="E40" s="2">
        <v>3.7267499999999999E-4</v>
      </c>
      <c r="F40" s="2">
        <v>1.199493E-3</v>
      </c>
      <c r="G40" s="2">
        <v>4.998432802</v>
      </c>
      <c r="H40" s="2">
        <v>0.99902665700000004</v>
      </c>
      <c r="I40" s="2">
        <v>2</v>
      </c>
      <c r="J40" s="2">
        <v>1</v>
      </c>
      <c r="K40" s="2" t="s">
        <v>2</v>
      </c>
      <c r="L40" s="2" t="s">
        <v>0</v>
      </c>
      <c r="M40" s="2">
        <v>25353</v>
      </c>
      <c r="N40" s="2" t="s">
        <v>132</v>
      </c>
      <c r="O40" s="2">
        <v>4075.5879070000001</v>
      </c>
      <c r="P40" s="2">
        <v>3518.4847070000001</v>
      </c>
      <c r="Q40" s="2">
        <v>6124.3358260000005</v>
      </c>
      <c r="R40" s="2">
        <v>7238.4587490000004</v>
      </c>
      <c r="S40" s="2">
        <v>18830.865979999999</v>
      </c>
      <c r="T40" s="2">
        <v>33308.741750000001</v>
      </c>
      <c r="U40" s="2">
        <v>11776.59737</v>
      </c>
      <c r="V40" s="2">
        <v>14287.55918</v>
      </c>
      <c r="W40" s="2">
        <v>39183.56899</v>
      </c>
      <c r="X40" s="2">
        <v>22817.17613</v>
      </c>
      <c r="Y40" s="2">
        <v>21502.32604</v>
      </c>
      <c r="Z40" s="2">
        <v>21248.42124</v>
      </c>
      <c r="AA40" s="2" t="s">
        <v>28</v>
      </c>
      <c r="AB40" s="2">
        <v>0.51759999999999995</v>
      </c>
    </row>
    <row r="41" spans="1:28" x14ac:dyDescent="0.3">
      <c r="A41" s="2" t="s">
        <v>240</v>
      </c>
      <c r="B41" s="2">
        <v>20</v>
      </c>
      <c r="C41" s="2">
        <v>1</v>
      </c>
      <c r="D41" s="2">
        <v>223.42</v>
      </c>
      <c r="E41" s="2">
        <v>1.802166E-3</v>
      </c>
      <c r="F41" s="2">
        <v>2.8465169999999998E-3</v>
      </c>
      <c r="G41" s="2">
        <v>5.0414617420000001</v>
      </c>
      <c r="H41" s="2">
        <v>0.98098223399999995</v>
      </c>
      <c r="I41" s="2" t="s">
        <v>39</v>
      </c>
      <c r="J41" s="2">
        <v>2</v>
      </c>
      <c r="K41" s="2" t="s">
        <v>1</v>
      </c>
      <c r="L41" s="2" t="s">
        <v>0</v>
      </c>
      <c r="M41" s="2">
        <v>37577</v>
      </c>
      <c r="N41" s="2" t="s">
        <v>241</v>
      </c>
      <c r="O41" s="2">
        <v>55.705787119999997</v>
      </c>
      <c r="P41" s="2">
        <v>22.173130619999998</v>
      </c>
      <c r="Q41" s="2">
        <v>50.94782609</v>
      </c>
      <c r="R41" s="2">
        <v>32.132313779999997</v>
      </c>
      <c r="S41" s="2">
        <v>283.68562409999998</v>
      </c>
      <c r="T41" s="2">
        <v>204.181388</v>
      </c>
      <c r="U41" s="2">
        <v>147.97947569999999</v>
      </c>
      <c r="V41" s="2">
        <v>175.62244329999999</v>
      </c>
      <c r="W41" s="2">
        <v>37.508381929999999</v>
      </c>
      <c r="X41" s="2">
        <v>136.06766150000001</v>
      </c>
      <c r="Y41" s="2">
        <v>107.7304938</v>
      </c>
      <c r="Z41" s="2">
        <v>60.200035120000003</v>
      </c>
      <c r="AA41" s="2" t="s">
        <v>28</v>
      </c>
      <c r="AB41" s="2">
        <v>0.66410000000000002</v>
      </c>
    </row>
    <row r="42" spans="1:28" x14ac:dyDescent="0.3">
      <c r="A42" s="2" t="s">
        <v>492</v>
      </c>
      <c r="B42" s="2">
        <v>15</v>
      </c>
      <c r="C42" s="2">
        <v>4</v>
      </c>
      <c r="D42" s="2">
        <v>522.74</v>
      </c>
      <c r="E42" s="2">
        <v>2.4441432999999999E-2</v>
      </c>
      <c r="F42" s="2">
        <v>1.7017799E-2</v>
      </c>
      <c r="G42" s="2">
        <v>5.0508559829999999</v>
      </c>
      <c r="H42" s="2">
        <v>0.72542299600000004</v>
      </c>
      <c r="I42" s="2">
        <v>2</v>
      </c>
      <c r="J42" s="2">
        <v>1</v>
      </c>
      <c r="K42" s="2" t="s">
        <v>0</v>
      </c>
      <c r="L42" s="2" t="s">
        <v>1</v>
      </c>
      <c r="M42" s="2">
        <v>19376</v>
      </c>
      <c r="N42" s="2" t="s">
        <v>493</v>
      </c>
      <c r="O42" s="2">
        <v>5068.0872179999997</v>
      </c>
      <c r="P42" s="2">
        <v>3859.6003110000001</v>
      </c>
      <c r="Q42" s="2">
        <v>2064.7021709999999</v>
      </c>
      <c r="R42" s="2">
        <v>7503.3832979999997</v>
      </c>
      <c r="S42" s="2">
        <v>669.01336249999997</v>
      </c>
      <c r="T42" s="2">
        <v>985.12547319999999</v>
      </c>
      <c r="U42" s="2">
        <v>1291.6659520000001</v>
      </c>
      <c r="V42" s="2">
        <v>716.10382000000004</v>
      </c>
      <c r="W42" s="2">
        <v>4462.8597820000005</v>
      </c>
      <c r="X42" s="2">
        <v>1463.0999750000001</v>
      </c>
      <c r="Y42" s="2">
        <v>422.97108409999998</v>
      </c>
      <c r="Z42" s="2">
        <v>772.28731649999997</v>
      </c>
      <c r="AA42" s="2" t="s">
        <v>28</v>
      </c>
      <c r="AB42" s="2">
        <v>0.67330000000000001</v>
      </c>
    </row>
    <row r="43" spans="1:28" x14ac:dyDescent="0.3">
      <c r="A43" s="2" t="s">
        <v>498</v>
      </c>
      <c r="B43" s="2">
        <v>6</v>
      </c>
      <c r="C43" s="2">
        <v>2</v>
      </c>
      <c r="D43" s="2">
        <v>31</v>
      </c>
      <c r="E43" s="2">
        <v>2.5202335999999999E-2</v>
      </c>
      <c r="F43" s="2">
        <v>1.7335323E-2</v>
      </c>
      <c r="G43" s="2">
        <v>5.0519860019999996</v>
      </c>
      <c r="H43" s="2">
        <v>0.71995616900000003</v>
      </c>
      <c r="I43" s="2">
        <v>2</v>
      </c>
      <c r="J43" s="2">
        <v>1</v>
      </c>
      <c r="K43" s="2" t="s">
        <v>1</v>
      </c>
      <c r="L43" s="2" t="s">
        <v>0</v>
      </c>
      <c r="M43" s="2">
        <v>11797</v>
      </c>
      <c r="N43" s="2" t="s">
        <v>499</v>
      </c>
      <c r="O43" s="2">
        <v>54.733958989999998</v>
      </c>
      <c r="P43" s="2">
        <v>39.927916199999999</v>
      </c>
      <c r="Q43" s="2">
        <v>167.1653268</v>
      </c>
      <c r="R43" s="2">
        <v>233.7655714</v>
      </c>
      <c r="S43" s="2">
        <v>477.07760000000002</v>
      </c>
      <c r="T43" s="2">
        <v>1391.4957690000001</v>
      </c>
      <c r="U43" s="2">
        <v>425.57904969999998</v>
      </c>
      <c r="V43" s="2">
        <v>209.57533530000001</v>
      </c>
      <c r="W43" s="2">
        <v>269.2484518</v>
      </c>
      <c r="X43" s="2">
        <v>185.70684030000001</v>
      </c>
      <c r="Y43" s="2">
        <v>138.89859530000001</v>
      </c>
      <c r="Z43" s="2">
        <v>215.4886248</v>
      </c>
      <c r="AA43" s="2" t="s">
        <v>28</v>
      </c>
      <c r="AB43" s="2">
        <v>0.67349999999999999</v>
      </c>
    </row>
    <row r="44" spans="1:28" x14ac:dyDescent="0.3">
      <c r="A44" s="2" t="s">
        <v>202</v>
      </c>
      <c r="B44" s="2">
        <v>23</v>
      </c>
      <c r="C44" s="2">
        <v>3</v>
      </c>
      <c r="D44" s="2">
        <v>190.38</v>
      </c>
      <c r="E44" s="2">
        <v>1.2150279999999999E-3</v>
      </c>
      <c r="F44" s="2">
        <v>2.3553010000000002E-3</v>
      </c>
      <c r="G44" s="2">
        <v>5.3499746589999999</v>
      </c>
      <c r="H44" s="2">
        <v>0.98980491400000004</v>
      </c>
      <c r="I44" s="2">
        <v>2</v>
      </c>
      <c r="J44" s="2">
        <v>1</v>
      </c>
      <c r="K44" s="2" t="s">
        <v>2</v>
      </c>
      <c r="L44" s="2" t="s">
        <v>0</v>
      </c>
      <c r="M44" s="2">
        <v>42564</v>
      </c>
      <c r="N44" s="2" t="s">
        <v>106</v>
      </c>
      <c r="O44" s="2">
        <v>1968.152855</v>
      </c>
      <c r="P44" s="2">
        <v>666.39007049999998</v>
      </c>
      <c r="Q44" s="2">
        <v>353.65869099999998</v>
      </c>
      <c r="R44" s="2">
        <v>405.98734860000002</v>
      </c>
      <c r="S44" s="2">
        <v>991.85002259999999</v>
      </c>
      <c r="T44" s="2">
        <v>1004.571991</v>
      </c>
      <c r="U44" s="2">
        <v>730.62178770000003</v>
      </c>
      <c r="V44" s="2">
        <v>680.12474159999999</v>
      </c>
      <c r="W44" s="2">
        <v>5647.4350869999998</v>
      </c>
      <c r="X44" s="2">
        <v>5965.9341409999997</v>
      </c>
      <c r="Y44" s="2">
        <v>4033.6714550000002</v>
      </c>
      <c r="Z44" s="2">
        <v>2511.7842719999999</v>
      </c>
      <c r="AA44" s="2" t="s">
        <v>28</v>
      </c>
      <c r="AB44" s="2">
        <v>0.74839999999999995</v>
      </c>
    </row>
    <row r="45" spans="1:28" x14ac:dyDescent="0.3">
      <c r="A45" s="2" t="s">
        <v>324</v>
      </c>
      <c r="B45" s="2">
        <v>27</v>
      </c>
      <c r="C45" s="2">
        <v>5</v>
      </c>
      <c r="D45" s="2">
        <v>273.39</v>
      </c>
      <c r="E45" s="2">
        <v>5.8638220000000003E-3</v>
      </c>
      <c r="F45" s="2">
        <v>6.537808E-3</v>
      </c>
      <c r="G45" s="2">
        <v>5.5233397100000001</v>
      </c>
      <c r="H45" s="2">
        <v>0.91629424400000004</v>
      </c>
      <c r="I45" s="2">
        <v>2</v>
      </c>
      <c r="J45" s="2">
        <v>1</v>
      </c>
      <c r="K45" s="2" t="s">
        <v>0</v>
      </c>
      <c r="L45" s="2" t="s">
        <v>2</v>
      </c>
      <c r="M45" s="2">
        <v>58381</v>
      </c>
      <c r="N45" s="2" t="s">
        <v>325</v>
      </c>
      <c r="O45" s="2">
        <v>4430.4197569999997</v>
      </c>
      <c r="P45" s="2">
        <v>3826.4405259999999</v>
      </c>
      <c r="Q45" s="2">
        <v>9548.4838569999993</v>
      </c>
      <c r="R45" s="2">
        <v>9725.7239069999996</v>
      </c>
      <c r="S45" s="2">
        <v>1027.456921</v>
      </c>
      <c r="T45" s="2">
        <v>2343.9161779999999</v>
      </c>
      <c r="U45" s="2">
        <v>2062.123243</v>
      </c>
      <c r="V45" s="2">
        <v>440.1792638</v>
      </c>
      <c r="W45" s="2">
        <v>1801.749943</v>
      </c>
      <c r="X45" s="2">
        <v>1833.8067610000001</v>
      </c>
      <c r="Y45" s="2">
        <v>808.63454460000003</v>
      </c>
      <c r="Z45" s="2">
        <v>540.30535859999998</v>
      </c>
      <c r="AA45" s="2" t="s">
        <v>28</v>
      </c>
      <c r="AB45" s="2">
        <v>0.61060000000000003</v>
      </c>
    </row>
    <row r="46" spans="1:28" x14ac:dyDescent="0.3">
      <c r="A46" s="2" t="s">
        <v>450</v>
      </c>
      <c r="B46" s="2">
        <v>30</v>
      </c>
      <c r="C46" s="2">
        <v>3</v>
      </c>
      <c r="D46" s="2">
        <v>181.55</v>
      </c>
      <c r="E46" s="2">
        <v>1.4412917000000001E-2</v>
      </c>
      <c r="F46" s="2">
        <v>1.1025284999999999E-2</v>
      </c>
      <c r="G46" s="2">
        <v>5.8099986729999999</v>
      </c>
      <c r="H46" s="2">
        <v>0.81128161300000001</v>
      </c>
      <c r="I46" s="2">
        <v>2</v>
      </c>
      <c r="J46" s="2">
        <v>1</v>
      </c>
      <c r="K46" s="2" t="s">
        <v>1</v>
      </c>
      <c r="L46" s="2" t="s">
        <v>0</v>
      </c>
      <c r="M46" s="2">
        <v>100977</v>
      </c>
      <c r="N46" s="2" t="s">
        <v>451</v>
      </c>
      <c r="O46" s="2">
        <v>4626.2888439999997</v>
      </c>
      <c r="P46" s="2">
        <v>1542.549172</v>
      </c>
      <c r="Q46" s="2">
        <v>2814.3064410000002</v>
      </c>
      <c r="R46" s="2">
        <v>2811.1880809999998</v>
      </c>
      <c r="S46" s="2">
        <v>23586.361669999998</v>
      </c>
      <c r="T46" s="2">
        <v>26021.055509999998</v>
      </c>
      <c r="U46" s="2">
        <v>13100.404119999999</v>
      </c>
      <c r="V46" s="2">
        <v>5817.2350889999998</v>
      </c>
      <c r="W46" s="2">
        <v>27948.88365</v>
      </c>
      <c r="X46" s="2">
        <v>5741.2014920000001</v>
      </c>
      <c r="Y46" s="2">
        <v>25247.996340000002</v>
      </c>
      <c r="Z46" s="2">
        <v>5798.2630399999998</v>
      </c>
      <c r="AA46" s="2" t="s">
        <v>28</v>
      </c>
      <c r="AB46" s="2">
        <v>0.59899999999999998</v>
      </c>
    </row>
    <row r="47" spans="1:28" x14ac:dyDescent="0.3">
      <c r="A47" s="2" t="s">
        <v>573</v>
      </c>
      <c r="B47" s="2">
        <v>20</v>
      </c>
      <c r="C47" s="2">
        <v>3</v>
      </c>
      <c r="D47" s="2">
        <v>73.7</v>
      </c>
      <c r="E47" s="2">
        <v>3.9502992000000001E-2</v>
      </c>
      <c r="F47" s="2">
        <v>2.3246771999999999E-2</v>
      </c>
      <c r="G47" s="2">
        <v>5.8492235399999997</v>
      </c>
      <c r="H47" s="2">
        <v>0.63485319500000004</v>
      </c>
      <c r="I47" s="2">
        <v>2</v>
      </c>
      <c r="J47" s="2">
        <v>1</v>
      </c>
      <c r="K47" s="2" t="s">
        <v>1</v>
      </c>
      <c r="L47" s="2" t="s">
        <v>0</v>
      </c>
      <c r="M47" s="2">
        <v>48362</v>
      </c>
      <c r="N47" s="2" t="s">
        <v>574</v>
      </c>
      <c r="O47" s="2">
        <v>5171.5082739999998</v>
      </c>
      <c r="P47" s="2">
        <v>2665.7407499999999</v>
      </c>
      <c r="Q47" s="2">
        <v>4797.9914650000001</v>
      </c>
      <c r="R47" s="2">
        <v>10871.93096</v>
      </c>
      <c r="S47" s="2">
        <v>52326.242680000003</v>
      </c>
      <c r="T47" s="2">
        <v>45818.782010000003</v>
      </c>
      <c r="U47" s="2">
        <v>36130.681320000003</v>
      </c>
      <c r="V47" s="2">
        <v>3222.9945710000002</v>
      </c>
      <c r="W47" s="2">
        <v>42894.39817</v>
      </c>
      <c r="X47" s="2">
        <v>39703.213340000002</v>
      </c>
      <c r="Y47" s="2">
        <v>34939.334880000002</v>
      </c>
      <c r="Z47" s="2">
        <v>14831.68519</v>
      </c>
      <c r="AA47" s="2" t="s">
        <v>28</v>
      </c>
      <c r="AB47" s="2">
        <v>0.48470000000000002</v>
      </c>
    </row>
    <row r="48" spans="1:28" x14ac:dyDescent="0.3">
      <c r="A48" s="2" t="s">
        <v>312</v>
      </c>
      <c r="B48" s="2">
        <v>11</v>
      </c>
      <c r="C48" s="2">
        <v>2</v>
      </c>
      <c r="D48" s="2">
        <v>55.68</v>
      </c>
      <c r="E48" s="2">
        <v>4.8361740000000004E-3</v>
      </c>
      <c r="F48" s="2">
        <v>5.6121260000000003E-3</v>
      </c>
      <c r="G48" s="2">
        <v>5.9379446009999999</v>
      </c>
      <c r="H48" s="2">
        <v>0.93193873400000005</v>
      </c>
      <c r="I48" s="2">
        <v>2</v>
      </c>
      <c r="J48" s="2">
        <v>1</v>
      </c>
      <c r="K48" s="2" t="s">
        <v>0</v>
      </c>
      <c r="L48" s="2" t="s">
        <v>1</v>
      </c>
      <c r="M48" s="2">
        <v>25064</v>
      </c>
      <c r="N48" s="2" t="s">
        <v>313</v>
      </c>
      <c r="O48" s="2">
        <v>3142.987791</v>
      </c>
      <c r="P48" s="2">
        <v>1141.322199</v>
      </c>
      <c r="Q48" s="2">
        <v>2724.5666839999999</v>
      </c>
      <c r="R48" s="2">
        <v>1523.714027</v>
      </c>
      <c r="S48" s="2">
        <v>132.3958384</v>
      </c>
      <c r="T48" s="2">
        <v>340.63263139999998</v>
      </c>
      <c r="U48" s="2">
        <v>248.28172570000001</v>
      </c>
      <c r="V48" s="2">
        <v>715.6501121</v>
      </c>
      <c r="W48" s="2">
        <v>385.1459026</v>
      </c>
      <c r="X48" s="2">
        <v>878.26754119999998</v>
      </c>
      <c r="Y48" s="2">
        <v>406.62538699999999</v>
      </c>
      <c r="Z48" s="2">
        <v>1232.4588389999999</v>
      </c>
      <c r="AA48" s="2" t="s">
        <v>28</v>
      </c>
      <c r="AB48" s="2">
        <v>0.56889999999999996</v>
      </c>
    </row>
    <row r="49" spans="1:28" x14ac:dyDescent="0.3">
      <c r="A49" s="2" t="s">
        <v>295</v>
      </c>
      <c r="B49" s="2">
        <v>18</v>
      </c>
      <c r="C49" s="2">
        <v>1</v>
      </c>
      <c r="D49" s="2">
        <v>536.15</v>
      </c>
      <c r="E49" s="2">
        <v>4.1728770000000002E-3</v>
      </c>
      <c r="F49" s="2">
        <v>5.158213E-3</v>
      </c>
      <c r="G49" s="2">
        <v>6.0112410330000001</v>
      </c>
      <c r="H49" s="2">
        <v>0.94240906099999999</v>
      </c>
      <c r="I49" s="2" t="s">
        <v>39</v>
      </c>
      <c r="J49" s="2">
        <v>2</v>
      </c>
      <c r="K49" s="2" t="s">
        <v>2</v>
      </c>
      <c r="L49" s="2" t="s">
        <v>1</v>
      </c>
      <c r="M49" s="2">
        <v>30274</v>
      </c>
      <c r="N49" s="2" t="s">
        <v>296</v>
      </c>
      <c r="O49" s="2">
        <v>2139.5936270000002</v>
      </c>
      <c r="P49" s="2">
        <v>4511.769542</v>
      </c>
      <c r="Q49" s="2">
        <v>4706.6024639999996</v>
      </c>
      <c r="R49" s="2">
        <v>1338.0102240000001</v>
      </c>
      <c r="S49" s="2">
        <v>3744.5829960000001</v>
      </c>
      <c r="T49" s="2">
        <v>2637.7937139999999</v>
      </c>
      <c r="U49" s="2">
        <v>1033.5029280000001</v>
      </c>
      <c r="V49" s="2">
        <v>783.73619280000003</v>
      </c>
      <c r="W49" s="2">
        <v>18264.463339999998</v>
      </c>
      <c r="X49" s="2">
        <v>13010.9017</v>
      </c>
      <c r="Y49" s="2">
        <v>6413.8722600000001</v>
      </c>
      <c r="Z49" s="2">
        <v>11600.62984</v>
      </c>
      <c r="AA49" s="2" t="s">
        <v>28</v>
      </c>
      <c r="AB49" s="2">
        <v>0.82709999999999995</v>
      </c>
    </row>
    <row r="50" spans="1:28" x14ac:dyDescent="0.3">
      <c r="A50" s="2" t="s">
        <v>424</v>
      </c>
      <c r="B50" s="2">
        <v>9</v>
      </c>
      <c r="C50" s="2">
        <v>2</v>
      </c>
      <c r="D50" s="2">
        <v>113.22</v>
      </c>
      <c r="E50" s="2">
        <v>1.2547915999999999E-2</v>
      </c>
      <c r="F50" s="2">
        <v>1.0309214000000001E-2</v>
      </c>
      <c r="G50" s="2">
        <v>6.1174851390000002</v>
      </c>
      <c r="H50" s="2">
        <v>0.83096113299999996</v>
      </c>
      <c r="I50" s="2" t="s">
        <v>39</v>
      </c>
      <c r="J50" s="2">
        <v>2</v>
      </c>
      <c r="K50" s="2" t="s">
        <v>2</v>
      </c>
      <c r="L50" s="2" t="s">
        <v>0</v>
      </c>
      <c r="M50" s="2">
        <v>21341</v>
      </c>
      <c r="N50" s="2" t="s">
        <v>425</v>
      </c>
      <c r="O50" s="2">
        <v>193.15305309999999</v>
      </c>
      <c r="P50" s="2">
        <v>168.61618150000001</v>
      </c>
      <c r="Q50" s="2">
        <v>375.45945210000002</v>
      </c>
      <c r="R50" s="2">
        <v>49.225395140000003</v>
      </c>
      <c r="S50" s="2">
        <v>467.74611349999998</v>
      </c>
      <c r="T50" s="2">
        <v>736.41234129999998</v>
      </c>
      <c r="U50" s="2">
        <v>280.87779399999999</v>
      </c>
      <c r="V50" s="2">
        <v>229.89230950000001</v>
      </c>
      <c r="W50" s="2">
        <v>2319.6785420000001</v>
      </c>
      <c r="X50" s="2">
        <v>1050.421278</v>
      </c>
      <c r="Y50" s="2">
        <v>980.53719899999999</v>
      </c>
      <c r="Z50" s="2">
        <v>460.48413950000003</v>
      </c>
      <c r="AA50" s="2" t="s">
        <v>28</v>
      </c>
      <c r="AB50" s="2">
        <v>0.57299999999999995</v>
      </c>
    </row>
    <row r="51" spans="1:28" x14ac:dyDescent="0.3">
      <c r="A51" s="2" t="s">
        <v>579</v>
      </c>
      <c r="B51" s="2">
        <v>4</v>
      </c>
      <c r="C51" s="2">
        <v>2</v>
      </c>
      <c r="D51" s="2">
        <v>95.02</v>
      </c>
      <c r="E51" s="2">
        <v>4.0164509000000001E-2</v>
      </c>
      <c r="F51" s="2">
        <v>2.3427223E-2</v>
      </c>
      <c r="G51" s="2">
        <v>6.5514339220000002</v>
      </c>
      <c r="H51" s="2">
        <v>0.63155481099999999</v>
      </c>
      <c r="I51" s="2">
        <v>1</v>
      </c>
      <c r="J51" s="2">
        <v>1</v>
      </c>
      <c r="K51" s="2" t="s">
        <v>2</v>
      </c>
      <c r="L51" s="2" t="s">
        <v>1</v>
      </c>
      <c r="M51" s="2">
        <v>51489</v>
      </c>
      <c r="N51" s="2" t="s">
        <v>580</v>
      </c>
      <c r="O51" s="2">
        <v>14262.04052</v>
      </c>
      <c r="P51" s="2">
        <v>22860.482120000001</v>
      </c>
      <c r="Q51" s="2">
        <v>2809.56619</v>
      </c>
      <c r="R51" s="2">
        <v>446.89316250000002</v>
      </c>
      <c r="S51" s="2">
        <v>75.197605030000005</v>
      </c>
      <c r="T51" s="2">
        <v>10103.871419999999</v>
      </c>
      <c r="U51" s="2">
        <v>315.54528690000001</v>
      </c>
      <c r="V51" s="2">
        <v>146.86075059999999</v>
      </c>
      <c r="W51" s="2">
        <v>8611.2317129999992</v>
      </c>
      <c r="X51" s="2">
        <v>11355.751910000001</v>
      </c>
      <c r="Y51" s="2">
        <v>14616.767669999999</v>
      </c>
      <c r="Z51" s="2">
        <v>35133.169399999999</v>
      </c>
      <c r="AA51" s="2" t="s">
        <v>28</v>
      </c>
      <c r="AB51" s="2">
        <v>0.55449999999999999</v>
      </c>
    </row>
    <row r="52" spans="1:28" x14ac:dyDescent="0.3">
      <c r="A52" s="2" t="s">
        <v>164</v>
      </c>
      <c r="B52" s="2">
        <v>22</v>
      </c>
      <c r="C52" s="2">
        <v>5</v>
      </c>
      <c r="D52" s="2">
        <v>146.56</v>
      </c>
      <c r="E52" s="2">
        <v>7.7801900000000002E-4</v>
      </c>
      <c r="F52" s="2">
        <v>1.9234639999999999E-3</v>
      </c>
      <c r="G52" s="2">
        <v>7.3961247229999998</v>
      </c>
      <c r="H52" s="2">
        <v>0.99539976399999996</v>
      </c>
      <c r="I52" s="2">
        <v>2</v>
      </c>
      <c r="J52" s="2">
        <v>1</v>
      </c>
      <c r="K52" s="2" t="s">
        <v>0</v>
      </c>
      <c r="L52" s="2" t="s">
        <v>1</v>
      </c>
      <c r="M52" s="2">
        <v>90749</v>
      </c>
      <c r="N52" s="2" t="s">
        <v>165</v>
      </c>
      <c r="O52" s="2">
        <v>54718.874660000001</v>
      </c>
      <c r="P52" s="2">
        <v>34497.665919999999</v>
      </c>
      <c r="Q52" s="2">
        <v>67640.654349999997</v>
      </c>
      <c r="R52" s="2">
        <v>121364.9313</v>
      </c>
      <c r="S52" s="2">
        <v>5353.8612190000003</v>
      </c>
      <c r="T52" s="2">
        <v>16825.134549999999</v>
      </c>
      <c r="U52" s="2">
        <v>7592.1422199999997</v>
      </c>
      <c r="V52" s="2">
        <v>7846.1462799999999</v>
      </c>
      <c r="W52" s="2">
        <v>51658.267570000004</v>
      </c>
      <c r="X52" s="2">
        <v>29928.58149</v>
      </c>
      <c r="Y52" s="2">
        <v>22314.497060000002</v>
      </c>
      <c r="Z52" s="2">
        <v>19847.639309999999</v>
      </c>
      <c r="AA52" s="2" t="s">
        <v>28</v>
      </c>
      <c r="AB52" s="2">
        <v>0.69499999999999995</v>
      </c>
    </row>
    <row r="53" spans="1:28" x14ac:dyDescent="0.3">
      <c r="A53" s="2" t="s">
        <v>93</v>
      </c>
      <c r="B53" s="2">
        <v>7</v>
      </c>
      <c r="C53" s="2">
        <v>2</v>
      </c>
      <c r="D53" s="2">
        <v>51.12</v>
      </c>
      <c r="E53" s="4">
        <v>8.8700000000000001E-5</v>
      </c>
      <c r="F53" s="2">
        <v>4.4495800000000002E-4</v>
      </c>
      <c r="G53" s="2">
        <v>7.3976497649999997</v>
      </c>
      <c r="H53" s="2">
        <v>0.99998362100000004</v>
      </c>
      <c r="I53" s="2">
        <v>2</v>
      </c>
      <c r="J53" s="2">
        <v>1</v>
      </c>
      <c r="K53" s="2" t="s">
        <v>2</v>
      </c>
      <c r="L53" s="2" t="s">
        <v>0</v>
      </c>
      <c r="M53" s="2">
        <v>24761</v>
      </c>
      <c r="N53" s="2" t="s">
        <v>94</v>
      </c>
      <c r="O53" s="2">
        <v>1844.0302349999999</v>
      </c>
      <c r="P53" s="2">
        <v>956.16500250000001</v>
      </c>
      <c r="Q53" s="2">
        <v>2038.9503970000001</v>
      </c>
      <c r="R53" s="2">
        <v>1138.219599</v>
      </c>
      <c r="S53" s="2">
        <v>3686.7630949999998</v>
      </c>
      <c r="T53" s="2">
        <v>7439.5082380000003</v>
      </c>
      <c r="U53" s="2">
        <v>4796.5304740000001</v>
      </c>
      <c r="V53" s="2">
        <v>7226.9500559999997</v>
      </c>
      <c r="W53" s="2">
        <v>14426.23466</v>
      </c>
      <c r="X53" s="2">
        <v>14815.50697</v>
      </c>
      <c r="Y53" s="2">
        <v>7495.85</v>
      </c>
      <c r="Z53" s="2">
        <v>7480.8628909999998</v>
      </c>
      <c r="AA53" s="2" t="s">
        <v>28</v>
      </c>
      <c r="AB53" s="2">
        <v>0.5514</v>
      </c>
    </row>
    <row r="54" spans="1:28" x14ac:dyDescent="0.3">
      <c r="A54" s="2" t="s">
        <v>205</v>
      </c>
      <c r="B54" s="2">
        <v>8</v>
      </c>
      <c r="C54" s="2">
        <v>2</v>
      </c>
      <c r="D54" s="2">
        <v>131.88999999999999</v>
      </c>
      <c r="E54" s="2">
        <v>1.2980279999999999E-3</v>
      </c>
      <c r="F54" s="2">
        <v>2.4602790000000001E-3</v>
      </c>
      <c r="G54" s="2">
        <v>7.4166672230000001</v>
      </c>
      <c r="H54" s="2">
        <v>0.98862456600000004</v>
      </c>
      <c r="I54" s="2">
        <v>2</v>
      </c>
      <c r="J54" s="2">
        <v>1</v>
      </c>
      <c r="K54" s="2" t="s">
        <v>1</v>
      </c>
      <c r="L54" s="2" t="s">
        <v>0</v>
      </c>
      <c r="M54" s="2">
        <v>30295</v>
      </c>
      <c r="N54" s="2" t="s">
        <v>86</v>
      </c>
      <c r="O54" s="2">
        <v>283.05728649999998</v>
      </c>
      <c r="P54" s="2">
        <v>529.76589569999999</v>
      </c>
      <c r="Q54" s="2">
        <v>1077.7319130000001</v>
      </c>
      <c r="R54" s="2">
        <v>761.13526430000002</v>
      </c>
      <c r="S54" s="2">
        <v>5273.6892079999998</v>
      </c>
      <c r="T54" s="2">
        <v>9694.5474099999992</v>
      </c>
      <c r="U54" s="2">
        <v>3203.8945370000001</v>
      </c>
      <c r="V54" s="2">
        <v>1494.5738220000001</v>
      </c>
      <c r="W54" s="2">
        <v>5783.6749419999996</v>
      </c>
      <c r="X54" s="2">
        <v>4113.347659</v>
      </c>
      <c r="Y54" s="2">
        <v>4317.4918699999998</v>
      </c>
      <c r="Z54" s="2">
        <v>3468.661576</v>
      </c>
      <c r="AA54" s="2" t="s">
        <v>28</v>
      </c>
      <c r="AB54" s="2">
        <v>0.79590000000000005</v>
      </c>
    </row>
    <row r="55" spans="1:28" x14ac:dyDescent="0.3">
      <c r="A55" s="2" t="s">
        <v>394</v>
      </c>
      <c r="B55" s="2">
        <v>11</v>
      </c>
      <c r="C55" s="2">
        <v>1</v>
      </c>
      <c r="D55" s="2">
        <v>222.68</v>
      </c>
      <c r="E55" s="2">
        <v>1.0269933E-2</v>
      </c>
      <c r="F55" s="2">
        <v>9.1403620000000008E-3</v>
      </c>
      <c r="G55" s="2">
        <v>7.430742693</v>
      </c>
      <c r="H55" s="2">
        <v>0.85717403299999995</v>
      </c>
      <c r="I55" s="2">
        <v>2</v>
      </c>
      <c r="J55" s="2">
        <v>1</v>
      </c>
      <c r="K55" s="2" t="s">
        <v>0</v>
      </c>
      <c r="L55" s="2" t="s">
        <v>2</v>
      </c>
      <c r="M55" s="2">
        <v>19841</v>
      </c>
      <c r="N55" s="2" t="s">
        <v>374</v>
      </c>
      <c r="O55" s="2">
        <v>769.23341589999995</v>
      </c>
      <c r="P55" s="2">
        <v>332.24768019999999</v>
      </c>
      <c r="Q55" s="2">
        <v>1094.690597</v>
      </c>
      <c r="R55" s="2">
        <v>1577.1638929999999</v>
      </c>
      <c r="S55" s="2">
        <v>159.8738874</v>
      </c>
      <c r="T55" s="2">
        <v>387.06695910000002</v>
      </c>
      <c r="U55" s="2">
        <v>212.909965</v>
      </c>
      <c r="V55" s="2">
        <v>332.78189809999998</v>
      </c>
      <c r="W55" s="2">
        <v>19.74409116</v>
      </c>
      <c r="X55" s="2">
        <v>210.86092790000001</v>
      </c>
      <c r="Y55" s="2">
        <v>71.298961019999993</v>
      </c>
      <c r="Z55" s="2">
        <v>205.8966183</v>
      </c>
      <c r="AA55" s="2" t="s">
        <v>28</v>
      </c>
      <c r="AB55" s="2">
        <v>0.44540000000000002</v>
      </c>
    </row>
    <row r="56" spans="1:28" x14ac:dyDescent="0.3">
      <c r="A56" s="2" t="s">
        <v>105</v>
      </c>
      <c r="B56" s="2">
        <v>22</v>
      </c>
      <c r="C56" s="2">
        <v>4</v>
      </c>
      <c r="D56" s="2">
        <v>214.36</v>
      </c>
      <c r="E56" s="2">
        <v>1.3747E-4</v>
      </c>
      <c r="F56" s="2">
        <v>5.8626200000000005E-4</v>
      </c>
      <c r="G56" s="2">
        <v>7.6740795989999997</v>
      </c>
      <c r="H56" s="2">
        <v>0.99993251999999999</v>
      </c>
      <c r="I56" s="2">
        <v>2</v>
      </c>
      <c r="J56" s="2">
        <v>1</v>
      </c>
      <c r="K56" s="2" t="s">
        <v>0</v>
      </c>
      <c r="L56" s="2" t="s">
        <v>1</v>
      </c>
      <c r="M56" s="2">
        <v>63894</v>
      </c>
      <c r="N56" s="2" t="s">
        <v>106</v>
      </c>
      <c r="O56" s="2">
        <v>1159.89339</v>
      </c>
      <c r="P56" s="2">
        <v>1511.254234</v>
      </c>
      <c r="Q56" s="2">
        <v>1676.227697</v>
      </c>
      <c r="R56" s="2">
        <v>2590.0850359999999</v>
      </c>
      <c r="S56" s="2">
        <v>92.749350770000007</v>
      </c>
      <c r="T56" s="2">
        <v>197.5625148</v>
      </c>
      <c r="U56" s="2">
        <v>265.34563379999997</v>
      </c>
      <c r="V56" s="2">
        <v>348.35454099999998</v>
      </c>
      <c r="W56" s="2">
        <v>1566.5721209999999</v>
      </c>
      <c r="X56" s="2">
        <v>1022.36296</v>
      </c>
      <c r="Y56" s="2">
        <v>797.65486420000002</v>
      </c>
      <c r="Z56" s="2">
        <v>913.0084971</v>
      </c>
      <c r="AA56" s="2" t="s">
        <v>28</v>
      </c>
      <c r="AB56" s="2">
        <v>0.58179999999999998</v>
      </c>
    </row>
    <row r="57" spans="1:28" x14ac:dyDescent="0.3">
      <c r="A57" s="2" t="s">
        <v>85</v>
      </c>
      <c r="B57" s="2">
        <v>23</v>
      </c>
      <c r="C57" s="2">
        <v>1</v>
      </c>
      <c r="D57" s="2">
        <v>347.65</v>
      </c>
      <c r="E57" s="4">
        <v>7.2200000000000007E-5</v>
      </c>
      <c r="F57" s="2">
        <v>4.0453700000000001E-4</v>
      </c>
      <c r="G57" s="2">
        <v>7.7822908159999997</v>
      </c>
      <c r="H57" s="2">
        <v>0.999992035</v>
      </c>
      <c r="I57" s="2" t="s">
        <v>39</v>
      </c>
      <c r="J57" s="2">
        <v>2</v>
      </c>
      <c r="K57" s="2" t="s">
        <v>2</v>
      </c>
      <c r="L57" s="2" t="s">
        <v>0</v>
      </c>
      <c r="M57" s="2">
        <v>66818</v>
      </c>
      <c r="N57" s="2" t="s">
        <v>86</v>
      </c>
      <c r="O57" s="2">
        <v>1464.1178219999999</v>
      </c>
      <c r="P57" s="2">
        <v>1885.7915840000001</v>
      </c>
      <c r="Q57" s="2">
        <v>5449.9993379999996</v>
      </c>
      <c r="R57" s="2">
        <v>4466.9529920000004</v>
      </c>
      <c r="S57" s="2">
        <v>26294.479950000001</v>
      </c>
      <c r="T57" s="2">
        <v>24333.219229999999</v>
      </c>
      <c r="U57" s="2">
        <v>14920.84974</v>
      </c>
      <c r="V57" s="2">
        <v>14628.609</v>
      </c>
      <c r="W57" s="2">
        <v>23653.048719999999</v>
      </c>
      <c r="X57" s="2">
        <v>29223.930909999999</v>
      </c>
      <c r="Y57" s="2">
        <v>24148.665519999999</v>
      </c>
      <c r="Z57" s="2">
        <v>26220.931089999998</v>
      </c>
      <c r="AA57" s="2" t="s">
        <v>28</v>
      </c>
      <c r="AB57" s="2">
        <v>0.79590000000000005</v>
      </c>
    </row>
    <row r="58" spans="1:28" x14ac:dyDescent="0.3">
      <c r="A58" s="2" t="s">
        <v>352</v>
      </c>
      <c r="B58" s="2">
        <v>12</v>
      </c>
      <c r="C58" s="2">
        <v>1</v>
      </c>
      <c r="D58" s="2">
        <v>144.77000000000001</v>
      </c>
      <c r="E58" s="2">
        <v>7.2808940000000004E-3</v>
      </c>
      <c r="F58" s="2">
        <v>7.3929579999999998E-3</v>
      </c>
      <c r="G58" s="2">
        <v>8.0304897890000007</v>
      </c>
      <c r="H58" s="2">
        <v>0.89591801299999996</v>
      </c>
      <c r="I58" s="2">
        <v>2</v>
      </c>
      <c r="J58" s="2">
        <v>1</v>
      </c>
      <c r="K58" s="2" t="s">
        <v>0</v>
      </c>
      <c r="L58" s="2" t="s">
        <v>1</v>
      </c>
      <c r="M58" s="2">
        <v>35869</v>
      </c>
      <c r="N58" s="2" t="s">
        <v>353</v>
      </c>
      <c r="O58" s="2">
        <v>1171.5677969999999</v>
      </c>
      <c r="P58" s="2">
        <v>1038.8109340000001</v>
      </c>
      <c r="Q58" s="2">
        <v>2028.4946829999999</v>
      </c>
      <c r="R58" s="2">
        <v>816.77366329999995</v>
      </c>
      <c r="S58" s="2">
        <v>89.712642579999994</v>
      </c>
      <c r="T58" s="2">
        <v>120.24509860000001</v>
      </c>
      <c r="U58" s="2">
        <v>55.323631859999999</v>
      </c>
      <c r="V58" s="2">
        <v>364.27513099999999</v>
      </c>
      <c r="W58" s="2">
        <v>103.28855419999999</v>
      </c>
      <c r="X58" s="2">
        <v>855.16949079999995</v>
      </c>
      <c r="Y58" s="2">
        <v>127.7482107</v>
      </c>
      <c r="Z58" s="2">
        <v>445.41032860000001</v>
      </c>
      <c r="AA58" s="2" t="s">
        <v>28</v>
      </c>
      <c r="AB58" s="2">
        <v>0.72370000000000001</v>
      </c>
    </row>
    <row r="59" spans="1:28" x14ac:dyDescent="0.3">
      <c r="A59" s="2" t="s">
        <v>60</v>
      </c>
      <c r="B59" s="2">
        <v>20</v>
      </c>
      <c r="C59" s="2">
        <v>2</v>
      </c>
      <c r="D59" s="2">
        <v>383.78</v>
      </c>
      <c r="E59" s="4">
        <v>1.47E-5</v>
      </c>
      <c r="F59" s="2">
        <v>1.3499599999999999E-4</v>
      </c>
      <c r="G59" s="2">
        <v>9.5821954429999998</v>
      </c>
      <c r="H59" s="2">
        <v>0.99999999299999998</v>
      </c>
      <c r="I59" s="2">
        <v>2</v>
      </c>
      <c r="J59" s="2">
        <v>1</v>
      </c>
      <c r="K59" s="2" t="s">
        <v>1</v>
      </c>
      <c r="L59" s="2" t="s">
        <v>0</v>
      </c>
      <c r="M59" s="2">
        <v>46477</v>
      </c>
      <c r="N59" s="2" t="s">
        <v>61</v>
      </c>
      <c r="O59" s="2">
        <v>24.10848511</v>
      </c>
      <c r="P59" s="2">
        <v>28.221514339999999</v>
      </c>
      <c r="Q59" s="2">
        <v>30.177569259999999</v>
      </c>
      <c r="R59" s="2">
        <v>42.767432399999997</v>
      </c>
      <c r="S59" s="2">
        <v>350.11167019999999</v>
      </c>
      <c r="T59" s="2">
        <v>460.24719149999999</v>
      </c>
      <c r="U59" s="2">
        <v>168.92922060000001</v>
      </c>
      <c r="V59" s="2">
        <v>221.12146240000001</v>
      </c>
      <c r="W59" s="2">
        <v>198.56557000000001</v>
      </c>
      <c r="X59" s="2">
        <v>191.68127680000001</v>
      </c>
      <c r="Y59" s="2">
        <v>116.5069294</v>
      </c>
      <c r="Z59" s="2">
        <v>145.77936159999999</v>
      </c>
      <c r="AA59" s="2" t="s">
        <v>28</v>
      </c>
      <c r="AB59" s="2">
        <v>0.89490000000000003</v>
      </c>
    </row>
    <row r="60" spans="1:28" x14ac:dyDescent="0.3">
      <c r="A60" s="2" t="s">
        <v>174</v>
      </c>
      <c r="B60" s="2">
        <v>6</v>
      </c>
      <c r="C60" s="2">
        <v>3</v>
      </c>
      <c r="D60" s="2">
        <v>118.59</v>
      </c>
      <c r="E60" s="2">
        <v>8.6089100000000002E-4</v>
      </c>
      <c r="F60" s="2">
        <v>1.9845370000000002E-3</v>
      </c>
      <c r="G60" s="2">
        <v>10.121397809999999</v>
      </c>
      <c r="H60" s="2">
        <v>0.99443908199999997</v>
      </c>
      <c r="I60" s="2" t="s">
        <v>39</v>
      </c>
      <c r="J60" s="2">
        <v>2</v>
      </c>
      <c r="K60" s="2" t="s">
        <v>2</v>
      </c>
      <c r="L60" s="2" t="s">
        <v>0</v>
      </c>
      <c r="M60" s="2">
        <v>12077</v>
      </c>
      <c r="N60" s="2" t="s">
        <v>175</v>
      </c>
      <c r="O60" s="2">
        <v>1412.7323080000001</v>
      </c>
      <c r="P60" s="2">
        <v>364.49107129999999</v>
      </c>
      <c r="Q60" s="2">
        <v>406.58260819999998</v>
      </c>
      <c r="R60" s="2">
        <v>133.0949454</v>
      </c>
      <c r="S60" s="2">
        <v>1482.3097740000001</v>
      </c>
      <c r="T60" s="2">
        <v>2634.4791129999999</v>
      </c>
      <c r="U60" s="2">
        <v>752.17267119999997</v>
      </c>
      <c r="V60" s="2">
        <v>1566.812287</v>
      </c>
      <c r="W60" s="2">
        <v>5058.1946809999999</v>
      </c>
      <c r="X60" s="2">
        <v>7290.3745719999997</v>
      </c>
      <c r="Y60" s="2">
        <v>4962.2943359999999</v>
      </c>
      <c r="Z60" s="2">
        <v>6139.412437</v>
      </c>
      <c r="AA60" s="2" t="s">
        <v>28</v>
      </c>
      <c r="AB60" s="2">
        <v>0.79190000000000005</v>
      </c>
    </row>
    <row r="61" spans="1:28" x14ac:dyDescent="0.3">
      <c r="A61" s="2" t="s">
        <v>271</v>
      </c>
      <c r="B61" s="2">
        <v>14</v>
      </c>
      <c r="C61" s="2">
        <v>4</v>
      </c>
      <c r="D61" s="2">
        <v>101.46</v>
      </c>
      <c r="E61" s="2">
        <v>2.8374060000000002E-3</v>
      </c>
      <c r="F61" s="2">
        <v>3.872169E-3</v>
      </c>
      <c r="G61" s="2">
        <v>12.933909809999999</v>
      </c>
      <c r="H61" s="2">
        <v>0.96416131000000005</v>
      </c>
      <c r="I61" s="2">
        <v>2</v>
      </c>
      <c r="J61" s="2">
        <v>1</v>
      </c>
      <c r="K61" s="2" t="s">
        <v>2</v>
      </c>
      <c r="L61" s="2" t="s">
        <v>1</v>
      </c>
      <c r="M61" s="2">
        <v>43937</v>
      </c>
      <c r="N61" s="2" t="s">
        <v>272</v>
      </c>
      <c r="O61" s="2">
        <v>116.2037936</v>
      </c>
      <c r="P61" s="2">
        <v>110.8492629</v>
      </c>
      <c r="Q61" s="2">
        <v>681.14682800000003</v>
      </c>
      <c r="R61" s="2">
        <v>564.56617640000002</v>
      </c>
      <c r="S61" s="2">
        <v>96.157448369999997</v>
      </c>
      <c r="T61" s="2">
        <v>426.78333800000001</v>
      </c>
      <c r="U61" s="2">
        <v>29.174038249999999</v>
      </c>
      <c r="V61" s="2">
        <v>64.340794509999995</v>
      </c>
      <c r="W61" s="2">
        <v>2982.773588</v>
      </c>
      <c r="X61" s="2">
        <v>1841.4831280000001</v>
      </c>
      <c r="Y61" s="2">
        <v>1398.6833509999999</v>
      </c>
      <c r="Z61" s="2">
        <v>1750.2413100000001</v>
      </c>
      <c r="AA61" s="2" t="s">
        <v>28</v>
      </c>
      <c r="AB61" s="2">
        <v>0.27629999999999999</v>
      </c>
    </row>
    <row r="62" spans="1:28" x14ac:dyDescent="0.3">
      <c r="A62" s="2" t="s">
        <v>79</v>
      </c>
      <c r="B62" s="2">
        <v>33</v>
      </c>
      <c r="C62" s="2">
        <v>7</v>
      </c>
      <c r="D62" s="2">
        <v>320.83</v>
      </c>
      <c r="E62" s="4">
        <v>5.6799999999999998E-5</v>
      </c>
      <c r="F62" s="2">
        <v>3.5900899999999998E-4</v>
      </c>
      <c r="G62" s="2">
        <v>13.75516983</v>
      </c>
      <c r="H62" s="2">
        <v>0.99999673600000005</v>
      </c>
      <c r="I62" s="2">
        <v>2</v>
      </c>
      <c r="J62" s="2">
        <v>1</v>
      </c>
      <c r="K62" s="2" t="s">
        <v>2</v>
      </c>
      <c r="L62" s="2" t="s">
        <v>0</v>
      </c>
      <c r="M62" s="2">
        <v>98569</v>
      </c>
      <c r="N62" s="2" t="s">
        <v>80</v>
      </c>
      <c r="O62" s="2">
        <v>577.04592579999996</v>
      </c>
      <c r="P62" s="2">
        <v>551.66450250000003</v>
      </c>
      <c r="Q62" s="2">
        <v>1465.854362</v>
      </c>
      <c r="R62" s="2">
        <v>895.95000730000004</v>
      </c>
      <c r="S62" s="2">
        <v>10999.933870000001</v>
      </c>
      <c r="T62" s="2">
        <v>14800.94507</v>
      </c>
      <c r="U62" s="2">
        <v>5188.1100180000003</v>
      </c>
      <c r="V62" s="2">
        <v>4488.5823540000001</v>
      </c>
      <c r="W62" s="2">
        <v>15980.96279</v>
      </c>
      <c r="X62" s="2">
        <v>15131.4458</v>
      </c>
      <c r="Y62" s="2">
        <v>6701.9566279999999</v>
      </c>
      <c r="Z62" s="2">
        <v>10198.25863</v>
      </c>
      <c r="AA62" s="2" t="s">
        <v>28</v>
      </c>
      <c r="AB62" s="2">
        <v>0.59419999999999995</v>
      </c>
    </row>
    <row r="63" spans="1:28" x14ac:dyDescent="0.3">
      <c r="A63" s="2" t="s">
        <v>196</v>
      </c>
      <c r="B63" s="2">
        <v>13</v>
      </c>
      <c r="C63" s="2">
        <v>2</v>
      </c>
      <c r="D63" s="2">
        <v>76.739999999999995</v>
      </c>
      <c r="E63" s="2">
        <v>1.1250050000000001E-3</v>
      </c>
      <c r="F63" s="2">
        <v>2.2536259999999999E-3</v>
      </c>
      <c r="G63" s="2">
        <v>14.80892747</v>
      </c>
      <c r="H63" s="2">
        <v>0.99105027400000001</v>
      </c>
      <c r="I63" s="2">
        <v>2</v>
      </c>
      <c r="J63" s="2">
        <v>1</v>
      </c>
      <c r="K63" s="2" t="s">
        <v>0</v>
      </c>
      <c r="L63" s="2" t="s">
        <v>1</v>
      </c>
      <c r="M63" s="2">
        <v>21096</v>
      </c>
      <c r="N63" s="2" t="s">
        <v>197</v>
      </c>
      <c r="O63" s="2">
        <v>8878.7316329999994</v>
      </c>
      <c r="P63" s="2">
        <v>5441.4225329999999</v>
      </c>
      <c r="Q63" s="2">
        <v>16292.24748</v>
      </c>
      <c r="R63" s="2">
        <v>21518.27176</v>
      </c>
      <c r="S63" s="2">
        <v>1184.501049</v>
      </c>
      <c r="T63" s="2">
        <v>1789.729245</v>
      </c>
      <c r="U63" s="2">
        <v>167.1982155</v>
      </c>
      <c r="V63" s="2">
        <v>378.79086519999998</v>
      </c>
      <c r="W63" s="2">
        <v>5063.8033690000002</v>
      </c>
      <c r="X63" s="2">
        <v>3379.9719319999999</v>
      </c>
      <c r="Y63" s="2">
        <v>2307.9684480000001</v>
      </c>
      <c r="Z63" s="2">
        <v>3544.150701</v>
      </c>
      <c r="AA63" s="2" t="s">
        <v>28</v>
      </c>
      <c r="AB63" s="2">
        <v>0.71340000000000003</v>
      </c>
    </row>
    <row r="64" spans="1:28" x14ac:dyDescent="0.3">
      <c r="A64" s="2" t="s">
        <v>566</v>
      </c>
      <c r="B64" s="2">
        <v>5</v>
      </c>
      <c r="C64" s="2">
        <v>1</v>
      </c>
      <c r="D64" s="2">
        <v>198.52</v>
      </c>
      <c r="E64" s="2">
        <v>3.7633544999999997E-2</v>
      </c>
      <c r="F64" s="2">
        <v>2.2525429999999999E-2</v>
      </c>
      <c r="G64" s="2">
        <v>17.05559032</v>
      </c>
      <c r="H64" s="2">
        <v>0.64442767999999995</v>
      </c>
      <c r="I64" s="2">
        <v>2</v>
      </c>
      <c r="J64" s="2">
        <v>1</v>
      </c>
      <c r="K64" s="2" t="s">
        <v>2</v>
      </c>
      <c r="L64" s="2" t="s">
        <v>0</v>
      </c>
      <c r="M64" s="2">
        <v>10513</v>
      </c>
      <c r="N64" s="2" t="s">
        <v>449</v>
      </c>
      <c r="O64" s="2">
        <v>256.64471930000002</v>
      </c>
      <c r="P64" s="2">
        <v>358.59128379999999</v>
      </c>
      <c r="Q64" s="2">
        <v>634.97495509999999</v>
      </c>
      <c r="R64" s="2">
        <v>320.65569690000001</v>
      </c>
      <c r="S64" s="2">
        <v>581.68440510000005</v>
      </c>
      <c r="T64" s="2">
        <v>2862.9962439999999</v>
      </c>
      <c r="U64" s="2">
        <v>11.27061529</v>
      </c>
      <c r="V64" s="2">
        <v>1105.3502699999999</v>
      </c>
      <c r="W64" s="2">
        <v>11929.730229999999</v>
      </c>
      <c r="X64" s="2">
        <v>6988.1123079999998</v>
      </c>
      <c r="Y64" s="2">
        <v>3592.2911170000002</v>
      </c>
      <c r="Z64" s="2">
        <v>4281.9244650000001</v>
      </c>
      <c r="AA64" s="2" t="s">
        <v>28</v>
      </c>
      <c r="AB64" s="2">
        <v>0.72760000000000002</v>
      </c>
    </row>
    <row r="65" spans="1:28" x14ac:dyDescent="0.3">
      <c r="A65" s="2" t="s">
        <v>142</v>
      </c>
      <c r="B65" s="2">
        <v>32</v>
      </c>
      <c r="C65" s="2">
        <v>2</v>
      </c>
      <c r="D65" s="2">
        <v>232.67</v>
      </c>
      <c r="E65" s="2">
        <v>4.8289200000000001E-4</v>
      </c>
      <c r="F65" s="2">
        <v>1.41485E-3</v>
      </c>
      <c r="G65" s="2">
        <v>37.07865597</v>
      </c>
      <c r="H65" s="2">
        <v>0.99825602999999996</v>
      </c>
      <c r="I65" s="2">
        <v>2</v>
      </c>
      <c r="J65" s="2">
        <v>1</v>
      </c>
      <c r="K65" s="2" t="s">
        <v>2</v>
      </c>
      <c r="L65" s="2" t="s">
        <v>0</v>
      </c>
      <c r="M65" s="2">
        <v>142038</v>
      </c>
      <c r="N65" s="2" t="s">
        <v>143</v>
      </c>
      <c r="O65" s="2">
        <v>15.496431640000001</v>
      </c>
      <c r="P65" s="2">
        <v>24.330461979999999</v>
      </c>
      <c r="Q65" s="2">
        <v>107.1465364</v>
      </c>
      <c r="R65" s="2">
        <v>5.7915225130000003</v>
      </c>
      <c r="S65" s="2">
        <v>394.83498520000001</v>
      </c>
      <c r="T65" s="2">
        <v>154.6767739</v>
      </c>
      <c r="U65" s="2">
        <v>60.70827139</v>
      </c>
      <c r="V65" s="2">
        <v>76.821245180000005</v>
      </c>
      <c r="W65" s="2">
        <v>625.25667339999995</v>
      </c>
      <c r="X65" s="2">
        <v>2212.722201</v>
      </c>
      <c r="Y65" s="2">
        <v>1126.9348</v>
      </c>
      <c r="Z65" s="2">
        <v>1699.4054470000001</v>
      </c>
      <c r="AA65" s="2" t="s">
        <v>28</v>
      </c>
      <c r="AB65" s="2">
        <v>0.57340000000000002</v>
      </c>
    </row>
    <row r="66" spans="1:28" x14ac:dyDescent="0.3">
      <c r="A66" s="2" t="s">
        <v>180</v>
      </c>
      <c r="B66" s="2">
        <v>5</v>
      </c>
      <c r="C66" s="2">
        <v>1</v>
      </c>
      <c r="D66" s="2">
        <v>63.54</v>
      </c>
      <c r="E66" s="2">
        <v>9.8314499999999994E-4</v>
      </c>
      <c r="F66" s="2">
        <v>2.1780599999999999E-3</v>
      </c>
      <c r="G66" s="2">
        <v>47.995342319999999</v>
      </c>
      <c r="H66" s="2">
        <v>0.99292575999999999</v>
      </c>
      <c r="I66" s="2">
        <v>2</v>
      </c>
      <c r="J66" s="2">
        <v>1</v>
      </c>
      <c r="K66" s="2" t="s">
        <v>2</v>
      </c>
      <c r="L66" s="2" t="s">
        <v>0</v>
      </c>
      <c r="M66" s="2">
        <v>21277</v>
      </c>
      <c r="N66" s="2" t="s">
        <v>181</v>
      </c>
      <c r="O66" s="2">
        <v>19.278735040000001</v>
      </c>
      <c r="P66" s="2">
        <v>25.04755673</v>
      </c>
      <c r="Q66" s="2">
        <v>61.981692629999998</v>
      </c>
      <c r="R66" s="2">
        <v>146.7065992</v>
      </c>
      <c r="S66" s="2">
        <v>1003.381273</v>
      </c>
      <c r="T66" s="2">
        <v>2579.3422700000001</v>
      </c>
      <c r="U66" s="2">
        <v>661.27036099999998</v>
      </c>
      <c r="V66" s="2">
        <v>406.52505919999999</v>
      </c>
      <c r="W66" s="2">
        <v>8220.8768469999995</v>
      </c>
      <c r="X66" s="2">
        <v>1003.710571</v>
      </c>
      <c r="Y66" s="2">
        <v>2337.4245820000001</v>
      </c>
      <c r="Z66" s="2">
        <v>581.50955439999996</v>
      </c>
      <c r="AA66" s="2" t="s">
        <v>28</v>
      </c>
      <c r="AB66" s="2">
        <v>0.43990000000000001</v>
      </c>
    </row>
    <row r="67" spans="1:28" x14ac:dyDescent="0.3">
      <c r="A67" s="2" t="s">
        <v>332</v>
      </c>
      <c r="B67" s="2">
        <v>13</v>
      </c>
      <c r="C67" s="2">
        <v>2</v>
      </c>
      <c r="D67" s="2">
        <v>270.06</v>
      </c>
      <c r="E67" s="2">
        <v>6.394177E-3</v>
      </c>
      <c r="F67" s="2">
        <v>6.9149340000000002E-3</v>
      </c>
      <c r="G67" s="2">
        <v>53.506302560000002</v>
      </c>
      <c r="H67" s="2">
        <v>0.90850654200000003</v>
      </c>
      <c r="I67" s="2">
        <v>2</v>
      </c>
      <c r="J67" s="2">
        <v>1</v>
      </c>
      <c r="K67" s="2" t="s">
        <v>2</v>
      </c>
      <c r="L67" s="2" t="s">
        <v>0</v>
      </c>
      <c r="M67" s="2">
        <v>35886</v>
      </c>
      <c r="N67" s="2" t="s">
        <v>333</v>
      </c>
      <c r="O67" s="2">
        <v>38.780775660000003</v>
      </c>
      <c r="P67" s="2">
        <v>67.759739060000001</v>
      </c>
      <c r="Q67" s="2">
        <v>0.14358262999999999</v>
      </c>
      <c r="R67" s="2">
        <v>0</v>
      </c>
      <c r="S67" s="2">
        <v>19.476113569999999</v>
      </c>
      <c r="T67" s="2">
        <v>255.9404011</v>
      </c>
      <c r="U67" s="2">
        <v>50.49324816</v>
      </c>
      <c r="V67" s="2">
        <v>124.3951867</v>
      </c>
      <c r="W67" s="2">
        <v>2252.3592149999999</v>
      </c>
      <c r="X67" s="2">
        <v>2307.8817450000001</v>
      </c>
      <c r="Y67" s="2">
        <v>315.3695912</v>
      </c>
      <c r="Z67" s="2">
        <v>832.6610392</v>
      </c>
      <c r="AA67" s="2" t="s">
        <v>28</v>
      </c>
      <c r="AB67" s="2">
        <v>0.43930000000000002</v>
      </c>
    </row>
    <row r="68" spans="1:28" x14ac:dyDescent="0.3">
      <c r="A68" s="2" t="s">
        <v>220</v>
      </c>
      <c r="B68" s="2">
        <v>12</v>
      </c>
      <c r="C68" s="2">
        <v>1</v>
      </c>
      <c r="D68" s="2">
        <v>97.85</v>
      </c>
      <c r="E68" s="2">
        <v>1.4223580000000001E-3</v>
      </c>
      <c r="F68" s="2">
        <v>2.4758580000000001E-3</v>
      </c>
      <c r="G68" s="2">
        <v>81.664130520000001</v>
      </c>
      <c r="H68" s="2">
        <v>0.98680701800000004</v>
      </c>
      <c r="I68" s="2">
        <v>2</v>
      </c>
      <c r="J68" s="2">
        <v>1</v>
      </c>
      <c r="K68" s="2" t="s">
        <v>1</v>
      </c>
      <c r="L68" s="2" t="s">
        <v>0</v>
      </c>
      <c r="M68" s="2">
        <v>40162</v>
      </c>
      <c r="N68" s="2" t="s">
        <v>221</v>
      </c>
      <c r="O68" s="2">
        <v>0</v>
      </c>
      <c r="P68" s="2">
        <v>12.628654600000001</v>
      </c>
      <c r="Q68" s="2">
        <v>0</v>
      </c>
      <c r="R68" s="2">
        <v>71.289664880000004</v>
      </c>
      <c r="S68" s="2">
        <v>1038.086339</v>
      </c>
      <c r="T68" s="2">
        <v>4725.7086600000002</v>
      </c>
      <c r="U68" s="2">
        <v>455.3413008</v>
      </c>
      <c r="V68" s="2">
        <v>633.98029510000003</v>
      </c>
      <c r="W68" s="2">
        <v>267.10599539999998</v>
      </c>
      <c r="X68" s="2">
        <v>323.5777258</v>
      </c>
      <c r="Y68" s="2">
        <v>669.90451740000003</v>
      </c>
      <c r="Z68" s="2">
        <v>1018.629993</v>
      </c>
      <c r="AA68" s="2" t="s">
        <v>28</v>
      </c>
      <c r="AB68" s="2">
        <v>0.52769999999999995</v>
      </c>
    </row>
    <row r="69" spans="1:28" x14ac:dyDescent="0.3">
      <c r="A69" s="2" t="s">
        <v>26</v>
      </c>
      <c r="B69" s="2">
        <v>50</v>
      </c>
      <c r="C69" s="2">
        <v>3</v>
      </c>
      <c r="D69" s="2">
        <v>661.8</v>
      </c>
      <c r="E69" s="4">
        <v>4.9399999999999995E-7</v>
      </c>
      <c r="F69" s="4">
        <v>2.1100000000000001E-5</v>
      </c>
      <c r="G69" s="2">
        <v>84.414256109999997</v>
      </c>
      <c r="H69" s="2">
        <v>1</v>
      </c>
      <c r="I69" s="2">
        <v>2</v>
      </c>
      <c r="J69" s="2">
        <v>1</v>
      </c>
      <c r="K69" s="2" t="s">
        <v>1</v>
      </c>
      <c r="L69" s="2" t="s">
        <v>0</v>
      </c>
      <c r="M69" s="2">
        <v>106822</v>
      </c>
      <c r="N69" s="2" t="s">
        <v>27</v>
      </c>
      <c r="O69" s="2">
        <v>26.69169256</v>
      </c>
      <c r="P69" s="2">
        <v>84.727483800000002</v>
      </c>
      <c r="Q69" s="2">
        <v>24.70245843</v>
      </c>
      <c r="R69" s="2">
        <v>50.044313270000004</v>
      </c>
      <c r="S69" s="2">
        <v>2417.8349790000002</v>
      </c>
      <c r="T69" s="2">
        <v>6923.3627560000004</v>
      </c>
      <c r="U69" s="2">
        <v>2773.7178979999999</v>
      </c>
      <c r="V69" s="2">
        <v>3600.1443840000002</v>
      </c>
      <c r="W69" s="2">
        <v>2234.955833</v>
      </c>
      <c r="X69" s="2">
        <v>1514.7592079999999</v>
      </c>
      <c r="Y69" s="2">
        <v>1276.7976510000001</v>
      </c>
      <c r="Z69" s="2">
        <v>1283.358105</v>
      </c>
      <c r="AA69" s="2" t="s">
        <v>28</v>
      </c>
      <c r="AB69" s="2">
        <v>0.69379999999999997</v>
      </c>
    </row>
    <row r="70" spans="1:28" x14ac:dyDescent="0.3">
      <c r="A70" s="2" t="s">
        <v>448</v>
      </c>
      <c r="B70" s="2">
        <v>19</v>
      </c>
      <c r="C70" s="2">
        <v>1</v>
      </c>
      <c r="D70" s="2">
        <v>162.82</v>
      </c>
      <c r="E70" s="2">
        <v>1.4199058000000001E-2</v>
      </c>
      <c r="F70" s="2">
        <v>1.0910618E-2</v>
      </c>
      <c r="G70" s="2">
        <v>172.32964999999999</v>
      </c>
      <c r="H70" s="2">
        <v>0.81346458600000005</v>
      </c>
      <c r="I70" s="2">
        <v>2</v>
      </c>
      <c r="J70" s="2">
        <v>1</v>
      </c>
      <c r="K70" s="2" t="s">
        <v>1</v>
      </c>
      <c r="L70" s="2" t="s">
        <v>2</v>
      </c>
      <c r="M70" s="2">
        <v>54014</v>
      </c>
      <c r="N70" s="2" t="s">
        <v>449</v>
      </c>
      <c r="O70" s="2">
        <v>0</v>
      </c>
      <c r="P70" s="2">
        <v>1.828277328</v>
      </c>
      <c r="Q70" s="2">
        <v>0</v>
      </c>
      <c r="R70" s="2">
        <v>0</v>
      </c>
      <c r="S70" s="2">
        <v>0.33915352399999998</v>
      </c>
      <c r="T70" s="2">
        <v>40.646199709999998</v>
      </c>
      <c r="U70" s="2">
        <v>8.5922188070000001</v>
      </c>
      <c r="V70" s="2">
        <v>9.4970570179999996</v>
      </c>
      <c r="W70" s="2">
        <v>0.264999547</v>
      </c>
      <c r="X70" s="2">
        <v>0</v>
      </c>
      <c r="Y70" s="2">
        <v>7.7800597999999999E-2</v>
      </c>
      <c r="Z70" s="2">
        <v>0</v>
      </c>
      <c r="AA70" s="2" t="s">
        <v>28</v>
      </c>
      <c r="AB70" s="2">
        <v>0.91239999999999999</v>
      </c>
    </row>
    <row r="71" spans="1:28" x14ac:dyDescent="0.3">
      <c r="A71" s="2" t="s">
        <v>269</v>
      </c>
      <c r="B71" s="2">
        <v>27</v>
      </c>
      <c r="C71" s="2">
        <v>1</v>
      </c>
      <c r="D71" s="2">
        <v>147.88</v>
      </c>
      <c r="E71" s="2">
        <v>2.8330320000000001E-3</v>
      </c>
      <c r="F71" s="2">
        <v>3.872169E-3</v>
      </c>
      <c r="G71" s="2">
        <v>211.04183130000001</v>
      </c>
      <c r="H71" s="2">
        <v>0.96423331700000003</v>
      </c>
      <c r="I71" s="2">
        <v>2</v>
      </c>
      <c r="J71" s="2">
        <v>1</v>
      </c>
      <c r="K71" s="2" t="s">
        <v>2</v>
      </c>
      <c r="L71" s="2" t="s">
        <v>0</v>
      </c>
      <c r="M71" s="2">
        <v>64505</v>
      </c>
      <c r="N71" s="2" t="s">
        <v>270</v>
      </c>
      <c r="O71" s="2">
        <v>0.85250561400000002</v>
      </c>
      <c r="P71" s="2">
        <v>6.5227796050000002</v>
      </c>
      <c r="Q71" s="2">
        <v>12.88240177</v>
      </c>
      <c r="R71" s="2">
        <v>0</v>
      </c>
      <c r="S71" s="2">
        <v>7.015027796</v>
      </c>
      <c r="T71" s="2">
        <v>1013.408584</v>
      </c>
      <c r="U71" s="2">
        <v>381.23513509999998</v>
      </c>
      <c r="V71" s="2">
        <v>215.33060409999999</v>
      </c>
      <c r="W71" s="2">
        <v>2835.9243259999998</v>
      </c>
      <c r="X71" s="2">
        <v>346.56027180000001</v>
      </c>
      <c r="Y71" s="2">
        <v>863.44789349999996</v>
      </c>
      <c r="Z71" s="2">
        <v>229.28686830000001</v>
      </c>
      <c r="AA71" s="2" t="s">
        <v>28</v>
      </c>
      <c r="AB71" s="2">
        <v>0.85019999999999996</v>
      </c>
    </row>
    <row r="72" spans="1:28" x14ac:dyDescent="0.3">
      <c r="A72" s="2" t="s">
        <v>29</v>
      </c>
      <c r="B72" s="2">
        <v>12</v>
      </c>
      <c r="C72" s="2">
        <v>1</v>
      </c>
      <c r="D72" s="2">
        <v>174.71</v>
      </c>
      <c r="E72" s="4">
        <v>1.7999999999999999E-6</v>
      </c>
      <c r="F72" s="4">
        <v>6.1299999999999999E-5</v>
      </c>
      <c r="G72" s="2">
        <v>259.78910930000001</v>
      </c>
      <c r="H72" s="2">
        <v>1</v>
      </c>
      <c r="I72" s="2">
        <v>2</v>
      </c>
      <c r="J72" s="2">
        <v>1</v>
      </c>
      <c r="K72" s="2" t="s">
        <v>0</v>
      </c>
      <c r="L72" s="2" t="s">
        <v>2</v>
      </c>
      <c r="M72" s="2">
        <v>46727</v>
      </c>
      <c r="N72" s="2" t="s">
        <v>30</v>
      </c>
      <c r="O72" s="2">
        <v>1434.4113440000001</v>
      </c>
      <c r="P72" s="2">
        <v>856.28261610000004</v>
      </c>
      <c r="Q72" s="2">
        <v>1249.153928</v>
      </c>
      <c r="R72" s="2">
        <v>2627.231284</v>
      </c>
      <c r="S72" s="2">
        <v>8.9604329749999998</v>
      </c>
      <c r="T72" s="2">
        <v>30.629264370000001</v>
      </c>
      <c r="U72" s="2">
        <v>38.410105729999998</v>
      </c>
      <c r="V72" s="2">
        <v>93.638002799999995</v>
      </c>
      <c r="W72" s="2">
        <v>5.4074289159999998</v>
      </c>
      <c r="X72" s="2">
        <v>5.04626924</v>
      </c>
      <c r="Y72" s="2">
        <v>6.1491042289999998</v>
      </c>
      <c r="Z72" s="2">
        <v>7.135987847</v>
      </c>
      <c r="AA72" s="2" t="s">
        <v>28</v>
      </c>
      <c r="AB72" s="2">
        <v>0.50949999999999995</v>
      </c>
    </row>
    <row r="73" spans="1:28" x14ac:dyDescent="0.3">
      <c r="A73" s="2" t="s">
        <v>109</v>
      </c>
      <c r="B73" s="2">
        <v>8</v>
      </c>
      <c r="C73" s="2">
        <v>1</v>
      </c>
      <c r="D73" s="2">
        <v>47.36</v>
      </c>
      <c r="E73" s="2">
        <v>1.62416E-4</v>
      </c>
      <c r="F73" s="2">
        <v>6.5966199999999999E-4</v>
      </c>
      <c r="G73" s="2">
        <v>394.75726830000002</v>
      </c>
      <c r="H73" s="2">
        <v>0.99988905400000005</v>
      </c>
      <c r="I73" s="2">
        <v>2</v>
      </c>
      <c r="J73" s="2">
        <v>1</v>
      </c>
      <c r="K73" s="2" t="s">
        <v>0</v>
      </c>
      <c r="L73" s="2" t="s">
        <v>1</v>
      </c>
      <c r="M73" s="2">
        <v>16986</v>
      </c>
      <c r="N73" s="2" t="s">
        <v>110</v>
      </c>
      <c r="O73" s="2">
        <v>63.230317450000001</v>
      </c>
      <c r="P73" s="2">
        <v>93.792051909999998</v>
      </c>
      <c r="Q73" s="2">
        <v>369.12226620000001</v>
      </c>
      <c r="R73" s="2">
        <v>23.60901235</v>
      </c>
      <c r="S73" s="2">
        <v>0</v>
      </c>
      <c r="T73" s="2">
        <v>1.3926371769999999</v>
      </c>
      <c r="U73" s="2">
        <v>0</v>
      </c>
      <c r="V73" s="2">
        <v>0</v>
      </c>
      <c r="W73" s="2">
        <v>0</v>
      </c>
      <c r="X73" s="2">
        <v>4.996661198</v>
      </c>
      <c r="Y73" s="2">
        <v>0</v>
      </c>
      <c r="Z73" s="2">
        <v>2.8694519380000001</v>
      </c>
      <c r="AA73" s="2" t="s">
        <v>28</v>
      </c>
      <c r="AB73" s="2">
        <v>0.30280000000000001</v>
      </c>
    </row>
    <row r="74" spans="1:28" x14ac:dyDescent="0.3">
      <c r="A74" s="2" t="s">
        <v>144</v>
      </c>
      <c r="B74" s="2">
        <v>20</v>
      </c>
      <c r="C74" s="2">
        <v>2</v>
      </c>
      <c r="D74" s="2">
        <v>307.19</v>
      </c>
      <c r="E74" s="2">
        <v>4.8935000000000005E-4</v>
      </c>
      <c r="F74" s="2">
        <v>1.41485E-3</v>
      </c>
      <c r="G74" s="2" t="s">
        <v>20</v>
      </c>
      <c r="H74" s="2">
        <v>0.998205079</v>
      </c>
      <c r="I74" s="2">
        <v>2</v>
      </c>
      <c r="J74" s="2">
        <v>1</v>
      </c>
      <c r="K74" s="2" t="s">
        <v>0</v>
      </c>
      <c r="L74" s="2" t="s">
        <v>1</v>
      </c>
      <c r="M74" s="2">
        <v>40528</v>
      </c>
      <c r="N74" s="2" t="s">
        <v>145</v>
      </c>
      <c r="O74" s="2">
        <v>653.40769399999999</v>
      </c>
      <c r="P74" s="2">
        <v>87.912850430000006</v>
      </c>
      <c r="Q74" s="2">
        <v>926.15374580000002</v>
      </c>
      <c r="R74" s="2">
        <v>22.009028319999999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2.545027245</v>
      </c>
      <c r="Z74" s="2">
        <v>15.86107384</v>
      </c>
      <c r="AA74" s="2" t="s">
        <v>28</v>
      </c>
      <c r="AB74" s="2">
        <v>0.34489999999999998</v>
      </c>
    </row>
    <row r="75" spans="1:28" x14ac:dyDescent="0.3">
      <c r="A75" s="8" t="s">
        <v>58</v>
      </c>
      <c r="B75" s="2">
        <v>11</v>
      </c>
      <c r="C75" s="2">
        <v>1</v>
      </c>
      <c r="D75" s="2">
        <v>104.17</v>
      </c>
      <c r="E75" s="4">
        <v>1.4100000000000001E-5</v>
      </c>
      <c r="F75" s="2">
        <v>1.3499599999999999E-4</v>
      </c>
      <c r="G75" s="2">
        <v>2254.3976659999998</v>
      </c>
      <c r="H75" s="2">
        <v>0.99999999500000003</v>
      </c>
      <c r="I75" s="2">
        <v>2</v>
      </c>
      <c r="J75" s="2">
        <v>1</v>
      </c>
      <c r="K75" s="2" t="s">
        <v>2</v>
      </c>
      <c r="L75" s="2" t="s">
        <v>0</v>
      </c>
      <c r="M75" s="2">
        <v>24616</v>
      </c>
      <c r="N75" s="8" t="s">
        <v>59</v>
      </c>
      <c r="O75" s="2">
        <v>4.1483955229999996</v>
      </c>
      <c r="P75" s="2">
        <v>0</v>
      </c>
      <c r="Q75" s="2">
        <v>10.76607169</v>
      </c>
      <c r="R75" s="2">
        <v>1.5324668779999999</v>
      </c>
      <c r="S75" s="2">
        <v>144.9021386</v>
      </c>
      <c r="T75" s="2">
        <v>485.44287850000001</v>
      </c>
      <c r="U75" s="2">
        <v>41.410670260000003</v>
      </c>
      <c r="V75" s="2">
        <v>25.39146217</v>
      </c>
      <c r="W75" s="2">
        <v>18027.487799999999</v>
      </c>
      <c r="X75" s="2">
        <v>10229.253339999999</v>
      </c>
      <c r="Y75" s="2">
        <v>4375.871881</v>
      </c>
      <c r="Z75" s="2">
        <v>4445.3167830000002</v>
      </c>
      <c r="AA75" s="2" t="s">
        <v>28</v>
      </c>
      <c r="AB75" s="2">
        <v>0.59079999999999999</v>
      </c>
    </row>
    <row r="77" spans="1:28" x14ac:dyDescent="0.3">
      <c r="A77" s="2" t="s">
        <v>1060</v>
      </c>
      <c r="B77" s="5">
        <f>(74/310)*100</f>
        <v>23.870967741935484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CC6E7-D1B4-4FE8-B60F-2380080B4DF2}">
  <dimension ref="A1:Z143"/>
  <sheetViews>
    <sheetView zoomScaleNormal="100" workbookViewId="0">
      <selection activeCell="D120" sqref="D120"/>
    </sheetView>
  </sheetViews>
  <sheetFormatPr defaultColWidth="8.88671875" defaultRowHeight="14.4" x14ac:dyDescent="0.3"/>
  <cols>
    <col min="1" max="1" width="8.88671875" style="25"/>
    <col min="2" max="2" width="19.33203125" style="38" bestFit="1" customWidth="1"/>
    <col min="3" max="3" width="13.6640625" style="25" bestFit="1" customWidth="1"/>
    <col min="4" max="4" width="61.6640625" style="10" customWidth="1"/>
    <col min="5" max="16" width="8.88671875" style="10" customWidth="1"/>
    <col min="17" max="23" width="8.88671875" style="25" customWidth="1"/>
    <col min="24" max="24" width="41.88671875" style="25" customWidth="1"/>
    <col min="25" max="25" width="30.88671875" style="25" bestFit="1" customWidth="1"/>
    <col min="26" max="26" width="67.5546875" style="25" customWidth="1"/>
    <col min="27" max="16384" width="8.88671875" style="25"/>
  </cols>
  <sheetData>
    <row r="1" spans="1:26" x14ac:dyDescent="0.3">
      <c r="Q1" s="44" t="s">
        <v>1078</v>
      </c>
      <c r="R1" s="44"/>
      <c r="S1" s="44"/>
    </row>
    <row r="2" spans="1:26" x14ac:dyDescent="0.3">
      <c r="A2" s="27" t="s">
        <v>1090</v>
      </c>
      <c r="B2" s="39" t="s">
        <v>1089</v>
      </c>
      <c r="C2" s="27" t="s">
        <v>1104</v>
      </c>
      <c r="D2" s="26" t="s">
        <v>15</v>
      </c>
      <c r="E2" s="26" t="s">
        <v>745</v>
      </c>
      <c r="F2" s="26" t="s">
        <v>746</v>
      </c>
      <c r="G2" s="26" t="s">
        <v>747</v>
      </c>
      <c r="H2" s="26" t="s">
        <v>748</v>
      </c>
      <c r="I2" s="26" t="s">
        <v>749</v>
      </c>
      <c r="J2" s="26" t="s">
        <v>750</v>
      </c>
      <c r="K2" s="26" t="s">
        <v>751</v>
      </c>
      <c r="L2" s="26" t="s">
        <v>752</v>
      </c>
      <c r="M2" s="26" t="s">
        <v>753</v>
      </c>
      <c r="N2" s="26" t="s">
        <v>754</v>
      </c>
      <c r="O2" s="26" t="s">
        <v>755</v>
      </c>
      <c r="P2" s="26" t="s">
        <v>756</v>
      </c>
      <c r="Q2" s="26" t="s">
        <v>1072</v>
      </c>
      <c r="R2" s="26" t="s">
        <v>1073</v>
      </c>
      <c r="S2" s="26" t="s">
        <v>1074</v>
      </c>
      <c r="T2" s="26" t="s">
        <v>1075</v>
      </c>
      <c r="U2" s="26" t="s">
        <v>1071</v>
      </c>
      <c r="V2" s="26" t="s">
        <v>1076</v>
      </c>
      <c r="W2" s="26" t="s">
        <v>1077</v>
      </c>
    </row>
    <row r="3" spans="1:26" x14ac:dyDescent="0.3">
      <c r="A3" s="25" t="s">
        <v>1087</v>
      </c>
      <c r="B3" s="38" t="s">
        <v>708</v>
      </c>
      <c r="C3" t="s">
        <v>1105</v>
      </c>
      <c r="D3" s="25" t="s">
        <v>709</v>
      </c>
      <c r="E3" s="25">
        <v>409.7258334</v>
      </c>
      <c r="F3" s="25">
        <v>1082.890979</v>
      </c>
      <c r="G3" s="25">
        <v>323.90081149999997</v>
      </c>
      <c r="H3" s="25">
        <v>619.57570320000002</v>
      </c>
      <c r="I3" s="25">
        <v>396.40658569999999</v>
      </c>
      <c r="J3" s="25">
        <v>2349.2065499999999</v>
      </c>
      <c r="K3" s="25">
        <v>2725.7103750000001</v>
      </c>
      <c r="L3" s="25">
        <v>2170.1458469999998</v>
      </c>
      <c r="M3" s="25">
        <v>2274.4804949999998</v>
      </c>
      <c r="N3" s="25">
        <v>1520.3175209999999</v>
      </c>
      <c r="O3" s="25">
        <v>1616.625495</v>
      </c>
      <c r="P3" s="25">
        <v>1924.1065040000001</v>
      </c>
      <c r="Q3" s="25">
        <f t="shared" ref="Q3:Q34" si="0">AVERAGE(E3:H3)</f>
        <v>609.02333177499997</v>
      </c>
      <c r="R3" s="25">
        <f t="shared" ref="R3:R34" si="1">AVERAGE(I3:L3)</f>
        <v>1910.367339425</v>
      </c>
      <c r="S3" s="25">
        <f t="shared" ref="S3:S34" si="2">AVERAGE(M3:P3)</f>
        <v>1833.8825037500001</v>
      </c>
      <c r="T3" s="25">
        <f t="shared" ref="T3:T34" si="3">R3/Q3</f>
        <v>3.1367720081548103</v>
      </c>
      <c r="U3" s="25">
        <f t="shared" ref="U3:U34" si="4">S3/Q3</f>
        <v>3.0111859563822376</v>
      </c>
      <c r="V3" s="25">
        <f t="shared" ref="V3:V34" si="5">Q3/R3</f>
        <v>0.31879907031822974</v>
      </c>
      <c r="W3" s="25">
        <f t="shared" ref="W3:W34" si="6">Q3/S3</f>
        <v>0.33209506635765568</v>
      </c>
      <c r="X3" s="12"/>
      <c r="Y3" s="12"/>
      <c r="Z3" s="12"/>
    </row>
    <row r="4" spans="1:26" x14ac:dyDescent="0.3">
      <c r="A4" s="25" t="s">
        <v>1087</v>
      </c>
      <c r="B4" s="38" t="s">
        <v>629</v>
      </c>
      <c r="C4" t="s">
        <v>1106</v>
      </c>
      <c r="D4" s="25" t="s">
        <v>630</v>
      </c>
      <c r="E4" s="25">
        <v>1280.0926890000001</v>
      </c>
      <c r="F4" s="25">
        <v>1544.4490969999999</v>
      </c>
      <c r="G4" s="25">
        <v>2013.279908</v>
      </c>
      <c r="H4" s="25">
        <v>2996.3651669999999</v>
      </c>
      <c r="I4" s="25">
        <v>6124.4011110000001</v>
      </c>
      <c r="J4" s="25">
        <v>7004.7015490000003</v>
      </c>
      <c r="K4" s="25">
        <v>15052.683590000001</v>
      </c>
      <c r="L4" s="25">
        <v>13037.59837</v>
      </c>
      <c r="M4" s="25">
        <v>8044.2369680000002</v>
      </c>
      <c r="N4" s="25">
        <v>7212.8605610000004</v>
      </c>
      <c r="O4" s="25">
        <v>7823.6259209999998</v>
      </c>
      <c r="P4" s="25">
        <v>10793.620940000001</v>
      </c>
      <c r="Q4" s="25">
        <f t="shared" si="0"/>
        <v>1958.54671525</v>
      </c>
      <c r="R4" s="25">
        <f t="shared" si="1"/>
        <v>10304.846154999999</v>
      </c>
      <c r="S4" s="25">
        <f t="shared" si="2"/>
        <v>8468.5860974999996</v>
      </c>
      <c r="T4" s="25">
        <f t="shared" si="3"/>
        <v>5.2614758048723029</v>
      </c>
      <c r="U4" s="25">
        <f t="shared" si="4"/>
        <v>4.3239132523928703</v>
      </c>
      <c r="V4" s="25">
        <f t="shared" si="5"/>
        <v>0.19006074285734936</v>
      </c>
      <c r="W4" s="25">
        <f t="shared" si="6"/>
        <v>0.2312719848037183</v>
      </c>
      <c r="X4" s="12"/>
      <c r="Y4" s="12"/>
      <c r="Z4" s="12"/>
    </row>
    <row r="5" spans="1:26" x14ac:dyDescent="0.3">
      <c r="A5" s="25" t="s">
        <v>1087</v>
      </c>
      <c r="B5" s="38" t="s">
        <v>674</v>
      </c>
      <c r="C5" t="s">
        <v>1107</v>
      </c>
      <c r="D5" s="25" t="s">
        <v>675</v>
      </c>
      <c r="E5" s="25">
        <v>318.21648870000001</v>
      </c>
      <c r="F5" s="25">
        <v>679.92402159999995</v>
      </c>
      <c r="G5" s="25">
        <v>206.69929640000001</v>
      </c>
      <c r="H5" s="25">
        <v>390.5614731</v>
      </c>
      <c r="I5" s="25">
        <v>101.8157832</v>
      </c>
      <c r="J5" s="25">
        <v>135.5795076</v>
      </c>
      <c r="K5" s="25">
        <v>149.3614364</v>
      </c>
      <c r="L5" s="25">
        <v>112.41010420000001</v>
      </c>
      <c r="M5" s="25">
        <v>48.217917030000002</v>
      </c>
      <c r="N5" s="25">
        <v>55.823228579999999</v>
      </c>
      <c r="O5" s="25">
        <v>66.290730819999993</v>
      </c>
      <c r="P5" s="25">
        <v>72.029142849999999</v>
      </c>
      <c r="Q5" s="25">
        <f t="shared" si="0"/>
        <v>398.85031995000003</v>
      </c>
      <c r="R5" s="25">
        <f t="shared" si="1"/>
        <v>124.79170784999999</v>
      </c>
      <c r="S5" s="25">
        <f t="shared" si="2"/>
        <v>60.590254819999998</v>
      </c>
      <c r="T5" s="25">
        <f t="shared" si="3"/>
        <v>0.31287854517866232</v>
      </c>
      <c r="U5" s="25">
        <f t="shared" si="4"/>
        <v>0.15191226329615481</v>
      </c>
      <c r="V5" s="25">
        <f t="shared" si="5"/>
        <v>3.1961283872276138</v>
      </c>
      <c r="W5" s="25">
        <f t="shared" si="6"/>
        <v>6.5827470297805233</v>
      </c>
      <c r="X5" s="12"/>
      <c r="Y5" s="12"/>
      <c r="Z5" s="12"/>
    </row>
    <row r="6" spans="1:26" x14ac:dyDescent="0.3">
      <c r="A6" s="25" t="s">
        <v>1087</v>
      </c>
      <c r="B6" s="38" t="s">
        <v>922</v>
      </c>
      <c r="C6" t="s">
        <v>1108</v>
      </c>
      <c r="D6" s="25" t="s">
        <v>391</v>
      </c>
      <c r="E6" s="25">
        <v>1501.759284</v>
      </c>
      <c r="F6" s="25">
        <v>3804.0196540000002</v>
      </c>
      <c r="G6" s="25">
        <v>1362.3476780000001</v>
      </c>
      <c r="H6" s="25">
        <v>2406.0088719999999</v>
      </c>
      <c r="I6" s="25">
        <v>2561.4119179999998</v>
      </c>
      <c r="J6" s="25">
        <v>9104.7511310000009</v>
      </c>
      <c r="K6" s="25">
        <v>9128.2429429999993</v>
      </c>
      <c r="L6" s="25">
        <v>9470.039068</v>
      </c>
      <c r="M6" s="25">
        <v>2540.0673499999998</v>
      </c>
      <c r="N6" s="25">
        <v>2814.5738190000002</v>
      </c>
      <c r="O6" s="25">
        <v>2404.3071610000002</v>
      </c>
      <c r="P6" s="25">
        <v>2331.9003910000001</v>
      </c>
      <c r="Q6" s="25">
        <f t="shared" si="0"/>
        <v>2268.533872</v>
      </c>
      <c r="R6" s="25">
        <f t="shared" si="1"/>
        <v>7566.1112649999995</v>
      </c>
      <c r="S6" s="25">
        <f t="shared" si="2"/>
        <v>2522.7121802500005</v>
      </c>
      <c r="T6" s="25">
        <f t="shared" si="3"/>
        <v>3.3352428008180959</v>
      </c>
      <c r="U6" s="25">
        <f t="shared" si="4"/>
        <v>1.1120451897973691</v>
      </c>
      <c r="V6" s="25">
        <f t="shared" si="5"/>
        <v>0.29982824631379512</v>
      </c>
      <c r="W6" s="25">
        <f t="shared" si="6"/>
        <v>0.89924403178454881</v>
      </c>
      <c r="X6" s="12"/>
      <c r="Y6" s="12"/>
      <c r="Z6" s="12"/>
    </row>
    <row r="7" spans="1:26" x14ac:dyDescent="0.3">
      <c r="A7" s="25" t="s">
        <v>1086</v>
      </c>
      <c r="B7" s="40" t="s">
        <v>548</v>
      </c>
      <c r="C7" t="s">
        <v>1109</v>
      </c>
      <c r="D7" s="10" t="s">
        <v>549</v>
      </c>
      <c r="E7" s="10">
        <v>6365.5248140000003</v>
      </c>
      <c r="F7" s="10">
        <v>4637.147054</v>
      </c>
      <c r="G7" s="10">
        <v>10495.97183</v>
      </c>
      <c r="H7" s="10">
        <v>12009.249669999999</v>
      </c>
      <c r="I7" s="10">
        <v>14971.46178</v>
      </c>
      <c r="J7" s="10">
        <v>17803.623200000002</v>
      </c>
      <c r="K7" s="10">
        <v>11054.069240000001</v>
      </c>
      <c r="L7" s="10">
        <v>9907.6020879999996</v>
      </c>
      <c r="M7" s="10">
        <v>18424.348440000002</v>
      </c>
      <c r="N7" s="10">
        <v>16101.838809999999</v>
      </c>
      <c r="O7" s="10">
        <v>14653.259620000001</v>
      </c>
      <c r="P7" s="10">
        <v>12656.338180000001</v>
      </c>
      <c r="Q7" s="25">
        <f t="shared" si="0"/>
        <v>8376.9733419999993</v>
      </c>
      <c r="R7" s="25">
        <f t="shared" si="1"/>
        <v>13434.189076999999</v>
      </c>
      <c r="S7" s="25">
        <f t="shared" si="2"/>
        <v>15458.9462625</v>
      </c>
      <c r="T7" s="25">
        <f t="shared" si="3"/>
        <v>1.6037044083266225</v>
      </c>
      <c r="U7" s="25">
        <f t="shared" si="4"/>
        <v>1.8454095090637095</v>
      </c>
      <c r="V7" s="25">
        <f t="shared" si="5"/>
        <v>0.6235563080127996</v>
      </c>
      <c r="W7" s="25">
        <f t="shared" si="6"/>
        <v>0.54188514532330656</v>
      </c>
      <c r="X7" s="12"/>
      <c r="Y7" s="12"/>
      <c r="Z7" s="12"/>
    </row>
    <row r="8" spans="1:26" x14ac:dyDescent="0.3">
      <c r="A8" s="25" t="s">
        <v>1087</v>
      </c>
      <c r="B8" s="38" t="s">
        <v>548</v>
      </c>
      <c r="C8" t="s">
        <v>1109</v>
      </c>
      <c r="D8" s="25" t="s">
        <v>549</v>
      </c>
      <c r="E8" s="25">
        <v>1464.675448</v>
      </c>
      <c r="F8" s="25">
        <v>1860.680797</v>
      </c>
      <c r="G8" s="25">
        <v>713.80044299999997</v>
      </c>
      <c r="H8" s="25">
        <v>2000.567235</v>
      </c>
      <c r="I8" s="25">
        <v>895.35344999999995</v>
      </c>
      <c r="J8" s="25">
        <v>2237.7386000000001</v>
      </c>
      <c r="K8" s="25">
        <v>12114.32891</v>
      </c>
      <c r="L8" s="25">
        <v>20140.918259999999</v>
      </c>
      <c r="M8" s="25">
        <v>15087.253140000001</v>
      </c>
      <c r="N8" s="25">
        <v>14728.94125</v>
      </c>
      <c r="O8" s="25">
        <v>6189.0138070000003</v>
      </c>
      <c r="P8" s="25">
        <v>7339.1885439999996</v>
      </c>
      <c r="Q8" s="25">
        <f t="shared" si="0"/>
        <v>1509.9309807499999</v>
      </c>
      <c r="R8" s="25">
        <f t="shared" si="1"/>
        <v>8847.0848049999986</v>
      </c>
      <c r="S8" s="25">
        <f t="shared" si="2"/>
        <v>10836.099185249999</v>
      </c>
      <c r="T8" s="25">
        <f t="shared" si="3"/>
        <v>5.8592643755183769</v>
      </c>
      <c r="U8" s="25">
        <f t="shared" si="4"/>
        <v>7.1765526526699821</v>
      </c>
      <c r="V8" s="25">
        <f t="shared" si="5"/>
        <v>0.17066988889906998</v>
      </c>
      <c r="W8" s="25">
        <f t="shared" si="6"/>
        <v>0.13934266888266439</v>
      </c>
      <c r="X8" s="12"/>
      <c r="Y8" s="12"/>
      <c r="Z8" s="12"/>
    </row>
    <row r="9" spans="1:26" x14ac:dyDescent="0.3">
      <c r="A9" s="25" t="s">
        <v>1086</v>
      </c>
      <c r="B9" s="40" t="s">
        <v>604</v>
      </c>
      <c r="C9" t="s">
        <v>1109</v>
      </c>
      <c r="D9" s="10" t="s">
        <v>605</v>
      </c>
      <c r="E9" s="10">
        <v>1422.0466180000001</v>
      </c>
      <c r="F9" s="10">
        <v>1491.963902</v>
      </c>
      <c r="G9" s="10">
        <v>1338.2330179999999</v>
      </c>
      <c r="H9" s="10">
        <v>694.05094050000002</v>
      </c>
      <c r="I9" s="10">
        <v>2651.2339310000002</v>
      </c>
      <c r="J9" s="10">
        <v>4991.002152</v>
      </c>
      <c r="K9" s="10">
        <v>3011.522704</v>
      </c>
      <c r="L9" s="10">
        <v>6947.4775769999997</v>
      </c>
      <c r="M9" s="10">
        <v>211.2661162</v>
      </c>
      <c r="N9" s="10">
        <v>2511.50569</v>
      </c>
      <c r="O9" s="10">
        <v>461.43950699999999</v>
      </c>
      <c r="P9" s="10">
        <v>2379.10104</v>
      </c>
      <c r="Q9" s="25">
        <f t="shared" si="0"/>
        <v>1236.573619625</v>
      </c>
      <c r="R9" s="25">
        <f t="shared" si="1"/>
        <v>4400.3090909999992</v>
      </c>
      <c r="S9" s="25">
        <f t="shared" si="2"/>
        <v>1390.8280883</v>
      </c>
      <c r="T9" s="25">
        <f t="shared" si="3"/>
        <v>3.5584691612088775</v>
      </c>
      <c r="U9" s="25">
        <f t="shared" si="4"/>
        <v>1.1247434574269657</v>
      </c>
      <c r="V9" s="25">
        <f t="shared" si="5"/>
        <v>0.28101971794530928</v>
      </c>
      <c r="W9" s="25">
        <f t="shared" si="6"/>
        <v>0.88909163542739189</v>
      </c>
      <c r="X9" s="12"/>
      <c r="Y9" s="12"/>
      <c r="Z9" s="12"/>
    </row>
    <row r="10" spans="1:26" x14ac:dyDescent="0.3">
      <c r="A10" s="25" t="s">
        <v>1087</v>
      </c>
      <c r="B10" s="38" t="s">
        <v>943</v>
      </c>
      <c r="C10" t="s">
        <v>1110</v>
      </c>
      <c r="D10" s="25" t="s">
        <v>944</v>
      </c>
      <c r="E10" s="25">
        <v>177.68841159999999</v>
      </c>
      <c r="F10" s="25">
        <v>386.58042640000002</v>
      </c>
      <c r="G10" s="25">
        <v>9.8240999549999994</v>
      </c>
      <c r="H10" s="25">
        <v>102.70481700000001</v>
      </c>
      <c r="I10" s="25">
        <v>218.1533709</v>
      </c>
      <c r="J10" s="25">
        <v>1513.597272</v>
      </c>
      <c r="K10" s="25">
        <v>1324.600003</v>
      </c>
      <c r="L10" s="25">
        <v>1303.7896450000001</v>
      </c>
      <c r="M10" s="25">
        <v>3341.3981290000002</v>
      </c>
      <c r="N10" s="25">
        <v>1748.570033</v>
      </c>
      <c r="O10" s="25">
        <v>494.52530990000002</v>
      </c>
      <c r="P10" s="25">
        <v>1225.9105959999999</v>
      </c>
      <c r="Q10" s="25">
        <f t="shared" si="0"/>
        <v>169.19943873874999</v>
      </c>
      <c r="R10" s="25">
        <f t="shared" si="1"/>
        <v>1090.035072725</v>
      </c>
      <c r="S10" s="25">
        <f t="shared" si="2"/>
        <v>1702.601016975</v>
      </c>
      <c r="T10" s="25">
        <f t="shared" si="3"/>
        <v>6.4423090339445706</v>
      </c>
      <c r="U10" s="25">
        <f t="shared" si="4"/>
        <v>10.062687144038799</v>
      </c>
      <c r="V10" s="25">
        <f t="shared" si="5"/>
        <v>0.15522384827101482</v>
      </c>
      <c r="W10" s="25">
        <f t="shared" si="6"/>
        <v>9.9377033757072172E-2</v>
      </c>
      <c r="X10" s="12"/>
      <c r="Y10" s="12"/>
      <c r="Z10" s="12"/>
    </row>
    <row r="11" spans="1:26" x14ac:dyDescent="0.3">
      <c r="A11" s="25" t="s">
        <v>1086</v>
      </c>
      <c r="B11" s="35" t="s">
        <v>698</v>
      </c>
      <c r="C11" t="s">
        <v>1111</v>
      </c>
      <c r="D11" s="25" t="s">
        <v>699</v>
      </c>
      <c r="E11" s="25">
        <v>304.68127079999999</v>
      </c>
      <c r="F11" s="25">
        <v>694.87485630000003</v>
      </c>
      <c r="G11" s="25">
        <v>509.80354720000003</v>
      </c>
      <c r="H11" s="25">
        <v>660.77146879999998</v>
      </c>
      <c r="I11" s="25">
        <v>668.14089539999998</v>
      </c>
      <c r="J11" s="25">
        <v>826.64464310000005</v>
      </c>
      <c r="K11" s="25">
        <v>1418.8108299999999</v>
      </c>
      <c r="L11" s="25">
        <v>1307.9093190000001</v>
      </c>
      <c r="M11" s="25">
        <v>662.29790579999997</v>
      </c>
      <c r="N11" s="25">
        <v>968.67442930000004</v>
      </c>
      <c r="O11" s="25">
        <v>886.15421739999999</v>
      </c>
      <c r="P11" s="25">
        <v>829.03054150000003</v>
      </c>
      <c r="Q11" s="25">
        <f t="shared" si="0"/>
        <v>542.53278577499998</v>
      </c>
      <c r="R11" s="25">
        <f t="shared" si="1"/>
        <v>1055.376421875</v>
      </c>
      <c r="S11" s="25">
        <f t="shared" si="2"/>
        <v>836.53927350000004</v>
      </c>
      <c r="T11" s="25">
        <f t="shared" si="3"/>
        <v>1.945276763997609</v>
      </c>
      <c r="U11" s="25">
        <f t="shared" si="4"/>
        <v>1.5419146924088951</v>
      </c>
      <c r="V11" s="25">
        <f t="shared" si="5"/>
        <v>0.51406566844759227</v>
      </c>
      <c r="W11" s="25">
        <f t="shared" si="6"/>
        <v>0.64854430982671607</v>
      </c>
      <c r="X11" s="12"/>
      <c r="Y11" s="12"/>
      <c r="Z11" s="12"/>
    </row>
    <row r="12" spans="1:26" x14ac:dyDescent="0.3">
      <c r="A12" s="25" t="s">
        <v>1087</v>
      </c>
      <c r="B12" s="38" t="s">
        <v>904</v>
      </c>
      <c r="C12" t="s">
        <v>1112</v>
      </c>
      <c r="D12" s="25" t="s">
        <v>905</v>
      </c>
      <c r="E12" s="25">
        <v>0</v>
      </c>
      <c r="F12" s="25">
        <v>13.227844599999999</v>
      </c>
      <c r="G12" s="25">
        <v>0</v>
      </c>
      <c r="H12" s="25">
        <v>0</v>
      </c>
      <c r="I12" s="25">
        <v>0</v>
      </c>
      <c r="J12" s="25">
        <v>77.647989449999997</v>
      </c>
      <c r="K12" s="25">
        <v>94.551817619999994</v>
      </c>
      <c r="L12" s="25">
        <v>575.04790920000005</v>
      </c>
      <c r="M12" s="25">
        <v>164.04315779999999</v>
      </c>
      <c r="N12" s="25">
        <v>353.12227940000002</v>
      </c>
      <c r="O12" s="25">
        <v>216.17657629999999</v>
      </c>
      <c r="P12" s="25">
        <v>587.39402140000004</v>
      </c>
      <c r="Q12" s="25">
        <f t="shared" si="0"/>
        <v>3.3069611499999998</v>
      </c>
      <c r="R12" s="25">
        <f t="shared" si="1"/>
        <v>186.81192906750002</v>
      </c>
      <c r="S12" s="25">
        <f t="shared" si="2"/>
        <v>330.18400872500001</v>
      </c>
      <c r="T12" s="25">
        <f t="shared" si="3"/>
        <v>56.490512163259019</v>
      </c>
      <c r="U12" s="25">
        <f t="shared" si="4"/>
        <v>99.845142941881861</v>
      </c>
      <c r="V12" s="25">
        <f t="shared" si="5"/>
        <v>1.7702087690583766E-2</v>
      </c>
      <c r="W12" s="25">
        <f t="shared" si="6"/>
        <v>1.0015509723713678E-2</v>
      </c>
      <c r="X12" s="12"/>
      <c r="Y12" s="12"/>
      <c r="Z12" s="12"/>
    </row>
    <row r="13" spans="1:26" x14ac:dyDescent="0.3">
      <c r="A13" s="25" t="s">
        <v>1086</v>
      </c>
      <c r="B13" s="40" t="s">
        <v>252</v>
      </c>
      <c r="C13" t="s">
        <v>1113</v>
      </c>
      <c r="D13" s="10" t="s">
        <v>253</v>
      </c>
      <c r="E13" s="10">
        <v>9472.6865010000001</v>
      </c>
      <c r="F13" s="10">
        <v>9656.6268720000007</v>
      </c>
      <c r="G13" s="10">
        <v>10434.892390000001</v>
      </c>
      <c r="H13" s="10">
        <v>16994.411319999999</v>
      </c>
      <c r="I13" s="10">
        <v>9368.5753299999997</v>
      </c>
      <c r="J13" s="10">
        <v>13958.748089999999</v>
      </c>
      <c r="K13" s="10">
        <v>10370.763300000001</v>
      </c>
      <c r="L13" s="10">
        <v>7888.3463860000002</v>
      </c>
      <c r="M13" s="10">
        <v>18187.887709999999</v>
      </c>
      <c r="N13" s="10">
        <v>15522.38234</v>
      </c>
      <c r="O13" s="10">
        <v>26769.551749999999</v>
      </c>
      <c r="P13" s="10">
        <v>18553.654760000001</v>
      </c>
      <c r="Q13" s="25">
        <f t="shared" si="0"/>
        <v>11639.654270750001</v>
      </c>
      <c r="R13" s="25">
        <f t="shared" si="1"/>
        <v>10396.608276499999</v>
      </c>
      <c r="S13" s="25">
        <f t="shared" si="2"/>
        <v>19758.369139999999</v>
      </c>
      <c r="T13" s="25">
        <f t="shared" si="3"/>
        <v>0.89320593504450319</v>
      </c>
      <c r="U13" s="25">
        <f t="shared" si="4"/>
        <v>1.6975048124626875</v>
      </c>
      <c r="V13" s="25">
        <f t="shared" si="5"/>
        <v>1.1195626459313395</v>
      </c>
      <c r="W13" s="25">
        <f t="shared" si="6"/>
        <v>0.58909994991368009</v>
      </c>
      <c r="X13" s="12"/>
      <c r="Y13" s="12"/>
      <c r="Z13" s="12"/>
    </row>
    <row r="14" spans="1:26" x14ac:dyDescent="0.3">
      <c r="A14" s="25" t="s">
        <v>1086</v>
      </c>
      <c r="B14" s="40" t="s">
        <v>379</v>
      </c>
      <c r="C14" t="s">
        <v>1114</v>
      </c>
      <c r="D14" s="10" t="s">
        <v>380</v>
      </c>
      <c r="E14" s="10">
        <v>1996.7331710000001</v>
      </c>
      <c r="F14" s="10">
        <v>1363.777405</v>
      </c>
      <c r="G14" s="10">
        <v>4206.7594410000002</v>
      </c>
      <c r="H14" s="10">
        <v>3554.992002</v>
      </c>
      <c r="I14" s="10">
        <v>1748.7614739999999</v>
      </c>
      <c r="J14" s="10">
        <v>3476.5313310000001</v>
      </c>
      <c r="K14" s="10">
        <v>1242.8386459999999</v>
      </c>
      <c r="L14" s="10">
        <v>1062.5692790000001</v>
      </c>
      <c r="M14" s="10">
        <v>7704.137103</v>
      </c>
      <c r="N14" s="10">
        <v>6911.8005370000001</v>
      </c>
      <c r="O14" s="10">
        <v>4507.5736539999998</v>
      </c>
      <c r="P14" s="10">
        <v>5234.7241860000004</v>
      </c>
      <c r="Q14" s="25">
        <f t="shared" si="0"/>
        <v>2780.5655047500004</v>
      </c>
      <c r="R14" s="25">
        <f t="shared" si="1"/>
        <v>1882.6751825000001</v>
      </c>
      <c r="S14" s="25">
        <f t="shared" si="2"/>
        <v>6089.5588699999998</v>
      </c>
      <c r="T14" s="25">
        <f t="shared" si="3"/>
        <v>0.67708355702602685</v>
      </c>
      <c r="U14" s="25">
        <f t="shared" si="4"/>
        <v>2.1900433057941968</v>
      </c>
      <c r="V14" s="25">
        <f t="shared" si="5"/>
        <v>1.4769225889819686</v>
      </c>
      <c r="W14" s="25">
        <f t="shared" si="6"/>
        <v>0.45661197536793013</v>
      </c>
      <c r="X14" s="12"/>
      <c r="Y14" s="12"/>
      <c r="Z14" s="12"/>
    </row>
    <row r="15" spans="1:26" x14ac:dyDescent="0.3">
      <c r="A15" s="25" t="s">
        <v>1087</v>
      </c>
      <c r="B15" s="38" t="s">
        <v>917</v>
      </c>
      <c r="C15" t="s">
        <v>1115</v>
      </c>
      <c r="D15" s="25" t="s">
        <v>504</v>
      </c>
      <c r="E15" s="25">
        <v>4341.9339499999996</v>
      </c>
      <c r="F15" s="25">
        <v>6635.5288289999999</v>
      </c>
      <c r="G15" s="25">
        <v>5631.4701180000002</v>
      </c>
      <c r="H15" s="25">
        <v>14335.13139</v>
      </c>
      <c r="I15" s="25">
        <v>2409.646088</v>
      </c>
      <c r="J15" s="25">
        <v>2398.929345</v>
      </c>
      <c r="K15" s="25">
        <v>3523.7693020000002</v>
      </c>
      <c r="L15" s="25">
        <v>4125.5603709999996</v>
      </c>
      <c r="M15" s="25">
        <v>3346.0417050000001</v>
      </c>
      <c r="N15" s="25">
        <v>3220.6822029999998</v>
      </c>
      <c r="O15" s="25">
        <v>2984.3647080000001</v>
      </c>
      <c r="P15" s="25">
        <v>3363.13805</v>
      </c>
      <c r="Q15" s="25">
        <f t="shared" si="0"/>
        <v>7736.0160717500003</v>
      </c>
      <c r="R15" s="25">
        <f t="shared" si="1"/>
        <v>3114.4762765</v>
      </c>
      <c r="S15" s="25">
        <f t="shared" si="2"/>
        <v>3228.5566665000001</v>
      </c>
      <c r="T15" s="25">
        <f t="shared" si="3"/>
        <v>0.40259433894834967</v>
      </c>
      <c r="U15" s="25">
        <f t="shared" si="4"/>
        <v>0.41734099781538503</v>
      </c>
      <c r="V15" s="25">
        <f t="shared" si="5"/>
        <v>2.4838898694208758</v>
      </c>
      <c r="W15" s="25">
        <f t="shared" si="6"/>
        <v>2.3961221285102692</v>
      </c>
      <c r="X15" s="12"/>
      <c r="Y15" s="12"/>
      <c r="Z15" s="12"/>
    </row>
    <row r="16" spans="1:26" x14ac:dyDescent="0.3">
      <c r="A16" s="25" t="s">
        <v>1087</v>
      </c>
      <c r="B16" s="38" t="s">
        <v>923</v>
      </c>
      <c r="C16" t="s">
        <v>1115</v>
      </c>
      <c r="D16" s="25" t="s">
        <v>504</v>
      </c>
      <c r="E16" s="25">
        <v>791.20572360000006</v>
      </c>
      <c r="F16" s="25">
        <v>422.12076760000002</v>
      </c>
      <c r="G16" s="25">
        <v>716.9787331</v>
      </c>
      <c r="H16" s="25">
        <v>29.021336860000002</v>
      </c>
      <c r="I16" s="25">
        <v>2528.0275809999998</v>
      </c>
      <c r="J16" s="25">
        <v>513.85419520000005</v>
      </c>
      <c r="K16" s="25">
        <v>1906.2444009999999</v>
      </c>
      <c r="L16" s="25">
        <v>1944.3002080000001</v>
      </c>
      <c r="M16" s="25">
        <v>4583.5735290000002</v>
      </c>
      <c r="N16" s="25">
        <v>4900.6611579999999</v>
      </c>
      <c r="O16" s="25">
        <v>3360.8588119999999</v>
      </c>
      <c r="P16" s="25">
        <v>3783.7498909999999</v>
      </c>
      <c r="Q16" s="25">
        <f t="shared" si="0"/>
        <v>489.83164029</v>
      </c>
      <c r="R16" s="25">
        <f t="shared" si="1"/>
        <v>1723.1065963000001</v>
      </c>
      <c r="S16" s="25">
        <f t="shared" si="2"/>
        <v>4157.2108475000005</v>
      </c>
      <c r="T16" s="25">
        <f t="shared" si="3"/>
        <v>3.5177527431258868</v>
      </c>
      <c r="U16" s="25">
        <f t="shared" si="4"/>
        <v>8.4870198361191296</v>
      </c>
      <c r="V16" s="25">
        <f t="shared" si="5"/>
        <v>0.28427239576576857</v>
      </c>
      <c r="W16" s="25">
        <f t="shared" si="6"/>
        <v>0.1178269898397305</v>
      </c>
      <c r="X16" s="12"/>
      <c r="Y16" s="12"/>
      <c r="Z16" s="12"/>
    </row>
    <row r="17" spans="1:26" x14ac:dyDescent="0.3">
      <c r="A17" s="25" t="s">
        <v>1086</v>
      </c>
      <c r="B17" s="40" t="s">
        <v>89</v>
      </c>
      <c r="C17" t="s">
        <v>1116</v>
      </c>
      <c r="D17" s="10" t="s">
        <v>90</v>
      </c>
      <c r="E17" s="10">
        <v>545.35793969999997</v>
      </c>
      <c r="F17" s="10">
        <v>358.18060869999999</v>
      </c>
      <c r="G17" s="10">
        <v>494.63276000000002</v>
      </c>
      <c r="H17" s="10">
        <v>294.78252509999999</v>
      </c>
      <c r="I17" s="10">
        <v>2123.581651</v>
      </c>
      <c r="J17" s="10">
        <v>4170.9656660000001</v>
      </c>
      <c r="K17" s="10">
        <v>2430.1987640000002</v>
      </c>
      <c r="L17" s="10">
        <v>2447.8303380000002</v>
      </c>
      <c r="M17" s="10">
        <v>5439.5073160000002</v>
      </c>
      <c r="N17" s="10">
        <v>8041.4326460000002</v>
      </c>
      <c r="O17" s="10">
        <v>1779.8181830000001</v>
      </c>
      <c r="P17" s="10">
        <v>5037.3105249999999</v>
      </c>
      <c r="Q17" s="25">
        <f t="shared" si="0"/>
        <v>423.23845837499999</v>
      </c>
      <c r="R17" s="25">
        <f t="shared" si="1"/>
        <v>2793.1441047500002</v>
      </c>
      <c r="S17" s="25">
        <f t="shared" si="2"/>
        <v>5074.5171675000001</v>
      </c>
      <c r="T17" s="25">
        <f t="shared" si="3"/>
        <v>6.5994572314484801</v>
      </c>
      <c r="U17" s="25">
        <f t="shared" si="4"/>
        <v>11.989735495643096</v>
      </c>
      <c r="V17" s="25">
        <f t="shared" si="5"/>
        <v>0.15152761279135002</v>
      </c>
      <c r="W17" s="25">
        <f t="shared" si="6"/>
        <v>8.3404675638039411E-2</v>
      </c>
      <c r="X17" s="12"/>
      <c r="Y17" s="12"/>
      <c r="Z17" s="12"/>
    </row>
    <row r="18" spans="1:26" x14ac:dyDescent="0.3">
      <c r="A18" s="25" t="s">
        <v>1086</v>
      </c>
      <c r="B18" s="40" t="s">
        <v>308</v>
      </c>
      <c r="C18" t="s">
        <v>1117</v>
      </c>
      <c r="D18" s="10" t="s">
        <v>309</v>
      </c>
      <c r="E18" s="10">
        <v>454.85469699999999</v>
      </c>
      <c r="F18" s="10">
        <v>658.24206400000003</v>
      </c>
      <c r="G18" s="10">
        <v>763.00268619999997</v>
      </c>
      <c r="H18" s="10">
        <v>354.21714889999998</v>
      </c>
      <c r="I18" s="10">
        <v>3900.0065559999998</v>
      </c>
      <c r="J18" s="10">
        <v>2016.235197</v>
      </c>
      <c r="K18" s="10">
        <v>1772.125524</v>
      </c>
      <c r="L18" s="10">
        <v>1437.506106</v>
      </c>
      <c r="M18" s="10">
        <v>1378.3555229999999</v>
      </c>
      <c r="N18" s="10">
        <v>780.25460169999997</v>
      </c>
      <c r="O18" s="10">
        <v>367.25942409999999</v>
      </c>
      <c r="P18" s="10">
        <v>745.81880479999995</v>
      </c>
      <c r="Q18" s="25">
        <f t="shared" si="0"/>
        <v>557.57914902499999</v>
      </c>
      <c r="R18" s="25">
        <f t="shared" si="1"/>
        <v>2281.46834575</v>
      </c>
      <c r="S18" s="25">
        <f t="shared" si="2"/>
        <v>817.92208839999989</v>
      </c>
      <c r="T18" s="25">
        <f t="shared" si="3"/>
        <v>4.0917389930011652</v>
      </c>
      <c r="U18" s="25">
        <f t="shared" si="4"/>
        <v>1.4669165621243971</v>
      </c>
      <c r="V18" s="25">
        <f t="shared" si="5"/>
        <v>0.24439486529088961</v>
      </c>
      <c r="W18" s="25">
        <f t="shared" si="6"/>
        <v>0.68170203119923478</v>
      </c>
      <c r="X18" s="12"/>
      <c r="Y18" s="12"/>
      <c r="Z18" s="12"/>
    </row>
    <row r="19" spans="1:26" x14ac:dyDescent="0.3">
      <c r="A19" s="25" t="s">
        <v>1086</v>
      </c>
      <c r="B19" s="40" t="s">
        <v>581</v>
      </c>
      <c r="C19" t="s">
        <v>1118</v>
      </c>
      <c r="D19" s="10" t="s">
        <v>582</v>
      </c>
      <c r="E19" s="10">
        <v>756.12079670000003</v>
      </c>
      <c r="F19" s="10">
        <v>364.187209</v>
      </c>
      <c r="G19" s="10">
        <v>2034.4767469999999</v>
      </c>
      <c r="H19" s="10">
        <v>3094.743183</v>
      </c>
      <c r="I19" s="10">
        <v>1095.1597300000001</v>
      </c>
      <c r="J19" s="10">
        <v>2628.2166040000002</v>
      </c>
      <c r="K19" s="10">
        <v>1110.058215</v>
      </c>
      <c r="L19" s="10">
        <v>1452.0655059999999</v>
      </c>
      <c r="M19" s="10">
        <v>4588.5530189999999</v>
      </c>
      <c r="N19" s="10">
        <v>8518.6282439999995</v>
      </c>
      <c r="O19" s="10">
        <v>2044.26322</v>
      </c>
      <c r="P19" s="10">
        <v>6502.3847329999999</v>
      </c>
      <c r="Q19" s="25">
        <f t="shared" si="0"/>
        <v>1562.381983925</v>
      </c>
      <c r="R19" s="25">
        <f t="shared" si="1"/>
        <v>1571.3750137500001</v>
      </c>
      <c r="S19" s="25">
        <f t="shared" si="2"/>
        <v>5413.4573039999996</v>
      </c>
      <c r="T19" s="25">
        <f t="shared" si="3"/>
        <v>1.0057559738383619</v>
      </c>
      <c r="U19" s="25">
        <f t="shared" si="4"/>
        <v>3.4648743775196178</v>
      </c>
      <c r="V19" s="25">
        <f t="shared" si="5"/>
        <v>0.99427696778534191</v>
      </c>
      <c r="W19" s="25">
        <f t="shared" si="6"/>
        <v>0.28861075209193154</v>
      </c>
      <c r="X19" s="12"/>
      <c r="Y19" s="12"/>
      <c r="Z19" s="12"/>
    </row>
    <row r="20" spans="1:26" x14ac:dyDescent="0.3">
      <c r="A20" s="25" t="s">
        <v>1087</v>
      </c>
      <c r="B20" s="38" t="s">
        <v>889</v>
      </c>
      <c r="C20" t="s">
        <v>1119</v>
      </c>
      <c r="D20" s="25" t="s">
        <v>890</v>
      </c>
      <c r="E20" s="25">
        <v>36.650711459999997</v>
      </c>
      <c r="F20" s="25">
        <v>47.962216679999997</v>
      </c>
      <c r="G20" s="25">
        <v>26.575644799999999</v>
      </c>
      <c r="H20" s="25">
        <v>90.965357089999998</v>
      </c>
      <c r="I20" s="25">
        <v>58.82177883</v>
      </c>
      <c r="J20" s="25">
        <v>446.55760889999999</v>
      </c>
      <c r="K20" s="25">
        <v>882.65678660000003</v>
      </c>
      <c r="L20" s="25">
        <v>1103.684066</v>
      </c>
      <c r="M20" s="25">
        <v>465.14964550000002</v>
      </c>
      <c r="N20" s="25">
        <v>493.27640530000002</v>
      </c>
      <c r="O20" s="25">
        <v>313.49089529999998</v>
      </c>
      <c r="P20" s="25">
        <v>420.68835610000002</v>
      </c>
      <c r="Q20" s="25">
        <f t="shared" si="0"/>
        <v>50.538482507499999</v>
      </c>
      <c r="R20" s="25">
        <f t="shared" si="1"/>
        <v>622.93006008249995</v>
      </c>
      <c r="S20" s="25">
        <f t="shared" si="2"/>
        <v>423.15132554999997</v>
      </c>
      <c r="T20" s="25">
        <f t="shared" si="3"/>
        <v>12.325856044254119</v>
      </c>
      <c r="U20" s="25">
        <f t="shared" si="4"/>
        <v>8.3728538047655778</v>
      </c>
      <c r="V20" s="25">
        <f t="shared" si="5"/>
        <v>8.1130267659272629E-2</v>
      </c>
      <c r="W20" s="25">
        <f t="shared" si="6"/>
        <v>0.11943359137965957</v>
      </c>
      <c r="X20" s="12"/>
      <c r="Y20" s="12"/>
      <c r="Z20" s="12"/>
    </row>
    <row r="21" spans="1:26" x14ac:dyDescent="0.3">
      <c r="A21" s="25" t="s">
        <v>1087</v>
      </c>
      <c r="B21" s="38" t="s">
        <v>999</v>
      </c>
      <c r="C21" t="s">
        <v>1120</v>
      </c>
      <c r="D21" s="25" t="s">
        <v>713</v>
      </c>
      <c r="E21" s="25">
        <v>1002.110594</v>
      </c>
      <c r="F21" s="25">
        <v>1894.9850510000001</v>
      </c>
      <c r="G21" s="25">
        <v>1364.490266</v>
      </c>
      <c r="H21" s="25">
        <v>2377.0529609999999</v>
      </c>
      <c r="I21" s="25">
        <v>1773.3130470000001</v>
      </c>
      <c r="J21" s="25">
        <v>2088.7998680000001</v>
      </c>
      <c r="K21" s="25">
        <v>1387.138565</v>
      </c>
      <c r="L21" s="25">
        <v>1560.908962</v>
      </c>
      <c r="M21" s="25">
        <v>1115.501323</v>
      </c>
      <c r="N21" s="25">
        <v>947.92233539999995</v>
      </c>
      <c r="O21" s="25">
        <v>1124.8329329999999</v>
      </c>
      <c r="P21" s="25">
        <v>563.7025324</v>
      </c>
      <c r="Q21" s="25">
        <f t="shared" si="0"/>
        <v>1659.6597179999999</v>
      </c>
      <c r="R21" s="25">
        <f t="shared" si="1"/>
        <v>1702.5401105000001</v>
      </c>
      <c r="S21" s="25">
        <f t="shared" si="2"/>
        <v>937.98978094999995</v>
      </c>
      <c r="T21" s="25">
        <f t="shared" si="3"/>
        <v>1.025836858022724</v>
      </c>
      <c r="U21" s="25">
        <f t="shared" si="4"/>
        <v>0.56516993861870668</v>
      </c>
      <c r="V21" s="25">
        <f t="shared" si="5"/>
        <v>0.97481387238071759</v>
      </c>
      <c r="W21" s="25">
        <f t="shared" si="6"/>
        <v>1.7693793170316734</v>
      </c>
      <c r="X21" s="12"/>
      <c r="Y21" s="12"/>
      <c r="Z21" s="12"/>
    </row>
    <row r="22" spans="1:26" x14ac:dyDescent="0.3">
      <c r="A22" s="25" t="s">
        <v>1087</v>
      </c>
      <c r="B22" s="38" t="s">
        <v>895</v>
      </c>
      <c r="C22" t="s">
        <v>1121</v>
      </c>
      <c r="D22" s="25" t="s">
        <v>713</v>
      </c>
      <c r="E22" s="25">
        <v>25.63501144</v>
      </c>
      <c r="F22" s="25">
        <v>25.12204835</v>
      </c>
      <c r="G22" s="25">
        <v>10.90568148</v>
      </c>
      <c r="H22" s="25">
        <v>41.709112210000001</v>
      </c>
      <c r="I22" s="25">
        <v>34.984119339999999</v>
      </c>
      <c r="J22" s="25">
        <v>501.18318829999998</v>
      </c>
      <c r="K22" s="25">
        <v>449.30506329999997</v>
      </c>
      <c r="L22" s="25">
        <v>188.44752560000001</v>
      </c>
      <c r="M22" s="25">
        <v>282.46083449999998</v>
      </c>
      <c r="N22" s="25">
        <v>217.226483</v>
      </c>
      <c r="O22" s="25">
        <v>737.91663319999998</v>
      </c>
      <c r="P22" s="25">
        <v>112.2410253</v>
      </c>
      <c r="Q22" s="25">
        <f t="shared" si="0"/>
        <v>25.84296337</v>
      </c>
      <c r="R22" s="25">
        <f t="shared" si="1"/>
        <v>293.47997413500002</v>
      </c>
      <c r="S22" s="25">
        <f t="shared" si="2"/>
        <v>337.46124400000002</v>
      </c>
      <c r="T22" s="25">
        <f t="shared" si="3"/>
        <v>11.356281782904528</v>
      </c>
      <c r="U22" s="25">
        <f t="shared" si="4"/>
        <v>13.05814813759882</v>
      </c>
      <c r="V22" s="25">
        <f t="shared" si="5"/>
        <v>8.8056990757782685E-2</v>
      </c>
      <c r="W22" s="25">
        <f t="shared" si="6"/>
        <v>7.6580537260154236E-2</v>
      </c>
      <c r="X22" s="12"/>
      <c r="Y22" s="12"/>
      <c r="Z22" s="12"/>
    </row>
    <row r="23" spans="1:26" x14ac:dyDescent="0.3">
      <c r="A23" s="25" t="s">
        <v>1087</v>
      </c>
      <c r="B23" s="38" t="s">
        <v>621</v>
      </c>
      <c r="C23" t="s">
        <v>1122</v>
      </c>
      <c r="D23" s="25" t="s">
        <v>622</v>
      </c>
      <c r="E23" s="25">
        <v>32373.191200000001</v>
      </c>
      <c r="F23" s="25">
        <v>34987.69124</v>
      </c>
      <c r="G23" s="25">
        <v>26298.363430000001</v>
      </c>
      <c r="H23" s="25">
        <v>67455.810089999999</v>
      </c>
      <c r="I23" s="25">
        <v>4611.4868880000004</v>
      </c>
      <c r="J23" s="25">
        <v>2736.1382749999998</v>
      </c>
      <c r="K23" s="25">
        <v>3399.3568019999998</v>
      </c>
      <c r="L23" s="25">
        <v>2456.7780250000001</v>
      </c>
      <c r="M23" s="25">
        <v>2873.8011299999998</v>
      </c>
      <c r="N23" s="25">
        <v>3725.3978010000001</v>
      </c>
      <c r="O23" s="25">
        <v>3790.9920120000002</v>
      </c>
      <c r="P23" s="25">
        <v>5203.1376799999998</v>
      </c>
      <c r="Q23" s="25">
        <f t="shared" si="0"/>
        <v>40278.763989999999</v>
      </c>
      <c r="R23" s="25">
        <f t="shared" si="1"/>
        <v>3300.9399975000001</v>
      </c>
      <c r="S23" s="25">
        <f t="shared" si="2"/>
        <v>3898.3321557499999</v>
      </c>
      <c r="T23" s="25">
        <f t="shared" si="3"/>
        <v>8.1952365726006976E-2</v>
      </c>
      <c r="U23" s="25">
        <f t="shared" si="4"/>
        <v>9.6783807882432488E-2</v>
      </c>
      <c r="V23" s="25">
        <f t="shared" si="5"/>
        <v>12.202210285708169</v>
      </c>
      <c r="W23" s="25">
        <f t="shared" si="6"/>
        <v>10.332306838089524</v>
      </c>
      <c r="X23" s="12"/>
      <c r="Y23" s="12"/>
      <c r="Z23" s="12"/>
    </row>
    <row r="24" spans="1:26" x14ac:dyDescent="0.3">
      <c r="A24" s="25" t="s">
        <v>1086</v>
      </c>
      <c r="B24" s="40" t="s">
        <v>501</v>
      </c>
      <c r="C24" t="s">
        <v>1123</v>
      </c>
      <c r="D24" s="10" t="s">
        <v>502</v>
      </c>
      <c r="E24" s="10">
        <v>7919.6962830000002</v>
      </c>
      <c r="F24" s="10">
        <v>6097.8807109999998</v>
      </c>
      <c r="G24" s="10">
        <v>14579.03499</v>
      </c>
      <c r="H24" s="10">
        <v>14798.090190000001</v>
      </c>
      <c r="I24" s="10">
        <v>4145.0671380000003</v>
      </c>
      <c r="J24" s="10">
        <v>6622.2051019999999</v>
      </c>
      <c r="K24" s="10">
        <v>4658.2369170000002</v>
      </c>
      <c r="L24" s="10">
        <v>3536.8953000000001</v>
      </c>
      <c r="M24" s="10">
        <v>8344.4916880000001</v>
      </c>
      <c r="N24" s="10">
        <v>5066.2321469999997</v>
      </c>
      <c r="O24" s="10">
        <v>5048.1448769999997</v>
      </c>
      <c r="P24" s="10">
        <v>3998.179369</v>
      </c>
      <c r="Q24" s="25">
        <f t="shared" si="0"/>
        <v>10848.6755435</v>
      </c>
      <c r="R24" s="25">
        <f t="shared" si="1"/>
        <v>4740.6011142500001</v>
      </c>
      <c r="S24" s="25">
        <f t="shared" si="2"/>
        <v>5614.2620202500002</v>
      </c>
      <c r="T24" s="25">
        <f t="shared" si="3"/>
        <v>0.43697510311204196</v>
      </c>
      <c r="U24" s="25">
        <f t="shared" si="4"/>
        <v>0.51750667606736511</v>
      </c>
      <c r="V24" s="25">
        <f t="shared" si="5"/>
        <v>2.2884598982372606</v>
      </c>
      <c r="W24" s="25">
        <f t="shared" si="6"/>
        <v>1.9323422213587591</v>
      </c>
      <c r="X24" s="12"/>
      <c r="Y24" s="12"/>
      <c r="Z24" s="12"/>
    </row>
    <row r="25" spans="1:26" x14ac:dyDescent="0.3">
      <c r="A25" s="25" t="s">
        <v>1087</v>
      </c>
      <c r="B25" s="38" t="s">
        <v>623</v>
      </c>
      <c r="C25" t="s">
        <v>1123</v>
      </c>
      <c r="D25" s="25" t="s">
        <v>624</v>
      </c>
      <c r="E25" s="25">
        <v>148229.0472</v>
      </c>
      <c r="F25" s="25">
        <v>106650.4589</v>
      </c>
      <c r="G25" s="25">
        <v>162915.1972</v>
      </c>
      <c r="H25" s="25">
        <v>411177.57319999998</v>
      </c>
      <c r="I25" s="25">
        <v>13967.236629999999</v>
      </c>
      <c r="J25" s="25">
        <v>16099.14531</v>
      </c>
      <c r="K25" s="25">
        <v>24720.148399999998</v>
      </c>
      <c r="L25" s="25">
        <v>51893.34635</v>
      </c>
      <c r="M25" s="25">
        <v>41231.357069999998</v>
      </c>
      <c r="N25" s="25">
        <v>37995.343889999996</v>
      </c>
      <c r="O25" s="25">
        <v>20504.365229999999</v>
      </c>
      <c r="P25" s="25">
        <v>23594.190610000001</v>
      </c>
      <c r="Q25" s="25">
        <f t="shared" si="0"/>
        <v>207243.06912499998</v>
      </c>
      <c r="R25" s="25">
        <f t="shared" si="1"/>
        <v>26669.969172500001</v>
      </c>
      <c r="S25" s="25">
        <f t="shared" si="2"/>
        <v>30831.314199999997</v>
      </c>
      <c r="T25" s="25">
        <f t="shared" si="3"/>
        <v>0.12868931774222006</v>
      </c>
      <c r="U25" s="25">
        <f t="shared" si="4"/>
        <v>0.1487688554805367</v>
      </c>
      <c r="V25" s="25">
        <f t="shared" si="5"/>
        <v>7.7706527437119393</v>
      </c>
      <c r="W25" s="25">
        <f t="shared" si="6"/>
        <v>6.721837018708726</v>
      </c>
      <c r="X25" s="12"/>
      <c r="Y25" s="12"/>
      <c r="Z25" s="12"/>
    </row>
    <row r="26" spans="1:26" x14ac:dyDescent="0.3">
      <c r="A26" s="25" t="s">
        <v>1086</v>
      </c>
      <c r="B26" s="40" t="s">
        <v>190</v>
      </c>
      <c r="C26" t="s">
        <v>1124</v>
      </c>
      <c r="D26" s="10" t="s">
        <v>191</v>
      </c>
      <c r="E26" s="10">
        <v>21178.395219999999</v>
      </c>
      <c r="F26" s="10">
        <v>24699.971119999998</v>
      </c>
      <c r="G26" s="10">
        <v>23311.879949999999</v>
      </c>
      <c r="H26" s="10">
        <v>12009.3475</v>
      </c>
      <c r="I26" s="10">
        <v>11420.92231</v>
      </c>
      <c r="J26" s="10">
        <v>116765.88</v>
      </c>
      <c r="K26" s="10">
        <v>9515.8374609999992</v>
      </c>
      <c r="L26" s="10">
        <v>7822.7224450000003</v>
      </c>
      <c r="M26" s="10">
        <v>188530.05369999999</v>
      </c>
      <c r="N26" s="10">
        <v>265882.53330000001</v>
      </c>
      <c r="O26" s="10">
        <v>284385.04680000001</v>
      </c>
      <c r="P26" s="10">
        <v>628256.37769999995</v>
      </c>
      <c r="Q26" s="25">
        <f t="shared" si="0"/>
        <v>20299.8984475</v>
      </c>
      <c r="R26" s="25">
        <f t="shared" si="1"/>
        <v>36381.340553999995</v>
      </c>
      <c r="S26" s="25">
        <f t="shared" si="2"/>
        <v>341763.50287500001</v>
      </c>
      <c r="T26" s="25">
        <f t="shared" si="3"/>
        <v>1.7921932293449714</v>
      </c>
      <c r="U26" s="25">
        <f t="shared" si="4"/>
        <v>16.835724757878744</v>
      </c>
      <c r="V26" s="25">
        <f t="shared" si="5"/>
        <v>0.55797554840974928</v>
      </c>
      <c r="W26" s="25">
        <f t="shared" si="6"/>
        <v>5.9397502298320859E-2</v>
      </c>
      <c r="X26" s="12"/>
      <c r="Y26" s="12"/>
      <c r="Z26" s="12"/>
    </row>
    <row r="27" spans="1:26" x14ac:dyDescent="0.3">
      <c r="A27" s="25" t="s">
        <v>1087</v>
      </c>
      <c r="B27" s="38" t="s">
        <v>277</v>
      </c>
      <c r="C27" t="s">
        <v>1125</v>
      </c>
      <c r="D27" s="25" t="s">
        <v>278</v>
      </c>
      <c r="E27" s="25">
        <v>11717.664419999999</v>
      </c>
      <c r="F27" s="25">
        <v>20509.577649999999</v>
      </c>
      <c r="G27" s="25">
        <v>14146.810149999999</v>
      </c>
      <c r="H27" s="25">
        <v>18756.333119999999</v>
      </c>
      <c r="I27" s="25">
        <v>9725.0192700000007</v>
      </c>
      <c r="J27" s="25">
        <v>20770.556929999999</v>
      </c>
      <c r="K27" s="25">
        <v>21933.724569999998</v>
      </c>
      <c r="L27" s="25">
        <v>36388.914069999999</v>
      </c>
      <c r="M27" s="25">
        <v>8013.4175009999999</v>
      </c>
      <c r="N27" s="25">
        <v>7894.831725</v>
      </c>
      <c r="O27" s="25">
        <v>6187.3142099999995</v>
      </c>
      <c r="P27" s="25">
        <v>7830.7028749999999</v>
      </c>
      <c r="Q27" s="25">
        <f t="shared" si="0"/>
        <v>16282.596334999998</v>
      </c>
      <c r="R27" s="25">
        <f t="shared" si="1"/>
        <v>22204.55371</v>
      </c>
      <c r="S27" s="25">
        <f t="shared" si="2"/>
        <v>7481.5665777499999</v>
      </c>
      <c r="T27" s="25">
        <f t="shared" si="3"/>
        <v>1.3636985928509786</v>
      </c>
      <c r="U27" s="25">
        <f t="shared" si="4"/>
        <v>0.45948240832256687</v>
      </c>
      <c r="V27" s="25">
        <f t="shared" si="5"/>
        <v>0.73329986937170455</v>
      </c>
      <c r="W27" s="25">
        <f t="shared" si="6"/>
        <v>2.1763618843443902</v>
      </c>
      <c r="X27" s="12"/>
      <c r="Y27" s="12"/>
      <c r="Z27" s="12"/>
    </row>
    <row r="28" spans="1:26" x14ac:dyDescent="0.3">
      <c r="A28" s="25" t="s">
        <v>1086</v>
      </c>
      <c r="B28" s="40" t="s">
        <v>277</v>
      </c>
      <c r="C28" t="s">
        <v>1125</v>
      </c>
      <c r="D28" s="10" t="s">
        <v>278</v>
      </c>
      <c r="E28" s="10">
        <v>7663.0119379999996</v>
      </c>
      <c r="F28" s="10">
        <v>6108.4698580000004</v>
      </c>
      <c r="G28" s="10">
        <v>33584.862309999997</v>
      </c>
      <c r="H28" s="10">
        <v>2012.5424829999999</v>
      </c>
      <c r="I28" s="10">
        <v>7518.4593340000001</v>
      </c>
      <c r="J28" s="10">
        <v>32309.647110000002</v>
      </c>
      <c r="K28" s="10">
        <v>4458.281465</v>
      </c>
      <c r="L28" s="10">
        <v>2697.7160170000002</v>
      </c>
      <c r="M28" s="10">
        <v>90983.570810000005</v>
      </c>
      <c r="N28" s="10">
        <v>127503.8515</v>
      </c>
      <c r="O28" s="10">
        <v>77427.990959999996</v>
      </c>
      <c r="P28" s="10">
        <v>223368.56080000001</v>
      </c>
      <c r="Q28" s="25">
        <f t="shared" si="0"/>
        <v>12342.221647249999</v>
      </c>
      <c r="R28" s="25">
        <f t="shared" si="1"/>
        <v>11746.025981500001</v>
      </c>
      <c r="S28" s="25">
        <f t="shared" si="2"/>
        <v>129820.9935175</v>
      </c>
      <c r="T28" s="25">
        <f t="shared" si="3"/>
        <v>0.95169462331906529</v>
      </c>
      <c r="U28" s="25">
        <f t="shared" si="4"/>
        <v>10.518446129706781</v>
      </c>
      <c r="V28" s="25">
        <f t="shared" si="5"/>
        <v>1.0507572234804354</v>
      </c>
      <c r="W28" s="25">
        <f t="shared" si="6"/>
        <v>9.5071076817681691E-2</v>
      </c>
      <c r="X28" s="12"/>
      <c r="Y28" s="12"/>
      <c r="Z28" s="12"/>
    </row>
    <row r="29" spans="1:26" x14ac:dyDescent="0.3">
      <c r="A29" s="25" t="s">
        <v>1087</v>
      </c>
      <c r="B29" s="35" t="s">
        <v>156</v>
      </c>
      <c r="C29" t="s">
        <v>1126</v>
      </c>
      <c r="D29" s="25" t="s">
        <v>157</v>
      </c>
      <c r="E29" s="25">
        <v>1611.3922030000001</v>
      </c>
      <c r="F29" s="25">
        <v>2741.520141</v>
      </c>
      <c r="G29" s="25">
        <v>1416.733324</v>
      </c>
      <c r="H29" s="25">
        <v>2499.8114970000001</v>
      </c>
      <c r="I29" s="25">
        <v>1759.2844359999999</v>
      </c>
      <c r="J29" s="25">
        <v>7230.0699020000002</v>
      </c>
      <c r="K29" s="25">
        <v>6866.5066450000004</v>
      </c>
      <c r="L29" s="25">
        <v>6878.8129040000003</v>
      </c>
      <c r="M29" s="25">
        <v>10404.188249999999</v>
      </c>
      <c r="N29" s="25">
        <v>10164.67078</v>
      </c>
      <c r="O29" s="25">
        <v>5623.5608890000003</v>
      </c>
      <c r="P29" s="25">
        <v>5975.2043800000001</v>
      </c>
      <c r="Q29" s="25">
        <f t="shared" si="0"/>
        <v>2067.36429125</v>
      </c>
      <c r="R29" s="25">
        <f t="shared" si="1"/>
        <v>5683.6684717500011</v>
      </c>
      <c r="S29" s="25">
        <f t="shared" si="2"/>
        <v>8041.9060747499998</v>
      </c>
      <c r="T29" s="25">
        <f t="shared" si="3"/>
        <v>2.7492341315005779</v>
      </c>
      <c r="U29" s="25">
        <f t="shared" si="4"/>
        <v>3.8899317884065732</v>
      </c>
      <c r="V29" s="25">
        <f t="shared" si="5"/>
        <v>0.3637376637158885</v>
      </c>
      <c r="W29" s="25">
        <f t="shared" si="6"/>
        <v>0.25707391656079104</v>
      </c>
      <c r="X29" s="12"/>
      <c r="Y29" s="12"/>
      <c r="Z29" s="12"/>
    </row>
    <row r="30" spans="1:26" x14ac:dyDescent="0.3">
      <c r="A30" s="25" t="s">
        <v>1086</v>
      </c>
      <c r="B30" s="40" t="s">
        <v>156</v>
      </c>
      <c r="C30" t="s">
        <v>1126</v>
      </c>
      <c r="D30" s="10" t="s">
        <v>157</v>
      </c>
      <c r="E30" s="10">
        <v>2849.4747750000001</v>
      </c>
      <c r="F30" s="10">
        <v>2155.2782750000001</v>
      </c>
      <c r="G30" s="10">
        <v>2334.3431059999998</v>
      </c>
      <c r="H30" s="10">
        <v>2785.2889879999998</v>
      </c>
      <c r="I30" s="10">
        <v>4031.8733050000001</v>
      </c>
      <c r="J30" s="10">
        <v>19184.467479999999</v>
      </c>
      <c r="K30" s="10">
        <v>5266.426031</v>
      </c>
      <c r="L30" s="10">
        <v>3824.250759</v>
      </c>
      <c r="M30" s="10">
        <v>18775.591209999999</v>
      </c>
      <c r="N30" s="10">
        <v>17585.004420000001</v>
      </c>
      <c r="O30" s="10">
        <v>16683.054270000001</v>
      </c>
      <c r="P30" s="10">
        <v>15836.29557</v>
      </c>
      <c r="Q30" s="25">
        <f t="shared" si="0"/>
        <v>2531.096286</v>
      </c>
      <c r="R30" s="25">
        <f t="shared" si="1"/>
        <v>8076.7543937499995</v>
      </c>
      <c r="S30" s="25">
        <f t="shared" si="2"/>
        <v>17219.986367499998</v>
      </c>
      <c r="T30" s="25">
        <f t="shared" si="3"/>
        <v>3.1910103295651551</v>
      </c>
      <c r="U30" s="25">
        <f t="shared" si="4"/>
        <v>6.8033707223021063</v>
      </c>
      <c r="V30" s="25">
        <f t="shared" si="5"/>
        <v>0.31338037070418129</v>
      </c>
      <c r="W30" s="25">
        <f t="shared" si="6"/>
        <v>0.14698596340221523</v>
      </c>
      <c r="X30" s="12"/>
      <c r="Y30" s="12"/>
      <c r="Z30" s="12"/>
    </row>
    <row r="31" spans="1:26" x14ac:dyDescent="0.3">
      <c r="A31" s="25" t="s">
        <v>1086</v>
      </c>
      <c r="B31" s="40" t="s">
        <v>445</v>
      </c>
      <c r="C31" t="s">
        <v>1126</v>
      </c>
      <c r="D31" s="10" t="s">
        <v>157</v>
      </c>
      <c r="E31" s="10">
        <v>1766.777934</v>
      </c>
      <c r="F31" s="10">
        <v>548.06073089999995</v>
      </c>
      <c r="G31" s="10">
        <v>2222.399253</v>
      </c>
      <c r="H31" s="10">
        <v>2842.5868099999998</v>
      </c>
      <c r="I31" s="10">
        <v>4968.5430980000001</v>
      </c>
      <c r="J31" s="10">
        <v>6169.1724119999999</v>
      </c>
      <c r="K31" s="10">
        <v>3697.56448</v>
      </c>
      <c r="L31" s="10">
        <v>1041.5052559999999</v>
      </c>
      <c r="M31" s="10">
        <v>10721.76391</v>
      </c>
      <c r="N31" s="10">
        <v>6870.9545150000004</v>
      </c>
      <c r="O31" s="10">
        <v>11193.948689999999</v>
      </c>
      <c r="P31" s="10">
        <v>6954.8529079999998</v>
      </c>
      <c r="Q31" s="25">
        <f t="shared" si="0"/>
        <v>1844.9561819749999</v>
      </c>
      <c r="R31" s="25">
        <f t="shared" si="1"/>
        <v>3969.1963114999999</v>
      </c>
      <c r="S31" s="25">
        <f t="shared" si="2"/>
        <v>8935.3800057499993</v>
      </c>
      <c r="T31" s="25">
        <f t="shared" si="3"/>
        <v>2.1513770084506998</v>
      </c>
      <c r="U31" s="25">
        <f t="shared" si="4"/>
        <v>4.8431394160184329</v>
      </c>
      <c r="V31" s="25">
        <f t="shared" si="5"/>
        <v>0.46481857715870245</v>
      </c>
      <c r="W31" s="25">
        <f t="shared" si="6"/>
        <v>0.2064776406585678</v>
      </c>
      <c r="X31" s="12"/>
      <c r="Y31" s="12"/>
      <c r="Z31" s="12"/>
    </row>
    <row r="32" spans="1:26" x14ac:dyDescent="0.3">
      <c r="A32" s="25" t="s">
        <v>1087</v>
      </c>
      <c r="B32" s="35" t="s">
        <v>445</v>
      </c>
      <c r="C32" t="s">
        <v>1126</v>
      </c>
      <c r="D32" s="25" t="s">
        <v>157</v>
      </c>
      <c r="E32" s="25">
        <v>0.21930001900000001</v>
      </c>
      <c r="F32" s="25">
        <v>0.28461877800000002</v>
      </c>
      <c r="G32" s="25">
        <v>0</v>
      </c>
      <c r="H32" s="25">
        <v>0</v>
      </c>
      <c r="I32" s="25">
        <v>269.52133529999998</v>
      </c>
      <c r="J32" s="25">
        <v>1386.2705000000001</v>
      </c>
      <c r="K32" s="25">
        <v>1031.6676030000001</v>
      </c>
      <c r="L32" s="25">
        <v>1170.659312</v>
      </c>
      <c r="M32" s="25">
        <v>1393.194904</v>
      </c>
      <c r="N32" s="25">
        <v>1030.4578449999999</v>
      </c>
      <c r="O32" s="25">
        <v>371.5957841</v>
      </c>
      <c r="P32" s="25">
        <v>784.47696819999999</v>
      </c>
      <c r="Q32" s="25">
        <f t="shared" si="0"/>
        <v>0.12597969925000002</v>
      </c>
      <c r="R32" s="25">
        <f t="shared" si="1"/>
        <v>964.52968757500003</v>
      </c>
      <c r="S32" s="25">
        <f t="shared" si="2"/>
        <v>894.93137532499998</v>
      </c>
      <c r="T32" s="25">
        <f t="shared" si="3"/>
        <v>7656.2310699039062</v>
      </c>
      <c r="U32" s="25">
        <f t="shared" si="4"/>
        <v>7103.7745021843257</v>
      </c>
      <c r="V32" s="25">
        <f t="shared" si="5"/>
        <v>1.3061256783783969E-4</v>
      </c>
      <c r="W32" s="25">
        <f t="shared" si="6"/>
        <v>1.407702341470034E-4</v>
      </c>
      <c r="X32" s="12"/>
      <c r="Y32" s="12"/>
      <c r="Z32" s="12"/>
    </row>
    <row r="33" spans="1:26" x14ac:dyDescent="0.3">
      <c r="A33" s="25" t="s">
        <v>1087</v>
      </c>
      <c r="B33" s="38" t="s">
        <v>670</v>
      </c>
      <c r="C33" t="s">
        <v>1126</v>
      </c>
      <c r="D33" s="25" t="s">
        <v>671</v>
      </c>
      <c r="E33" s="25">
        <v>195.2948384</v>
      </c>
      <c r="F33" s="25">
        <v>248.63795400000001</v>
      </c>
      <c r="G33" s="25">
        <v>298.83688849999999</v>
      </c>
      <c r="H33" s="25">
        <v>280.32332459999998</v>
      </c>
      <c r="I33" s="25">
        <v>770.12855539999998</v>
      </c>
      <c r="J33" s="25">
        <v>418.18883929999998</v>
      </c>
      <c r="K33" s="25">
        <v>191.1988202</v>
      </c>
      <c r="L33" s="25">
        <v>177.6290261</v>
      </c>
      <c r="M33" s="25">
        <v>233.38987789999999</v>
      </c>
      <c r="N33" s="25">
        <v>62.019272540000003</v>
      </c>
      <c r="O33" s="25">
        <v>87.562331240000006</v>
      </c>
      <c r="P33" s="25">
        <v>33.361220809999999</v>
      </c>
      <c r="Q33" s="25">
        <f t="shared" si="0"/>
        <v>255.773251375</v>
      </c>
      <c r="R33" s="25">
        <f t="shared" si="1"/>
        <v>389.28631024999999</v>
      </c>
      <c r="S33" s="25">
        <f t="shared" si="2"/>
        <v>104.08317562249999</v>
      </c>
      <c r="T33" s="25">
        <f t="shared" si="3"/>
        <v>1.5219977388458452</v>
      </c>
      <c r="U33" s="25">
        <f t="shared" si="4"/>
        <v>0.40693534239004236</v>
      </c>
      <c r="V33" s="25">
        <f t="shared" si="5"/>
        <v>0.65703119950645639</v>
      </c>
      <c r="W33" s="25">
        <f t="shared" si="6"/>
        <v>2.4573928480301737</v>
      </c>
      <c r="X33" s="12"/>
      <c r="Y33" s="12"/>
      <c r="Z33" s="12"/>
    </row>
    <row r="34" spans="1:26" x14ac:dyDescent="0.3">
      <c r="A34" s="25" t="s">
        <v>1086</v>
      </c>
      <c r="B34" s="40" t="s">
        <v>261</v>
      </c>
      <c r="C34" t="s">
        <v>1127</v>
      </c>
      <c r="D34" s="10" t="s">
        <v>262</v>
      </c>
      <c r="E34" s="10">
        <v>12.83425789</v>
      </c>
      <c r="F34" s="10">
        <v>4.2894873889999996</v>
      </c>
      <c r="G34" s="10">
        <v>59.193781420000001</v>
      </c>
      <c r="H34" s="10">
        <v>64.915226790000006</v>
      </c>
      <c r="I34" s="10">
        <v>64.633349170000002</v>
      </c>
      <c r="J34" s="10">
        <v>190.5820052</v>
      </c>
      <c r="K34" s="10">
        <v>166.05717290000001</v>
      </c>
      <c r="L34" s="10">
        <v>157.35056489999999</v>
      </c>
      <c r="M34" s="10">
        <v>593.97763680000003</v>
      </c>
      <c r="N34" s="10">
        <v>719.21334260000003</v>
      </c>
      <c r="O34" s="10">
        <v>198.08567429999999</v>
      </c>
      <c r="P34" s="10">
        <v>467.41122280000002</v>
      </c>
      <c r="Q34" s="25">
        <f t="shared" si="0"/>
        <v>35.308188372250001</v>
      </c>
      <c r="R34" s="25">
        <f t="shared" si="1"/>
        <v>144.65577304250002</v>
      </c>
      <c r="S34" s="25">
        <f t="shared" si="2"/>
        <v>494.67196912500003</v>
      </c>
      <c r="T34" s="25">
        <f t="shared" si="3"/>
        <v>4.0969469041405215</v>
      </c>
      <c r="U34" s="25">
        <f t="shared" si="4"/>
        <v>14.01012036952258</v>
      </c>
      <c r="V34" s="25">
        <f t="shared" si="5"/>
        <v>0.24408419815969887</v>
      </c>
      <c r="W34" s="25">
        <f t="shared" si="6"/>
        <v>7.1376974188985989E-2</v>
      </c>
      <c r="X34" s="12"/>
      <c r="Y34" s="12"/>
      <c r="Z34" s="12"/>
    </row>
    <row r="35" spans="1:26" x14ac:dyDescent="0.3">
      <c r="A35" s="25" t="s">
        <v>1086</v>
      </c>
      <c r="B35" s="40" t="s">
        <v>218</v>
      </c>
      <c r="C35" t="s">
        <v>1127</v>
      </c>
      <c r="D35" s="10" t="s">
        <v>219</v>
      </c>
      <c r="E35" s="10">
        <v>394.93908929999998</v>
      </c>
      <c r="F35" s="10">
        <v>135.16412800000001</v>
      </c>
      <c r="G35" s="10">
        <v>303.51453650000002</v>
      </c>
      <c r="H35" s="10">
        <v>542.07792770000003</v>
      </c>
      <c r="I35" s="10">
        <v>1714.6327859999999</v>
      </c>
      <c r="J35" s="10">
        <v>2510.627915</v>
      </c>
      <c r="K35" s="10">
        <v>1113.1465439999999</v>
      </c>
      <c r="L35" s="10">
        <v>1205.026652</v>
      </c>
      <c r="M35" s="10">
        <v>4309.8516300000001</v>
      </c>
      <c r="N35" s="10">
        <v>4860.4702450000004</v>
      </c>
      <c r="O35" s="10">
        <v>932.81886499999996</v>
      </c>
      <c r="P35" s="10">
        <v>3112.028609</v>
      </c>
      <c r="Q35" s="25">
        <f t="shared" ref="Q35:Q66" si="7">AVERAGE(E35:H35)</f>
        <v>343.92392037499997</v>
      </c>
      <c r="R35" s="25">
        <f t="shared" ref="R35:R66" si="8">AVERAGE(I35:L35)</f>
        <v>1635.8584742500002</v>
      </c>
      <c r="S35" s="25">
        <f t="shared" ref="S35:S66" si="9">AVERAGE(M35:P35)</f>
        <v>3303.7923372499999</v>
      </c>
      <c r="T35" s="25">
        <f t="shared" ref="T35:T66" si="10">R35/Q35</f>
        <v>4.7564544869874998</v>
      </c>
      <c r="U35" s="25">
        <f t="shared" ref="U35:U66" si="11">S35/Q35</f>
        <v>9.6061720093434779</v>
      </c>
      <c r="V35" s="25">
        <f t="shared" ref="V35:V66" si="12">Q35/R35</f>
        <v>0.21024063254168757</v>
      </c>
      <c r="W35" s="25">
        <f t="shared" ref="W35:W66" si="13">Q35/S35</f>
        <v>0.10409973910808033</v>
      </c>
      <c r="X35" s="12"/>
      <c r="Y35" s="12"/>
      <c r="Z35" s="12"/>
    </row>
    <row r="36" spans="1:26" x14ac:dyDescent="0.3">
      <c r="A36" s="25" t="s">
        <v>1086</v>
      </c>
      <c r="B36" s="40" t="s">
        <v>428</v>
      </c>
      <c r="C36" t="s">
        <v>1128</v>
      </c>
      <c r="D36" s="10" t="s">
        <v>429</v>
      </c>
      <c r="E36" s="10">
        <v>70516.295819999999</v>
      </c>
      <c r="F36" s="10">
        <v>56603.043680000002</v>
      </c>
      <c r="G36" s="10">
        <v>115272.59849999999</v>
      </c>
      <c r="H36" s="10">
        <v>116787.9914</v>
      </c>
      <c r="I36" s="10">
        <v>737766.13340000005</v>
      </c>
      <c r="J36" s="10">
        <v>1001896.626</v>
      </c>
      <c r="K36" s="10">
        <v>280669.13829999999</v>
      </c>
      <c r="L36" s="10">
        <v>140266.71650000001</v>
      </c>
      <c r="M36" s="10">
        <v>220517.2188</v>
      </c>
      <c r="N36" s="10">
        <v>135634.75949999999</v>
      </c>
      <c r="O36" s="10">
        <v>99992.431240000005</v>
      </c>
      <c r="P36" s="10">
        <v>119012.25659999999</v>
      </c>
      <c r="Q36" s="25">
        <f t="shared" si="7"/>
        <v>89794.982350000006</v>
      </c>
      <c r="R36" s="25">
        <f t="shared" si="8"/>
        <v>540149.65355000005</v>
      </c>
      <c r="S36" s="25">
        <f t="shared" si="9"/>
        <v>143789.166535</v>
      </c>
      <c r="T36" s="25">
        <f t="shared" si="10"/>
        <v>6.015365663134963</v>
      </c>
      <c r="U36" s="25">
        <f t="shared" si="11"/>
        <v>1.6013051372352098</v>
      </c>
      <c r="V36" s="25">
        <f t="shared" si="12"/>
        <v>0.16624093297078815</v>
      </c>
      <c r="W36" s="25">
        <f t="shared" si="13"/>
        <v>0.62449059629358683</v>
      </c>
      <c r="X36" s="12"/>
      <c r="Y36" s="12"/>
      <c r="Z36" s="12"/>
    </row>
    <row r="37" spans="1:26" x14ac:dyDescent="0.3">
      <c r="A37" s="25" t="s">
        <v>1086</v>
      </c>
      <c r="B37" s="40" t="s">
        <v>354</v>
      </c>
      <c r="C37" t="s">
        <v>1129</v>
      </c>
      <c r="D37" s="10" t="s">
        <v>355</v>
      </c>
      <c r="E37" s="10">
        <v>424.23050710000001</v>
      </c>
      <c r="F37" s="10">
        <v>687.63504409999996</v>
      </c>
      <c r="G37" s="10">
        <v>2044.0481950000001</v>
      </c>
      <c r="H37" s="10">
        <v>1475.293807</v>
      </c>
      <c r="I37" s="10">
        <v>5001.0686370000003</v>
      </c>
      <c r="J37" s="10">
        <v>11422.39039</v>
      </c>
      <c r="K37" s="10">
        <v>860.11779030000002</v>
      </c>
      <c r="L37" s="10">
        <v>182.3373205</v>
      </c>
      <c r="M37" s="10">
        <v>38903.350120000003</v>
      </c>
      <c r="N37" s="10">
        <v>16534.89776</v>
      </c>
      <c r="O37" s="10">
        <v>24403.04609</v>
      </c>
      <c r="P37" s="10">
        <v>24659.721850000002</v>
      </c>
      <c r="Q37" s="25">
        <f t="shared" si="7"/>
        <v>1157.8018883</v>
      </c>
      <c r="R37" s="25">
        <f t="shared" si="8"/>
        <v>4366.4785344499996</v>
      </c>
      <c r="S37" s="25">
        <f t="shared" si="9"/>
        <v>26125.253955</v>
      </c>
      <c r="T37" s="25">
        <f t="shared" si="10"/>
        <v>3.771352058218957</v>
      </c>
      <c r="U37" s="25">
        <f t="shared" si="11"/>
        <v>22.564528715149791</v>
      </c>
      <c r="V37" s="25">
        <f t="shared" si="12"/>
        <v>0.26515689454679442</v>
      </c>
      <c r="W37" s="25">
        <f t="shared" si="13"/>
        <v>4.4317344830189231E-2</v>
      </c>
      <c r="X37" s="12"/>
      <c r="Y37" s="12"/>
      <c r="Z37" s="12"/>
    </row>
    <row r="38" spans="1:26" x14ac:dyDescent="0.3">
      <c r="A38" s="25" t="s">
        <v>1087</v>
      </c>
      <c r="B38" s="38" t="s">
        <v>809</v>
      </c>
      <c r="C38" t="s">
        <v>1130</v>
      </c>
      <c r="D38" s="25" t="s">
        <v>810</v>
      </c>
      <c r="E38" s="25">
        <v>3104.8901780000001</v>
      </c>
      <c r="F38" s="25">
        <v>3954.9660680000002</v>
      </c>
      <c r="G38" s="25">
        <v>2784.9393709999999</v>
      </c>
      <c r="H38" s="25">
        <v>4278.637342</v>
      </c>
      <c r="I38" s="25">
        <v>6537.5471779999998</v>
      </c>
      <c r="J38" s="25">
        <v>8925.9225490000008</v>
      </c>
      <c r="K38" s="25">
        <v>11674.88357</v>
      </c>
      <c r="L38" s="25">
        <v>10644.597900000001</v>
      </c>
      <c r="M38" s="25">
        <v>20378.105510000001</v>
      </c>
      <c r="N38" s="25">
        <v>18781.946660000001</v>
      </c>
      <c r="O38" s="25">
        <v>9876.7809510000006</v>
      </c>
      <c r="P38" s="25">
        <v>8899.1713510000009</v>
      </c>
      <c r="Q38" s="25">
        <f t="shared" si="7"/>
        <v>3530.8582397499999</v>
      </c>
      <c r="R38" s="25">
        <f t="shared" si="8"/>
        <v>9445.7377992500005</v>
      </c>
      <c r="S38" s="25">
        <f t="shared" si="9"/>
        <v>14484.001118</v>
      </c>
      <c r="T38" s="25">
        <f t="shared" si="10"/>
        <v>2.6751959885874093</v>
      </c>
      <c r="U38" s="25">
        <f t="shared" si="11"/>
        <v>4.1021191264324255</v>
      </c>
      <c r="V38" s="25">
        <f t="shared" si="12"/>
        <v>0.37380438826391654</v>
      </c>
      <c r="W38" s="25">
        <f t="shared" si="13"/>
        <v>0.24377644070753515</v>
      </c>
      <c r="X38" s="12"/>
      <c r="Y38" s="12"/>
      <c r="Z38" s="12"/>
    </row>
    <row r="39" spans="1:26" x14ac:dyDescent="0.3">
      <c r="A39" s="25" t="s">
        <v>1086</v>
      </c>
      <c r="B39" s="40" t="s">
        <v>475</v>
      </c>
      <c r="C39" t="s">
        <v>1131</v>
      </c>
      <c r="D39" s="10" t="s">
        <v>476</v>
      </c>
      <c r="E39" s="10">
        <v>1240.742624</v>
      </c>
      <c r="F39" s="10">
        <v>626.06073149999997</v>
      </c>
      <c r="G39" s="10">
        <v>1179.981959</v>
      </c>
      <c r="H39" s="10">
        <v>3510.6570029999998</v>
      </c>
      <c r="I39" s="10">
        <v>2359.4599389999998</v>
      </c>
      <c r="J39" s="10">
        <v>3872.6288760000002</v>
      </c>
      <c r="K39" s="10">
        <v>3774.8179300000002</v>
      </c>
      <c r="L39" s="10">
        <v>3905.364098</v>
      </c>
      <c r="M39" s="10">
        <v>3750.3322189999999</v>
      </c>
      <c r="N39" s="10">
        <v>4043.0500670000001</v>
      </c>
      <c r="O39" s="10">
        <v>3711.9884310000002</v>
      </c>
      <c r="P39" s="10">
        <v>2966.9042239999999</v>
      </c>
      <c r="Q39" s="25">
        <f t="shared" si="7"/>
        <v>1639.3605793749998</v>
      </c>
      <c r="R39" s="25">
        <f t="shared" si="8"/>
        <v>3478.0677107500001</v>
      </c>
      <c r="S39" s="25">
        <f t="shared" si="9"/>
        <v>3618.0687352499999</v>
      </c>
      <c r="T39" s="25">
        <f t="shared" si="10"/>
        <v>2.121600186382425</v>
      </c>
      <c r="U39" s="25">
        <f t="shared" si="11"/>
        <v>2.2069999613077043</v>
      </c>
      <c r="V39" s="25">
        <f t="shared" si="12"/>
        <v>0.47134234169969424</v>
      </c>
      <c r="W39" s="25">
        <f t="shared" si="13"/>
        <v>0.45310376870485958</v>
      </c>
      <c r="X39" s="12"/>
      <c r="Y39" s="12"/>
      <c r="Z39" s="12"/>
    </row>
    <row r="40" spans="1:26" x14ac:dyDescent="0.3">
      <c r="A40" s="25" t="s">
        <v>1086</v>
      </c>
      <c r="B40" s="40" t="s">
        <v>301</v>
      </c>
      <c r="C40" t="s">
        <v>1132</v>
      </c>
      <c r="D40" s="10" t="s">
        <v>302</v>
      </c>
      <c r="E40" s="10">
        <v>1760.772144</v>
      </c>
      <c r="F40" s="10">
        <v>1263.4120620000001</v>
      </c>
      <c r="G40" s="10">
        <v>1264.1166149999999</v>
      </c>
      <c r="H40" s="10">
        <v>2123.695228</v>
      </c>
      <c r="I40" s="10">
        <v>4443.3363879999997</v>
      </c>
      <c r="J40" s="10">
        <v>6718.933473</v>
      </c>
      <c r="K40" s="10">
        <v>2612.763606</v>
      </c>
      <c r="L40" s="10">
        <v>2394.3852069999998</v>
      </c>
      <c r="M40" s="10">
        <v>7615.0257229999997</v>
      </c>
      <c r="N40" s="10">
        <v>5146.5930179999996</v>
      </c>
      <c r="O40" s="10">
        <v>3950.129563</v>
      </c>
      <c r="P40" s="10">
        <v>3743.081498</v>
      </c>
      <c r="Q40" s="25">
        <f t="shared" si="7"/>
        <v>1602.9990122499999</v>
      </c>
      <c r="R40" s="25">
        <f t="shared" si="8"/>
        <v>4042.3546685000001</v>
      </c>
      <c r="S40" s="25">
        <f t="shared" si="9"/>
        <v>5113.7074504999991</v>
      </c>
      <c r="T40" s="25">
        <f t="shared" si="10"/>
        <v>2.5217449528094682</v>
      </c>
      <c r="U40" s="25">
        <f t="shared" si="11"/>
        <v>3.1900877114841775</v>
      </c>
      <c r="V40" s="25">
        <f t="shared" si="12"/>
        <v>0.39655080855258701</v>
      </c>
      <c r="W40" s="25">
        <f t="shared" si="13"/>
        <v>0.31347100469997841</v>
      </c>
      <c r="X40" s="12"/>
      <c r="Y40" s="12"/>
      <c r="Z40" s="12"/>
    </row>
    <row r="41" spans="1:26" x14ac:dyDescent="0.3">
      <c r="A41" s="25" t="s">
        <v>1087</v>
      </c>
      <c r="B41" s="38" t="s">
        <v>639</v>
      </c>
      <c r="C41" t="s">
        <v>1133</v>
      </c>
      <c r="D41" s="25" t="s">
        <v>640</v>
      </c>
      <c r="E41" s="25">
        <v>21456.687239999999</v>
      </c>
      <c r="F41" s="25">
        <v>28785.705959999999</v>
      </c>
      <c r="G41" s="25">
        <v>44228.91057</v>
      </c>
      <c r="H41" s="25">
        <v>91642.921759999997</v>
      </c>
      <c r="I41" s="25">
        <v>5023.8758630000002</v>
      </c>
      <c r="J41" s="25">
        <v>7693.5987349999996</v>
      </c>
      <c r="K41" s="25">
        <v>13928.58433</v>
      </c>
      <c r="L41" s="25">
        <v>25160.446530000001</v>
      </c>
      <c r="M41" s="25">
        <v>9756.9254679999995</v>
      </c>
      <c r="N41" s="25">
        <v>7246.7326039999998</v>
      </c>
      <c r="O41" s="25">
        <v>7441.7727990000003</v>
      </c>
      <c r="P41" s="25">
        <v>5302.1860479999996</v>
      </c>
      <c r="Q41" s="25">
        <f t="shared" si="7"/>
        <v>46528.556382499999</v>
      </c>
      <c r="R41" s="25">
        <f t="shared" si="8"/>
        <v>12951.6263645</v>
      </c>
      <c r="S41" s="25">
        <f t="shared" si="9"/>
        <v>7436.9042297499991</v>
      </c>
      <c r="T41" s="25">
        <f t="shared" si="10"/>
        <v>0.27835865480174832</v>
      </c>
      <c r="U41" s="25">
        <f t="shared" si="11"/>
        <v>0.15983526694043568</v>
      </c>
      <c r="V41" s="25">
        <f t="shared" si="12"/>
        <v>3.5924875434974952</v>
      </c>
      <c r="W41" s="25">
        <f t="shared" si="13"/>
        <v>6.2564415172069676</v>
      </c>
      <c r="X41" s="12"/>
      <c r="Y41" s="12"/>
      <c r="Z41" s="12"/>
    </row>
    <row r="42" spans="1:26" x14ac:dyDescent="0.3">
      <c r="A42" s="25" t="s">
        <v>1087</v>
      </c>
      <c r="B42" s="38" t="s">
        <v>700</v>
      </c>
      <c r="C42" t="s">
        <v>1134</v>
      </c>
      <c r="D42" s="25" t="s">
        <v>701</v>
      </c>
      <c r="E42" s="25">
        <v>2262.272465</v>
      </c>
      <c r="F42" s="25">
        <v>8874.3562760000004</v>
      </c>
      <c r="G42" s="25">
        <v>3229.2806249999999</v>
      </c>
      <c r="H42" s="25">
        <v>14363.794519999999</v>
      </c>
      <c r="I42" s="25">
        <v>168.58072849999999</v>
      </c>
      <c r="J42" s="25">
        <v>77.489544670000001</v>
      </c>
      <c r="K42" s="25">
        <v>2703.7104549999999</v>
      </c>
      <c r="L42" s="25">
        <v>1536.0364529999999</v>
      </c>
      <c r="M42" s="25">
        <v>223.93852630000001</v>
      </c>
      <c r="N42" s="25">
        <v>505.44152100000002</v>
      </c>
      <c r="O42" s="25">
        <v>162.0462756</v>
      </c>
      <c r="P42" s="25">
        <v>751.28678279999997</v>
      </c>
      <c r="Q42" s="25">
        <f t="shared" si="7"/>
        <v>7182.4259714999998</v>
      </c>
      <c r="R42" s="25">
        <f t="shared" si="8"/>
        <v>1121.4542952924999</v>
      </c>
      <c r="S42" s="25">
        <f t="shared" si="9"/>
        <v>410.67827642500004</v>
      </c>
      <c r="T42" s="25">
        <f t="shared" si="10"/>
        <v>0.156138650052566</v>
      </c>
      <c r="U42" s="25">
        <f t="shared" si="11"/>
        <v>5.7178212216120163E-2</v>
      </c>
      <c r="V42" s="25">
        <f t="shared" si="12"/>
        <v>6.4045641464386796</v>
      </c>
      <c r="W42" s="25">
        <f t="shared" si="13"/>
        <v>17.48917920378895</v>
      </c>
      <c r="X42" s="12"/>
      <c r="Y42" s="12"/>
      <c r="Z42" s="12"/>
    </row>
    <row r="43" spans="1:26" x14ac:dyDescent="0.3">
      <c r="A43" s="25" t="s">
        <v>1087</v>
      </c>
      <c r="B43" s="38" t="s">
        <v>767</v>
      </c>
      <c r="C43" t="s">
        <v>1135</v>
      </c>
      <c r="D43" s="25" t="s">
        <v>725</v>
      </c>
      <c r="E43" s="25">
        <v>3268.082371</v>
      </c>
      <c r="F43" s="25">
        <v>4609.5334640000001</v>
      </c>
      <c r="G43" s="25">
        <v>3827.821919</v>
      </c>
      <c r="H43" s="25">
        <v>5472.4957839999997</v>
      </c>
      <c r="I43" s="25">
        <v>533.75321650000001</v>
      </c>
      <c r="J43" s="25">
        <v>718.19876950000003</v>
      </c>
      <c r="K43" s="25">
        <v>789.02365669999995</v>
      </c>
      <c r="L43" s="25">
        <v>1046.9756910000001</v>
      </c>
      <c r="M43" s="25">
        <v>904.26268279999999</v>
      </c>
      <c r="N43" s="25">
        <v>842.67405259999998</v>
      </c>
      <c r="O43" s="25">
        <v>622.61210759999994</v>
      </c>
      <c r="P43" s="25">
        <v>895.60667369999999</v>
      </c>
      <c r="Q43" s="25">
        <f t="shared" si="7"/>
        <v>4294.4833845000003</v>
      </c>
      <c r="R43" s="25">
        <f t="shared" si="8"/>
        <v>771.98783342499996</v>
      </c>
      <c r="S43" s="25">
        <f t="shared" si="9"/>
        <v>816.28887917500003</v>
      </c>
      <c r="T43" s="25">
        <f t="shared" si="10"/>
        <v>0.17976267790703801</v>
      </c>
      <c r="U43" s="25">
        <f t="shared" si="11"/>
        <v>0.19007848117918361</v>
      </c>
      <c r="V43" s="25">
        <f t="shared" si="12"/>
        <v>5.5628899816297652</v>
      </c>
      <c r="W43" s="25">
        <f t="shared" si="13"/>
        <v>5.2609847984702576</v>
      </c>
      <c r="X43" s="12"/>
      <c r="Y43" s="12"/>
      <c r="Z43" s="12"/>
    </row>
    <row r="44" spans="1:26" x14ac:dyDescent="0.3">
      <c r="A44" s="25" t="s">
        <v>1086</v>
      </c>
      <c r="B44" s="40" t="s">
        <v>162</v>
      </c>
      <c r="C44" t="s">
        <v>1136</v>
      </c>
      <c r="D44" s="10" t="s">
        <v>163</v>
      </c>
      <c r="E44" s="10">
        <v>1163.8421229999999</v>
      </c>
      <c r="F44" s="10">
        <v>1087.3714379999999</v>
      </c>
      <c r="G44" s="10">
        <v>1464.823664</v>
      </c>
      <c r="H44" s="10">
        <v>819.99467560000005</v>
      </c>
      <c r="I44" s="10">
        <v>2170.2969119999998</v>
      </c>
      <c r="J44" s="10">
        <v>4937.4708300000002</v>
      </c>
      <c r="K44" s="10">
        <v>2542.7004379999998</v>
      </c>
      <c r="L44" s="10">
        <v>1810.1623569999999</v>
      </c>
      <c r="M44" s="10">
        <v>9012.2131890000001</v>
      </c>
      <c r="N44" s="10">
        <v>5010.6936400000004</v>
      </c>
      <c r="O44" s="10">
        <v>3657.346853</v>
      </c>
      <c r="P44" s="10">
        <v>4400.67191</v>
      </c>
      <c r="Q44" s="25">
        <f t="shared" si="7"/>
        <v>1134.00797515</v>
      </c>
      <c r="R44" s="25">
        <f t="shared" si="8"/>
        <v>2865.1576342499998</v>
      </c>
      <c r="S44" s="25">
        <f t="shared" si="9"/>
        <v>5520.2313979999999</v>
      </c>
      <c r="T44" s="25">
        <f t="shared" si="10"/>
        <v>2.5265762649253092</v>
      </c>
      <c r="U44" s="25">
        <f t="shared" si="11"/>
        <v>4.8678946876628588</v>
      </c>
      <c r="V44" s="25">
        <f t="shared" si="12"/>
        <v>0.39579252519795283</v>
      </c>
      <c r="W44" s="25">
        <f t="shared" si="13"/>
        <v>0.20542761587147509</v>
      </c>
      <c r="X44" s="12"/>
      <c r="Y44" s="12"/>
      <c r="Z44" s="12"/>
    </row>
    <row r="45" spans="1:26" x14ac:dyDescent="0.3">
      <c r="A45" s="25" t="s">
        <v>1086</v>
      </c>
      <c r="B45" s="40" t="s">
        <v>95</v>
      </c>
      <c r="C45" t="s">
        <v>1137</v>
      </c>
      <c r="D45" s="10" t="s">
        <v>96</v>
      </c>
      <c r="E45" s="10">
        <v>20.689889399999998</v>
      </c>
      <c r="F45" s="10">
        <v>204.3429046</v>
      </c>
      <c r="G45" s="10">
        <v>27.948016920000001</v>
      </c>
      <c r="H45" s="10">
        <v>6.643858539</v>
      </c>
      <c r="I45" s="10">
        <v>4393.4570709999998</v>
      </c>
      <c r="J45" s="10">
        <v>4552.9772789999997</v>
      </c>
      <c r="K45" s="10">
        <v>2095.5896790000002</v>
      </c>
      <c r="L45" s="10">
        <v>1267.369455</v>
      </c>
      <c r="M45" s="10">
        <v>2795.504915</v>
      </c>
      <c r="N45" s="10">
        <v>1504.0814789999999</v>
      </c>
      <c r="O45" s="10">
        <v>2300.3038409999999</v>
      </c>
      <c r="P45" s="10">
        <v>1869.9780390000001</v>
      </c>
      <c r="Q45" s="25">
        <f t="shared" si="7"/>
        <v>64.906167364750004</v>
      </c>
      <c r="R45" s="25">
        <f t="shared" si="8"/>
        <v>3077.348371</v>
      </c>
      <c r="S45" s="25">
        <f t="shared" si="9"/>
        <v>2117.4670685000001</v>
      </c>
      <c r="T45" s="25">
        <f t="shared" si="10"/>
        <v>47.412264441780643</v>
      </c>
      <c r="U45" s="25">
        <f t="shared" si="11"/>
        <v>32.623511054050908</v>
      </c>
      <c r="V45" s="25">
        <f t="shared" si="12"/>
        <v>2.1091589101970412E-2</v>
      </c>
      <c r="W45" s="25">
        <f t="shared" si="13"/>
        <v>3.0652739931737928E-2</v>
      </c>
      <c r="X45" s="12"/>
      <c r="Y45" s="12"/>
      <c r="Z45" s="12"/>
    </row>
    <row r="46" spans="1:26" x14ac:dyDescent="0.3">
      <c r="A46" s="25" t="s">
        <v>1086</v>
      </c>
      <c r="B46" s="40" t="s">
        <v>409</v>
      </c>
      <c r="C46" t="s">
        <v>1138</v>
      </c>
      <c r="D46" s="10" t="s">
        <v>253</v>
      </c>
      <c r="E46" s="10">
        <v>2367.9141239999999</v>
      </c>
      <c r="F46" s="10">
        <v>2124.5901720000002</v>
      </c>
      <c r="G46" s="10">
        <v>3894.096599</v>
      </c>
      <c r="H46" s="10">
        <v>2931.4866010000001</v>
      </c>
      <c r="I46" s="10">
        <v>3834.4435279999998</v>
      </c>
      <c r="J46" s="10">
        <v>1824.4119089999999</v>
      </c>
      <c r="K46" s="10">
        <v>1682.1761329999999</v>
      </c>
      <c r="L46" s="10">
        <v>1659.6051560000001</v>
      </c>
      <c r="M46" s="10">
        <v>523.90253259999997</v>
      </c>
      <c r="N46" s="10">
        <v>1175.1466330000001</v>
      </c>
      <c r="O46" s="10">
        <v>510.03237639999998</v>
      </c>
      <c r="P46" s="10">
        <v>1040.9523979999999</v>
      </c>
      <c r="Q46" s="25">
        <f t="shared" si="7"/>
        <v>2829.521874</v>
      </c>
      <c r="R46" s="25">
        <f t="shared" si="8"/>
        <v>2250.1591815000002</v>
      </c>
      <c r="S46" s="25">
        <f t="shared" si="9"/>
        <v>812.50848499999995</v>
      </c>
      <c r="T46" s="25">
        <f t="shared" si="10"/>
        <v>0.79524360711833819</v>
      </c>
      <c r="U46" s="25">
        <f t="shared" si="11"/>
        <v>0.2871539861437381</v>
      </c>
      <c r="V46" s="25">
        <f t="shared" si="12"/>
        <v>1.2574763142373711</v>
      </c>
      <c r="W46" s="25">
        <f t="shared" si="13"/>
        <v>3.4824520927926064</v>
      </c>
      <c r="X46" s="12"/>
      <c r="Y46" s="12"/>
      <c r="Z46" s="12"/>
    </row>
    <row r="47" spans="1:26" x14ac:dyDescent="0.3">
      <c r="A47" s="25" t="s">
        <v>1087</v>
      </c>
      <c r="B47" s="38" t="s">
        <v>38</v>
      </c>
      <c r="C47" t="s">
        <v>1139</v>
      </c>
      <c r="D47" s="25" t="s">
        <v>40</v>
      </c>
      <c r="E47" s="25">
        <v>119248.93979999999</v>
      </c>
      <c r="F47" s="25">
        <v>116280.2662</v>
      </c>
      <c r="G47" s="25">
        <v>108204.2919</v>
      </c>
      <c r="H47" s="25">
        <v>241617.6642</v>
      </c>
      <c r="I47" s="25">
        <v>205860.43969999999</v>
      </c>
      <c r="J47" s="25">
        <v>845381.28370000003</v>
      </c>
      <c r="K47" s="25">
        <v>1191705.0020000001</v>
      </c>
      <c r="L47" s="25">
        <v>1528556.0619999999</v>
      </c>
      <c r="M47" s="25">
        <v>1860681.4680000001</v>
      </c>
      <c r="N47" s="25">
        <v>1765043.1869999999</v>
      </c>
      <c r="O47" s="25">
        <v>1011352.644</v>
      </c>
      <c r="P47" s="25">
        <v>1512405.7420000001</v>
      </c>
      <c r="Q47" s="25">
        <f t="shared" si="7"/>
        <v>146337.79052500002</v>
      </c>
      <c r="R47" s="25">
        <f t="shared" si="8"/>
        <v>942875.69684999995</v>
      </c>
      <c r="S47" s="25">
        <f t="shared" si="9"/>
        <v>1537370.7602500003</v>
      </c>
      <c r="T47" s="25">
        <f t="shared" si="10"/>
        <v>6.4431456390543298</v>
      </c>
      <c r="U47" s="25">
        <f t="shared" si="11"/>
        <v>10.505630532855143</v>
      </c>
      <c r="V47" s="25">
        <f t="shared" si="12"/>
        <v>0.15520369335416287</v>
      </c>
      <c r="W47" s="25">
        <f t="shared" si="13"/>
        <v>9.5187052016784304E-2</v>
      </c>
      <c r="X47" s="12"/>
      <c r="Y47" s="12"/>
      <c r="Z47" s="12"/>
    </row>
    <row r="48" spans="1:26" x14ac:dyDescent="0.3">
      <c r="A48" s="25" t="s">
        <v>1086</v>
      </c>
      <c r="B48" s="40" t="s">
        <v>38</v>
      </c>
      <c r="C48" t="s">
        <v>1139</v>
      </c>
      <c r="D48" s="10" t="s">
        <v>40</v>
      </c>
      <c r="E48" s="10">
        <v>38255.153789999997</v>
      </c>
      <c r="F48" s="10">
        <v>18653.376209999999</v>
      </c>
      <c r="G48" s="10">
        <v>47464.159610000002</v>
      </c>
      <c r="H48" s="10">
        <v>30173.219499999999</v>
      </c>
      <c r="I48" s="10">
        <v>324531.6692</v>
      </c>
      <c r="J48" s="10">
        <v>679606.4669</v>
      </c>
      <c r="K48" s="10">
        <v>238167.8799</v>
      </c>
      <c r="L48" s="10">
        <v>259803.08319999999</v>
      </c>
      <c r="M48" s="10">
        <v>1193979.075</v>
      </c>
      <c r="N48" s="10">
        <v>539789.47019999998</v>
      </c>
      <c r="O48" s="10">
        <v>616598.9216</v>
      </c>
      <c r="P48" s="10">
        <v>568615.72699999996</v>
      </c>
      <c r="Q48" s="25">
        <f t="shared" si="7"/>
        <v>33636.477277500002</v>
      </c>
      <c r="R48" s="25">
        <f t="shared" si="8"/>
        <v>375527.27480000001</v>
      </c>
      <c r="S48" s="25">
        <f t="shared" si="9"/>
        <v>729745.79845</v>
      </c>
      <c r="T48" s="25">
        <f t="shared" si="10"/>
        <v>11.164286667177137</v>
      </c>
      <c r="U48" s="25">
        <f t="shared" si="11"/>
        <v>21.695072062083597</v>
      </c>
      <c r="V48" s="25">
        <f t="shared" si="12"/>
        <v>8.9571329527034393E-2</v>
      </c>
      <c r="W48" s="25">
        <f t="shared" si="13"/>
        <v>4.6093416843159353E-2</v>
      </c>
      <c r="X48" s="12"/>
      <c r="Y48" s="12"/>
      <c r="Z48" s="12"/>
    </row>
    <row r="49" spans="1:26" x14ac:dyDescent="0.3">
      <c r="A49" s="25" t="s">
        <v>1087</v>
      </c>
      <c r="B49" s="38" t="s">
        <v>631</v>
      </c>
      <c r="C49" t="s">
        <v>1140</v>
      </c>
      <c r="D49" s="25" t="s">
        <v>632</v>
      </c>
      <c r="E49" s="25">
        <v>13840.733689999999</v>
      </c>
      <c r="F49" s="25">
        <v>21171.378280000001</v>
      </c>
      <c r="G49" s="25">
        <v>19987.907009999999</v>
      </c>
      <c r="H49" s="25">
        <v>21407.970209999999</v>
      </c>
      <c r="I49" s="25">
        <v>5870.8987340000003</v>
      </c>
      <c r="J49" s="25">
        <v>15939.523999999999</v>
      </c>
      <c r="K49" s="25">
        <v>10844.525670000001</v>
      </c>
      <c r="L49" s="25">
        <v>13079.86357</v>
      </c>
      <c r="M49" s="25">
        <v>10498.40237</v>
      </c>
      <c r="N49" s="25">
        <v>6852.4792269999998</v>
      </c>
      <c r="O49" s="25">
        <v>5263.778757</v>
      </c>
      <c r="P49" s="25">
        <v>5428.0767509999996</v>
      </c>
      <c r="Q49" s="25">
        <f t="shared" si="7"/>
        <v>19101.997297499998</v>
      </c>
      <c r="R49" s="25">
        <f t="shared" si="8"/>
        <v>11433.702993500001</v>
      </c>
      <c r="S49" s="25">
        <f t="shared" si="9"/>
        <v>7010.68427625</v>
      </c>
      <c r="T49" s="25">
        <f t="shared" si="10"/>
        <v>0.59856060156580604</v>
      </c>
      <c r="U49" s="25">
        <f t="shared" si="11"/>
        <v>0.36701315402068108</v>
      </c>
      <c r="V49" s="25">
        <f t="shared" si="12"/>
        <v>1.6706746106978099</v>
      </c>
      <c r="W49" s="25">
        <f t="shared" si="13"/>
        <v>2.7246979816523154</v>
      </c>
      <c r="X49" s="12"/>
      <c r="Y49" s="12"/>
      <c r="Z49" s="12"/>
    </row>
    <row r="50" spans="1:26" x14ac:dyDescent="0.3">
      <c r="A50" s="25" t="s">
        <v>1086</v>
      </c>
      <c r="B50" s="40" t="s">
        <v>414</v>
      </c>
      <c r="C50" t="s">
        <v>1141</v>
      </c>
      <c r="D50" s="10" t="s">
        <v>415</v>
      </c>
      <c r="E50" s="10">
        <v>10773.92808</v>
      </c>
      <c r="F50" s="10">
        <v>6151.0374899999997</v>
      </c>
      <c r="G50" s="10">
        <v>10965.148880000001</v>
      </c>
      <c r="H50" s="10">
        <v>27419.735290000001</v>
      </c>
      <c r="I50" s="10">
        <v>3896.3358859999998</v>
      </c>
      <c r="J50" s="10">
        <v>6220.1740570000002</v>
      </c>
      <c r="K50" s="10">
        <v>3459.6061930000001</v>
      </c>
      <c r="L50" s="10">
        <v>3057.6103899999998</v>
      </c>
      <c r="M50" s="10">
        <v>6769.7481369999996</v>
      </c>
      <c r="N50" s="10">
        <v>5152.0492489999997</v>
      </c>
      <c r="O50" s="10">
        <v>5381.3983500000004</v>
      </c>
      <c r="P50" s="10">
        <v>4956.5008879999996</v>
      </c>
      <c r="Q50" s="25">
        <f t="shared" si="7"/>
        <v>13827.462435000001</v>
      </c>
      <c r="R50" s="25">
        <f t="shared" si="8"/>
        <v>4158.4316314999996</v>
      </c>
      <c r="S50" s="25">
        <f t="shared" si="9"/>
        <v>5564.9241559999991</v>
      </c>
      <c r="T50" s="25">
        <f t="shared" si="10"/>
        <v>0.3007371490646179</v>
      </c>
      <c r="U50" s="25">
        <f t="shared" si="11"/>
        <v>0.40245447652883093</v>
      </c>
      <c r="V50" s="25">
        <f t="shared" si="12"/>
        <v>3.3251628643494753</v>
      </c>
      <c r="W50" s="25">
        <f t="shared" si="13"/>
        <v>2.4847530797147495</v>
      </c>
      <c r="X50" s="12"/>
      <c r="Y50" s="12"/>
      <c r="Z50" s="12"/>
    </row>
    <row r="51" spans="1:26" x14ac:dyDescent="0.3">
      <c r="A51" s="25" t="s">
        <v>1086</v>
      </c>
      <c r="B51" s="40" t="s">
        <v>538</v>
      </c>
      <c r="C51" t="s">
        <v>1142</v>
      </c>
      <c r="D51" s="10" t="s">
        <v>502</v>
      </c>
      <c r="E51" s="10">
        <v>36508.92787</v>
      </c>
      <c r="F51" s="10">
        <v>37056.745190000001</v>
      </c>
      <c r="G51" s="10">
        <v>44681.214740000003</v>
      </c>
      <c r="H51" s="10">
        <v>27021.132809999999</v>
      </c>
      <c r="I51" s="10">
        <v>30148.95796</v>
      </c>
      <c r="J51" s="10">
        <v>32560.30171</v>
      </c>
      <c r="K51" s="10">
        <v>14024.12235</v>
      </c>
      <c r="L51" s="10">
        <v>46640.653350000001</v>
      </c>
      <c r="M51" s="10">
        <v>53728.697399999997</v>
      </c>
      <c r="N51" s="10">
        <v>51393.64256</v>
      </c>
      <c r="O51" s="10">
        <v>82494.034920000006</v>
      </c>
      <c r="P51" s="10">
        <v>58500.943950000001</v>
      </c>
      <c r="Q51" s="25">
        <f t="shared" si="7"/>
        <v>36317.005152500002</v>
      </c>
      <c r="R51" s="25">
        <f t="shared" si="8"/>
        <v>30843.508842499999</v>
      </c>
      <c r="S51" s="25">
        <f t="shared" si="9"/>
        <v>61529.329707500001</v>
      </c>
      <c r="T51" s="25">
        <f t="shared" si="10"/>
        <v>0.84928558158867851</v>
      </c>
      <c r="U51" s="25">
        <f t="shared" si="11"/>
        <v>1.6942291758125443</v>
      </c>
      <c r="V51" s="25">
        <f t="shared" si="12"/>
        <v>1.1774602344353877</v>
      </c>
      <c r="W51" s="25">
        <f t="shared" si="13"/>
        <v>0.59023892061143657</v>
      </c>
      <c r="X51" s="12"/>
      <c r="Y51" s="12"/>
      <c r="Z51" s="12"/>
    </row>
    <row r="52" spans="1:26" x14ac:dyDescent="0.3">
      <c r="A52" s="25" t="s">
        <v>1088</v>
      </c>
      <c r="B52" s="38" t="s">
        <v>1052</v>
      </c>
      <c r="C52" t="s">
        <v>1143</v>
      </c>
      <c r="D52" s="25" t="s">
        <v>1027</v>
      </c>
      <c r="E52" s="25">
        <v>19.622996300000001</v>
      </c>
      <c r="F52" s="25">
        <v>0</v>
      </c>
      <c r="G52" s="25">
        <v>43.911849410000002</v>
      </c>
      <c r="H52" s="25">
        <v>10.1643089</v>
      </c>
      <c r="I52" s="25">
        <v>35.048154889999999</v>
      </c>
      <c r="J52" s="25">
        <v>3.432501754</v>
      </c>
      <c r="K52" s="25">
        <v>6.765525588</v>
      </c>
      <c r="L52" s="25">
        <v>0</v>
      </c>
      <c r="M52" s="25">
        <v>59.306716489999999</v>
      </c>
      <c r="N52" s="25">
        <v>185.57436039999999</v>
      </c>
      <c r="O52" s="25">
        <v>124.26105939999999</v>
      </c>
      <c r="P52" s="25">
        <v>126.8056062</v>
      </c>
      <c r="Q52" s="25">
        <f t="shared" si="7"/>
        <v>18.424788652499998</v>
      </c>
      <c r="R52" s="25">
        <f t="shared" si="8"/>
        <v>11.311545558000001</v>
      </c>
      <c r="S52" s="25">
        <f t="shared" si="9"/>
        <v>123.98693562249998</v>
      </c>
      <c r="T52" s="25">
        <f t="shared" si="10"/>
        <v>0.61393081740805611</v>
      </c>
      <c r="U52" s="25">
        <f t="shared" si="11"/>
        <v>6.7293545647090287</v>
      </c>
      <c r="V52" s="25">
        <f t="shared" si="12"/>
        <v>1.6288480259418849</v>
      </c>
      <c r="W52" s="25">
        <f t="shared" si="13"/>
        <v>0.14860266172395376</v>
      </c>
      <c r="X52" s="12"/>
      <c r="Y52" s="12"/>
      <c r="Z52" s="12"/>
    </row>
    <row r="53" spans="1:26" x14ac:dyDescent="0.3">
      <c r="A53" s="25" t="s">
        <v>1086</v>
      </c>
      <c r="B53" s="40" t="s">
        <v>371</v>
      </c>
      <c r="C53" t="s">
        <v>1144</v>
      </c>
      <c r="D53" s="10" t="s">
        <v>372</v>
      </c>
      <c r="E53" s="10">
        <v>7923.3326100000004</v>
      </c>
      <c r="F53" s="10">
        <v>4932.5338760000004</v>
      </c>
      <c r="G53" s="10">
        <v>10045.13544</v>
      </c>
      <c r="H53" s="10">
        <v>10023.85097</v>
      </c>
      <c r="I53" s="10">
        <v>17777.130959999999</v>
      </c>
      <c r="J53" s="10">
        <v>26630.406859999999</v>
      </c>
      <c r="K53" s="10">
        <v>13075.758260000001</v>
      </c>
      <c r="L53" s="10">
        <v>14294.199570000001</v>
      </c>
      <c r="M53" s="10">
        <v>9704.9102330000005</v>
      </c>
      <c r="N53" s="10">
        <v>11132.23373</v>
      </c>
      <c r="O53" s="10">
        <v>8824.1814809999996</v>
      </c>
      <c r="P53" s="10">
        <v>7227.5191439999999</v>
      </c>
      <c r="Q53" s="25">
        <f t="shared" si="7"/>
        <v>8231.2132239999992</v>
      </c>
      <c r="R53" s="25">
        <f t="shared" si="8"/>
        <v>17944.373912499999</v>
      </c>
      <c r="S53" s="25">
        <f t="shared" si="9"/>
        <v>9222.211147</v>
      </c>
      <c r="T53" s="25">
        <f t="shared" si="10"/>
        <v>2.1800399800334467</v>
      </c>
      <c r="U53" s="25">
        <f t="shared" si="11"/>
        <v>1.1203951223266235</v>
      </c>
      <c r="V53" s="25">
        <f t="shared" si="12"/>
        <v>0.45870718388598442</v>
      </c>
      <c r="W53" s="25">
        <f t="shared" si="13"/>
        <v>0.89254226484259425</v>
      </c>
      <c r="X53" s="12"/>
      <c r="Y53" s="12"/>
      <c r="Z53" s="12"/>
    </row>
    <row r="54" spans="1:26" x14ac:dyDescent="0.3">
      <c r="A54" s="25" t="s">
        <v>1087</v>
      </c>
      <c r="B54" s="38" t="s">
        <v>884</v>
      </c>
      <c r="C54" t="s">
        <v>1145</v>
      </c>
      <c r="D54" s="25" t="s">
        <v>885</v>
      </c>
      <c r="E54" s="25">
        <v>0.18694813800000001</v>
      </c>
      <c r="F54" s="25">
        <v>142.10326140000001</v>
      </c>
      <c r="G54" s="25">
        <v>0.72935282700000004</v>
      </c>
      <c r="H54" s="25">
        <v>16.7761244</v>
      </c>
      <c r="I54" s="25">
        <v>13.575121490000001</v>
      </c>
      <c r="J54" s="25">
        <v>552.64005659999998</v>
      </c>
      <c r="K54" s="25">
        <v>143.18396440000001</v>
      </c>
      <c r="L54" s="25">
        <v>66.809785160000004</v>
      </c>
      <c r="M54" s="25">
        <v>1391.2136190000001</v>
      </c>
      <c r="N54" s="25">
        <v>1225.6764109999999</v>
      </c>
      <c r="O54" s="25">
        <v>3234.2751870000002</v>
      </c>
      <c r="P54" s="25">
        <v>908.03418680000004</v>
      </c>
      <c r="Q54" s="25">
        <f t="shared" si="7"/>
        <v>39.948921691250007</v>
      </c>
      <c r="R54" s="25">
        <f t="shared" si="8"/>
        <v>194.05223191250002</v>
      </c>
      <c r="S54" s="25">
        <f t="shared" si="9"/>
        <v>1689.7998509499998</v>
      </c>
      <c r="T54" s="25">
        <f t="shared" si="10"/>
        <v>4.8575086309526894</v>
      </c>
      <c r="U54" s="25">
        <f t="shared" si="11"/>
        <v>42.299010321475485</v>
      </c>
      <c r="V54" s="25">
        <f t="shared" si="12"/>
        <v>0.20586684985547268</v>
      </c>
      <c r="W54" s="25">
        <f t="shared" si="13"/>
        <v>2.3641215063896978E-2</v>
      </c>
      <c r="X54" s="12"/>
      <c r="Y54" s="12"/>
      <c r="Z54" s="12"/>
    </row>
    <row r="55" spans="1:26" x14ac:dyDescent="0.3">
      <c r="A55" s="25" t="s">
        <v>1087</v>
      </c>
      <c r="B55" s="38" t="s">
        <v>35</v>
      </c>
      <c r="C55" t="s">
        <v>1146</v>
      </c>
      <c r="D55" s="25" t="s">
        <v>36</v>
      </c>
      <c r="E55" s="25">
        <v>5404.7496179999998</v>
      </c>
      <c r="F55" s="25">
        <v>2800.7483769999999</v>
      </c>
      <c r="G55" s="25">
        <v>6722.9998450000003</v>
      </c>
      <c r="H55" s="25">
        <v>12734.298510000001</v>
      </c>
      <c r="I55" s="25">
        <v>1331.6918250000001</v>
      </c>
      <c r="J55" s="25">
        <v>1123.144286</v>
      </c>
      <c r="K55" s="25">
        <v>904.72536379999997</v>
      </c>
      <c r="L55" s="25">
        <v>1299.343498</v>
      </c>
      <c r="M55" s="25">
        <v>1538.088006</v>
      </c>
      <c r="N55" s="25">
        <v>873.37869409999996</v>
      </c>
      <c r="O55" s="25">
        <v>1277.8030610000001</v>
      </c>
      <c r="P55" s="25">
        <v>381.6698346</v>
      </c>
      <c r="Q55" s="25">
        <f t="shared" si="7"/>
        <v>6915.6990875000001</v>
      </c>
      <c r="R55" s="25">
        <f t="shared" si="8"/>
        <v>1164.7262432</v>
      </c>
      <c r="S55" s="25">
        <f t="shared" si="9"/>
        <v>1017.7348989249999</v>
      </c>
      <c r="T55" s="25">
        <f t="shared" si="10"/>
        <v>0.16841771575996148</v>
      </c>
      <c r="U55" s="25">
        <f t="shared" si="11"/>
        <v>0.14716298179666856</v>
      </c>
      <c r="V55" s="25">
        <f t="shared" si="12"/>
        <v>5.9376176400899352</v>
      </c>
      <c r="W55" s="25">
        <f t="shared" si="13"/>
        <v>6.7951871305630052</v>
      </c>
      <c r="X55" s="12"/>
      <c r="Y55" s="12"/>
      <c r="Z55" s="12"/>
    </row>
    <row r="56" spans="1:26" x14ac:dyDescent="0.3">
      <c r="A56" s="25" t="s">
        <v>1086</v>
      </c>
      <c r="B56" s="40" t="s">
        <v>35</v>
      </c>
      <c r="C56" t="s">
        <v>1146</v>
      </c>
      <c r="D56" s="10" t="s">
        <v>36</v>
      </c>
      <c r="E56" s="10">
        <v>4.0141175589999998</v>
      </c>
      <c r="F56" s="10">
        <v>0.63586547699999996</v>
      </c>
      <c r="G56" s="10">
        <v>5.7083779549999996</v>
      </c>
      <c r="H56" s="10">
        <v>0</v>
      </c>
      <c r="I56" s="10">
        <v>482.14868389999998</v>
      </c>
      <c r="J56" s="10">
        <v>1108.367078</v>
      </c>
      <c r="K56" s="10">
        <v>254.99760850000001</v>
      </c>
      <c r="L56" s="10">
        <v>211.91512940000001</v>
      </c>
      <c r="M56" s="10">
        <v>1361.222019</v>
      </c>
      <c r="N56" s="10">
        <v>950.59290869999995</v>
      </c>
      <c r="O56" s="10">
        <v>524.77537989999996</v>
      </c>
      <c r="P56" s="10">
        <v>620.73603500000002</v>
      </c>
      <c r="Q56" s="25">
        <f t="shared" si="7"/>
        <v>2.5895902477499999</v>
      </c>
      <c r="R56" s="25">
        <f t="shared" si="8"/>
        <v>514.35712494999996</v>
      </c>
      <c r="S56" s="25">
        <f t="shared" si="9"/>
        <v>864.33158565000008</v>
      </c>
      <c r="T56" s="25">
        <f t="shared" si="10"/>
        <v>198.6249080899598</v>
      </c>
      <c r="U56" s="25">
        <f t="shared" si="11"/>
        <v>333.77156343594748</v>
      </c>
      <c r="V56" s="25">
        <f t="shared" si="12"/>
        <v>5.034615293803368E-3</v>
      </c>
      <c r="W56" s="25">
        <f t="shared" si="13"/>
        <v>2.9960611075002656E-3</v>
      </c>
      <c r="X56" s="12"/>
      <c r="Y56" s="12"/>
      <c r="Z56" s="12"/>
    </row>
    <row r="57" spans="1:26" x14ac:dyDescent="0.3">
      <c r="A57" s="25" t="s">
        <v>1087</v>
      </c>
      <c r="B57" s="38" t="s">
        <v>739</v>
      </c>
      <c r="C57" t="s">
        <v>1147</v>
      </c>
      <c r="D57" s="25" t="s">
        <v>740</v>
      </c>
      <c r="E57" s="25">
        <v>1948.573277</v>
      </c>
      <c r="F57" s="25">
        <v>1494.6086620000001</v>
      </c>
      <c r="G57" s="25">
        <v>1042.2473259999999</v>
      </c>
      <c r="H57" s="25">
        <v>3557.382728</v>
      </c>
      <c r="I57" s="25">
        <v>446.02661419999998</v>
      </c>
      <c r="J57" s="25">
        <v>106.54099739999999</v>
      </c>
      <c r="K57" s="25">
        <v>540.87037250000003</v>
      </c>
      <c r="L57" s="25">
        <v>1033.6310189999999</v>
      </c>
      <c r="M57" s="25">
        <v>221.70798769999999</v>
      </c>
      <c r="N57" s="25">
        <v>293.9362711</v>
      </c>
      <c r="O57" s="25">
        <v>263.11979339999999</v>
      </c>
      <c r="P57" s="25">
        <v>208.46493760000001</v>
      </c>
      <c r="Q57" s="25">
        <f t="shared" si="7"/>
        <v>2010.7029982499998</v>
      </c>
      <c r="R57" s="25">
        <f t="shared" si="8"/>
        <v>531.76725077499998</v>
      </c>
      <c r="S57" s="25">
        <f t="shared" si="9"/>
        <v>246.80724744999998</v>
      </c>
      <c r="T57" s="25">
        <f t="shared" si="10"/>
        <v>0.26446832338630799</v>
      </c>
      <c r="U57" s="25">
        <f t="shared" si="11"/>
        <v>0.12274674462852385</v>
      </c>
      <c r="V57" s="25">
        <f t="shared" si="12"/>
        <v>3.7811711708827356</v>
      </c>
      <c r="W57" s="25">
        <f t="shared" si="13"/>
        <v>8.1468555685640585</v>
      </c>
      <c r="X57" s="12"/>
      <c r="Y57" s="12"/>
      <c r="Z57" s="12"/>
    </row>
    <row r="58" spans="1:26" x14ac:dyDescent="0.3">
      <c r="A58" s="25" t="s">
        <v>1087</v>
      </c>
      <c r="B58" s="38" t="s">
        <v>940</v>
      </c>
      <c r="C58" t="s">
        <v>1148</v>
      </c>
      <c r="D58" s="25" t="s">
        <v>423</v>
      </c>
      <c r="E58" s="25">
        <v>7740.3758520000001</v>
      </c>
      <c r="F58" s="25">
        <v>13863.36225</v>
      </c>
      <c r="G58" s="25">
        <v>18761.44699</v>
      </c>
      <c r="H58" s="25">
        <v>34421.515549999996</v>
      </c>
      <c r="I58" s="25">
        <v>1082.687623</v>
      </c>
      <c r="J58" s="25">
        <v>5350.2802600000005</v>
      </c>
      <c r="K58" s="25">
        <v>5602.4010230000004</v>
      </c>
      <c r="L58" s="25">
        <v>5519.4705210000002</v>
      </c>
      <c r="M58" s="25">
        <v>7398.5651040000002</v>
      </c>
      <c r="N58" s="25">
        <v>6865.3090689999999</v>
      </c>
      <c r="O58" s="25">
        <v>5887.8377389999996</v>
      </c>
      <c r="P58" s="25">
        <v>6095.6052559999998</v>
      </c>
      <c r="Q58" s="25">
        <f t="shared" si="7"/>
        <v>18696.675160499999</v>
      </c>
      <c r="R58" s="25">
        <f t="shared" si="8"/>
        <v>4388.7098567499997</v>
      </c>
      <c r="S58" s="25">
        <f t="shared" si="9"/>
        <v>6561.8292919999994</v>
      </c>
      <c r="T58" s="25">
        <f t="shared" si="10"/>
        <v>0.23473210178149312</v>
      </c>
      <c r="U58" s="25">
        <f t="shared" si="11"/>
        <v>0.3509623628624095</v>
      </c>
      <c r="V58" s="25">
        <f t="shared" si="12"/>
        <v>4.2601757169578693</v>
      </c>
      <c r="W58" s="25">
        <f t="shared" si="13"/>
        <v>2.8493083755309616</v>
      </c>
      <c r="X58" s="12"/>
      <c r="Y58" s="12"/>
      <c r="Z58" s="12"/>
    </row>
    <row r="59" spans="1:26" x14ac:dyDescent="0.3">
      <c r="A59" s="25" t="s">
        <v>1087</v>
      </c>
      <c r="B59" s="38" t="s">
        <v>656</v>
      </c>
      <c r="C59" t="s">
        <v>1149</v>
      </c>
      <c r="D59" s="25" t="s">
        <v>657</v>
      </c>
      <c r="E59" s="25">
        <v>2366.381155</v>
      </c>
      <c r="F59" s="25">
        <v>4813.6674720000001</v>
      </c>
      <c r="G59" s="25">
        <v>8695.4268599999996</v>
      </c>
      <c r="H59" s="25">
        <v>7197.2453519999999</v>
      </c>
      <c r="I59" s="25">
        <v>1402.5606439999999</v>
      </c>
      <c r="J59" s="25">
        <v>795.16220099999998</v>
      </c>
      <c r="K59" s="25">
        <v>1922.725195</v>
      </c>
      <c r="L59" s="25">
        <v>1780.027043</v>
      </c>
      <c r="M59" s="25">
        <v>230.48354670000001</v>
      </c>
      <c r="N59" s="25">
        <v>291.4683</v>
      </c>
      <c r="O59" s="25">
        <v>428.73956070000003</v>
      </c>
      <c r="P59" s="25">
        <v>714.44252630000005</v>
      </c>
      <c r="Q59" s="25">
        <f t="shared" si="7"/>
        <v>5768.1802097500004</v>
      </c>
      <c r="R59" s="25">
        <f t="shared" si="8"/>
        <v>1475.1187707499998</v>
      </c>
      <c r="S59" s="25">
        <f t="shared" si="9"/>
        <v>416.28348342500004</v>
      </c>
      <c r="T59" s="25">
        <f t="shared" si="10"/>
        <v>0.25573382195247557</v>
      </c>
      <c r="U59" s="25">
        <f t="shared" si="11"/>
        <v>7.2168945540458815E-2</v>
      </c>
      <c r="V59" s="25">
        <f t="shared" si="12"/>
        <v>3.9103157821097105</v>
      </c>
      <c r="W59" s="25">
        <f t="shared" si="13"/>
        <v>13.856375377403673</v>
      </c>
      <c r="X59" s="12"/>
      <c r="Y59" s="12"/>
      <c r="Z59" s="12"/>
    </row>
    <row r="60" spans="1:26" x14ac:dyDescent="0.3">
      <c r="A60" s="25" t="s">
        <v>1086</v>
      </c>
      <c r="B60" s="40" t="s">
        <v>575</v>
      </c>
      <c r="C60" t="s">
        <v>1150</v>
      </c>
      <c r="D60" s="10" t="s">
        <v>576</v>
      </c>
      <c r="E60" s="10">
        <v>1122.113304</v>
      </c>
      <c r="F60" s="10">
        <v>670.36764889999995</v>
      </c>
      <c r="G60" s="10">
        <v>1341.7384709999999</v>
      </c>
      <c r="H60" s="10">
        <v>1313.765562</v>
      </c>
      <c r="I60" s="10">
        <v>455.58745729999998</v>
      </c>
      <c r="J60" s="10">
        <v>1114.1037249999999</v>
      </c>
      <c r="K60" s="10">
        <v>409.47201319999999</v>
      </c>
      <c r="L60" s="10">
        <v>406.39204319999999</v>
      </c>
      <c r="M60" s="10">
        <v>854.80659249999997</v>
      </c>
      <c r="N60" s="10">
        <v>363.96688440000003</v>
      </c>
      <c r="O60" s="10">
        <v>382.88998709999998</v>
      </c>
      <c r="P60" s="10">
        <v>246.66256630000001</v>
      </c>
      <c r="Q60" s="25">
        <f t="shared" si="7"/>
        <v>1111.9962464750001</v>
      </c>
      <c r="R60" s="25">
        <f t="shared" si="8"/>
        <v>596.38880967499995</v>
      </c>
      <c r="S60" s="25">
        <f t="shared" si="9"/>
        <v>462.08150757499993</v>
      </c>
      <c r="T60" s="25">
        <f t="shared" si="10"/>
        <v>0.53632268235215486</v>
      </c>
      <c r="U60" s="25">
        <f t="shared" si="11"/>
        <v>0.41554232672977681</v>
      </c>
      <c r="V60" s="25">
        <f t="shared" si="12"/>
        <v>1.8645491471930513</v>
      </c>
      <c r="W60" s="25">
        <f t="shared" si="13"/>
        <v>2.4064937207955963</v>
      </c>
      <c r="X60" s="12"/>
      <c r="Y60" s="12"/>
      <c r="Z60" s="12"/>
    </row>
    <row r="61" spans="1:26" x14ac:dyDescent="0.3">
      <c r="A61" s="25" t="s">
        <v>1086</v>
      </c>
      <c r="B61" s="40" t="s">
        <v>471</v>
      </c>
      <c r="C61" t="s">
        <v>1151</v>
      </c>
      <c r="D61" s="10" t="s">
        <v>472</v>
      </c>
      <c r="E61" s="10">
        <v>3285.256762</v>
      </c>
      <c r="F61" s="10">
        <v>931.33500739999999</v>
      </c>
      <c r="G61" s="10">
        <v>1564.016887</v>
      </c>
      <c r="H61" s="10">
        <v>2634.5882959999999</v>
      </c>
      <c r="I61" s="10">
        <v>232.74131159999999</v>
      </c>
      <c r="J61" s="10">
        <v>1360.194154</v>
      </c>
      <c r="K61" s="10">
        <v>279.94333089999998</v>
      </c>
      <c r="L61" s="10">
        <v>187.97296230000001</v>
      </c>
      <c r="M61" s="10">
        <v>1176.9406080000001</v>
      </c>
      <c r="N61" s="10">
        <v>940.04253540000002</v>
      </c>
      <c r="O61" s="10">
        <v>489.26650690000002</v>
      </c>
      <c r="P61" s="10">
        <v>1161.8673140000001</v>
      </c>
      <c r="Q61" s="25">
        <f t="shared" si="7"/>
        <v>2103.7992380999999</v>
      </c>
      <c r="R61" s="25">
        <f t="shared" si="8"/>
        <v>515.21293969999999</v>
      </c>
      <c r="S61" s="25">
        <f t="shared" si="9"/>
        <v>942.02924107500007</v>
      </c>
      <c r="T61" s="25">
        <f t="shared" si="10"/>
        <v>0.2448964380105505</v>
      </c>
      <c r="U61" s="25">
        <f t="shared" si="11"/>
        <v>0.44777525536408747</v>
      </c>
      <c r="V61" s="25">
        <f t="shared" si="12"/>
        <v>4.0833586969399631</v>
      </c>
      <c r="W61" s="25">
        <f t="shared" si="13"/>
        <v>2.2332632007253213</v>
      </c>
      <c r="X61" s="12"/>
      <c r="Y61" s="12"/>
      <c r="Z61" s="12"/>
    </row>
    <row r="62" spans="1:26" x14ac:dyDescent="0.3">
      <c r="A62" s="25" t="s">
        <v>1086</v>
      </c>
      <c r="B62" s="40" t="s">
        <v>250</v>
      </c>
      <c r="C62" t="s">
        <v>1152</v>
      </c>
      <c r="D62" s="10" t="s">
        <v>251</v>
      </c>
      <c r="E62" s="10">
        <v>2394.3869380000001</v>
      </c>
      <c r="F62" s="10">
        <v>1052.722188</v>
      </c>
      <c r="G62" s="10">
        <v>2583.2592479999998</v>
      </c>
      <c r="H62" s="10">
        <v>393.09830879999998</v>
      </c>
      <c r="I62" s="10">
        <v>2210.965224</v>
      </c>
      <c r="J62" s="10">
        <v>7586.8132500000002</v>
      </c>
      <c r="K62" s="10">
        <v>1930.306253</v>
      </c>
      <c r="L62" s="10">
        <v>2140.0718179999999</v>
      </c>
      <c r="M62" s="10">
        <v>24799.532449999999</v>
      </c>
      <c r="N62" s="10">
        <v>12951.20233</v>
      </c>
      <c r="O62" s="10">
        <v>9219.7353760000005</v>
      </c>
      <c r="P62" s="10">
        <v>12595.089540000001</v>
      </c>
      <c r="Q62" s="25">
        <f t="shared" si="7"/>
        <v>1605.8666707</v>
      </c>
      <c r="R62" s="25">
        <f t="shared" si="8"/>
        <v>3467.0391362500004</v>
      </c>
      <c r="S62" s="25">
        <f t="shared" si="9"/>
        <v>14891.389923999999</v>
      </c>
      <c r="T62" s="25">
        <f t="shared" si="10"/>
        <v>2.1589831830426571</v>
      </c>
      <c r="U62" s="25">
        <f t="shared" si="11"/>
        <v>9.2731172492102463</v>
      </c>
      <c r="V62" s="25">
        <f t="shared" si="12"/>
        <v>0.4631810047685036</v>
      </c>
      <c r="W62" s="25">
        <f t="shared" si="13"/>
        <v>0.10783860196366718</v>
      </c>
      <c r="X62" s="12"/>
      <c r="Y62" s="12"/>
      <c r="Z62" s="12"/>
    </row>
    <row r="63" spans="1:26" x14ac:dyDescent="0.3">
      <c r="A63" s="25" t="s">
        <v>1086</v>
      </c>
      <c r="B63" s="40" t="s">
        <v>160</v>
      </c>
      <c r="C63" t="s">
        <v>1153</v>
      </c>
      <c r="D63" s="10" t="s">
        <v>161</v>
      </c>
      <c r="E63" s="10">
        <v>519.21212619999994</v>
      </c>
      <c r="F63" s="10">
        <v>1239.464882</v>
      </c>
      <c r="G63" s="10">
        <v>1103.5200199999999</v>
      </c>
      <c r="H63" s="10">
        <v>412.21773309999998</v>
      </c>
      <c r="I63" s="10">
        <v>4131.6990539999997</v>
      </c>
      <c r="J63" s="10">
        <v>10937.44641</v>
      </c>
      <c r="K63" s="10">
        <v>2879.1355870000002</v>
      </c>
      <c r="L63" s="10">
        <v>3775.501972</v>
      </c>
      <c r="M63" s="10">
        <v>1106.864335</v>
      </c>
      <c r="N63" s="10">
        <v>887.00529110000002</v>
      </c>
      <c r="O63" s="10">
        <v>513.12223240000003</v>
      </c>
      <c r="P63" s="10">
        <v>698.14894270000002</v>
      </c>
      <c r="Q63" s="25">
        <f t="shared" si="7"/>
        <v>818.60369032499989</v>
      </c>
      <c r="R63" s="25">
        <f t="shared" si="8"/>
        <v>5430.9457557500009</v>
      </c>
      <c r="S63" s="25">
        <f t="shared" si="9"/>
        <v>801.28520030000004</v>
      </c>
      <c r="T63" s="25">
        <f t="shared" si="10"/>
        <v>6.6344017501238248</v>
      </c>
      <c r="U63" s="25">
        <f t="shared" si="11"/>
        <v>0.97884386519425037</v>
      </c>
      <c r="V63" s="25">
        <f t="shared" si="12"/>
        <v>0.15072949116796189</v>
      </c>
      <c r="W63" s="25">
        <f t="shared" si="13"/>
        <v>1.021613390611128</v>
      </c>
      <c r="X63" s="12"/>
      <c r="Y63" s="12"/>
      <c r="Z63" s="12"/>
    </row>
    <row r="64" spans="1:26" x14ac:dyDescent="0.3">
      <c r="A64" s="25" t="s">
        <v>1087</v>
      </c>
      <c r="B64" s="38" t="s">
        <v>977</v>
      </c>
      <c r="C64" t="s">
        <v>1154</v>
      </c>
      <c r="D64" s="25" t="s">
        <v>978</v>
      </c>
      <c r="E64" s="25">
        <v>2003.7639830000001</v>
      </c>
      <c r="F64" s="25">
        <v>2803.2977860000001</v>
      </c>
      <c r="G64" s="25">
        <v>1508.251168</v>
      </c>
      <c r="H64" s="25">
        <v>6782.8398420000003</v>
      </c>
      <c r="I64" s="25">
        <v>386.77298130000003</v>
      </c>
      <c r="J64" s="25">
        <v>716.24542550000001</v>
      </c>
      <c r="K64" s="25">
        <v>773.07105109999998</v>
      </c>
      <c r="L64" s="25">
        <v>1815.7848959999999</v>
      </c>
      <c r="M64" s="25">
        <v>1439.3805460000001</v>
      </c>
      <c r="N64" s="25">
        <v>1382.917815</v>
      </c>
      <c r="O64" s="25">
        <v>936.79142830000001</v>
      </c>
      <c r="P64" s="25">
        <v>1250.8361540000001</v>
      </c>
      <c r="Q64" s="25">
        <f t="shared" si="7"/>
        <v>3274.53819475</v>
      </c>
      <c r="R64" s="25">
        <f t="shared" si="8"/>
        <v>922.96858847499993</v>
      </c>
      <c r="S64" s="25">
        <f t="shared" si="9"/>
        <v>1252.4814858250002</v>
      </c>
      <c r="T64" s="25">
        <f t="shared" si="10"/>
        <v>0.28186221493912533</v>
      </c>
      <c r="U64" s="25">
        <f t="shared" si="11"/>
        <v>0.38249102967651377</v>
      </c>
      <c r="V64" s="25">
        <f t="shared" si="12"/>
        <v>3.5478327601164037</v>
      </c>
      <c r="W64" s="25">
        <f t="shared" si="13"/>
        <v>2.6144403983689117</v>
      </c>
      <c r="X64" s="12"/>
      <c r="Y64" s="12"/>
      <c r="Z64" s="12"/>
    </row>
    <row r="65" spans="1:26" x14ac:dyDescent="0.3">
      <c r="A65" s="25" t="s">
        <v>1086</v>
      </c>
      <c r="B65" s="40" t="s">
        <v>119</v>
      </c>
      <c r="C65" t="s">
        <v>1155</v>
      </c>
      <c r="D65" s="10" t="s">
        <v>120</v>
      </c>
      <c r="E65" s="10">
        <v>65.342555869999998</v>
      </c>
      <c r="F65" s="10">
        <v>166.07795999999999</v>
      </c>
      <c r="G65" s="10">
        <v>34.459798069999998</v>
      </c>
      <c r="H65" s="10">
        <v>18.539907599999999</v>
      </c>
      <c r="I65" s="10">
        <v>452.83670360000002</v>
      </c>
      <c r="J65" s="10">
        <v>1064.7696900000001</v>
      </c>
      <c r="K65" s="10">
        <v>268.31154029999999</v>
      </c>
      <c r="L65" s="10">
        <v>464.4064674</v>
      </c>
      <c r="M65" s="10">
        <v>1266.1522219999999</v>
      </c>
      <c r="N65" s="10">
        <v>1216.998632</v>
      </c>
      <c r="O65" s="10">
        <v>770.58176060000005</v>
      </c>
      <c r="P65" s="10">
        <v>1071.9373439999999</v>
      </c>
      <c r="Q65" s="25">
        <f t="shared" si="7"/>
        <v>71.105055384999986</v>
      </c>
      <c r="R65" s="25">
        <f t="shared" si="8"/>
        <v>562.58110032499997</v>
      </c>
      <c r="S65" s="25">
        <f t="shared" si="9"/>
        <v>1081.4174896499999</v>
      </c>
      <c r="T65" s="25">
        <f t="shared" si="10"/>
        <v>7.9119704960342334</v>
      </c>
      <c r="U65" s="25">
        <f t="shared" si="11"/>
        <v>15.208728602975409</v>
      </c>
      <c r="V65" s="25">
        <f t="shared" si="12"/>
        <v>0.12639076453852252</v>
      </c>
      <c r="W65" s="25">
        <f t="shared" si="13"/>
        <v>6.5751715748570971E-2</v>
      </c>
      <c r="X65" s="12"/>
      <c r="Y65" s="12"/>
      <c r="Z65" s="12"/>
    </row>
    <row r="66" spans="1:26" x14ac:dyDescent="0.3">
      <c r="A66" s="25" t="s">
        <v>1087</v>
      </c>
      <c r="B66" s="38" t="s">
        <v>683</v>
      </c>
      <c r="C66" t="s">
        <v>1156</v>
      </c>
      <c r="D66" s="25" t="s">
        <v>684</v>
      </c>
      <c r="E66" s="25">
        <v>867.90686159999996</v>
      </c>
      <c r="F66" s="25">
        <v>2182.2640080000001</v>
      </c>
      <c r="G66" s="25">
        <v>1139.4440050000001</v>
      </c>
      <c r="H66" s="25">
        <v>1165.419932</v>
      </c>
      <c r="I66" s="25">
        <v>350.88109439999999</v>
      </c>
      <c r="J66" s="25">
        <v>748.04985580000005</v>
      </c>
      <c r="K66" s="25">
        <v>1040.6171670000001</v>
      </c>
      <c r="L66" s="25">
        <v>752.89578789999996</v>
      </c>
      <c r="M66" s="25">
        <v>350.43111800000003</v>
      </c>
      <c r="N66" s="25">
        <v>358.85582479999999</v>
      </c>
      <c r="O66" s="25">
        <v>580.75066089999996</v>
      </c>
      <c r="P66" s="25">
        <v>635.46478990000003</v>
      </c>
      <c r="Q66" s="25">
        <f t="shared" si="7"/>
        <v>1338.7587016499999</v>
      </c>
      <c r="R66" s="25">
        <f t="shared" si="8"/>
        <v>723.11097627499998</v>
      </c>
      <c r="S66" s="25">
        <f t="shared" si="9"/>
        <v>481.37559840000006</v>
      </c>
      <c r="T66" s="25">
        <f t="shared" si="10"/>
        <v>0.54013540706310748</v>
      </c>
      <c r="U66" s="25">
        <f t="shared" si="11"/>
        <v>0.35956860471324065</v>
      </c>
      <c r="V66" s="25">
        <f t="shared" si="12"/>
        <v>1.851387609335456</v>
      </c>
      <c r="W66" s="25">
        <f t="shared" si="13"/>
        <v>2.7811104387089345</v>
      </c>
      <c r="X66" s="12"/>
      <c r="Y66" s="12"/>
      <c r="Z66" s="12"/>
    </row>
    <row r="67" spans="1:26" x14ac:dyDescent="0.3">
      <c r="A67" s="25" t="s">
        <v>1086</v>
      </c>
      <c r="B67" s="40" t="s">
        <v>377</v>
      </c>
      <c r="C67" t="s">
        <v>1156</v>
      </c>
      <c r="D67" s="10" t="s">
        <v>378</v>
      </c>
      <c r="E67" s="10">
        <v>50302.966899999999</v>
      </c>
      <c r="F67" s="10">
        <v>14496.587</v>
      </c>
      <c r="G67" s="10">
        <v>21008.108779999999</v>
      </c>
      <c r="H67" s="10">
        <v>28911.608660000002</v>
      </c>
      <c r="I67" s="10">
        <v>29581.56018</v>
      </c>
      <c r="J67" s="10">
        <v>59870.321609999999</v>
      </c>
      <c r="K67" s="10">
        <v>21090.72047</v>
      </c>
      <c r="L67" s="10">
        <v>20701.58988</v>
      </c>
      <c r="M67" s="10">
        <v>10256.5044</v>
      </c>
      <c r="N67" s="10">
        <v>10849.74296</v>
      </c>
      <c r="O67" s="10">
        <v>9341.0625689999997</v>
      </c>
      <c r="P67" s="10">
        <v>8682.1482780000006</v>
      </c>
      <c r="Q67" s="25">
        <f t="shared" ref="Q67:Q98" si="14">AVERAGE(E67:H67)</f>
        <v>28679.817834999998</v>
      </c>
      <c r="R67" s="25">
        <f t="shared" ref="R67:R98" si="15">AVERAGE(I67:L67)</f>
        <v>32811.048035</v>
      </c>
      <c r="S67" s="25">
        <f t="shared" ref="S67:S98" si="16">AVERAGE(M67:P67)</f>
        <v>9782.3645517500008</v>
      </c>
      <c r="T67" s="25">
        <f t="shared" ref="T67:T98" si="17">R67/Q67</f>
        <v>1.1440465983350274</v>
      </c>
      <c r="U67" s="25">
        <f t="shared" ref="U67:U98" si="18">S67/Q67</f>
        <v>0.34108879658963154</v>
      </c>
      <c r="V67" s="25">
        <f t="shared" ref="V67:V98" si="19">Q67/R67</f>
        <v>0.87409026997268846</v>
      </c>
      <c r="W67" s="25">
        <f t="shared" ref="W67:W98" si="20">Q67/S67</f>
        <v>2.9317878804536441</v>
      </c>
      <c r="X67" s="12"/>
      <c r="Y67" s="12"/>
      <c r="Z67" s="12"/>
    </row>
    <row r="68" spans="1:26" x14ac:dyDescent="0.3">
      <c r="A68" s="25" t="s">
        <v>1086</v>
      </c>
      <c r="B68" s="40" t="s">
        <v>347</v>
      </c>
      <c r="C68" t="s">
        <v>1157</v>
      </c>
      <c r="D68" s="10" t="s">
        <v>348</v>
      </c>
      <c r="E68" s="10">
        <v>1550.2309949999999</v>
      </c>
      <c r="F68" s="10">
        <v>1378.832576</v>
      </c>
      <c r="G68" s="10">
        <v>3628.617377</v>
      </c>
      <c r="H68" s="10">
        <v>2733.925647</v>
      </c>
      <c r="I68" s="10">
        <v>4798.2563460000001</v>
      </c>
      <c r="J68" s="10">
        <v>9955.7747610000006</v>
      </c>
      <c r="K68" s="10">
        <v>3354.4465730000002</v>
      </c>
      <c r="L68" s="10">
        <v>3047.0381090000001</v>
      </c>
      <c r="M68" s="10">
        <v>10793.56222</v>
      </c>
      <c r="N68" s="10">
        <v>12089.706099999999</v>
      </c>
      <c r="O68" s="10">
        <v>4818.1124760000002</v>
      </c>
      <c r="P68" s="10">
        <v>9969.7277869999998</v>
      </c>
      <c r="Q68" s="25">
        <f t="shared" si="14"/>
        <v>2322.9016487499998</v>
      </c>
      <c r="R68" s="25">
        <f t="shared" si="15"/>
        <v>5288.8789472500002</v>
      </c>
      <c r="S68" s="25">
        <f t="shared" si="16"/>
        <v>9417.7771457499985</v>
      </c>
      <c r="T68" s="25">
        <f t="shared" si="17"/>
        <v>2.2768415314079493</v>
      </c>
      <c r="U68" s="25">
        <f t="shared" si="18"/>
        <v>4.0543159245755813</v>
      </c>
      <c r="V68" s="25">
        <f t="shared" si="19"/>
        <v>0.43920491883404011</v>
      </c>
      <c r="W68" s="25">
        <f t="shared" si="20"/>
        <v>0.24665073432941295</v>
      </c>
      <c r="X68" s="12"/>
      <c r="Y68" s="12"/>
      <c r="Z68" s="12"/>
    </row>
    <row r="69" spans="1:26" x14ac:dyDescent="0.3">
      <c r="A69" s="25" t="s">
        <v>1086</v>
      </c>
      <c r="B69" s="40" t="s">
        <v>467</v>
      </c>
      <c r="C69" t="s">
        <v>1157</v>
      </c>
      <c r="D69" s="10" t="s">
        <v>468</v>
      </c>
      <c r="E69" s="10">
        <v>11214.158069999999</v>
      </c>
      <c r="F69" s="10">
        <v>9190.6314289999991</v>
      </c>
      <c r="G69" s="10">
        <v>15356.683919999999</v>
      </c>
      <c r="H69" s="10">
        <v>16833.93447</v>
      </c>
      <c r="I69" s="10">
        <v>4503.1695799999998</v>
      </c>
      <c r="J69" s="10">
        <v>11390.778259999999</v>
      </c>
      <c r="K69" s="10">
        <v>5951.86834</v>
      </c>
      <c r="L69" s="10">
        <v>5737.2829549999997</v>
      </c>
      <c r="M69" s="10">
        <v>15158.494919999999</v>
      </c>
      <c r="N69" s="10">
        <v>16947.481489999998</v>
      </c>
      <c r="O69" s="10">
        <v>10597.11743</v>
      </c>
      <c r="P69" s="10">
        <v>10481.98263</v>
      </c>
      <c r="Q69" s="25">
        <f t="shared" si="14"/>
        <v>13148.85197225</v>
      </c>
      <c r="R69" s="25">
        <f t="shared" si="15"/>
        <v>6895.7747837499992</v>
      </c>
      <c r="S69" s="25">
        <f t="shared" si="16"/>
        <v>13296.269117499998</v>
      </c>
      <c r="T69" s="25">
        <f t="shared" si="17"/>
        <v>0.52443930453420495</v>
      </c>
      <c r="U69" s="25">
        <f t="shared" si="18"/>
        <v>1.0112114080804251</v>
      </c>
      <c r="V69" s="25">
        <f t="shared" si="19"/>
        <v>1.9067983489303444</v>
      </c>
      <c r="W69" s="25">
        <f t="shared" si="20"/>
        <v>0.98891289398948967</v>
      </c>
      <c r="X69" s="12"/>
      <c r="Y69" s="12"/>
      <c r="Z69" s="12"/>
    </row>
    <row r="70" spans="1:26" x14ac:dyDescent="0.3">
      <c r="A70" s="25" t="s">
        <v>1087</v>
      </c>
      <c r="B70" s="38" t="s">
        <v>992</v>
      </c>
      <c r="C70" t="s">
        <v>1158</v>
      </c>
      <c r="D70" s="25" t="s">
        <v>993</v>
      </c>
      <c r="E70" s="25">
        <v>7.4732220079999996</v>
      </c>
      <c r="F70" s="25">
        <v>30.212779560000001</v>
      </c>
      <c r="G70" s="25">
        <v>0</v>
      </c>
      <c r="H70" s="25">
        <v>0</v>
      </c>
      <c r="I70" s="25">
        <v>110.29520290000001</v>
      </c>
      <c r="J70" s="25">
        <v>1.3590771180000001</v>
      </c>
      <c r="K70" s="25">
        <v>29.87003722</v>
      </c>
      <c r="L70" s="25">
        <v>13.39914752</v>
      </c>
      <c r="M70" s="25">
        <v>212.02798050000001</v>
      </c>
      <c r="N70" s="25">
        <v>120.7294517</v>
      </c>
      <c r="O70" s="25">
        <v>57.441752940000001</v>
      </c>
      <c r="P70" s="25">
        <v>72.683715309999997</v>
      </c>
      <c r="Q70" s="25">
        <f t="shared" si="14"/>
        <v>9.4215003920000004</v>
      </c>
      <c r="R70" s="25">
        <f t="shared" si="15"/>
        <v>38.730866189500006</v>
      </c>
      <c r="S70" s="25">
        <f t="shared" si="16"/>
        <v>115.72072511250002</v>
      </c>
      <c r="T70" s="25">
        <f t="shared" si="17"/>
        <v>4.1109021470069909</v>
      </c>
      <c r="U70" s="25">
        <f t="shared" si="18"/>
        <v>12.282621694816358</v>
      </c>
      <c r="V70" s="25">
        <f t="shared" si="19"/>
        <v>0.24325560770841173</v>
      </c>
      <c r="W70" s="25">
        <f t="shared" si="20"/>
        <v>8.1415843037975402E-2</v>
      </c>
      <c r="X70" s="12"/>
      <c r="Y70" s="12"/>
      <c r="Z70" s="12"/>
    </row>
    <row r="71" spans="1:26" x14ac:dyDescent="0.3">
      <c r="A71" s="25" t="s">
        <v>1087</v>
      </c>
      <c r="B71" s="38" t="s">
        <v>680</v>
      </c>
      <c r="C71" t="s">
        <v>1159</v>
      </c>
      <c r="D71" s="25" t="s">
        <v>151</v>
      </c>
      <c r="E71" s="25">
        <v>8162.8082869999998</v>
      </c>
      <c r="F71" s="25">
        <v>5005.8455709999998</v>
      </c>
      <c r="G71" s="25">
        <v>4089.769464</v>
      </c>
      <c r="H71" s="25">
        <v>13690.98797</v>
      </c>
      <c r="I71" s="25">
        <v>2771.2859640000001</v>
      </c>
      <c r="J71" s="25">
        <v>19194.056270000001</v>
      </c>
      <c r="K71" s="25">
        <v>16865.682680000002</v>
      </c>
      <c r="L71" s="25">
        <v>21343.796839999999</v>
      </c>
      <c r="M71" s="25">
        <v>3120.8721019999998</v>
      </c>
      <c r="N71" s="25">
        <v>2875.8985830000001</v>
      </c>
      <c r="O71" s="25">
        <v>2473.0413229999999</v>
      </c>
      <c r="P71" s="25">
        <v>3284.839974</v>
      </c>
      <c r="Q71" s="25">
        <f t="shared" si="14"/>
        <v>7737.3528229999993</v>
      </c>
      <c r="R71" s="25">
        <f t="shared" si="15"/>
        <v>15043.705438500001</v>
      </c>
      <c r="S71" s="25">
        <f t="shared" si="16"/>
        <v>2938.6629954999999</v>
      </c>
      <c r="T71" s="25">
        <f t="shared" si="17"/>
        <v>1.9442961672603569</v>
      </c>
      <c r="U71" s="25">
        <f t="shared" si="18"/>
        <v>0.3798021187252249</v>
      </c>
      <c r="V71" s="25">
        <f t="shared" si="19"/>
        <v>0.51432493507872656</v>
      </c>
      <c r="W71" s="25">
        <f t="shared" si="20"/>
        <v>2.6329500302852948</v>
      </c>
      <c r="X71" s="12"/>
      <c r="Y71" s="12"/>
      <c r="Z71" s="12"/>
    </row>
    <row r="72" spans="1:26" x14ac:dyDescent="0.3">
      <c r="A72" s="25" t="s">
        <v>1086</v>
      </c>
      <c r="B72" s="40" t="s">
        <v>150</v>
      </c>
      <c r="C72" t="s">
        <v>1159</v>
      </c>
      <c r="D72" s="10" t="s">
        <v>151</v>
      </c>
      <c r="E72" s="10">
        <v>2880.139017</v>
      </c>
      <c r="F72" s="10">
        <v>1863.4887510000001</v>
      </c>
      <c r="G72" s="10">
        <v>2354.7371119999998</v>
      </c>
      <c r="H72" s="10">
        <v>1283.5898850000001</v>
      </c>
      <c r="I72" s="10">
        <v>1815.706471</v>
      </c>
      <c r="J72" s="10">
        <v>6050.9813869999998</v>
      </c>
      <c r="K72" s="10">
        <v>3101.7296500000002</v>
      </c>
      <c r="L72" s="10">
        <v>5792.4326950000004</v>
      </c>
      <c r="M72" s="10">
        <v>15896.52152</v>
      </c>
      <c r="N72" s="10">
        <v>18406.195950000001</v>
      </c>
      <c r="O72" s="10">
        <v>7744.0851810000004</v>
      </c>
      <c r="P72" s="10">
        <v>14905.9138</v>
      </c>
      <c r="Q72" s="25">
        <f t="shared" si="14"/>
        <v>2095.4886912500001</v>
      </c>
      <c r="R72" s="25">
        <f t="shared" si="15"/>
        <v>4190.2125507499995</v>
      </c>
      <c r="S72" s="25">
        <f t="shared" si="16"/>
        <v>14238.179112750002</v>
      </c>
      <c r="T72" s="25">
        <f t="shared" si="17"/>
        <v>1.9996350103185025</v>
      </c>
      <c r="U72" s="25">
        <f t="shared" si="18"/>
        <v>6.7946819146309245</v>
      </c>
      <c r="V72" s="25">
        <f t="shared" si="19"/>
        <v>0.50009126407559723</v>
      </c>
      <c r="W72" s="25">
        <f t="shared" si="20"/>
        <v>0.14717392404296503</v>
      </c>
      <c r="X72" s="12"/>
      <c r="Y72" s="12"/>
      <c r="Z72" s="12"/>
    </row>
    <row r="73" spans="1:26" x14ac:dyDescent="0.3">
      <c r="A73" s="25" t="s">
        <v>1088</v>
      </c>
      <c r="B73" s="38" t="s">
        <v>1057</v>
      </c>
      <c r="C73" t="s">
        <v>1160</v>
      </c>
      <c r="D73" s="25" t="s">
        <v>1058</v>
      </c>
      <c r="E73" s="25">
        <v>126.7908535</v>
      </c>
      <c r="F73" s="25">
        <v>36.653463389999999</v>
      </c>
      <c r="G73" s="25">
        <v>293.9073636</v>
      </c>
      <c r="H73" s="25">
        <v>381.06661250000002</v>
      </c>
      <c r="I73" s="25">
        <v>438.7251172</v>
      </c>
      <c r="J73" s="25">
        <v>554.0535754</v>
      </c>
      <c r="K73" s="25">
        <v>297.63728800000001</v>
      </c>
      <c r="L73" s="25">
        <v>995.32183169999996</v>
      </c>
      <c r="M73" s="25">
        <v>392.06444110000001</v>
      </c>
      <c r="N73" s="25">
        <v>694.21977100000004</v>
      </c>
      <c r="O73" s="25">
        <v>688.65750979999996</v>
      </c>
      <c r="P73" s="25">
        <v>897.46304369999996</v>
      </c>
      <c r="Q73" s="25">
        <f t="shared" si="14"/>
        <v>209.60457324750001</v>
      </c>
      <c r="R73" s="25">
        <f t="shared" si="15"/>
        <v>571.43445307499996</v>
      </c>
      <c r="S73" s="25">
        <f t="shared" si="16"/>
        <v>668.10119140000006</v>
      </c>
      <c r="T73" s="25">
        <f t="shared" si="17"/>
        <v>2.7262499296723504</v>
      </c>
      <c r="U73" s="25">
        <f t="shared" si="18"/>
        <v>3.1874361377178042</v>
      </c>
      <c r="V73" s="25">
        <f t="shared" si="19"/>
        <v>0.36680422771076721</v>
      </c>
      <c r="W73" s="25">
        <f t="shared" si="20"/>
        <v>0.31373177588304474</v>
      </c>
      <c r="X73" s="12"/>
      <c r="Y73" s="12"/>
      <c r="Z73" s="12"/>
    </row>
    <row r="74" spans="1:26" x14ac:dyDescent="0.3">
      <c r="A74" s="25" t="s">
        <v>1087</v>
      </c>
      <c r="B74" s="38" t="s">
        <v>834</v>
      </c>
      <c r="C74" t="s">
        <v>1161</v>
      </c>
      <c r="D74" s="25" t="s">
        <v>835</v>
      </c>
      <c r="E74" s="25">
        <v>312.1820482</v>
      </c>
      <c r="F74" s="25">
        <v>534.24443180000003</v>
      </c>
      <c r="G74" s="25">
        <v>384.549961</v>
      </c>
      <c r="H74" s="25">
        <v>325.03661699999998</v>
      </c>
      <c r="I74" s="25">
        <v>172.07001410000001</v>
      </c>
      <c r="J74" s="25">
        <v>58.035911890000001</v>
      </c>
      <c r="K74" s="25">
        <v>36.084978460000002</v>
      </c>
      <c r="L74" s="25">
        <v>25.532590769999999</v>
      </c>
      <c r="M74" s="25">
        <v>57.35540606</v>
      </c>
      <c r="N74" s="25">
        <v>34.311700850000001</v>
      </c>
      <c r="O74" s="25">
        <v>55.698774649999997</v>
      </c>
      <c r="P74" s="25">
        <v>11.93925162</v>
      </c>
      <c r="Q74" s="25">
        <f t="shared" si="14"/>
        <v>389.0032645</v>
      </c>
      <c r="R74" s="25">
        <f t="shared" si="15"/>
        <v>72.930873805000004</v>
      </c>
      <c r="S74" s="25">
        <f t="shared" si="16"/>
        <v>39.826283294999996</v>
      </c>
      <c r="T74" s="25">
        <f t="shared" si="17"/>
        <v>0.18748139273006026</v>
      </c>
      <c r="U74" s="25">
        <f t="shared" si="18"/>
        <v>0.10238033181081439</v>
      </c>
      <c r="V74" s="25">
        <f t="shared" si="19"/>
        <v>5.3338626593190588</v>
      </c>
      <c r="W74" s="25">
        <f t="shared" si="20"/>
        <v>9.7675010650275151</v>
      </c>
      <c r="X74" s="12"/>
      <c r="Y74" s="12"/>
      <c r="Z74" s="12"/>
    </row>
    <row r="75" spans="1:26" x14ac:dyDescent="0.3">
      <c r="A75" s="25" t="s">
        <v>1086</v>
      </c>
      <c r="B75" s="40" t="s">
        <v>91</v>
      </c>
      <c r="C75" t="s">
        <v>1162</v>
      </c>
      <c r="D75" s="10" t="s">
        <v>92</v>
      </c>
      <c r="E75" s="10">
        <v>6.3305385169999999</v>
      </c>
      <c r="F75" s="10">
        <v>13.51012714</v>
      </c>
      <c r="G75" s="10">
        <v>15.297816539999999</v>
      </c>
      <c r="H75" s="10">
        <v>14.1480766</v>
      </c>
      <c r="I75" s="10">
        <v>34.01991151</v>
      </c>
      <c r="J75" s="10">
        <v>107.2615048</v>
      </c>
      <c r="K75" s="10">
        <v>34.806867939999997</v>
      </c>
      <c r="L75" s="10">
        <v>84.383864500000001</v>
      </c>
      <c r="M75" s="10">
        <v>235.12075519999999</v>
      </c>
      <c r="N75" s="10">
        <v>496.67324869999999</v>
      </c>
      <c r="O75" s="10">
        <v>116.4664298</v>
      </c>
      <c r="P75" s="10">
        <v>343.2430718</v>
      </c>
      <c r="Q75" s="25">
        <f t="shared" si="14"/>
        <v>12.321639699249999</v>
      </c>
      <c r="R75" s="25">
        <f t="shared" si="15"/>
        <v>65.118037187499993</v>
      </c>
      <c r="S75" s="25">
        <f t="shared" si="16"/>
        <v>297.87587637500002</v>
      </c>
      <c r="T75" s="25">
        <f t="shared" si="17"/>
        <v>5.2848515925574127</v>
      </c>
      <c r="U75" s="25">
        <f t="shared" si="18"/>
        <v>24.175019205693157</v>
      </c>
      <c r="V75" s="25">
        <f t="shared" si="19"/>
        <v>0.18922007221703008</v>
      </c>
      <c r="W75" s="25">
        <f t="shared" si="20"/>
        <v>4.1365013673474248E-2</v>
      </c>
      <c r="X75" s="12"/>
      <c r="Y75" s="12"/>
      <c r="Z75" s="12"/>
    </row>
    <row r="76" spans="1:26" x14ac:dyDescent="0.3">
      <c r="A76" s="25" t="s">
        <v>1086</v>
      </c>
      <c r="B76" s="40" t="s">
        <v>487</v>
      </c>
      <c r="C76" t="s">
        <v>1163</v>
      </c>
      <c r="D76" s="10" t="s">
        <v>488</v>
      </c>
      <c r="E76" s="10">
        <v>493.27069540000002</v>
      </c>
      <c r="F76" s="10">
        <v>333.72426330000002</v>
      </c>
      <c r="G76" s="10">
        <v>240.54110990000001</v>
      </c>
      <c r="H76" s="10">
        <v>522.97461659999999</v>
      </c>
      <c r="I76" s="10">
        <v>1027.0090459999999</v>
      </c>
      <c r="J76" s="10">
        <v>2362.3933729999999</v>
      </c>
      <c r="K76" s="10">
        <v>1247.084906</v>
      </c>
      <c r="L76" s="10">
        <v>1088.0130830000001</v>
      </c>
      <c r="M76" s="10">
        <v>655.64794900000004</v>
      </c>
      <c r="N76" s="10">
        <v>1131.1948259999999</v>
      </c>
      <c r="O76" s="10">
        <v>169.6156766</v>
      </c>
      <c r="P76" s="10">
        <v>480.2221169</v>
      </c>
      <c r="Q76" s="25">
        <f t="shared" si="14"/>
        <v>397.62767130000003</v>
      </c>
      <c r="R76" s="25">
        <f t="shared" si="15"/>
        <v>1431.125102</v>
      </c>
      <c r="S76" s="25">
        <f t="shared" si="16"/>
        <v>609.17014212499998</v>
      </c>
      <c r="T76" s="25">
        <f t="shared" si="17"/>
        <v>3.5991587238410583</v>
      </c>
      <c r="U76" s="25">
        <f t="shared" si="18"/>
        <v>1.532011442094523</v>
      </c>
      <c r="V76" s="25">
        <f t="shared" si="19"/>
        <v>0.27784270623463642</v>
      </c>
      <c r="W76" s="25">
        <f t="shared" si="20"/>
        <v>0.65273663924652425</v>
      </c>
      <c r="X76" s="12"/>
      <c r="Y76" s="12"/>
      <c r="Z76" s="12"/>
    </row>
    <row r="77" spans="1:26" x14ac:dyDescent="0.3">
      <c r="A77" s="25" t="s">
        <v>1087</v>
      </c>
      <c r="B77" s="38" t="s">
        <v>508</v>
      </c>
      <c r="C77" t="s">
        <v>1164</v>
      </c>
      <c r="D77" s="25" t="s">
        <v>509</v>
      </c>
      <c r="E77" s="25">
        <v>4315.3890490000003</v>
      </c>
      <c r="F77" s="25">
        <v>9777.337759</v>
      </c>
      <c r="G77" s="25">
        <v>9980.0709829999996</v>
      </c>
      <c r="H77" s="25">
        <v>11449.26064</v>
      </c>
      <c r="I77" s="25">
        <v>1173.6752879999999</v>
      </c>
      <c r="J77" s="25">
        <v>951.35421150000002</v>
      </c>
      <c r="K77" s="25">
        <v>948.17502320000006</v>
      </c>
      <c r="L77" s="25">
        <v>1380.517051</v>
      </c>
      <c r="M77" s="25">
        <v>1451.072533</v>
      </c>
      <c r="N77" s="25">
        <v>1132.86168</v>
      </c>
      <c r="O77" s="25">
        <v>2866.1312929999999</v>
      </c>
      <c r="P77" s="25">
        <v>476.17548879999998</v>
      </c>
      <c r="Q77" s="25">
        <f t="shared" si="14"/>
        <v>8880.5146077499994</v>
      </c>
      <c r="R77" s="25">
        <f t="shared" si="15"/>
        <v>1113.4303934249999</v>
      </c>
      <c r="S77" s="25">
        <f t="shared" si="16"/>
        <v>1481.5602486999999</v>
      </c>
      <c r="T77" s="25">
        <f t="shared" si="17"/>
        <v>0.12537903968462732</v>
      </c>
      <c r="U77" s="25">
        <f t="shared" si="18"/>
        <v>0.16683270217325544</v>
      </c>
      <c r="V77" s="25">
        <f t="shared" si="19"/>
        <v>7.9758147973963904</v>
      </c>
      <c r="W77" s="25">
        <f t="shared" si="20"/>
        <v>5.9940286704791363</v>
      </c>
      <c r="X77" s="12"/>
      <c r="Y77" s="12"/>
      <c r="Z77" s="12"/>
    </row>
    <row r="78" spans="1:26" x14ac:dyDescent="0.3">
      <c r="A78" s="25" t="s">
        <v>1086</v>
      </c>
      <c r="B78" s="40" t="s">
        <v>508</v>
      </c>
      <c r="C78" t="s">
        <v>1164</v>
      </c>
      <c r="D78" s="10" t="s">
        <v>509</v>
      </c>
      <c r="E78" s="10">
        <v>630.28698529999997</v>
      </c>
      <c r="F78" s="10">
        <v>18.853756910000001</v>
      </c>
      <c r="G78" s="10">
        <v>613.69856219999997</v>
      </c>
      <c r="H78" s="10">
        <v>258.7081761</v>
      </c>
      <c r="I78" s="10">
        <v>100.9419039</v>
      </c>
      <c r="J78" s="10">
        <v>135.61362399999999</v>
      </c>
      <c r="K78" s="10">
        <v>55.17367874</v>
      </c>
      <c r="L78" s="10">
        <v>33.843398379999996</v>
      </c>
      <c r="M78" s="10">
        <v>653.0969556</v>
      </c>
      <c r="N78" s="10">
        <v>786.76945820000003</v>
      </c>
      <c r="O78" s="10">
        <v>720.34226339999998</v>
      </c>
      <c r="P78" s="10">
        <v>1163.273246</v>
      </c>
      <c r="Q78" s="25">
        <f t="shared" si="14"/>
        <v>380.38687012749995</v>
      </c>
      <c r="R78" s="25">
        <f t="shared" si="15"/>
        <v>81.393151254999992</v>
      </c>
      <c r="S78" s="25">
        <f t="shared" si="16"/>
        <v>830.8704808</v>
      </c>
      <c r="T78" s="25">
        <f t="shared" si="17"/>
        <v>0.21397466013408464</v>
      </c>
      <c r="U78" s="25">
        <f t="shared" si="18"/>
        <v>2.1842774975947639</v>
      </c>
      <c r="V78" s="25">
        <f t="shared" si="19"/>
        <v>4.673450582294941</v>
      </c>
      <c r="W78" s="25">
        <f t="shared" si="20"/>
        <v>0.45781728791381071</v>
      </c>
      <c r="X78" s="12"/>
      <c r="Y78" s="12"/>
      <c r="Z78" s="12"/>
    </row>
    <row r="79" spans="1:26" x14ac:dyDescent="0.3">
      <c r="A79" s="25" t="s">
        <v>1087</v>
      </c>
      <c r="B79" s="38" t="s">
        <v>589</v>
      </c>
      <c r="C79" t="s">
        <v>1165</v>
      </c>
      <c r="D79" s="25" t="s">
        <v>590</v>
      </c>
      <c r="E79" s="25">
        <v>7889.0624779999998</v>
      </c>
      <c r="F79" s="25">
        <v>17089.650140000002</v>
      </c>
      <c r="G79" s="25">
        <v>10958.98943</v>
      </c>
      <c r="H79" s="25">
        <v>26032.998530000001</v>
      </c>
      <c r="I79" s="25">
        <v>833.43034109999996</v>
      </c>
      <c r="J79" s="25">
        <v>3176.2156719999998</v>
      </c>
      <c r="K79" s="25">
        <v>4791.0785749999995</v>
      </c>
      <c r="L79" s="25">
        <v>4607.0717430000004</v>
      </c>
      <c r="M79" s="25">
        <v>2085.2615449999998</v>
      </c>
      <c r="N79" s="25">
        <v>2554.988562</v>
      </c>
      <c r="O79" s="25">
        <v>1849.90345</v>
      </c>
      <c r="P79" s="25">
        <v>2632.1540009999999</v>
      </c>
      <c r="Q79" s="25">
        <f t="shared" si="14"/>
        <v>15492.675144500001</v>
      </c>
      <c r="R79" s="25">
        <f t="shared" si="15"/>
        <v>3351.9490827750001</v>
      </c>
      <c r="S79" s="25">
        <f t="shared" si="16"/>
        <v>2280.5768895000001</v>
      </c>
      <c r="T79" s="25">
        <f t="shared" si="17"/>
        <v>0.21635702365869097</v>
      </c>
      <c r="U79" s="25">
        <f t="shared" si="18"/>
        <v>0.14720355705061172</v>
      </c>
      <c r="V79" s="25">
        <f t="shared" si="19"/>
        <v>4.6219900010157611</v>
      </c>
      <c r="W79" s="25">
        <f t="shared" si="20"/>
        <v>6.7933141021597638</v>
      </c>
      <c r="X79" s="12"/>
      <c r="Y79" s="12"/>
      <c r="Z79" s="12"/>
    </row>
    <row r="80" spans="1:26" x14ac:dyDescent="0.3">
      <c r="A80" s="25" t="s">
        <v>1086</v>
      </c>
      <c r="B80" s="40" t="s">
        <v>589</v>
      </c>
      <c r="C80" t="s">
        <v>1165</v>
      </c>
      <c r="D80" s="10" t="s">
        <v>590</v>
      </c>
      <c r="E80" s="10">
        <v>78515.290970000002</v>
      </c>
      <c r="F80" s="10">
        <v>63378.92899</v>
      </c>
      <c r="G80" s="10">
        <v>150140.32759999999</v>
      </c>
      <c r="H80" s="10">
        <v>23144.105159999999</v>
      </c>
      <c r="I80" s="10">
        <v>8387.7835020000002</v>
      </c>
      <c r="J80" s="10">
        <v>43098.862869999997</v>
      </c>
      <c r="K80" s="10">
        <v>11307.58116</v>
      </c>
      <c r="L80" s="10">
        <v>18963.054080000002</v>
      </c>
      <c r="M80" s="10">
        <v>42306.538070000002</v>
      </c>
      <c r="N80" s="10">
        <v>36776.091419999997</v>
      </c>
      <c r="O80" s="10">
        <v>20208.133000000002</v>
      </c>
      <c r="P80" s="10">
        <v>32441.315589999998</v>
      </c>
      <c r="Q80" s="25">
        <f t="shared" si="14"/>
        <v>78794.663179999989</v>
      </c>
      <c r="R80" s="25">
        <f t="shared" si="15"/>
        <v>20439.320402999998</v>
      </c>
      <c r="S80" s="25">
        <f t="shared" si="16"/>
        <v>32933.019520000002</v>
      </c>
      <c r="T80" s="25">
        <f t="shared" si="17"/>
        <v>0.25939980676493324</v>
      </c>
      <c r="U80" s="25">
        <f t="shared" si="18"/>
        <v>0.41796002661712256</v>
      </c>
      <c r="V80" s="25">
        <f t="shared" si="19"/>
        <v>3.8550529873994654</v>
      </c>
      <c r="W80" s="25">
        <f t="shared" si="20"/>
        <v>2.3925732996377245</v>
      </c>
      <c r="X80" s="12"/>
      <c r="Y80" s="12"/>
      <c r="Z80" s="12"/>
    </row>
    <row r="81" spans="1:26" x14ac:dyDescent="0.3">
      <c r="A81" s="25" t="s">
        <v>1087</v>
      </c>
      <c r="B81" s="38" t="s">
        <v>979</v>
      </c>
      <c r="C81" t="s">
        <v>1165</v>
      </c>
      <c r="D81" s="25" t="s">
        <v>590</v>
      </c>
      <c r="E81" s="25">
        <v>2047.1320940000001</v>
      </c>
      <c r="F81" s="25">
        <v>5457.1231809999999</v>
      </c>
      <c r="G81" s="25">
        <v>2975.228024</v>
      </c>
      <c r="H81" s="25">
        <v>6399.5111800000004</v>
      </c>
      <c r="I81" s="25">
        <v>1621.253291</v>
      </c>
      <c r="J81" s="25">
        <v>10521.793879999999</v>
      </c>
      <c r="K81" s="25">
        <v>14831.53472</v>
      </c>
      <c r="L81" s="25">
        <v>14959.712159999999</v>
      </c>
      <c r="M81" s="25">
        <v>20583.996770000002</v>
      </c>
      <c r="N81" s="25">
        <v>21968.150989999998</v>
      </c>
      <c r="O81" s="25">
        <v>16146.24618</v>
      </c>
      <c r="P81" s="25">
        <v>19024.248930000002</v>
      </c>
      <c r="Q81" s="25">
        <f t="shared" si="14"/>
        <v>4219.7486197500002</v>
      </c>
      <c r="R81" s="25">
        <f t="shared" si="15"/>
        <v>10483.573512749999</v>
      </c>
      <c r="S81" s="25">
        <f t="shared" si="16"/>
        <v>19430.660717500003</v>
      </c>
      <c r="T81" s="25">
        <f t="shared" si="17"/>
        <v>2.4844071193442563</v>
      </c>
      <c r="U81" s="25">
        <f t="shared" si="18"/>
        <v>4.6046962671087206</v>
      </c>
      <c r="V81" s="25">
        <f t="shared" si="19"/>
        <v>0.40251051939665339</v>
      </c>
      <c r="W81" s="25">
        <f t="shared" si="20"/>
        <v>0.21716958991258242</v>
      </c>
      <c r="X81" s="12"/>
      <c r="Y81" s="12"/>
      <c r="Z81" s="12"/>
    </row>
    <row r="82" spans="1:26" x14ac:dyDescent="0.3">
      <c r="A82" s="25" t="s">
        <v>1087</v>
      </c>
      <c r="B82" s="38" t="s">
        <v>648</v>
      </c>
      <c r="C82" t="s">
        <v>1166</v>
      </c>
      <c r="D82" s="25" t="s">
        <v>649</v>
      </c>
      <c r="E82" s="25">
        <v>3171.1311260000002</v>
      </c>
      <c r="F82" s="25">
        <v>3156.3020339999998</v>
      </c>
      <c r="G82" s="25">
        <v>1909.4624200000001</v>
      </c>
      <c r="H82" s="25">
        <v>5249.8752839999997</v>
      </c>
      <c r="I82" s="25">
        <v>1544.2621329999999</v>
      </c>
      <c r="J82" s="25">
        <v>1212.4174379999999</v>
      </c>
      <c r="K82" s="25">
        <v>1236.9885079999999</v>
      </c>
      <c r="L82" s="25">
        <v>1656.0278639999999</v>
      </c>
      <c r="M82" s="25">
        <v>1394.7897399999999</v>
      </c>
      <c r="N82" s="25">
        <v>1917.6427200000001</v>
      </c>
      <c r="O82" s="25">
        <v>551.38758140000004</v>
      </c>
      <c r="P82" s="25">
        <v>1094.9536149999999</v>
      </c>
      <c r="Q82" s="25">
        <f t="shared" si="14"/>
        <v>3371.692716</v>
      </c>
      <c r="R82" s="25">
        <f t="shared" si="15"/>
        <v>1412.4239857499999</v>
      </c>
      <c r="S82" s="25">
        <f t="shared" si="16"/>
        <v>1239.6934141000002</v>
      </c>
      <c r="T82" s="25">
        <f t="shared" si="17"/>
        <v>0.4189064973351504</v>
      </c>
      <c r="U82" s="25">
        <f t="shared" si="18"/>
        <v>0.36767686693902152</v>
      </c>
      <c r="V82" s="25">
        <f t="shared" si="19"/>
        <v>2.3871675573461921</v>
      </c>
      <c r="W82" s="25">
        <f t="shared" si="20"/>
        <v>2.7197794855172326</v>
      </c>
      <c r="X82" s="12"/>
      <c r="Y82" s="12"/>
      <c r="Z82" s="12"/>
    </row>
    <row r="83" spans="1:26" x14ac:dyDescent="0.3">
      <c r="A83" s="25" t="s">
        <v>1087</v>
      </c>
      <c r="B83" s="38" t="s">
        <v>702</v>
      </c>
      <c r="C83" t="s">
        <v>1167</v>
      </c>
      <c r="D83" s="25" t="s">
        <v>703</v>
      </c>
      <c r="E83" s="25">
        <v>2559.4349069999998</v>
      </c>
      <c r="F83" s="25">
        <v>4431.3381159999999</v>
      </c>
      <c r="G83" s="25">
        <v>2747.2142909999998</v>
      </c>
      <c r="H83" s="25">
        <v>4987.5563030000003</v>
      </c>
      <c r="I83" s="25">
        <v>778.15325900000005</v>
      </c>
      <c r="J83" s="25">
        <v>1509.6343199999999</v>
      </c>
      <c r="K83" s="25">
        <v>1553.02306</v>
      </c>
      <c r="L83" s="25">
        <v>1071.4271429999999</v>
      </c>
      <c r="M83" s="25">
        <v>1679.356376</v>
      </c>
      <c r="N83" s="25">
        <v>1912.7629059999999</v>
      </c>
      <c r="O83" s="25">
        <v>2150.6519309999999</v>
      </c>
      <c r="P83" s="25">
        <v>1741.1789510000001</v>
      </c>
      <c r="Q83" s="25">
        <f t="shared" si="14"/>
        <v>3681.3859042499998</v>
      </c>
      <c r="R83" s="25">
        <f t="shared" si="15"/>
        <v>1228.0594455</v>
      </c>
      <c r="S83" s="25">
        <f t="shared" si="16"/>
        <v>1870.987541</v>
      </c>
      <c r="T83" s="25">
        <f t="shared" si="17"/>
        <v>0.3335861758155424</v>
      </c>
      <c r="U83" s="25">
        <f t="shared" si="18"/>
        <v>0.5082291261125399</v>
      </c>
      <c r="V83" s="25">
        <f t="shared" si="19"/>
        <v>2.9977261424434847</v>
      </c>
      <c r="W83" s="25">
        <f t="shared" si="20"/>
        <v>1.9676164718244908</v>
      </c>
      <c r="X83" s="12"/>
      <c r="Y83" s="12"/>
      <c r="Z83" s="12"/>
    </row>
    <row r="84" spans="1:26" x14ac:dyDescent="0.3">
      <c r="A84" s="25" t="s">
        <v>1087</v>
      </c>
      <c r="B84" s="38" t="s">
        <v>647</v>
      </c>
      <c r="C84" t="s">
        <v>1168</v>
      </c>
      <c r="D84" s="25" t="s">
        <v>533</v>
      </c>
      <c r="E84" s="25">
        <v>13489.67417</v>
      </c>
      <c r="F84" s="25">
        <v>12659.76937</v>
      </c>
      <c r="G84" s="25">
        <v>19033.88133</v>
      </c>
      <c r="H84" s="25">
        <v>34629.416380000002</v>
      </c>
      <c r="I84" s="25">
        <v>4747.2835530000002</v>
      </c>
      <c r="J84" s="25">
        <v>10099.671679999999</v>
      </c>
      <c r="K84" s="25">
        <v>8798.4233949999998</v>
      </c>
      <c r="L84" s="25">
        <v>16349.15755</v>
      </c>
      <c r="M84" s="25">
        <v>5753.0390660000003</v>
      </c>
      <c r="N84" s="25">
        <v>6944.8403060000001</v>
      </c>
      <c r="O84" s="25">
        <v>3703.9154570000001</v>
      </c>
      <c r="P84" s="25">
        <v>4367.4441980000001</v>
      </c>
      <c r="Q84" s="25">
        <f t="shared" si="14"/>
        <v>19953.185312499998</v>
      </c>
      <c r="R84" s="25">
        <f t="shared" si="15"/>
        <v>9998.6340444999987</v>
      </c>
      <c r="S84" s="25">
        <f t="shared" si="16"/>
        <v>5192.3097567499999</v>
      </c>
      <c r="T84" s="25">
        <f t="shared" si="17"/>
        <v>0.50110465511670421</v>
      </c>
      <c r="U84" s="25">
        <f t="shared" si="18"/>
        <v>0.26022460451450791</v>
      </c>
      <c r="V84" s="25">
        <f t="shared" si="19"/>
        <v>1.9955911201166274</v>
      </c>
      <c r="W84" s="25">
        <f t="shared" si="20"/>
        <v>3.8428341619181845</v>
      </c>
      <c r="X84" s="12"/>
      <c r="Y84" s="12"/>
      <c r="Z84" s="12"/>
    </row>
    <row r="85" spans="1:26" x14ac:dyDescent="0.3">
      <c r="A85" s="25" t="s">
        <v>1086</v>
      </c>
      <c r="B85" s="40" t="s">
        <v>279</v>
      </c>
      <c r="C85" t="s">
        <v>1169</v>
      </c>
      <c r="D85" s="10" t="s">
        <v>280</v>
      </c>
      <c r="E85" s="10">
        <v>21047.737990000001</v>
      </c>
      <c r="F85" s="10">
        <v>14148.90467</v>
      </c>
      <c r="G85" s="10">
        <v>26951.982779999998</v>
      </c>
      <c r="H85" s="10">
        <v>32152.476879999998</v>
      </c>
      <c r="I85" s="10">
        <v>9695.5555910000003</v>
      </c>
      <c r="J85" s="10">
        <v>19765.887279999999</v>
      </c>
      <c r="K85" s="10">
        <v>9478.9788289999997</v>
      </c>
      <c r="L85" s="10">
        <v>11235.528539999999</v>
      </c>
      <c r="M85" s="10">
        <v>10525.647800000001</v>
      </c>
      <c r="N85" s="10">
        <v>8541.8188100000007</v>
      </c>
      <c r="O85" s="10">
        <v>5949.713761</v>
      </c>
      <c r="P85" s="10">
        <v>6782.493743</v>
      </c>
      <c r="Q85" s="25">
        <f t="shared" si="14"/>
        <v>23575.275579999998</v>
      </c>
      <c r="R85" s="25">
        <f t="shared" si="15"/>
        <v>12543.98756</v>
      </c>
      <c r="S85" s="25">
        <f t="shared" si="16"/>
        <v>7949.9185285000003</v>
      </c>
      <c r="T85" s="25">
        <f t="shared" si="17"/>
        <v>0.53208232995764626</v>
      </c>
      <c r="U85" s="25">
        <f t="shared" si="18"/>
        <v>0.33721423537650119</v>
      </c>
      <c r="V85" s="25">
        <f t="shared" si="19"/>
        <v>1.8794083992219774</v>
      </c>
      <c r="W85" s="25">
        <f t="shared" si="20"/>
        <v>2.9654738593211984</v>
      </c>
      <c r="X85" s="12"/>
      <c r="Y85" s="12"/>
      <c r="Z85" s="12"/>
    </row>
    <row r="86" spans="1:26" x14ac:dyDescent="0.3">
      <c r="A86" s="25" t="s">
        <v>1087</v>
      </c>
      <c r="B86" s="38" t="s">
        <v>279</v>
      </c>
      <c r="C86" t="s">
        <v>1169</v>
      </c>
      <c r="D86" s="25" t="s">
        <v>280</v>
      </c>
      <c r="E86" s="25">
        <v>12.022509830000001</v>
      </c>
      <c r="F86" s="25">
        <v>260.42680289999998</v>
      </c>
      <c r="G86" s="25">
        <v>4.503094452</v>
      </c>
      <c r="H86" s="25">
        <v>19.062271710000001</v>
      </c>
      <c r="I86" s="25">
        <v>71.800103989999997</v>
      </c>
      <c r="J86" s="25">
        <v>531.9996036</v>
      </c>
      <c r="K86" s="25">
        <v>1024.996574</v>
      </c>
      <c r="L86" s="25">
        <v>1113.221217</v>
      </c>
      <c r="M86" s="25">
        <v>1990.2937260000001</v>
      </c>
      <c r="N86" s="25">
        <v>1878.6679779999999</v>
      </c>
      <c r="O86" s="25">
        <v>1372.092705</v>
      </c>
      <c r="P86" s="25">
        <v>1708.8164839999999</v>
      </c>
      <c r="Q86" s="25">
        <f t="shared" si="14"/>
        <v>74.003669723000002</v>
      </c>
      <c r="R86" s="25">
        <f t="shared" si="15"/>
        <v>685.50437464750007</v>
      </c>
      <c r="S86" s="25">
        <f t="shared" si="16"/>
        <v>1737.4677232500001</v>
      </c>
      <c r="T86" s="25">
        <f t="shared" si="17"/>
        <v>9.2631132646986618</v>
      </c>
      <c r="U86" s="25">
        <f t="shared" si="18"/>
        <v>23.478129257014441</v>
      </c>
      <c r="V86" s="25">
        <f t="shared" si="19"/>
        <v>0.10795506558372316</v>
      </c>
      <c r="W86" s="25">
        <f t="shared" si="20"/>
        <v>4.2592831356068762E-2</v>
      </c>
      <c r="X86" s="12"/>
      <c r="Y86" s="12"/>
      <c r="Z86" s="12"/>
    </row>
    <row r="87" spans="1:26" x14ac:dyDescent="0.3">
      <c r="A87" s="25" t="s">
        <v>1087</v>
      </c>
      <c r="B87" s="38" t="s">
        <v>973</v>
      </c>
      <c r="C87" t="s">
        <v>1170</v>
      </c>
      <c r="D87" s="25" t="s">
        <v>974</v>
      </c>
      <c r="E87" s="25">
        <v>1380.8788280000001</v>
      </c>
      <c r="F87" s="25">
        <v>2646.8860319999999</v>
      </c>
      <c r="G87" s="25">
        <v>1270.9036289999999</v>
      </c>
      <c r="H87" s="25">
        <v>2492.8576600000001</v>
      </c>
      <c r="I87" s="25">
        <v>53.883100470000002</v>
      </c>
      <c r="J87" s="25">
        <v>892.05109440000001</v>
      </c>
      <c r="K87" s="25">
        <v>746.27422090000005</v>
      </c>
      <c r="L87" s="25">
        <v>691.00749329999996</v>
      </c>
      <c r="M87" s="25">
        <v>357.68894169999999</v>
      </c>
      <c r="N87" s="25">
        <v>369.54816399999999</v>
      </c>
      <c r="O87" s="25">
        <v>287.2654187</v>
      </c>
      <c r="P87" s="25">
        <v>296.26644119999997</v>
      </c>
      <c r="Q87" s="25">
        <f t="shared" si="14"/>
        <v>1947.8815372499998</v>
      </c>
      <c r="R87" s="25">
        <f t="shared" si="15"/>
        <v>595.80397726750004</v>
      </c>
      <c r="S87" s="25">
        <f t="shared" si="16"/>
        <v>327.6922414</v>
      </c>
      <c r="T87" s="25">
        <f t="shared" si="17"/>
        <v>0.30587279866549294</v>
      </c>
      <c r="U87" s="25">
        <f t="shared" si="18"/>
        <v>0.16823006693858433</v>
      </c>
      <c r="V87" s="25">
        <f t="shared" si="19"/>
        <v>3.2693328872751937</v>
      </c>
      <c r="W87" s="25">
        <f t="shared" si="20"/>
        <v>5.9442406354452064</v>
      </c>
      <c r="X87" s="12"/>
      <c r="Y87" s="12"/>
      <c r="Z87" s="12"/>
    </row>
    <row r="88" spans="1:26" x14ac:dyDescent="0.3">
      <c r="A88" s="25" t="s">
        <v>1087</v>
      </c>
      <c r="B88" s="38" t="s">
        <v>925</v>
      </c>
      <c r="C88" t="s">
        <v>1171</v>
      </c>
      <c r="D88" s="25" t="s">
        <v>926</v>
      </c>
      <c r="E88" s="25">
        <v>91.409396240000007</v>
      </c>
      <c r="F88" s="25">
        <v>165.99992130000001</v>
      </c>
      <c r="G88" s="25">
        <v>107.00907100000001</v>
      </c>
      <c r="H88" s="25">
        <v>258.66572289999999</v>
      </c>
      <c r="I88" s="25">
        <v>0</v>
      </c>
      <c r="J88" s="25">
        <v>12.6319435</v>
      </c>
      <c r="K88" s="25">
        <v>33.580354540000002</v>
      </c>
      <c r="L88" s="25">
        <v>5.6302916280000002</v>
      </c>
      <c r="M88" s="25">
        <v>4.9389969330000003</v>
      </c>
      <c r="N88" s="25">
        <v>28.61014763</v>
      </c>
      <c r="O88" s="25">
        <v>28.797301820000001</v>
      </c>
      <c r="P88" s="25">
        <v>38.326758669999997</v>
      </c>
      <c r="Q88" s="25">
        <f t="shared" si="14"/>
        <v>155.77102786</v>
      </c>
      <c r="R88" s="25">
        <f t="shared" si="15"/>
        <v>12.960647417000001</v>
      </c>
      <c r="S88" s="25">
        <f t="shared" si="16"/>
        <v>25.168301263250001</v>
      </c>
      <c r="T88" s="25">
        <f t="shared" si="17"/>
        <v>8.3203196352074196E-2</v>
      </c>
      <c r="U88" s="25">
        <f t="shared" si="18"/>
        <v>0.16157241567328001</v>
      </c>
      <c r="V88" s="25">
        <f t="shared" si="19"/>
        <v>12.018769035849314</v>
      </c>
      <c r="W88" s="25">
        <f t="shared" si="20"/>
        <v>6.1891752737183019</v>
      </c>
      <c r="X88" s="12"/>
      <c r="Y88" s="12"/>
      <c r="Z88" s="12"/>
    </row>
    <row r="89" spans="1:26" x14ac:dyDescent="0.3">
      <c r="A89" s="25" t="s">
        <v>1086</v>
      </c>
      <c r="B89" s="40" t="s">
        <v>367</v>
      </c>
      <c r="C89" t="s">
        <v>1172</v>
      </c>
      <c r="D89" s="10" t="s">
        <v>368</v>
      </c>
      <c r="E89" s="10">
        <v>2815.6179699999998</v>
      </c>
      <c r="F89" s="10">
        <v>2441.8111490000001</v>
      </c>
      <c r="G89" s="10">
        <v>3668.229765</v>
      </c>
      <c r="H89" s="10">
        <v>6478.8869709999999</v>
      </c>
      <c r="I89" s="10">
        <v>1948.904432</v>
      </c>
      <c r="J89" s="10">
        <v>1233.5093910000001</v>
      </c>
      <c r="K89" s="10">
        <v>1343.5187579999999</v>
      </c>
      <c r="L89" s="10">
        <v>1379.7790319999999</v>
      </c>
      <c r="M89" s="10">
        <v>2586.0517890000001</v>
      </c>
      <c r="N89" s="10">
        <v>1794.1920250000001</v>
      </c>
      <c r="O89" s="10">
        <v>3135.4470569999999</v>
      </c>
      <c r="P89" s="10">
        <v>2067.3633840000002</v>
      </c>
      <c r="Q89" s="25">
        <f t="shared" si="14"/>
        <v>3851.1364637500001</v>
      </c>
      <c r="R89" s="25">
        <f t="shared" si="15"/>
        <v>1476.4279032499999</v>
      </c>
      <c r="S89" s="25">
        <f t="shared" si="16"/>
        <v>2395.7635637500002</v>
      </c>
      <c r="T89" s="25">
        <f t="shared" si="17"/>
        <v>0.38337460049710759</v>
      </c>
      <c r="U89" s="25">
        <f t="shared" si="18"/>
        <v>0.62209261767295387</v>
      </c>
      <c r="V89" s="25">
        <f t="shared" si="19"/>
        <v>2.6084148472625395</v>
      </c>
      <c r="W89" s="25">
        <f t="shared" si="20"/>
        <v>1.6074776835331608</v>
      </c>
      <c r="X89" s="12"/>
      <c r="Y89" s="12"/>
      <c r="Z89" s="12"/>
    </row>
    <row r="90" spans="1:26" x14ac:dyDescent="0.3">
      <c r="A90" s="25" t="s">
        <v>1086</v>
      </c>
      <c r="B90" s="40" t="s">
        <v>115</v>
      </c>
      <c r="C90" t="s">
        <v>1173</v>
      </c>
      <c r="D90" s="10" t="s">
        <v>116</v>
      </c>
      <c r="E90" s="10">
        <v>2000.1095439999999</v>
      </c>
      <c r="F90" s="10">
        <v>1804.6616289999999</v>
      </c>
      <c r="G90" s="10">
        <v>2423.8248880000001</v>
      </c>
      <c r="H90" s="10">
        <v>2144.7125070000002</v>
      </c>
      <c r="I90" s="10">
        <v>8543.4987230000006</v>
      </c>
      <c r="J90" s="10">
        <v>25365.092189999999</v>
      </c>
      <c r="K90" s="10">
        <v>11012.09727</v>
      </c>
      <c r="L90" s="10">
        <v>7651.5439919999999</v>
      </c>
      <c r="M90" s="10">
        <v>13191.017449999999</v>
      </c>
      <c r="N90" s="10">
        <v>10885.14309</v>
      </c>
      <c r="O90" s="10">
        <v>5978.3385099999996</v>
      </c>
      <c r="P90" s="10">
        <v>9416.4335179999998</v>
      </c>
      <c r="Q90" s="25">
        <f t="shared" si="14"/>
        <v>2093.3271420000001</v>
      </c>
      <c r="R90" s="25">
        <f t="shared" si="15"/>
        <v>13143.058043749999</v>
      </c>
      <c r="S90" s="25">
        <f t="shared" si="16"/>
        <v>9867.7331419999991</v>
      </c>
      <c r="T90" s="25">
        <f t="shared" si="17"/>
        <v>6.2785494823293124</v>
      </c>
      <c r="U90" s="25">
        <f t="shared" si="18"/>
        <v>4.7138992009496423</v>
      </c>
      <c r="V90" s="25">
        <f t="shared" si="19"/>
        <v>0.15927245661031322</v>
      </c>
      <c r="W90" s="25">
        <f t="shared" si="20"/>
        <v>0.21213860487270161</v>
      </c>
      <c r="X90" s="12"/>
      <c r="Y90" s="12"/>
      <c r="Z90" s="12"/>
    </row>
    <row r="91" spans="1:26" x14ac:dyDescent="0.3">
      <c r="A91" s="25" t="s">
        <v>1087</v>
      </c>
      <c r="B91" s="38" t="s">
        <v>933</v>
      </c>
      <c r="C91" t="s">
        <v>1174</v>
      </c>
      <c r="D91" s="25" t="s">
        <v>584</v>
      </c>
      <c r="E91" s="25">
        <v>478.21402890000002</v>
      </c>
      <c r="F91" s="25">
        <v>464.4578262</v>
      </c>
      <c r="G91" s="25">
        <v>324.83200770000002</v>
      </c>
      <c r="H91" s="25">
        <v>1369.8147280000001</v>
      </c>
      <c r="I91" s="25">
        <v>66.954266610000005</v>
      </c>
      <c r="J91" s="25">
        <v>17.737255919999999</v>
      </c>
      <c r="K91" s="25">
        <v>69.277217859999993</v>
      </c>
      <c r="L91" s="25">
        <v>422.94908600000002</v>
      </c>
      <c r="M91" s="25">
        <v>96.200379330000004</v>
      </c>
      <c r="N91" s="25">
        <v>144.69366969999999</v>
      </c>
      <c r="O91" s="25">
        <v>45.884240679999998</v>
      </c>
      <c r="P91" s="25">
        <v>35.35625177</v>
      </c>
      <c r="Q91" s="25">
        <f t="shared" si="14"/>
        <v>659.32964770000001</v>
      </c>
      <c r="R91" s="25">
        <f t="shared" si="15"/>
        <v>144.22945659750002</v>
      </c>
      <c r="S91" s="25">
        <f t="shared" si="16"/>
        <v>80.533635369999985</v>
      </c>
      <c r="T91" s="25">
        <f t="shared" si="17"/>
        <v>0.21875166254183903</v>
      </c>
      <c r="U91" s="25">
        <f t="shared" si="18"/>
        <v>0.12214472024871449</v>
      </c>
      <c r="V91" s="25">
        <f t="shared" si="19"/>
        <v>4.5713938279611348</v>
      </c>
      <c r="W91" s="25">
        <f t="shared" si="20"/>
        <v>8.1870096223870501</v>
      </c>
      <c r="X91" s="12"/>
      <c r="Y91" s="12"/>
      <c r="Z91" s="12"/>
    </row>
    <row r="92" spans="1:26" x14ac:dyDescent="0.3">
      <c r="A92" s="25" t="s">
        <v>1087</v>
      </c>
      <c r="B92" s="38" t="s">
        <v>741</v>
      </c>
      <c r="C92" t="s">
        <v>1175</v>
      </c>
      <c r="D92" s="25" t="s">
        <v>742</v>
      </c>
      <c r="E92" s="25">
        <v>1384.077953</v>
      </c>
      <c r="F92" s="25">
        <v>440.99753500000003</v>
      </c>
      <c r="G92" s="25">
        <v>1296.775367</v>
      </c>
      <c r="H92" s="25">
        <v>597.99697779999997</v>
      </c>
      <c r="I92" s="25">
        <v>2125.6269900000002</v>
      </c>
      <c r="J92" s="25">
        <v>2669.386763</v>
      </c>
      <c r="K92" s="25">
        <v>861.82338270000002</v>
      </c>
      <c r="L92" s="25">
        <v>2894.8101820000002</v>
      </c>
      <c r="M92" s="25">
        <v>894.53765739999994</v>
      </c>
      <c r="N92" s="25">
        <v>446.40717330000001</v>
      </c>
      <c r="O92" s="25">
        <v>441.77045750000002</v>
      </c>
      <c r="P92" s="25">
        <v>776.09519929999999</v>
      </c>
      <c r="Q92" s="25">
        <f t="shared" si="14"/>
        <v>929.96195819999991</v>
      </c>
      <c r="R92" s="25">
        <f t="shared" si="15"/>
        <v>2137.9118294250002</v>
      </c>
      <c r="S92" s="25">
        <f t="shared" si="16"/>
        <v>639.70262187499998</v>
      </c>
      <c r="T92" s="25">
        <f t="shared" si="17"/>
        <v>2.2989239619683621</v>
      </c>
      <c r="U92" s="25">
        <f t="shared" si="18"/>
        <v>0.68788041944552747</v>
      </c>
      <c r="V92" s="25">
        <f t="shared" si="19"/>
        <v>0.43498611373983409</v>
      </c>
      <c r="W92" s="25">
        <f t="shared" si="20"/>
        <v>1.4537410452910691</v>
      </c>
      <c r="X92" s="12"/>
      <c r="Y92" s="12"/>
      <c r="Z92" s="12"/>
    </row>
    <row r="93" spans="1:26" x14ac:dyDescent="0.3">
      <c r="A93" s="25" t="s">
        <v>1087</v>
      </c>
      <c r="B93" s="38" t="s">
        <v>726</v>
      </c>
      <c r="C93" t="s">
        <v>1176</v>
      </c>
      <c r="D93" s="25" t="s">
        <v>727</v>
      </c>
      <c r="E93" s="25">
        <v>115.5062365</v>
      </c>
      <c r="F93" s="25">
        <v>320.45251209999998</v>
      </c>
      <c r="G93" s="25">
        <v>31.300382290000002</v>
      </c>
      <c r="H93" s="25">
        <v>100.3793562</v>
      </c>
      <c r="I93" s="25">
        <v>344.59437580000002</v>
      </c>
      <c r="J93" s="25">
        <v>280.2615184</v>
      </c>
      <c r="K93" s="25">
        <v>1065.7844</v>
      </c>
      <c r="L93" s="25">
        <v>1198.3543870000001</v>
      </c>
      <c r="M93" s="25">
        <v>628.78985850000004</v>
      </c>
      <c r="N93" s="25">
        <v>260.99913670000001</v>
      </c>
      <c r="O93" s="25">
        <v>604.63394649999998</v>
      </c>
      <c r="P93" s="25">
        <v>459.8200392</v>
      </c>
      <c r="Q93" s="25">
        <f t="shared" si="14"/>
        <v>141.9096217725</v>
      </c>
      <c r="R93" s="25">
        <f t="shared" si="15"/>
        <v>722.24867029999996</v>
      </c>
      <c r="S93" s="25">
        <f t="shared" si="16"/>
        <v>488.56074522500001</v>
      </c>
      <c r="T93" s="25">
        <f t="shared" si="17"/>
        <v>5.0894975356770429</v>
      </c>
      <c r="U93" s="25">
        <f t="shared" si="18"/>
        <v>3.4427598292681512</v>
      </c>
      <c r="V93" s="25">
        <f t="shared" si="19"/>
        <v>0.19648305024023802</v>
      </c>
      <c r="W93" s="25">
        <f t="shared" si="20"/>
        <v>0.29046464162229296</v>
      </c>
      <c r="X93" s="12"/>
      <c r="Y93" s="12"/>
      <c r="Z93" s="12"/>
    </row>
    <row r="94" spans="1:26" x14ac:dyDescent="0.3">
      <c r="A94" s="25" t="s">
        <v>1087</v>
      </c>
      <c r="B94" s="38" t="s">
        <v>818</v>
      </c>
      <c r="C94" t="s">
        <v>1177</v>
      </c>
      <c r="D94" s="25" t="s">
        <v>819</v>
      </c>
      <c r="E94" s="25">
        <v>355.3179212</v>
      </c>
      <c r="F94" s="25">
        <v>560.34052399999996</v>
      </c>
      <c r="G94" s="25">
        <v>265.65507889999998</v>
      </c>
      <c r="H94" s="25">
        <v>399.54013950000001</v>
      </c>
      <c r="I94" s="25">
        <v>664.16709030000004</v>
      </c>
      <c r="J94" s="25">
        <v>429.91955039999999</v>
      </c>
      <c r="K94" s="25">
        <v>342.97823319999998</v>
      </c>
      <c r="L94" s="25">
        <v>430.9234376</v>
      </c>
      <c r="M94" s="25">
        <v>96.235897179999995</v>
      </c>
      <c r="N94" s="25">
        <v>159.509816</v>
      </c>
      <c r="O94" s="25">
        <v>157.1935379</v>
      </c>
      <c r="P94" s="25">
        <v>184.1403924</v>
      </c>
      <c r="Q94" s="25">
        <f t="shared" si="14"/>
        <v>395.21341589999997</v>
      </c>
      <c r="R94" s="25">
        <f t="shared" si="15"/>
        <v>466.997077875</v>
      </c>
      <c r="S94" s="25">
        <f t="shared" si="16"/>
        <v>149.26991086999999</v>
      </c>
      <c r="T94" s="25">
        <f t="shared" si="17"/>
        <v>1.1816326548822504</v>
      </c>
      <c r="U94" s="25">
        <f t="shared" si="18"/>
        <v>0.3776944427103392</v>
      </c>
      <c r="V94" s="25">
        <f t="shared" si="19"/>
        <v>0.84628669990476002</v>
      </c>
      <c r="W94" s="25">
        <f t="shared" si="20"/>
        <v>2.6476428745522167</v>
      </c>
      <c r="X94" s="12"/>
      <c r="Y94" s="12"/>
      <c r="Z94" s="12"/>
    </row>
    <row r="95" spans="1:26" x14ac:dyDescent="0.3">
      <c r="A95" s="25" t="s">
        <v>1086</v>
      </c>
      <c r="B95" s="40" t="s">
        <v>422</v>
      </c>
      <c r="C95" t="s">
        <v>1178</v>
      </c>
      <c r="D95" s="10" t="s">
        <v>423</v>
      </c>
      <c r="E95" s="10">
        <v>12125.080099999999</v>
      </c>
      <c r="F95" s="10">
        <v>6931.0605020000003</v>
      </c>
      <c r="G95" s="10">
        <v>11406.08865</v>
      </c>
      <c r="H95" s="10">
        <v>4400.355552</v>
      </c>
      <c r="I95" s="10">
        <v>8265.1556639999999</v>
      </c>
      <c r="J95" s="10">
        <v>18805.978999999999</v>
      </c>
      <c r="K95" s="10">
        <v>5975.0325800000001</v>
      </c>
      <c r="L95" s="10">
        <v>6386.8528310000002</v>
      </c>
      <c r="M95" s="10">
        <v>29709.421269999999</v>
      </c>
      <c r="N95" s="10">
        <v>21249.446650000002</v>
      </c>
      <c r="O95" s="10">
        <v>28235.010129999999</v>
      </c>
      <c r="P95" s="10">
        <v>17104.131870000001</v>
      </c>
      <c r="Q95" s="25">
        <f t="shared" si="14"/>
        <v>8715.6462009999996</v>
      </c>
      <c r="R95" s="25">
        <f t="shared" si="15"/>
        <v>9858.2550187499983</v>
      </c>
      <c r="S95" s="25">
        <f t="shared" si="16"/>
        <v>24074.502479999999</v>
      </c>
      <c r="T95" s="25">
        <f t="shared" si="17"/>
        <v>1.1310985773629614</v>
      </c>
      <c r="U95" s="25">
        <f t="shared" si="18"/>
        <v>2.7622165843810622</v>
      </c>
      <c r="V95" s="25">
        <f t="shared" si="19"/>
        <v>0.88409624060477199</v>
      </c>
      <c r="W95" s="25">
        <f t="shared" si="20"/>
        <v>0.36202809209621517</v>
      </c>
      <c r="X95" s="12"/>
      <c r="Y95" s="12"/>
      <c r="Z95" s="12"/>
    </row>
    <row r="96" spans="1:26" x14ac:dyDescent="0.3">
      <c r="A96" s="25" t="s">
        <v>1086</v>
      </c>
      <c r="B96" s="40" t="s">
        <v>358</v>
      </c>
      <c r="C96" t="s">
        <v>1178</v>
      </c>
      <c r="D96" s="10" t="s">
        <v>359</v>
      </c>
      <c r="E96" s="10">
        <v>275.38452560000002</v>
      </c>
      <c r="F96" s="10">
        <v>297.53770129999998</v>
      </c>
      <c r="G96" s="10">
        <v>1228.4257379999999</v>
      </c>
      <c r="H96" s="10">
        <v>434.11289740000001</v>
      </c>
      <c r="I96" s="10">
        <v>395.05443559999998</v>
      </c>
      <c r="J96" s="10">
        <v>630.62420050000003</v>
      </c>
      <c r="K96" s="10">
        <v>331.63541370000002</v>
      </c>
      <c r="L96" s="10">
        <v>128.25693390000001</v>
      </c>
      <c r="M96" s="10">
        <v>1850.578168</v>
      </c>
      <c r="N96" s="10">
        <v>1449.727715</v>
      </c>
      <c r="O96" s="10">
        <v>1493.992227</v>
      </c>
      <c r="P96" s="10">
        <v>1449.29817</v>
      </c>
      <c r="Q96" s="25">
        <f t="shared" si="14"/>
        <v>558.86521557499998</v>
      </c>
      <c r="R96" s="25">
        <f t="shared" si="15"/>
        <v>371.39274592499999</v>
      </c>
      <c r="S96" s="25">
        <f t="shared" si="16"/>
        <v>1560.8990699999999</v>
      </c>
      <c r="T96" s="25">
        <f t="shared" si="17"/>
        <v>0.66454797252479725</v>
      </c>
      <c r="U96" s="25">
        <f t="shared" si="18"/>
        <v>2.7929794635617764</v>
      </c>
      <c r="V96" s="25">
        <f t="shared" si="19"/>
        <v>1.5047822600386995</v>
      </c>
      <c r="W96" s="25">
        <f t="shared" si="20"/>
        <v>0.35804058463241956</v>
      </c>
      <c r="X96" s="12"/>
      <c r="Y96" s="12"/>
      <c r="Z96" s="12"/>
    </row>
    <row r="97" spans="1:26" x14ac:dyDescent="0.3">
      <c r="A97" s="25" t="s">
        <v>1086</v>
      </c>
      <c r="B97" s="40" t="s">
        <v>203</v>
      </c>
      <c r="C97" t="s">
        <v>1179</v>
      </c>
      <c r="D97" s="10" t="s">
        <v>204</v>
      </c>
      <c r="E97" s="10">
        <v>3072.9273199999998</v>
      </c>
      <c r="F97" s="10">
        <v>1670.7656300000001</v>
      </c>
      <c r="G97" s="10">
        <v>1167.419531</v>
      </c>
      <c r="H97" s="10">
        <v>2627.1829659999999</v>
      </c>
      <c r="I97" s="10">
        <v>429.56451449999997</v>
      </c>
      <c r="J97" s="10">
        <v>678.64395009999998</v>
      </c>
      <c r="K97" s="10">
        <v>446.68869260000002</v>
      </c>
      <c r="L97" s="10">
        <v>584.78052219999995</v>
      </c>
      <c r="M97" s="10">
        <v>2159.4147010000002</v>
      </c>
      <c r="N97" s="10">
        <v>1014.1761749999999</v>
      </c>
      <c r="O97" s="10">
        <v>1204.860267</v>
      </c>
      <c r="P97" s="10">
        <v>1054.190325</v>
      </c>
      <c r="Q97" s="25">
        <f t="shared" si="14"/>
        <v>2134.5738617500001</v>
      </c>
      <c r="R97" s="25">
        <f t="shared" si="15"/>
        <v>534.91941984999994</v>
      </c>
      <c r="S97" s="25">
        <f t="shared" si="16"/>
        <v>1358.160367</v>
      </c>
      <c r="T97" s="25">
        <f t="shared" si="17"/>
        <v>0.25059775603710138</v>
      </c>
      <c r="U97" s="25">
        <f t="shared" si="18"/>
        <v>0.6362676838394955</v>
      </c>
      <c r="V97" s="25">
        <f t="shared" si="19"/>
        <v>3.9904587168448082</v>
      </c>
      <c r="W97" s="25">
        <f t="shared" si="20"/>
        <v>1.5716655511491597</v>
      </c>
      <c r="X97" s="12"/>
      <c r="Y97" s="12"/>
      <c r="Z97" s="12"/>
    </row>
    <row r="98" spans="1:26" x14ac:dyDescent="0.3">
      <c r="A98" s="25" t="s">
        <v>1087</v>
      </c>
      <c r="B98" s="38" t="s">
        <v>203</v>
      </c>
      <c r="C98" t="s">
        <v>1179</v>
      </c>
      <c r="D98" s="25" t="s">
        <v>204</v>
      </c>
      <c r="E98" s="25">
        <v>1326.6377399999999</v>
      </c>
      <c r="F98" s="25">
        <v>1873.721376</v>
      </c>
      <c r="G98" s="25">
        <v>1859.7844769999999</v>
      </c>
      <c r="H98" s="25">
        <v>2656.6549669999999</v>
      </c>
      <c r="I98" s="25">
        <v>3078.6045859999999</v>
      </c>
      <c r="J98" s="25">
        <v>7241.2732290000004</v>
      </c>
      <c r="K98" s="25">
        <v>5598.8929790000002</v>
      </c>
      <c r="L98" s="25">
        <v>5589.6704680000003</v>
      </c>
      <c r="M98" s="25">
        <v>7579.5183379999999</v>
      </c>
      <c r="N98" s="25">
        <v>7143.8473739999999</v>
      </c>
      <c r="O98" s="25">
        <v>6350.8770100000002</v>
      </c>
      <c r="P98" s="25">
        <v>5157.2044219999998</v>
      </c>
      <c r="Q98" s="25">
        <f t="shared" si="14"/>
        <v>1929.1996399999998</v>
      </c>
      <c r="R98" s="25">
        <f t="shared" si="15"/>
        <v>5377.1103155000001</v>
      </c>
      <c r="S98" s="25">
        <f t="shared" si="16"/>
        <v>6557.8617859999995</v>
      </c>
      <c r="T98" s="25">
        <f t="shared" si="17"/>
        <v>2.7872233666288682</v>
      </c>
      <c r="U98" s="25">
        <f t="shared" si="18"/>
        <v>3.3992655036987256</v>
      </c>
      <c r="V98" s="25">
        <f t="shared" si="19"/>
        <v>0.35878000018688661</v>
      </c>
      <c r="W98" s="25">
        <f t="shared" si="20"/>
        <v>0.29418119853006613</v>
      </c>
      <c r="X98" s="12"/>
      <c r="Y98" s="12"/>
      <c r="Z98" s="12"/>
    </row>
    <row r="99" spans="1:26" x14ac:dyDescent="0.3">
      <c r="A99" s="25" t="s">
        <v>1087</v>
      </c>
      <c r="B99" s="38" t="s">
        <v>860</v>
      </c>
      <c r="C99" t="s">
        <v>1180</v>
      </c>
      <c r="D99" s="25" t="s">
        <v>861</v>
      </c>
      <c r="E99" s="25">
        <v>505.90168940000001</v>
      </c>
      <c r="F99" s="25">
        <v>748.00051929999995</v>
      </c>
      <c r="G99" s="25">
        <v>191.07808890000001</v>
      </c>
      <c r="H99" s="25">
        <v>1357.321486</v>
      </c>
      <c r="I99" s="25">
        <v>199.9712859</v>
      </c>
      <c r="J99" s="25">
        <v>1016.286567</v>
      </c>
      <c r="K99" s="25">
        <v>1612.2620649999999</v>
      </c>
      <c r="L99" s="25">
        <v>2001.3508979999999</v>
      </c>
      <c r="M99" s="25">
        <v>7677.0837039999997</v>
      </c>
      <c r="N99" s="25">
        <v>7674.6707539999998</v>
      </c>
      <c r="O99" s="25">
        <v>5487.7415499999997</v>
      </c>
      <c r="P99" s="25">
        <v>6595.1648679999998</v>
      </c>
      <c r="Q99" s="25">
        <f t="shared" ref="Q99:Q130" si="21">AVERAGE(E99:H99)</f>
        <v>700.57544589999998</v>
      </c>
      <c r="R99" s="25">
        <f t="shared" ref="R99:R130" si="22">AVERAGE(I99:L99)</f>
        <v>1207.4677039749999</v>
      </c>
      <c r="S99" s="25">
        <f t="shared" ref="S99:S130" si="23">AVERAGE(M99:P99)</f>
        <v>6858.6652189999995</v>
      </c>
      <c r="T99" s="25">
        <f t="shared" ref="T99:T130" si="24">R99/Q99</f>
        <v>1.72353700239068</v>
      </c>
      <c r="U99" s="25">
        <f t="shared" ref="U99:U130" si="25">S99/Q99</f>
        <v>9.790045110971537</v>
      </c>
      <c r="V99" s="25">
        <f t="shared" ref="V99:V130" si="26">Q99/R99</f>
        <v>0.58020222287825685</v>
      </c>
      <c r="W99" s="25">
        <f t="shared" ref="W99:W130" si="27">Q99/S99</f>
        <v>0.10214457529713698</v>
      </c>
      <c r="X99" s="12"/>
      <c r="Y99" s="12"/>
      <c r="Z99" s="12"/>
    </row>
    <row r="100" spans="1:26" x14ac:dyDescent="0.3">
      <c r="A100" s="25" t="s">
        <v>1086</v>
      </c>
      <c r="B100" s="40" t="s">
        <v>135</v>
      </c>
      <c r="C100" t="s">
        <v>1181</v>
      </c>
      <c r="D100" s="10" t="s">
        <v>136</v>
      </c>
      <c r="E100" s="10">
        <v>3503.5987</v>
      </c>
      <c r="F100" s="10">
        <v>2869.6966710000002</v>
      </c>
      <c r="G100" s="10">
        <v>4256.2642470000001</v>
      </c>
      <c r="H100" s="10">
        <v>4642.9492680000003</v>
      </c>
      <c r="I100" s="10">
        <v>3478.4242960000001</v>
      </c>
      <c r="J100" s="10">
        <v>4089.0936710000001</v>
      </c>
      <c r="K100" s="10">
        <v>2621.4663169999999</v>
      </c>
      <c r="L100" s="10">
        <v>4408.1983499999997</v>
      </c>
      <c r="M100" s="10">
        <v>13962.958189999999</v>
      </c>
      <c r="N100" s="10">
        <v>21371.272959999998</v>
      </c>
      <c r="O100" s="10">
        <v>6915.4815319999998</v>
      </c>
      <c r="P100" s="10">
        <v>16906.155220000001</v>
      </c>
      <c r="Q100" s="25">
        <f t="shared" si="21"/>
        <v>3818.1272214999999</v>
      </c>
      <c r="R100" s="25">
        <f t="shared" si="22"/>
        <v>3649.2956585000002</v>
      </c>
      <c r="S100" s="25">
        <f t="shared" si="23"/>
        <v>14788.9669755</v>
      </c>
      <c r="T100" s="25">
        <f t="shared" si="24"/>
        <v>0.9557815774054611</v>
      </c>
      <c r="U100" s="25">
        <f t="shared" si="25"/>
        <v>3.8733562601641034</v>
      </c>
      <c r="V100" s="25">
        <f t="shared" si="26"/>
        <v>1.0462641503454932</v>
      </c>
      <c r="W100" s="25">
        <f t="shared" si="27"/>
        <v>0.25817403121024368</v>
      </c>
      <c r="X100" s="12"/>
      <c r="Y100" s="12"/>
      <c r="Z100" s="12"/>
    </row>
    <row r="101" spans="1:26" x14ac:dyDescent="0.3">
      <c r="A101" s="25" t="s">
        <v>1086</v>
      </c>
      <c r="B101" s="38" t="s">
        <v>627</v>
      </c>
      <c r="C101" t="s">
        <v>1182</v>
      </c>
      <c r="D101" s="25" t="s">
        <v>628</v>
      </c>
      <c r="E101" s="25">
        <v>0.30231522399999999</v>
      </c>
      <c r="F101" s="25">
        <v>6.7568112469999999</v>
      </c>
      <c r="G101" s="25">
        <v>0.51037753699999999</v>
      </c>
      <c r="H101" s="25">
        <v>0</v>
      </c>
      <c r="I101" s="25">
        <v>133.4922249</v>
      </c>
      <c r="J101" s="25">
        <v>651.23182710000003</v>
      </c>
      <c r="K101" s="25">
        <v>1424.64716</v>
      </c>
      <c r="L101" s="25">
        <v>1545.1295050000001</v>
      </c>
      <c r="M101" s="25">
        <v>2064.3652480000001</v>
      </c>
      <c r="N101" s="25">
        <v>2000.7923499999999</v>
      </c>
      <c r="O101" s="25">
        <v>1274.6292960000001</v>
      </c>
      <c r="P101" s="25">
        <v>1537.5010789999999</v>
      </c>
      <c r="Q101" s="25">
        <f t="shared" si="21"/>
        <v>1.892376002</v>
      </c>
      <c r="R101" s="25">
        <f t="shared" si="22"/>
        <v>938.62517924999997</v>
      </c>
      <c r="S101" s="25">
        <f t="shared" si="23"/>
        <v>1719.3219932499999</v>
      </c>
      <c r="T101" s="25">
        <f t="shared" si="24"/>
        <v>496.00353114708332</v>
      </c>
      <c r="U101" s="25">
        <f t="shared" si="25"/>
        <v>908.55199570957143</v>
      </c>
      <c r="V101" s="25">
        <f t="shared" si="26"/>
        <v>2.0161146790373618E-3</v>
      </c>
      <c r="W101" s="25">
        <f t="shared" si="27"/>
        <v>1.1006524719798876E-3</v>
      </c>
      <c r="X101" s="12"/>
      <c r="Y101" s="12"/>
      <c r="Z101" s="12"/>
    </row>
    <row r="102" spans="1:26" x14ac:dyDescent="0.3">
      <c r="A102" s="25" t="s">
        <v>1087</v>
      </c>
      <c r="B102" s="38" t="s">
        <v>1000</v>
      </c>
      <c r="C102" t="s">
        <v>1182</v>
      </c>
      <c r="D102" s="25" t="s">
        <v>628</v>
      </c>
      <c r="E102" s="25">
        <v>842.16288150000003</v>
      </c>
      <c r="F102" s="25">
        <v>2687.1012350000001</v>
      </c>
      <c r="G102" s="25">
        <v>1007.531849</v>
      </c>
      <c r="H102" s="25">
        <v>2184.0728960000001</v>
      </c>
      <c r="I102" s="25">
        <v>26.710338220000001</v>
      </c>
      <c r="J102" s="25">
        <v>363.36550599999998</v>
      </c>
      <c r="K102" s="25">
        <v>571.75376340000003</v>
      </c>
      <c r="L102" s="25">
        <v>368.06320119999998</v>
      </c>
      <c r="M102" s="25">
        <v>600.23022779999997</v>
      </c>
      <c r="N102" s="25">
        <v>462.84552189999999</v>
      </c>
      <c r="O102" s="25">
        <v>542.61206519999996</v>
      </c>
      <c r="P102" s="25">
        <v>540.27685429999997</v>
      </c>
      <c r="Q102" s="25">
        <f t="shared" si="21"/>
        <v>1680.2172153749998</v>
      </c>
      <c r="R102" s="25">
        <f t="shared" si="22"/>
        <v>332.47320220500001</v>
      </c>
      <c r="S102" s="25">
        <f t="shared" si="23"/>
        <v>536.49116729999992</v>
      </c>
      <c r="T102" s="25">
        <f t="shared" si="24"/>
        <v>0.1978751313596063</v>
      </c>
      <c r="U102" s="25">
        <f t="shared" si="25"/>
        <v>0.31929869685346784</v>
      </c>
      <c r="V102" s="25">
        <f t="shared" si="26"/>
        <v>5.0536921599443456</v>
      </c>
      <c r="W102" s="25">
        <f t="shared" si="27"/>
        <v>3.1318637058481915</v>
      </c>
      <c r="X102" s="12"/>
      <c r="Y102" s="12"/>
      <c r="Z102" s="12"/>
    </row>
    <row r="103" spans="1:26" x14ac:dyDescent="0.3">
      <c r="A103" s="25" t="s">
        <v>1087</v>
      </c>
      <c r="B103" s="38" t="s">
        <v>878</v>
      </c>
      <c r="C103" t="s">
        <v>1183</v>
      </c>
      <c r="D103" s="25" t="s">
        <v>879</v>
      </c>
      <c r="E103" s="25">
        <v>178.5733664</v>
      </c>
      <c r="F103" s="25">
        <v>449.25176199999999</v>
      </c>
      <c r="G103" s="25">
        <v>138.63904439999999</v>
      </c>
      <c r="H103" s="25">
        <v>180.07693420000001</v>
      </c>
      <c r="I103" s="25">
        <v>631.01876179999999</v>
      </c>
      <c r="J103" s="25">
        <v>349.0531929</v>
      </c>
      <c r="K103" s="25">
        <v>533.24941969999998</v>
      </c>
      <c r="L103" s="25">
        <v>366.6601612</v>
      </c>
      <c r="M103" s="25">
        <v>504.13169119999998</v>
      </c>
      <c r="N103" s="25">
        <v>683.36907450000001</v>
      </c>
      <c r="O103" s="25">
        <v>672.4873384</v>
      </c>
      <c r="P103" s="25">
        <v>729.12474110000005</v>
      </c>
      <c r="Q103" s="25">
        <f t="shared" si="21"/>
        <v>236.63527675</v>
      </c>
      <c r="R103" s="25">
        <f t="shared" si="22"/>
        <v>469.99538389999998</v>
      </c>
      <c r="S103" s="25">
        <f t="shared" si="23"/>
        <v>647.27821130000007</v>
      </c>
      <c r="T103" s="25">
        <f t="shared" si="24"/>
        <v>1.9861594194873144</v>
      </c>
      <c r="U103" s="25">
        <f t="shared" si="25"/>
        <v>2.7353411553419202</v>
      </c>
      <c r="V103" s="25">
        <f t="shared" si="26"/>
        <v>0.50348425719931844</v>
      </c>
      <c r="W103" s="25">
        <f t="shared" si="27"/>
        <v>0.36558511103709074</v>
      </c>
      <c r="X103" s="12"/>
      <c r="Y103" s="12"/>
      <c r="Z103" s="12"/>
    </row>
    <row r="104" spans="1:26" x14ac:dyDescent="0.3">
      <c r="A104" s="25" t="s">
        <v>1087</v>
      </c>
      <c r="B104" s="38" t="s">
        <v>532</v>
      </c>
      <c r="C104" t="s">
        <v>1184</v>
      </c>
      <c r="D104" s="25" t="s">
        <v>533</v>
      </c>
      <c r="E104" s="25">
        <v>3605.2308950000001</v>
      </c>
      <c r="F104" s="25">
        <v>8252.7147779999996</v>
      </c>
      <c r="G104" s="25">
        <v>9054.9969280000005</v>
      </c>
      <c r="H104" s="25">
        <v>9050.6886360000008</v>
      </c>
      <c r="I104" s="25">
        <v>4833.3781589999999</v>
      </c>
      <c r="J104" s="25">
        <v>4073.5341020000001</v>
      </c>
      <c r="K104" s="25">
        <v>4106.6939540000003</v>
      </c>
      <c r="L104" s="25">
        <v>4062.2439519999998</v>
      </c>
      <c r="M104" s="25">
        <v>2653.5247479999998</v>
      </c>
      <c r="N104" s="25">
        <v>1691.1358499999999</v>
      </c>
      <c r="O104" s="25">
        <v>1423.297026</v>
      </c>
      <c r="P104" s="25">
        <v>1617.179515</v>
      </c>
      <c r="Q104" s="25">
        <f t="shared" si="21"/>
        <v>7490.9078092500004</v>
      </c>
      <c r="R104" s="25">
        <f t="shared" si="22"/>
        <v>4268.9625417500001</v>
      </c>
      <c r="S104" s="25">
        <f t="shared" si="23"/>
        <v>1846.2842847499999</v>
      </c>
      <c r="T104" s="25">
        <f t="shared" si="24"/>
        <v>0.56988587370926602</v>
      </c>
      <c r="U104" s="25">
        <f t="shared" si="25"/>
        <v>0.24647003163890924</v>
      </c>
      <c r="V104" s="25">
        <f t="shared" si="26"/>
        <v>1.754737301156831</v>
      </c>
      <c r="W104" s="25">
        <f t="shared" si="27"/>
        <v>4.0572883987171684</v>
      </c>
      <c r="X104" s="12"/>
      <c r="Y104" s="12"/>
      <c r="Z104" s="12"/>
    </row>
    <row r="105" spans="1:26" x14ac:dyDescent="0.3">
      <c r="A105" s="25" t="s">
        <v>1086</v>
      </c>
      <c r="B105" s="40" t="s">
        <v>532</v>
      </c>
      <c r="C105" t="s">
        <v>1184</v>
      </c>
      <c r="D105" s="10" t="s">
        <v>533</v>
      </c>
      <c r="E105" s="10">
        <v>2152.1406200000001</v>
      </c>
      <c r="F105" s="10">
        <v>2474.540203</v>
      </c>
      <c r="G105" s="10">
        <v>4200.5322489999999</v>
      </c>
      <c r="H105" s="10">
        <v>5188.5780139999997</v>
      </c>
      <c r="I105" s="10">
        <v>3422.80951</v>
      </c>
      <c r="J105" s="10">
        <v>4690.703141</v>
      </c>
      <c r="K105" s="10">
        <v>1931.1095190000001</v>
      </c>
      <c r="L105" s="10">
        <v>2972.267202</v>
      </c>
      <c r="M105" s="10">
        <v>8438.126816</v>
      </c>
      <c r="N105" s="10">
        <v>6070.5873659999997</v>
      </c>
      <c r="O105" s="10">
        <v>6445.5504799999999</v>
      </c>
      <c r="P105" s="10">
        <v>4948.9736080000002</v>
      </c>
      <c r="Q105" s="25">
        <f t="shared" si="21"/>
        <v>3503.9477715000003</v>
      </c>
      <c r="R105" s="25">
        <f t="shared" si="22"/>
        <v>3254.2223430000004</v>
      </c>
      <c r="S105" s="25">
        <f t="shared" si="23"/>
        <v>6475.8095675000004</v>
      </c>
      <c r="T105" s="25">
        <f t="shared" si="24"/>
        <v>0.92873026517941071</v>
      </c>
      <c r="U105" s="25">
        <f t="shared" si="25"/>
        <v>1.848146716161748</v>
      </c>
      <c r="V105" s="25">
        <f t="shared" si="26"/>
        <v>1.0767388955573893</v>
      </c>
      <c r="W105" s="25">
        <f t="shared" si="27"/>
        <v>0.54108258357150962</v>
      </c>
      <c r="X105" s="12"/>
      <c r="Y105" s="12"/>
      <c r="Z105" s="12"/>
    </row>
    <row r="106" spans="1:26" x14ac:dyDescent="0.3">
      <c r="A106" s="25" t="s">
        <v>1087</v>
      </c>
      <c r="B106" s="38" t="s">
        <v>934</v>
      </c>
      <c r="C106" t="s">
        <v>1185</v>
      </c>
      <c r="D106" s="25" t="s">
        <v>935</v>
      </c>
      <c r="E106" s="25">
        <v>217.15997229999999</v>
      </c>
      <c r="F106" s="25">
        <v>518.53448679999997</v>
      </c>
      <c r="G106" s="25">
        <v>90.464982509999999</v>
      </c>
      <c r="H106" s="25">
        <v>389.99177550000002</v>
      </c>
      <c r="I106" s="25">
        <v>717.33570210000005</v>
      </c>
      <c r="J106" s="25">
        <v>249.8473051</v>
      </c>
      <c r="K106" s="25">
        <v>345.87214799999998</v>
      </c>
      <c r="L106" s="25">
        <v>799.2639494</v>
      </c>
      <c r="M106" s="25">
        <v>1269.713845</v>
      </c>
      <c r="N106" s="25">
        <v>1319.6961530000001</v>
      </c>
      <c r="O106" s="25">
        <v>676.41910050000001</v>
      </c>
      <c r="P106" s="25">
        <v>1447.474109</v>
      </c>
      <c r="Q106" s="25">
        <f t="shared" si="21"/>
        <v>304.03780427749996</v>
      </c>
      <c r="R106" s="25">
        <f t="shared" si="22"/>
        <v>528.07977615000004</v>
      </c>
      <c r="S106" s="25">
        <f t="shared" si="23"/>
        <v>1178.325801875</v>
      </c>
      <c r="T106" s="25">
        <f t="shared" si="24"/>
        <v>1.7368885339930082</v>
      </c>
      <c r="U106" s="25">
        <f t="shared" si="25"/>
        <v>3.8755897631714378</v>
      </c>
      <c r="V106" s="25">
        <f t="shared" si="26"/>
        <v>0.57574218519426623</v>
      </c>
      <c r="W106" s="25">
        <f t="shared" si="27"/>
        <v>0.25802524547430145</v>
      </c>
      <c r="X106" s="12"/>
      <c r="Y106" s="12"/>
      <c r="Z106" s="12"/>
    </row>
    <row r="107" spans="1:26" x14ac:dyDescent="0.3">
      <c r="A107" s="25" t="s">
        <v>1087</v>
      </c>
      <c r="B107" s="38" t="s">
        <v>845</v>
      </c>
      <c r="C107" t="s">
        <v>1186</v>
      </c>
      <c r="D107" s="25" t="s">
        <v>846</v>
      </c>
      <c r="E107" s="25">
        <v>181.92878709999999</v>
      </c>
      <c r="F107" s="25">
        <v>222.28264179999999</v>
      </c>
      <c r="G107" s="25">
        <v>141.97998140000001</v>
      </c>
      <c r="H107" s="25">
        <v>206.4289838</v>
      </c>
      <c r="I107" s="25">
        <v>580.38239469999996</v>
      </c>
      <c r="J107" s="25">
        <v>2257.0436289999998</v>
      </c>
      <c r="K107" s="25">
        <v>1735.972812</v>
      </c>
      <c r="L107" s="25">
        <v>3255.7537229999998</v>
      </c>
      <c r="M107" s="25">
        <v>1403.1985970000001</v>
      </c>
      <c r="N107" s="25">
        <v>502.4635629</v>
      </c>
      <c r="O107" s="25">
        <v>352.74608719999998</v>
      </c>
      <c r="P107" s="25">
        <v>348.07350029999998</v>
      </c>
      <c r="Q107" s="25">
        <f t="shared" si="21"/>
        <v>188.155098525</v>
      </c>
      <c r="R107" s="25">
        <f t="shared" si="22"/>
        <v>1957.2881396749999</v>
      </c>
      <c r="S107" s="25">
        <f t="shared" si="23"/>
        <v>651.62043685000003</v>
      </c>
      <c r="T107" s="25">
        <f t="shared" si="24"/>
        <v>10.402525124318844</v>
      </c>
      <c r="U107" s="25">
        <f t="shared" si="25"/>
        <v>3.4632090331765304</v>
      </c>
      <c r="V107" s="25">
        <f t="shared" si="26"/>
        <v>9.613050562715944E-2</v>
      </c>
      <c r="W107" s="25">
        <f t="shared" si="27"/>
        <v>0.2887495355955394</v>
      </c>
      <c r="X107" s="12"/>
      <c r="Y107" s="12"/>
      <c r="Z107" s="12"/>
    </row>
    <row r="108" spans="1:26" x14ac:dyDescent="0.3">
      <c r="A108" s="25" t="s">
        <v>1086</v>
      </c>
      <c r="B108" s="40" t="s">
        <v>154</v>
      </c>
      <c r="C108" t="s">
        <v>1186</v>
      </c>
      <c r="D108" s="10" t="s">
        <v>155</v>
      </c>
      <c r="E108" s="10">
        <v>43.189567250000003</v>
      </c>
      <c r="F108" s="10">
        <v>117.3902324</v>
      </c>
      <c r="G108" s="10">
        <v>229.63282129999999</v>
      </c>
      <c r="H108" s="10">
        <v>131.7494528</v>
      </c>
      <c r="I108" s="10">
        <v>370.6618307</v>
      </c>
      <c r="J108" s="10">
        <v>608.54409580000004</v>
      </c>
      <c r="K108" s="10">
        <v>1138.409189</v>
      </c>
      <c r="L108" s="10">
        <v>452.83208500000001</v>
      </c>
      <c r="M108" s="10">
        <v>21.530265610000001</v>
      </c>
      <c r="N108" s="10">
        <v>93.996913739999997</v>
      </c>
      <c r="O108" s="10">
        <v>43.973757890000002</v>
      </c>
      <c r="P108" s="10">
        <v>46.304371510000003</v>
      </c>
      <c r="Q108" s="25">
        <f t="shared" si="21"/>
        <v>130.49051843749999</v>
      </c>
      <c r="R108" s="25">
        <f t="shared" si="22"/>
        <v>642.61180012499995</v>
      </c>
      <c r="S108" s="25">
        <f t="shared" si="23"/>
        <v>51.451327187499999</v>
      </c>
      <c r="T108" s="25">
        <f t="shared" si="24"/>
        <v>4.9245861524627683</v>
      </c>
      <c r="U108" s="25">
        <f t="shared" si="25"/>
        <v>0.39429169110201084</v>
      </c>
      <c r="V108" s="25">
        <f t="shared" si="26"/>
        <v>0.20306274863318283</v>
      </c>
      <c r="W108" s="25">
        <f t="shared" si="27"/>
        <v>2.5361934389362535</v>
      </c>
      <c r="X108" s="12"/>
      <c r="Y108" s="12"/>
      <c r="Z108" s="12"/>
    </row>
    <row r="109" spans="1:26" x14ac:dyDescent="0.3">
      <c r="A109" s="25" t="s">
        <v>1087</v>
      </c>
      <c r="B109" s="38" t="s">
        <v>154</v>
      </c>
      <c r="C109" t="s">
        <v>1186</v>
      </c>
      <c r="D109" s="25" t="s">
        <v>155</v>
      </c>
      <c r="E109" s="25">
        <v>2.4436796E-2</v>
      </c>
      <c r="F109" s="25">
        <v>1.051834908</v>
      </c>
      <c r="G109" s="25">
        <v>0</v>
      </c>
      <c r="H109" s="25">
        <v>1.4100575000000001E-2</v>
      </c>
      <c r="I109" s="25">
        <v>14.87903897</v>
      </c>
      <c r="J109" s="25">
        <v>166.3513859</v>
      </c>
      <c r="K109" s="25">
        <v>262.77024899999998</v>
      </c>
      <c r="L109" s="25">
        <v>533.00962010000001</v>
      </c>
      <c r="M109" s="25">
        <v>15.322364029999999</v>
      </c>
      <c r="N109" s="25">
        <v>8.4390711130000007</v>
      </c>
      <c r="O109" s="25">
        <v>2.8435869610000002</v>
      </c>
      <c r="P109" s="25">
        <v>7.2307074780000002</v>
      </c>
      <c r="Q109" s="25">
        <f t="shared" si="21"/>
        <v>0.27259306975000003</v>
      </c>
      <c r="R109" s="25">
        <f t="shared" si="22"/>
        <v>244.25257349250001</v>
      </c>
      <c r="S109" s="25">
        <f t="shared" si="23"/>
        <v>8.4589323954999998</v>
      </c>
      <c r="T109" s="25">
        <f t="shared" si="24"/>
        <v>896.03368756406167</v>
      </c>
      <c r="U109" s="25">
        <f t="shared" si="25"/>
        <v>31.031355284482608</v>
      </c>
      <c r="V109" s="25">
        <f t="shared" si="26"/>
        <v>1.1160294683993175E-3</v>
      </c>
      <c r="W109" s="25">
        <f t="shared" si="27"/>
        <v>3.2225469717078556E-2</v>
      </c>
      <c r="X109" s="12"/>
      <c r="Y109" s="12"/>
      <c r="Z109" s="12"/>
    </row>
    <row r="110" spans="1:26" x14ac:dyDescent="0.3">
      <c r="A110" s="25" t="s">
        <v>1087</v>
      </c>
      <c r="B110" s="38" t="s">
        <v>851</v>
      </c>
      <c r="C110" t="s">
        <v>1187</v>
      </c>
      <c r="D110" s="25" t="s">
        <v>185</v>
      </c>
      <c r="E110" s="25">
        <v>12.60912268</v>
      </c>
      <c r="F110" s="25">
        <v>5.6613436459999997</v>
      </c>
      <c r="G110" s="25">
        <v>15.06442444</v>
      </c>
      <c r="H110" s="25">
        <v>0.60208555100000005</v>
      </c>
      <c r="I110" s="25">
        <v>121.9068453</v>
      </c>
      <c r="J110" s="25">
        <v>114.542914</v>
      </c>
      <c r="K110" s="25">
        <v>14.09242427</v>
      </c>
      <c r="L110" s="25">
        <v>27.604748220000001</v>
      </c>
      <c r="M110" s="25">
        <v>190.17179390000001</v>
      </c>
      <c r="N110" s="25">
        <v>178.84315459999999</v>
      </c>
      <c r="O110" s="25">
        <v>230.59600549999999</v>
      </c>
      <c r="P110" s="25">
        <v>221.04726579999999</v>
      </c>
      <c r="Q110" s="25">
        <f t="shared" si="21"/>
        <v>8.4842440792500007</v>
      </c>
      <c r="R110" s="25">
        <f t="shared" si="22"/>
        <v>69.536732947499999</v>
      </c>
      <c r="S110" s="25">
        <f t="shared" si="23"/>
        <v>205.16455495</v>
      </c>
      <c r="T110" s="25">
        <f t="shared" si="24"/>
        <v>8.1959844976132494</v>
      </c>
      <c r="U110" s="25">
        <f t="shared" si="25"/>
        <v>24.181830818820142</v>
      </c>
      <c r="V110" s="25">
        <f t="shared" si="26"/>
        <v>0.12201096772342722</v>
      </c>
      <c r="W110" s="25">
        <f t="shared" si="27"/>
        <v>4.1353361848091491E-2</v>
      </c>
      <c r="X110" s="12"/>
      <c r="Y110" s="12"/>
      <c r="Z110" s="12"/>
    </row>
    <row r="111" spans="1:26" x14ac:dyDescent="0.3">
      <c r="A111" s="25" t="s">
        <v>1086</v>
      </c>
      <c r="B111" s="40" t="s">
        <v>184</v>
      </c>
      <c r="C111" t="s">
        <v>1187</v>
      </c>
      <c r="D111" s="10" t="s">
        <v>185</v>
      </c>
      <c r="E111" s="10">
        <v>1973.583515</v>
      </c>
      <c r="F111" s="10">
        <v>1434.1549279999999</v>
      </c>
      <c r="G111" s="10">
        <v>3256.64912</v>
      </c>
      <c r="H111" s="10">
        <v>1620.2410640000001</v>
      </c>
      <c r="I111" s="10">
        <v>9606.5885269999999</v>
      </c>
      <c r="J111" s="10">
        <v>20332.23216</v>
      </c>
      <c r="K111" s="10">
        <v>6200.1186559999996</v>
      </c>
      <c r="L111" s="10">
        <v>6208.4798229999997</v>
      </c>
      <c r="M111" s="10">
        <v>11403.26931</v>
      </c>
      <c r="N111" s="10">
        <v>7637.7544669999997</v>
      </c>
      <c r="O111" s="10">
        <v>5758.9442300000001</v>
      </c>
      <c r="P111" s="10">
        <v>6732.4511929999999</v>
      </c>
      <c r="Q111" s="25">
        <f t="shared" si="21"/>
        <v>2071.15715675</v>
      </c>
      <c r="R111" s="25">
        <f t="shared" si="22"/>
        <v>10586.8547915</v>
      </c>
      <c r="S111" s="25">
        <f t="shared" si="23"/>
        <v>7883.1048000000001</v>
      </c>
      <c r="T111" s="25">
        <f t="shared" si="24"/>
        <v>5.1115651736020782</v>
      </c>
      <c r="U111" s="25">
        <f t="shared" si="25"/>
        <v>3.8061355094704354</v>
      </c>
      <c r="V111" s="25">
        <f t="shared" si="26"/>
        <v>0.19563479404788811</v>
      </c>
      <c r="W111" s="25">
        <f t="shared" si="27"/>
        <v>0.26273368289484111</v>
      </c>
      <c r="X111" s="12"/>
      <c r="Y111" s="12"/>
      <c r="Z111" s="12"/>
    </row>
    <row r="112" spans="1:26" x14ac:dyDescent="0.3">
      <c r="A112" s="25" t="s">
        <v>1086</v>
      </c>
      <c r="B112" s="40" t="s">
        <v>310</v>
      </c>
      <c r="C112" t="s">
        <v>1188</v>
      </c>
      <c r="D112" s="10" t="s">
        <v>311</v>
      </c>
      <c r="E112" s="10">
        <v>104.8533442</v>
      </c>
      <c r="F112" s="10">
        <v>600.4127211</v>
      </c>
      <c r="G112" s="10">
        <v>255.59418460000001</v>
      </c>
      <c r="H112" s="10">
        <v>397.91381560000002</v>
      </c>
      <c r="I112" s="10">
        <v>601.08580229999995</v>
      </c>
      <c r="J112" s="10">
        <v>4395.1785410000002</v>
      </c>
      <c r="K112" s="10">
        <v>258.73170479999999</v>
      </c>
      <c r="L112" s="10">
        <v>284.12990569999999</v>
      </c>
      <c r="M112" s="10">
        <v>10579.40315</v>
      </c>
      <c r="N112" s="10">
        <v>2515.5593920000001</v>
      </c>
      <c r="O112" s="10">
        <v>5887.064824</v>
      </c>
      <c r="P112" s="10">
        <v>5015.2747730000001</v>
      </c>
      <c r="Q112" s="25">
        <f t="shared" si="21"/>
        <v>339.69351637500006</v>
      </c>
      <c r="R112" s="25">
        <f t="shared" si="22"/>
        <v>1384.7814884499999</v>
      </c>
      <c r="S112" s="25">
        <f t="shared" si="23"/>
        <v>5999.3255347500008</v>
      </c>
      <c r="T112" s="25">
        <f t="shared" si="24"/>
        <v>4.0765614346353587</v>
      </c>
      <c r="U112" s="25">
        <f t="shared" si="25"/>
        <v>17.660995119280187</v>
      </c>
      <c r="V112" s="25">
        <f t="shared" si="26"/>
        <v>0.24530477855767879</v>
      </c>
      <c r="W112" s="25">
        <f t="shared" si="27"/>
        <v>5.6621950985554496E-2</v>
      </c>
      <c r="X112" s="12"/>
      <c r="Y112" s="12"/>
      <c r="Z112" s="12"/>
    </row>
    <row r="113" spans="1:26" x14ac:dyDescent="0.3">
      <c r="A113" s="25" t="s">
        <v>1087</v>
      </c>
      <c r="B113" s="38" t="s">
        <v>637</v>
      </c>
      <c r="C113" t="s">
        <v>1189</v>
      </c>
      <c r="D113" s="25" t="s">
        <v>638</v>
      </c>
      <c r="E113" s="25">
        <v>804.47576419999996</v>
      </c>
      <c r="F113" s="25">
        <v>967.96795199999997</v>
      </c>
      <c r="G113" s="25">
        <v>1155.795961</v>
      </c>
      <c r="H113" s="25">
        <v>1537.0009339999999</v>
      </c>
      <c r="I113" s="25">
        <v>528.45268009999995</v>
      </c>
      <c r="J113" s="25">
        <v>53.641416339999999</v>
      </c>
      <c r="K113" s="25">
        <v>108.8577909</v>
      </c>
      <c r="L113" s="25">
        <v>78.967152979999994</v>
      </c>
      <c r="M113" s="25">
        <v>82.811645970000001</v>
      </c>
      <c r="N113" s="25">
        <v>106.6726171</v>
      </c>
      <c r="O113" s="25">
        <v>154.7956002</v>
      </c>
      <c r="P113" s="25">
        <v>154.5408037</v>
      </c>
      <c r="Q113" s="25">
        <f t="shared" si="21"/>
        <v>1116.3101528</v>
      </c>
      <c r="R113" s="25">
        <f t="shared" si="22"/>
        <v>192.47976008000001</v>
      </c>
      <c r="S113" s="25">
        <f t="shared" si="23"/>
        <v>124.70516674249998</v>
      </c>
      <c r="T113" s="25">
        <f t="shared" si="24"/>
        <v>0.17242498386063232</v>
      </c>
      <c r="U113" s="25">
        <f t="shared" si="25"/>
        <v>0.11171193456380073</v>
      </c>
      <c r="V113" s="25">
        <f t="shared" si="26"/>
        <v>5.7996235673612127</v>
      </c>
      <c r="W113" s="25">
        <f t="shared" si="27"/>
        <v>8.9515950458174345</v>
      </c>
      <c r="X113" s="12"/>
      <c r="Y113" s="12"/>
      <c r="Z113" s="12"/>
    </row>
    <row r="114" spans="1:26" x14ac:dyDescent="0.3">
      <c r="A114" s="25" t="s">
        <v>1087</v>
      </c>
      <c r="B114" s="38" t="s">
        <v>971</v>
      </c>
      <c r="C114" t="s">
        <v>1190</v>
      </c>
      <c r="D114" s="25" t="s">
        <v>972</v>
      </c>
      <c r="E114" s="25">
        <v>233.79827030000001</v>
      </c>
      <c r="F114" s="25">
        <v>228.14359899999999</v>
      </c>
      <c r="G114" s="25">
        <v>2.0886705010000002</v>
      </c>
      <c r="H114" s="25">
        <v>12.06224061</v>
      </c>
      <c r="I114" s="25">
        <v>613.65798529999995</v>
      </c>
      <c r="J114" s="25">
        <v>61.446503999999997</v>
      </c>
      <c r="K114" s="25">
        <v>1042.785987</v>
      </c>
      <c r="L114" s="25">
        <v>1675.241565</v>
      </c>
      <c r="M114" s="25">
        <v>1285.4884239999999</v>
      </c>
      <c r="N114" s="25">
        <v>1670.151327</v>
      </c>
      <c r="O114" s="25">
        <v>754.71202979999998</v>
      </c>
      <c r="P114" s="25">
        <v>1747.5768410000001</v>
      </c>
      <c r="Q114" s="25">
        <f t="shared" si="21"/>
        <v>119.02319510275001</v>
      </c>
      <c r="R114" s="25">
        <f t="shared" si="22"/>
        <v>848.28301032500008</v>
      </c>
      <c r="S114" s="25">
        <f t="shared" si="23"/>
        <v>1364.4821554499999</v>
      </c>
      <c r="T114" s="25">
        <f t="shared" si="24"/>
        <v>7.1270394782520894</v>
      </c>
      <c r="U114" s="25">
        <f t="shared" si="25"/>
        <v>11.464002073478817</v>
      </c>
      <c r="V114" s="25">
        <f t="shared" si="26"/>
        <v>0.14031071429468925</v>
      </c>
      <c r="W114" s="25">
        <f t="shared" si="27"/>
        <v>8.7229572499243652E-2</v>
      </c>
      <c r="X114" s="12"/>
      <c r="Y114" s="12"/>
      <c r="Z114" s="12"/>
    </row>
    <row r="115" spans="1:26" x14ac:dyDescent="0.3">
      <c r="A115" s="25" t="s">
        <v>1087</v>
      </c>
      <c r="B115" s="38" t="s">
        <v>645</v>
      </c>
      <c r="C115" t="s">
        <v>1191</v>
      </c>
      <c r="D115" s="25" t="s">
        <v>646</v>
      </c>
      <c r="E115" s="25">
        <v>1583.929251</v>
      </c>
      <c r="F115" s="25">
        <v>3136.2802999999999</v>
      </c>
      <c r="G115" s="25">
        <v>2135.0693190000002</v>
      </c>
      <c r="H115" s="25">
        <v>2944.9570659999999</v>
      </c>
      <c r="I115" s="25">
        <v>2900.8304419999999</v>
      </c>
      <c r="J115" s="25">
        <v>6925.2604570000003</v>
      </c>
      <c r="K115" s="25">
        <v>6242.7020119999997</v>
      </c>
      <c r="L115" s="25">
        <v>5554.2746150000003</v>
      </c>
      <c r="M115" s="25">
        <v>12048.89337</v>
      </c>
      <c r="N115" s="25">
        <v>8687.9283859999996</v>
      </c>
      <c r="O115" s="25">
        <v>11904.56093</v>
      </c>
      <c r="P115" s="25">
        <v>5345.3746870000004</v>
      </c>
      <c r="Q115" s="25">
        <f t="shared" si="21"/>
        <v>2450.0589840000002</v>
      </c>
      <c r="R115" s="25">
        <f t="shared" si="22"/>
        <v>5405.7668814999997</v>
      </c>
      <c r="S115" s="25">
        <f t="shared" si="23"/>
        <v>9496.6893432500001</v>
      </c>
      <c r="T115" s="25">
        <f t="shared" si="24"/>
        <v>2.2063823429566867</v>
      </c>
      <c r="U115" s="25">
        <f t="shared" si="25"/>
        <v>3.8761064142813302</v>
      </c>
      <c r="V115" s="25">
        <f t="shared" si="26"/>
        <v>0.45323060311475261</v>
      </c>
      <c r="W115" s="25">
        <f t="shared" si="27"/>
        <v>0.25799085296408464</v>
      </c>
      <c r="X115" s="12"/>
      <c r="Z115" s="12"/>
    </row>
    <row r="116" spans="1:26" x14ac:dyDescent="0.3">
      <c r="A116" s="25" t="s">
        <v>1087</v>
      </c>
      <c r="B116" s="38" t="s">
        <v>47</v>
      </c>
      <c r="C116" t="s">
        <v>1192</v>
      </c>
      <c r="D116" s="25" t="s">
        <v>48</v>
      </c>
      <c r="E116" s="25">
        <v>24.119787590000001</v>
      </c>
      <c r="F116" s="25">
        <v>52.852288020000003</v>
      </c>
      <c r="G116" s="25">
        <v>11.26654548</v>
      </c>
      <c r="H116" s="25">
        <v>61.584722650000003</v>
      </c>
      <c r="I116" s="25">
        <v>0.51696667799999996</v>
      </c>
      <c r="J116" s="25">
        <v>15.24375375</v>
      </c>
      <c r="K116" s="25">
        <v>3.7568541519999998</v>
      </c>
      <c r="L116" s="25">
        <v>5.3384765390000002</v>
      </c>
      <c r="M116" s="25">
        <v>0.141646037</v>
      </c>
      <c r="N116" s="25">
        <v>0.95758437100000005</v>
      </c>
      <c r="O116" s="25">
        <v>1.353724878</v>
      </c>
      <c r="P116" s="25">
        <v>0.51107602200000002</v>
      </c>
      <c r="Q116" s="25">
        <f t="shared" si="21"/>
        <v>37.455835935000003</v>
      </c>
      <c r="R116" s="25">
        <f t="shared" si="22"/>
        <v>6.21401277975</v>
      </c>
      <c r="S116" s="25">
        <f t="shared" si="23"/>
        <v>0.74100782700000001</v>
      </c>
      <c r="T116" s="25">
        <f t="shared" si="24"/>
        <v>0.16590239210075713</v>
      </c>
      <c r="U116" s="25">
        <f t="shared" si="25"/>
        <v>1.9783507923462926E-2</v>
      </c>
      <c r="V116" s="25">
        <f t="shared" si="26"/>
        <v>6.0276406345766986</v>
      </c>
      <c r="W116" s="25">
        <f t="shared" si="27"/>
        <v>50.547152904769526</v>
      </c>
      <c r="X116" s="12"/>
      <c r="Y116" s="12"/>
      <c r="Z116" s="12"/>
    </row>
    <row r="117" spans="1:26" x14ac:dyDescent="0.3">
      <c r="A117" s="25" t="s">
        <v>1086</v>
      </c>
      <c r="B117" s="40" t="s">
        <v>47</v>
      </c>
      <c r="C117" t="s">
        <v>1192</v>
      </c>
      <c r="D117" s="10" t="s">
        <v>48</v>
      </c>
      <c r="E117" s="10">
        <v>2140.7035729999998</v>
      </c>
      <c r="F117" s="10">
        <v>1945.2247199999999</v>
      </c>
      <c r="G117" s="10">
        <v>2463.6009819999999</v>
      </c>
      <c r="H117" s="10">
        <v>1615.9750409999999</v>
      </c>
      <c r="I117" s="10">
        <v>387.60477159999999</v>
      </c>
      <c r="J117" s="10">
        <v>629.51503119999995</v>
      </c>
      <c r="K117" s="10">
        <v>496.00682669999998</v>
      </c>
      <c r="L117" s="10">
        <v>661.55450980000001</v>
      </c>
      <c r="M117" s="10">
        <v>798.10678610000002</v>
      </c>
      <c r="N117" s="10">
        <v>703.50118450000002</v>
      </c>
      <c r="O117" s="10">
        <v>668.78831309999998</v>
      </c>
      <c r="P117" s="10">
        <v>820.79648870000005</v>
      </c>
      <c r="Q117" s="25">
        <f t="shared" si="21"/>
        <v>2041.3760789999999</v>
      </c>
      <c r="R117" s="25">
        <f t="shared" si="22"/>
        <v>543.67028482499995</v>
      </c>
      <c r="S117" s="25">
        <f t="shared" si="23"/>
        <v>747.79819309999993</v>
      </c>
      <c r="T117" s="25">
        <f t="shared" si="24"/>
        <v>0.26632539217924284</v>
      </c>
      <c r="U117" s="25">
        <f t="shared" si="25"/>
        <v>0.36632064066623166</v>
      </c>
      <c r="V117" s="25">
        <f t="shared" si="26"/>
        <v>3.7548053222314532</v>
      </c>
      <c r="W117" s="25">
        <f t="shared" si="27"/>
        <v>2.729848905541572</v>
      </c>
      <c r="X117" s="12"/>
      <c r="Y117" s="12"/>
      <c r="Z117" s="12"/>
    </row>
    <row r="118" spans="1:26" x14ac:dyDescent="0.3">
      <c r="A118" s="25" t="s">
        <v>1087</v>
      </c>
      <c r="B118" s="38" t="s">
        <v>390</v>
      </c>
      <c r="C118" t="s">
        <v>1193</v>
      </c>
      <c r="D118" s="25" t="s">
        <v>391</v>
      </c>
      <c r="E118" s="25">
        <v>31431.26914</v>
      </c>
      <c r="F118" s="25">
        <v>35464.742559999999</v>
      </c>
      <c r="G118" s="25">
        <v>61470.428189999999</v>
      </c>
      <c r="H118" s="25">
        <v>51521.355479999998</v>
      </c>
      <c r="I118" s="25">
        <v>4911.3398379999999</v>
      </c>
      <c r="J118" s="25">
        <v>15953.25014</v>
      </c>
      <c r="K118" s="25">
        <v>15763.68569</v>
      </c>
      <c r="L118" s="25">
        <v>17081.217059999999</v>
      </c>
      <c r="M118" s="25">
        <v>41607.726799999997</v>
      </c>
      <c r="N118" s="25">
        <v>31522.119170000002</v>
      </c>
      <c r="O118" s="25">
        <v>23858.591960000002</v>
      </c>
      <c r="P118" s="25">
        <v>26781.945240000001</v>
      </c>
      <c r="Q118" s="25">
        <f t="shared" si="21"/>
        <v>44971.948842500002</v>
      </c>
      <c r="R118" s="25">
        <f t="shared" si="22"/>
        <v>13427.373181999999</v>
      </c>
      <c r="S118" s="25">
        <f t="shared" si="23"/>
        <v>30942.5957925</v>
      </c>
      <c r="T118" s="25">
        <f t="shared" si="24"/>
        <v>0.2985721883884801</v>
      </c>
      <c r="U118" s="25">
        <f t="shared" si="25"/>
        <v>0.68804213713011719</v>
      </c>
      <c r="V118" s="25">
        <f t="shared" si="26"/>
        <v>3.349273773278822</v>
      </c>
      <c r="W118" s="25">
        <f t="shared" si="27"/>
        <v>1.4533993574450046</v>
      </c>
      <c r="X118" s="12"/>
      <c r="Y118" s="12"/>
      <c r="Z118" s="12"/>
    </row>
    <row r="119" spans="1:26" x14ac:dyDescent="0.3">
      <c r="A119" s="25" t="s">
        <v>1086</v>
      </c>
      <c r="B119" s="40" t="s">
        <v>390</v>
      </c>
      <c r="C119" t="s">
        <v>1193</v>
      </c>
      <c r="D119" s="10" t="s">
        <v>391</v>
      </c>
      <c r="E119" s="10">
        <v>4373.741548</v>
      </c>
      <c r="F119" s="10">
        <v>2552.0851550000002</v>
      </c>
      <c r="G119" s="10">
        <v>4679.0861450000002</v>
      </c>
      <c r="H119" s="10">
        <v>3460.410883</v>
      </c>
      <c r="I119" s="10">
        <v>5586.5396229999997</v>
      </c>
      <c r="J119" s="10">
        <v>4875.7630479999998</v>
      </c>
      <c r="K119" s="10">
        <v>2906.6648460000001</v>
      </c>
      <c r="L119" s="10">
        <v>3586.7642070000002</v>
      </c>
      <c r="M119" s="10">
        <v>6276.0939269999999</v>
      </c>
      <c r="N119" s="10">
        <v>7855.2327109999997</v>
      </c>
      <c r="O119" s="10">
        <v>6810.4799519999997</v>
      </c>
      <c r="P119" s="10">
        <v>6814.7878860000001</v>
      </c>
      <c r="Q119" s="25">
        <f t="shared" si="21"/>
        <v>3766.3309327500001</v>
      </c>
      <c r="R119" s="25">
        <f t="shared" si="22"/>
        <v>4238.9329309999994</v>
      </c>
      <c r="S119" s="25">
        <f t="shared" si="23"/>
        <v>6939.1486189999996</v>
      </c>
      <c r="T119" s="25">
        <f t="shared" si="24"/>
        <v>1.1254807415196857</v>
      </c>
      <c r="U119" s="25">
        <f t="shared" si="25"/>
        <v>1.8424160656358881</v>
      </c>
      <c r="V119" s="25">
        <f t="shared" si="26"/>
        <v>0.88850920598583083</v>
      </c>
      <c r="W119" s="25">
        <f t="shared" si="27"/>
        <v>0.5427655667205995</v>
      </c>
      <c r="X119" s="12"/>
      <c r="Y119" s="12"/>
      <c r="Z119" s="12"/>
    </row>
    <row r="120" spans="1:26" x14ac:dyDescent="0.3">
      <c r="A120" s="25" t="s">
        <v>1087</v>
      </c>
      <c r="B120" s="38" t="s">
        <v>689</v>
      </c>
      <c r="C120" t="s">
        <v>1194</v>
      </c>
      <c r="D120" s="25" t="s">
        <v>690</v>
      </c>
      <c r="E120" s="25">
        <v>4283.0943880000004</v>
      </c>
      <c r="F120" s="25">
        <v>11900.28448</v>
      </c>
      <c r="G120" s="25">
        <v>13900.57609</v>
      </c>
      <c r="H120" s="25">
        <v>11128.83469</v>
      </c>
      <c r="I120" s="25">
        <v>1243.6206460000001</v>
      </c>
      <c r="J120" s="25">
        <v>3403.8962879999999</v>
      </c>
      <c r="K120" s="25">
        <v>2867.6286620000001</v>
      </c>
      <c r="L120" s="25">
        <v>3136.129117</v>
      </c>
      <c r="M120" s="25">
        <v>8756.9381420000009</v>
      </c>
      <c r="N120" s="25">
        <v>3562.361159</v>
      </c>
      <c r="O120" s="25">
        <v>2855.1010809999998</v>
      </c>
      <c r="P120" s="25">
        <v>3100.706193</v>
      </c>
      <c r="Q120" s="25">
        <f t="shared" si="21"/>
        <v>10303.197412000001</v>
      </c>
      <c r="R120" s="25">
        <f t="shared" si="22"/>
        <v>2662.8186782500002</v>
      </c>
      <c r="S120" s="25">
        <f t="shared" si="23"/>
        <v>4568.7766437499995</v>
      </c>
      <c r="T120" s="25">
        <f t="shared" si="24"/>
        <v>0.2584458563463658</v>
      </c>
      <c r="U120" s="25">
        <f t="shared" si="25"/>
        <v>0.44343289379555167</v>
      </c>
      <c r="V120" s="25">
        <f t="shared" si="26"/>
        <v>3.8692823871775022</v>
      </c>
      <c r="W120" s="25">
        <f t="shared" si="27"/>
        <v>2.255132657030757</v>
      </c>
      <c r="X120" s="12"/>
      <c r="Y120" s="12"/>
      <c r="Z120" s="12"/>
    </row>
    <row r="121" spans="1:26" x14ac:dyDescent="0.3">
      <c r="A121" s="25" t="s">
        <v>1087</v>
      </c>
      <c r="B121" s="38" t="s">
        <v>483</v>
      </c>
      <c r="C121" t="s">
        <v>1195</v>
      </c>
      <c r="D121" s="25" t="s">
        <v>484</v>
      </c>
      <c r="E121" s="25">
        <v>2784.1446810000002</v>
      </c>
      <c r="F121" s="25">
        <v>3555.7944520000001</v>
      </c>
      <c r="G121" s="25">
        <v>1405.6395869999999</v>
      </c>
      <c r="H121" s="25">
        <v>3107.0864430000001</v>
      </c>
      <c r="I121" s="25">
        <v>118.3030461</v>
      </c>
      <c r="J121" s="25">
        <v>530.39610340000002</v>
      </c>
      <c r="K121" s="25">
        <v>725.61032220000004</v>
      </c>
      <c r="L121" s="25">
        <v>426.86871350000001</v>
      </c>
      <c r="M121" s="25">
        <v>345.174893</v>
      </c>
      <c r="N121" s="25">
        <v>380.0253075</v>
      </c>
      <c r="O121" s="25">
        <v>312.8368322</v>
      </c>
      <c r="P121" s="25">
        <v>469.9922818</v>
      </c>
      <c r="Q121" s="25">
        <f t="shared" si="21"/>
        <v>2713.1662907499999</v>
      </c>
      <c r="R121" s="25">
        <f t="shared" si="22"/>
        <v>450.29454629999998</v>
      </c>
      <c r="S121" s="25">
        <f t="shared" si="23"/>
        <v>377.00732862500001</v>
      </c>
      <c r="T121" s="25">
        <f t="shared" si="24"/>
        <v>0.16596643848745635</v>
      </c>
      <c r="U121" s="25">
        <f t="shared" si="25"/>
        <v>0.13895474446602532</v>
      </c>
      <c r="V121" s="25">
        <f t="shared" si="26"/>
        <v>6.0253145703044018</v>
      </c>
      <c r="W121" s="25">
        <f t="shared" si="27"/>
        <v>7.1965876648746008</v>
      </c>
      <c r="X121" s="12"/>
      <c r="Y121" s="12"/>
      <c r="Z121" s="12"/>
    </row>
    <row r="122" spans="1:26" x14ac:dyDescent="0.3">
      <c r="A122" s="25" t="s">
        <v>1086</v>
      </c>
      <c r="B122" s="40" t="s">
        <v>483</v>
      </c>
      <c r="C122" t="s">
        <v>1195</v>
      </c>
      <c r="D122" s="10" t="s">
        <v>484</v>
      </c>
      <c r="E122" s="10">
        <v>91.725069619999999</v>
      </c>
      <c r="F122" s="10">
        <v>75.353140789999998</v>
      </c>
      <c r="G122" s="10">
        <v>241.14958759999999</v>
      </c>
      <c r="H122" s="10">
        <v>2.866560196</v>
      </c>
      <c r="I122" s="10">
        <v>435.39573159999998</v>
      </c>
      <c r="J122" s="10">
        <v>2705.158649</v>
      </c>
      <c r="K122" s="10">
        <v>711.68890959999999</v>
      </c>
      <c r="L122" s="10">
        <v>434.94287700000001</v>
      </c>
      <c r="M122" s="10">
        <v>1404.61772</v>
      </c>
      <c r="N122" s="10">
        <v>730.72578120000003</v>
      </c>
      <c r="O122" s="10">
        <v>327.17772380000002</v>
      </c>
      <c r="P122" s="10">
        <v>489.84792750000003</v>
      </c>
      <c r="Q122" s="25">
        <f t="shared" si="21"/>
        <v>102.77358955150001</v>
      </c>
      <c r="R122" s="25">
        <f t="shared" si="22"/>
        <v>1071.7965418000001</v>
      </c>
      <c r="S122" s="25">
        <f t="shared" si="23"/>
        <v>738.09228812499998</v>
      </c>
      <c r="T122" s="25">
        <f t="shared" si="24"/>
        <v>10.42871565036581</v>
      </c>
      <c r="U122" s="25">
        <f t="shared" si="25"/>
        <v>7.1817311368222745</v>
      </c>
      <c r="V122" s="25">
        <f t="shared" si="26"/>
        <v>9.588908486203887E-2</v>
      </c>
      <c r="W122" s="25">
        <f t="shared" si="27"/>
        <v>0.1392421939708639</v>
      </c>
      <c r="X122" s="12"/>
      <c r="Y122" s="12"/>
      <c r="Z122" s="12"/>
    </row>
    <row r="123" spans="1:26" x14ac:dyDescent="0.3">
      <c r="A123" s="25" t="s">
        <v>1087</v>
      </c>
      <c r="B123" s="38" t="s">
        <v>369</v>
      </c>
      <c r="C123" t="s">
        <v>1196</v>
      </c>
      <c r="D123" s="25" t="s">
        <v>370</v>
      </c>
      <c r="E123" s="25">
        <v>12941.2335</v>
      </c>
      <c r="F123" s="25">
        <v>37715.900350000004</v>
      </c>
      <c r="G123" s="25">
        <v>3486.875254</v>
      </c>
      <c r="H123" s="25">
        <v>8904.998243</v>
      </c>
      <c r="I123" s="25">
        <v>881.46310329999994</v>
      </c>
      <c r="J123" s="25">
        <v>338.02157670000003</v>
      </c>
      <c r="K123" s="25">
        <v>684.4532878</v>
      </c>
      <c r="L123" s="25">
        <v>2476.8772309999999</v>
      </c>
      <c r="M123" s="25">
        <v>4212.9604499999996</v>
      </c>
      <c r="N123" s="25">
        <v>2587.6514870000001</v>
      </c>
      <c r="O123" s="25">
        <v>1902.8026649999999</v>
      </c>
      <c r="P123" s="25">
        <v>2138.0755770000001</v>
      </c>
      <c r="Q123" s="25">
        <f t="shared" si="21"/>
        <v>15762.251836750002</v>
      </c>
      <c r="R123" s="25">
        <f t="shared" si="22"/>
        <v>1095.2037997</v>
      </c>
      <c r="S123" s="25">
        <f t="shared" si="23"/>
        <v>2710.3725447499996</v>
      </c>
      <c r="T123" s="25">
        <f t="shared" si="24"/>
        <v>6.9482698985084773E-2</v>
      </c>
      <c r="U123" s="25">
        <f t="shared" si="25"/>
        <v>0.17195338412438713</v>
      </c>
      <c r="V123" s="25">
        <f t="shared" si="26"/>
        <v>14.392071905765505</v>
      </c>
      <c r="W123" s="25">
        <f t="shared" si="27"/>
        <v>5.8155296279404594</v>
      </c>
      <c r="X123" s="12"/>
      <c r="Z123" s="12"/>
    </row>
    <row r="124" spans="1:26" x14ac:dyDescent="0.3">
      <c r="A124" s="25" t="s">
        <v>1086</v>
      </c>
      <c r="B124" s="40" t="s">
        <v>369</v>
      </c>
      <c r="C124" t="s">
        <v>1196</v>
      </c>
      <c r="D124" s="10" t="s">
        <v>370</v>
      </c>
      <c r="E124" s="10">
        <v>4770.3359200000004</v>
      </c>
      <c r="F124" s="10">
        <v>6963.6697720000002</v>
      </c>
      <c r="G124" s="10">
        <v>25457.216390000001</v>
      </c>
      <c r="H124" s="10">
        <v>233.33190060000001</v>
      </c>
      <c r="I124" s="10">
        <v>530.10128029999998</v>
      </c>
      <c r="J124" s="10">
        <v>203.74602490000001</v>
      </c>
      <c r="K124" s="10">
        <v>149.47295399999999</v>
      </c>
      <c r="L124" s="10">
        <v>23.920580040000001</v>
      </c>
      <c r="M124" s="10">
        <v>4289.864834</v>
      </c>
      <c r="N124" s="10">
        <v>2983.628134</v>
      </c>
      <c r="O124" s="10">
        <v>13901.124330000001</v>
      </c>
      <c r="P124" s="10">
        <v>11694.501389999999</v>
      </c>
      <c r="Q124" s="25">
        <f t="shared" si="21"/>
        <v>9356.1384956500006</v>
      </c>
      <c r="R124" s="25">
        <f t="shared" si="22"/>
        <v>226.81020980999998</v>
      </c>
      <c r="S124" s="25">
        <f t="shared" si="23"/>
        <v>8217.2796720000006</v>
      </c>
      <c r="T124" s="25">
        <f t="shared" si="24"/>
        <v>2.4241861096375609E-2</v>
      </c>
      <c r="U124" s="25">
        <f t="shared" si="25"/>
        <v>0.87827683138941393</v>
      </c>
      <c r="V124" s="25">
        <f t="shared" si="26"/>
        <v>41.250958250458318</v>
      </c>
      <c r="W124" s="25">
        <f t="shared" si="27"/>
        <v>1.1385931681905155</v>
      </c>
      <c r="X124" s="12"/>
      <c r="Z124" s="12"/>
    </row>
    <row r="125" spans="1:26" x14ac:dyDescent="0.3">
      <c r="A125" s="25" t="s">
        <v>1087</v>
      </c>
      <c r="B125" s="38" t="s">
        <v>840</v>
      </c>
      <c r="C125" t="s">
        <v>1197</v>
      </c>
      <c r="D125" s="25" t="s">
        <v>688</v>
      </c>
      <c r="E125" s="25">
        <v>323.81909089999999</v>
      </c>
      <c r="F125" s="25">
        <v>540.27575230000002</v>
      </c>
      <c r="G125" s="25">
        <v>241.61083819999999</v>
      </c>
      <c r="H125" s="25">
        <v>955.6567751</v>
      </c>
      <c r="I125" s="25">
        <v>1241.7723390000001</v>
      </c>
      <c r="J125" s="25">
        <v>1667.7195180000001</v>
      </c>
      <c r="K125" s="25">
        <v>2128.8220430000001</v>
      </c>
      <c r="L125" s="25">
        <v>2235.1247349999999</v>
      </c>
      <c r="M125" s="25">
        <v>1550.021767</v>
      </c>
      <c r="N125" s="25">
        <v>1547.030258</v>
      </c>
      <c r="O125" s="25">
        <v>1422.7783979999999</v>
      </c>
      <c r="P125" s="25">
        <v>1240.6413150000001</v>
      </c>
      <c r="Q125" s="25">
        <f t="shared" si="21"/>
        <v>515.340614125</v>
      </c>
      <c r="R125" s="25">
        <f t="shared" si="22"/>
        <v>1818.3596587500001</v>
      </c>
      <c r="S125" s="25">
        <f t="shared" si="23"/>
        <v>1440.1179344999998</v>
      </c>
      <c r="T125" s="25">
        <f t="shared" si="24"/>
        <v>3.5284617763678576</v>
      </c>
      <c r="U125" s="25">
        <f t="shared" si="25"/>
        <v>2.7944972607004495</v>
      </c>
      <c r="V125" s="25">
        <f t="shared" si="26"/>
        <v>0.28340961681874421</v>
      </c>
      <c r="W125" s="25">
        <f t="shared" si="27"/>
        <v>0.35784611925128418</v>
      </c>
      <c r="X125" s="12"/>
      <c r="Y125" s="12"/>
      <c r="Z125" s="12"/>
    </row>
    <row r="126" spans="1:26" x14ac:dyDescent="0.3">
      <c r="A126" s="25" t="s">
        <v>1086</v>
      </c>
      <c r="B126" s="40" t="s">
        <v>283</v>
      </c>
      <c r="C126" t="s">
        <v>1198</v>
      </c>
      <c r="D126" s="10" t="s">
        <v>284</v>
      </c>
      <c r="E126" s="10">
        <v>1182.7708009999999</v>
      </c>
      <c r="F126" s="10">
        <v>520.16915889999996</v>
      </c>
      <c r="G126" s="10">
        <v>737.47472700000003</v>
      </c>
      <c r="H126" s="10">
        <v>186.983476</v>
      </c>
      <c r="I126" s="10">
        <v>4233.885088</v>
      </c>
      <c r="J126" s="10">
        <v>9470.4320619999999</v>
      </c>
      <c r="K126" s="10">
        <v>3491.286971</v>
      </c>
      <c r="L126" s="10">
        <v>2519.9137479999999</v>
      </c>
      <c r="M126" s="10">
        <v>3211.6575760000001</v>
      </c>
      <c r="N126" s="10">
        <v>1595.0691549999999</v>
      </c>
      <c r="O126" s="10">
        <v>962.42589580000003</v>
      </c>
      <c r="P126" s="10">
        <v>1668.391846</v>
      </c>
      <c r="Q126" s="25">
        <f t="shared" si="21"/>
        <v>656.84954072499988</v>
      </c>
      <c r="R126" s="25">
        <f t="shared" si="22"/>
        <v>4928.8794672499998</v>
      </c>
      <c r="S126" s="25">
        <f t="shared" si="23"/>
        <v>1859.3861182000001</v>
      </c>
      <c r="T126" s="25">
        <f t="shared" si="24"/>
        <v>7.5038180917501025</v>
      </c>
      <c r="U126" s="25">
        <f t="shared" si="25"/>
        <v>2.8307641292520298</v>
      </c>
      <c r="V126" s="25">
        <f t="shared" si="26"/>
        <v>0.13326549068392618</v>
      </c>
      <c r="W126" s="25">
        <f t="shared" si="27"/>
        <v>0.35326150620123514</v>
      </c>
      <c r="X126" s="12"/>
      <c r="Y126" s="12"/>
      <c r="Z126" s="12"/>
    </row>
    <row r="127" spans="1:26" x14ac:dyDescent="0.3">
      <c r="A127" s="25" t="s">
        <v>1087</v>
      </c>
      <c r="B127" s="38" t="s">
        <v>654</v>
      </c>
      <c r="C127" t="s">
        <v>1199</v>
      </c>
      <c r="D127" s="25" t="s">
        <v>655</v>
      </c>
      <c r="E127" s="25">
        <v>7276.2191220000004</v>
      </c>
      <c r="F127" s="25">
        <v>15474.542509999999</v>
      </c>
      <c r="G127" s="25">
        <v>7248.2526959999996</v>
      </c>
      <c r="H127" s="25">
        <v>20769.827089999999</v>
      </c>
      <c r="I127" s="25">
        <v>14385.89308</v>
      </c>
      <c r="J127" s="25">
        <v>19357.668160000001</v>
      </c>
      <c r="K127" s="25">
        <v>32588.193589999999</v>
      </c>
      <c r="L127" s="25">
        <v>45306.651969999999</v>
      </c>
      <c r="M127" s="25">
        <v>32211.060649999999</v>
      </c>
      <c r="N127" s="25">
        <v>34065.505680000002</v>
      </c>
      <c r="O127" s="25">
        <v>19851.660980000001</v>
      </c>
      <c r="P127" s="25">
        <v>27170.273959999999</v>
      </c>
      <c r="Q127" s="25">
        <f t="shared" si="21"/>
        <v>12692.210354499999</v>
      </c>
      <c r="R127" s="25">
        <f t="shared" si="22"/>
        <v>27909.601699999999</v>
      </c>
      <c r="S127" s="25">
        <f t="shared" si="23"/>
        <v>28324.625317500002</v>
      </c>
      <c r="T127" s="25">
        <f t="shared" si="24"/>
        <v>2.1989551796314739</v>
      </c>
      <c r="U127" s="25">
        <f t="shared" si="25"/>
        <v>2.2316542608717134</v>
      </c>
      <c r="V127" s="25">
        <f t="shared" si="26"/>
        <v>0.45476142909269823</v>
      </c>
      <c r="W127" s="25">
        <f t="shared" si="27"/>
        <v>0.44809808469587353</v>
      </c>
      <c r="X127" s="12"/>
      <c r="Y127" s="12"/>
      <c r="Z127" s="12"/>
    </row>
    <row r="128" spans="1:26" x14ac:dyDescent="0.3">
      <c r="A128" s="25" t="s">
        <v>1086</v>
      </c>
      <c r="B128" s="40" t="s">
        <v>234</v>
      </c>
      <c r="C128" t="s">
        <v>1200</v>
      </c>
      <c r="D128" s="10" t="s">
        <v>235</v>
      </c>
      <c r="E128" s="10">
        <v>124.2912571</v>
      </c>
      <c r="F128" s="10">
        <v>327.68472550000001</v>
      </c>
      <c r="G128" s="10">
        <v>249.28866410000001</v>
      </c>
      <c r="H128" s="10">
        <v>313.78071490000002</v>
      </c>
      <c r="I128" s="10">
        <v>569.49104209999996</v>
      </c>
      <c r="J128" s="10">
        <v>992.90243550000002</v>
      </c>
      <c r="K128" s="10">
        <v>346.56828990000002</v>
      </c>
      <c r="L128" s="10">
        <v>468.47964539999998</v>
      </c>
      <c r="M128" s="10">
        <v>1084.027501</v>
      </c>
      <c r="N128" s="10">
        <v>1587.0212389999999</v>
      </c>
      <c r="O128" s="10">
        <v>786.19724269999995</v>
      </c>
      <c r="P128" s="10">
        <v>956.81299479999996</v>
      </c>
      <c r="Q128" s="25">
        <f t="shared" si="21"/>
        <v>253.76134039999999</v>
      </c>
      <c r="R128" s="25">
        <f t="shared" si="22"/>
        <v>594.36035322500004</v>
      </c>
      <c r="S128" s="25">
        <f t="shared" si="23"/>
        <v>1103.514744375</v>
      </c>
      <c r="T128" s="25">
        <f t="shared" si="24"/>
        <v>2.3422021348410249</v>
      </c>
      <c r="U128" s="25">
        <f t="shared" si="25"/>
        <v>4.3486322330877787</v>
      </c>
      <c r="V128" s="25">
        <f t="shared" si="26"/>
        <v>0.42694863313659909</v>
      </c>
      <c r="W128" s="25">
        <f t="shared" si="27"/>
        <v>0.22995736277517828</v>
      </c>
      <c r="X128" s="12"/>
      <c r="Y128" s="12"/>
      <c r="Z128" s="12"/>
    </row>
    <row r="129" spans="1:26" x14ac:dyDescent="0.3">
      <c r="A129" s="25" t="s">
        <v>1088</v>
      </c>
      <c r="B129" s="38" t="s">
        <v>512</v>
      </c>
      <c r="C129" t="s">
        <v>1201</v>
      </c>
      <c r="D129" s="25" t="s">
        <v>513</v>
      </c>
      <c r="E129" s="25">
        <v>264.78933180000001</v>
      </c>
      <c r="F129" s="25">
        <v>1073.241921</v>
      </c>
      <c r="G129" s="25">
        <v>2702.9540569999999</v>
      </c>
      <c r="H129" s="25">
        <v>340.00996040000001</v>
      </c>
      <c r="I129" s="25">
        <v>1538.86922</v>
      </c>
      <c r="J129" s="25">
        <v>946.10773529999994</v>
      </c>
      <c r="K129" s="25">
        <v>2904.7555699999998</v>
      </c>
      <c r="L129" s="25">
        <v>7698.9636520000004</v>
      </c>
      <c r="M129" s="25">
        <v>529.91379810000001</v>
      </c>
      <c r="N129" s="25">
        <v>419.67723269999999</v>
      </c>
      <c r="O129" s="25">
        <v>558.6411971</v>
      </c>
      <c r="P129" s="25">
        <v>314.72913069999998</v>
      </c>
      <c r="Q129" s="25">
        <f t="shared" si="21"/>
        <v>1095.24881755</v>
      </c>
      <c r="R129" s="25">
        <f t="shared" si="22"/>
        <v>3272.1740443250001</v>
      </c>
      <c r="S129" s="25">
        <f t="shared" si="23"/>
        <v>455.74033965000001</v>
      </c>
      <c r="T129" s="25">
        <f t="shared" si="24"/>
        <v>2.9876079224122236</v>
      </c>
      <c r="U129" s="25">
        <f t="shared" si="25"/>
        <v>0.41610667123974748</v>
      </c>
      <c r="V129" s="25">
        <f t="shared" si="26"/>
        <v>0.33471594197427029</v>
      </c>
      <c r="W129" s="25">
        <f t="shared" si="27"/>
        <v>2.403229914628866</v>
      </c>
      <c r="X129" s="12"/>
      <c r="Y129" s="12"/>
      <c r="Z129" s="12"/>
    </row>
    <row r="130" spans="1:26" x14ac:dyDescent="0.3">
      <c r="A130" s="25" t="s">
        <v>1086</v>
      </c>
      <c r="B130" s="40" t="s">
        <v>512</v>
      </c>
      <c r="C130" t="s">
        <v>1201</v>
      </c>
      <c r="D130" s="10" t="s">
        <v>513</v>
      </c>
      <c r="E130" s="10">
        <v>22375.724849999999</v>
      </c>
      <c r="F130" s="10">
        <v>19311.547979999999</v>
      </c>
      <c r="G130" s="10">
        <v>30639.100910000001</v>
      </c>
      <c r="H130" s="10">
        <v>21385.869200000001</v>
      </c>
      <c r="I130" s="10">
        <v>49095.649599999997</v>
      </c>
      <c r="J130" s="10">
        <v>149020.5154</v>
      </c>
      <c r="K130" s="10">
        <v>22660.97435</v>
      </c>
      <c r="L130" s="10">
        <v>50721.656629999998</v>
      </c>
      <c r="M130" s="10">
        <v>65766.451300000001</v>
      </c>
      <c r="N130" s="10">
        <v>54100.034310000003</v>
      </c>
      <c r="O130" s="10">
        <v>71326.468120000005</v>
      </c>
      <c r="P130" s="10">
        <v>70805.181779999999</v>
      </c>
      <c r="Q130" s="25">
        <f t="shared" si="21"/>
        <v>23428.060735000003</v>
      </c>
      <c r="R130" s="25">
        <f t="shared" si="22"/>
        <v>67874.698994999999</v>
      </c>
      <c r="S130" s="25">
        <f t="shared" si="23"/>
        <v>65499.533877499998</v>
      </c>
      <c r="T130" s="25">
        <f t="shared" si="24"/>
        <v>2.8971539626239573</v>
      </c>
      <c r="U130" s="25">
        <f t="shared" si="25"/>
        <v>2.7957727538091937</v>
      </c>
      <c r="V130" s="25">
        <f t="shared" si="26"/>
        <v>0.34516632975014494</v>
      </c>
      <c r="W130" s="25">
        <f t="shared" si="27"/>
        <v>0.35768286196992111</v>
      </c>
      <c r="X130" s="12"/>
      <c r="Y130" s="12"/>
      <c r="Z130" s="12"/>
    </row>
    <row r="131" spans="1:26" x14ac:dyDescent="0.3">
      <c r="A131" s="25" t="s">
        <v>1088</v>
      </c>
      <c r="B131" s="38" t="s">
        <v>458</v>
      </c>
      <c r="C131" t="s">
        <v>1202</v>
      </c>
      <c r="D131" s="25" t="s">
        <v>459</v>
      </c>
      <c r="E131" s="25">
        <v>3962.4650259999999</v>
      </c>
      <c r="F131" s="25">
        <v>16984.960439999999</v>
      </c>
      <c r="G131" s="25">
        <v>14513.91311</v>
      </c>
      <c r="H131" s="25">
        <v>10497.920410000001</v>
      </c>
      <c r="I131" s="25">
        <v>18016.263470000002</v>
      </c>
      <c r="J131" s="25">
        <v>21082.79538</v>
      </c>
      <c r="K131" s="25">
        <v>20475.286660000002</v>
      </c>
      <c r="L131" s="25">
        <v>30430.186900000001</v>
      </c>
      <c r="M131" s="25">
        <v>9814.5523730000004</v>
      </c>
      <c r="N131" s="25">
        <v>5880.0647630000003</v>
      </c>
      <c r="O131" s="25">
        <v>6651.201188</v>
      </c>
      <c r="P131" s="25">
        <v>7462.9302230000003</v>
      </c>
      <c r="Q131" s="25">
        <f t="shared" ref="Q131:Q143" si="28">AVERAGE(E131:H131)</f>
        <v>11489.8147465</v>
      </c>
      <c r="R131" s="25">
        <f t="shared" ref="R131:R143" si="29">AVERAGE(I131:L131)</f>
        <v>22501.1331025</v>
      </c>
      <c r="S131" s="25">
        <f t="shared" ref="S131:S143" si="30">AVERAGE(M131:P131)</f>
        <v>7452.1871367499998</v>
      </c>
      <c r="T131" s="25">
        <f t="shared" ref="T131:T143" si="31">R131/Q131</f>
        <v>1.9583547340790888</v>
      </c>
      <c r="U131" s="25">
        <f t="shared" ref="U131:U143" si="32">S131/Q131</f>
        <v>0.64859071283286507</v>
      </c>
      <c r="V131" s="25">
        <f t="shared" ref="V131:V143" si="33">Q131/R131</f>
        <v>0.51063271765737961</v>
      </c>
      <c r="W131" s="25">
        <f t="shared" ref="W131:W143" si="34">Q131/S131</f>
        <v>1.5418043771121486</v>
      </c>
      <c r="X131" s="12"/>
      <c r="Y131" s="12"/>
      <c r="Z131" s="12"/>
    </row>
    <row r="132" spans="1:26" x14ac:dyDescent="0.3">
      <c r="A132" s="25" t="s">
        <v>1086</v>
      </c>
      <c r="B132" s="40" t="s">
        <v>458</v>
      </c>
      <c r="C132" t="s">
        <v>1202</v>
      </c>
      <c r="D132" s="10" t="s">
        <v>459</v>
      </c>
      <c r="E132" s="10">
        <v>10415.03422</v>
      </c>
      <c r="F132" s="10">
        <v>3488.0596059999998</v>
      </c>
      <c r="G132" s="10">
        <v>3917.8384019999999</v>
      </c>
      <c r="H132" s="10">
        <v>3696.9492289999998</v>
      </c>
      <c r="I132" s="10">
        <v>308.97816119999999</v>
      </c>
      <c r="J132" s="10">
        <v>2501.6388419999998</v>
      </c>
      <c r="K132" s="10">
        <v>1335.5841439999999</v>
      </c>
      <c r="L132" s="10">
        <v>3426.7251460000002</v>
      </c>
      <c r="M132" s="10">
        <v>3540.317751</v>
      </c>
      <c r="N132" s="10">
        <v>22944.102370000001</v>
      </c>
      <c r="O132" s="10">
        <v>19343.18549</v>
      </c>
      <c r="P132" s="10">
        <v>15410.83158</v>
      </c>
      <c r="Q132" s="25">
        <f t="shared" si="28"/>
        <v>5379.4703642500008</v>
      </c>
      <c r="R132" s="25">
        <f t="shared" si="29"/>
        <v>1893.2315733</v>
      </c>
      <c r="S132" s="25">
        <f t="shared" si="30"/>
        <v>15309.609297749999</v>
      </c>
      <c r="T132" s="25">
        <f t="shared" si="31"/>
        <v>0.3519364259131767</v>
      </c>
      <c r="U132" s="25">
        <f t="shared" si="32"/>
        <v>2.8459324545204456</v>
      </c>
      <c r="V132" s="25">
        <f t="shared" si="33"/>
        <v>2.8414222750750491</v>
      </c>
      <c r="W132" s="25">
        <f t="shared" si="34"/>
        <v>0.35137868378134268</v>
      </c>
      <c r="X132" s="12"/>
      <c r="Y132" s="12"/>
      <c r="Z132" s="12"/>
    </row>
    <row r="133" spans="1:26" x14ac:dyDescent="0.3">
      <c r="A133" s="25" t="s">
        <v>1087</v>
      </c>
      <c r="B133" s="38" t="s">
        <v>454</v>
      </c>
      <c r="C133" t="s">
        <v>1202</v>
      </c>
      <c r="D133" s="25" t="s">
        <v>455</v>
      </c>
      <c r="E133" s="25">
        <v>759.94082030000004</v>
      </c>
      <c r="F133" s="25">
        <v>1299.6655699999999</v>
      </c>
      <c r="G133" s="25">
        <v>464.85212200000001</v>
      </c>
      <c r="H133" s="25">
        <v>1205.3578520000001</v>
      </c>
      <c r="I133" s="25">
        <v>311.34726439999997</v>
      </c>
      <c r="J133" s="25">
        <v>165.2371144</v>
      </c>
      <c r="K133" s="25">
        <v>320.59484839999999</v>
      </c>
      <c r="L133" s="25">
        <v>158.53023229999999</v>
      </c>
      <c r="M133" s="25">
        <v>486.21930709999998</v>
      </c>
      <c r="N133" s="25">
        <v>700.46425120000004</v>
      </c>
      <c r="O133" s="25">
        <v>586.41165860000001</v>
      </c>
      <c r="P133" s="25">
        <v>741.03279620000001</v>
      </c>
      <c r="Q133" s="25">
        <f t="shared" si="28"/>
        <v>932.45409107499995</v>
      </c>
      <c r="R133" s="25">
        <f t="shared" si="29"/>
        <v>238.92736487499999</v>
      </c>
      <c r="S133" s="25">
        <f t="shared" si="30"/>
        <v>628.53200327499997</v>
      </c>
      <c r="T133" s="25">
        <f t="shared" si="31"/>
        <v>0.25623499018546575</v>
      </c>
      <c r="U133" s="25">
        <f t="shared" si="32"/>
        <v>0.67406214342454462</v>
      </c>
      <c r="V133" s="25">
        <f t="shared" si="33"/>
        <v>3.9026676227012902</v>
      </c>
      <c r="W133" s="25">
        <f t="shared" si="34"/>
        <v>1.4835427412071263</v>
      </c>
      <c r="X133" s="12"/>
      <c r="Y133" s="12"/>
      <c r="Z133" s="12"/>
    </row>
    <row r="134" spans="1:26" x14ac:dyDescent="0.3">
      <c r="A134" s="25" t="s">
        <v>1086</v>
      </c>
      <c r="B134" s="40" t="s">
        <v>454</v>
      </c>
      <c r="C134" t="s">
        <v>1202</v>
      </c>
      <c r="D134" s="10" t="s">
        <v>455</v>
      </c>
      <c r="E134" s="10">
        <v>878.9787139</v>
      </c>
      <c r="F134" s="10">
        <v>667.69827929999997</v>
      </c>
      <c r="G134" s="10">
        <v>1197.6254329999999</v>
      </c>
      <c r="H134" s="10">
        <v>1606.50809</v>
      </c>
      <c r="I134" s="10">
        <v>2553.8682760000002</v>
      </c>
      <c r="J134" s="10">
        <v>3751.0879070000001</v>
      </c>
      <c r="K134" s="10">
        <v>931.82278629999996</v>
      </c>
      <c r="L134" s="10">
        <v>1259.630285</v>
      </c>
      <c r="M134" s="10">
        <v>3926.349389</v>
      </c>
      <c r="N134" s="10">
        <v>4093.8734920000002</v>
      </c>
      <c r="O134" s="10">
        <v>2603.4743239999998</v>
      </c>
      <c r="P134" s="10">
        <v>2975.7599700000001</v>
      </c>
      <c r="Q134" s="25">
        <f t="shared" si="28"/>
        <v>1087.70262905</v>
      </c>
      <c r="R134" s="25">
        <f t="shared" si="29"/>
        <v>2124.1023135750002</v>
      </c>
      <c r="S134" s="25">
        <f t="shared" si="30"/>
        <v>3399.8642937499999</v>
      </c>
      <c r="T134" s="25">
        <f t="shared" si="31"/>
        <v>1.9528336668912827</v>
      </c>
      <c r="U134" s="25">
        <f t="shared" si="32"/>
        <v>3.1257295909263756</v>
      </c>
      <c r="V134" s="25">
        <f t="shared" si="33"/>
        <v>0.51207638261987809</v>
      </c>
      <c r="W134" s="25">
        <f t="shared" si="34"/>
        <v>0.31992530732756991</v>
      </c>
      <c r="X134" s="12"/>
      <c r="Y134" s="12"/>
      <c r="Z134" s="12"/>
    </row>
    <row r="135" spans="1:26" x14ac:dyDescent="0.3">
      <c r="A135" s="25" t="s">
        <v>1087</v>
      </c>
      <c r="B135" s="38" t="s">
        <v>696</v>
      </c>
      <c r="C135" t="s">
        <v>1203</v>
      </c>
      <c r="D135" s="25" t="s">
        <v>697</v>
      </c>
      <c r="E135" s="25">
        <v>13.78483175</v>
      </c>
      <c r="F135" s="25">
        <v>54.976590389999998</v>
      </c>
      <c r="G135" s="25">
        <v>39.090785910000001</v>
      </c>
      <c r="H135" s="25">
        <v>45.435487430000002</v>
      </c>
      <c r="I135" s="25">
        <v>584.9063562</v>
      </c>
      <c r="J135" s="25">
        <v>466.0590886</v>
      </c>
      <c r="K135" s="25">
        <v>453.4067819</v>
      </c>
      <c r="L135" s="25">
        <v>352.27661369999998</v>
      </c>
      <c r="M135" s="25">
        <v>44.114443880000003</v>
      </c>
      <c r="N135" s="25">
        <v>73.50237362</v>
      </c>
      <c r="O135" s="25">
        <v>76.793666049999999</v>
      </c>
      <c r="P135" s="25">
        <v>72.230290220000001</v>
      </c>
      <c r="Q135" s="25">
        <f t="shared" si="28"/>
        <v>38.321923869999999</v>
      </c>
      <c r="R135" s="25">
        <f t="shared" si="29"/>
        <v>464.16221010000004</v>
      </c>
      <c r="S135" s="25">
        <f t="shared" si="30"/>
        <v>66.660193442500002</v>
      </c>
      <c r="T135" s="25">
        <f t="shared" si="31"/>
        <v>12.11218444237257</v>
      </c>
      <c r="U135" s="25">
        <f t="shared" si="32"/>
        <v>1.7394793035086733</v>
      </c>
      <c r="V135" s="25">
        <f t="shared" si="33"/>
        <v>8.2561490436164217E-2</v>
      </c>
      <c r="W135" s="25">
        <f t="shared" si="34"/>
        <v>0.57488467841089996</v>
      </c>
      <c r="X135" s="12"/>
      <c r="Y135" s="12"/>
      <c r="Z135" s="12"/>
    </row>
    <row r="136" spans="1:26" x14ac:dyDescent="0.3">
      <c r="A136" s="25" t="s">
        <v>1086</v>
      </c>
      <c r="B136" s="40" t="s">
        <v>264</v>
      </c>
      <c r="C136" t="s">
        <v>1204</v>
      </c>
      <c r="D136" s="10" t="s">
        <v>90</v>
      </c>
      <c r="E136" s="10">
        <v>9435.0897249999998</v>
      </c>
      <c r="F136" s="10">
        <v>7081.7341029999998</v>
      </c>
      <c r="G136" s="10">
        <v>8077.3151289999996</v>
      </c>
      <c r="H136" s="10">
        <v>9166.966692</v>
      </c>
      <c r="I136" s="10">
        <v>10908.474039999999</v>
      </c>
      <c r="J136" s="10">
        <v>17887.533009999999</v>
      </c>
      <c r="K136" s="10">
        <v>11577.83943</v>
      </c>
      <c r="L136" s="10">
        <v>12049.81732</v>
      </c>
      <c r="M136" s="10">
        <v>19902.938569999998</v>
      </c>
      <c r="N136" s="10">
        <v>17612.081579999998</v>
      </c>
      <c r="O136" s="10">
        <v>12513.59755</v>
      </c>
      <c r="P136" s="10">
        <v>15276.116389999999</v>
      </c>
      <c r="Q136" s="25">
        <f t="shared" si="28"/>
        <v>8440.2764122499993</v>
      </c>
      <c r="R136" s="25">
        <f t="shared" si="29"/>
        <v>13105.915950000001</v>
      </c>
      <c r="S136" s="25">
        <f t="shared" si="30"/>
        <v>16326.1835225</v>
      </c>
      <c r="T136" s="25">
        <f t="shared" si="31"/>
        <v>1.5527827893146262</v>
      </c>
      <c r="U136" s="25">
        <f t="shared" si="32"/>
        <v>1.9343185844961899</v>
      </c>
      <c r="V136" s="25">
        <f t="shared" si="33"/>
        <v>0.64400507713083566</v>
      </c>
      <c r="W136" s="25">
        <f t="shared" si="34"/>
        <v>0.51697792081155991</v>
      </c>
      <c r="X136" s="12"/>
      <c r="Y136" s="12"/>
      <c r="Z136" s="12"/>
    </row>
    <row r="137" spans="1:26" x14ac:dyDescent="0.3">
      <c r="A137" s="25" t="s">
        <v>1087</v>
      </c>
      <c r="B137" s="38" t="s">
        <v>732</v>
      </c>
      <c r="C137" t="s">
        <v>1205</v>
      </c>
      <c r="D137" s="25" t="s">
        <v>718</v>
      </c>
      <c r="E137" s="25">
        <v>1857.2370450000001</v>
      </c>
      <c r="F137" s="25">
        <v>3110.1825650000001</v>
      </c>
      <c r="G137" s="25">
        <v>1001.79909</v>
      </c>
      <c r="H137" s="25">
        <v>3324.861461</v>
      </c>
      <c r="I137" s="25">
        <v>3024.621126</v>
      </c>
      <c r="J137" s="25">
        <v>1711.5374529999999</v>
      </c>
      <c r="K137" s="25">
        <v>2610.8292849999998</v>
      </c>
      <c r="L137" s="25">
        <v>2418.4630750000001</v>
      </c>
      <c r="M137" s="25">
        <v>992.4357526</v>
      </c>
      <c r="N137" s="25">
        <v>1143.1084350000001</v>
      </c>
      <c r="O137" s="25">
        <v>854.29474059999995</v>
      </c>
      <c r="P137" s="25">
        <v>913.34903229999998</v>
      </c>
      <c r="Q137" s="25">
        <f t="shared" si="28"/>
        <v>2323.52004025</v>
      </c>
      <c r="R137" s="25">
        <f t="shared" si="29"/>
        <v>2441.3627347500001</v>
      </c>
      <c r="S137" s="25">
        <f t="shared" si="30"/>
        <v>975.79699012499998</v>
      </c>
      <c r="T137" s="25">
        <f t="shared" si="31"/>
        <v>1.0507173135839709</v>
      </c>
      <c r="U137" s="25">
        <f t="shared" si="32"/>
        <v>0.41996495542169232</v>
      </c>
      <c r="V137" s="25">
        <f t="shared" si="33"/>
        <v>0.95173077198949407</v>
      </c>
      <c r="W137" s="25">
        <f t="shared" si="34"/>
        <v>2.3811510629402086</v>
      </c>
      <c r="X137" s="12"/>
      <c r="Y137" s="12"/>
      <c r="Z137" s="12"/>
    </row>
    <row r="138" spans="1:26" x14ac:dyDescent="0.3">
      <c r="A138" s="25" t="s">
        <v>1086</v>
      </c>
      <c r="B138" s="40" t="s">
        <v>583</v>
      </c>
      <c r="C138" t="s">
        <v>1206</v>
      </c>
      <c r="D138" s="10" t="s">
        <v>584</v>
      </c>
      <c r="E138" s="10">
        <v>1010.984473</v>
      </c>
      <c r="F138" s="10">
        <v>777.40511819999995</v>
      </c>
      <c r="G138" s="10">
        <v>1007.3574149999999</v>
      </c>
      <c r="H138" s="10">
        <v>187.5285433</v>
      </c>
      <c r="I138" s="10">
        <v>273.92646589999998</v>
      </c>
      <c r="J138" s="10">
        <v>69.507692160000005</v>
      </c>
      <c r="K138" s="10">
        <v>30.574148959999999</v>
      </c>
      <c r="L138" s="10">
        <v>283.86621079999998</v>
      </c>
      <c r="M138" s="10">
        <v>283.92522539999999</v>
      </c>
      <c r="N138" s="10">
        <v>300.13010709999998</v>
      </c>
      <c r="O138" s="10">
        <v>214.33764640000001</v>
      </c>
      <c r="P138" s="10">
        <v>379.70074949999997</v>
      </c>
      <c r="Q138" s="25">
        <f t="shared" si="28"/>
        <v>745.81888737499992</v>
      </c>
      <c r="R138" s="25">
        <f t="shared" si="29"/>
        <v>164.46862945499998</v>
      </c>
      <c r="S138" s="25">
        <f t="shared" si="30"/>
        <v>294.52343209999998</v>
      </c>
      <c r="T138" s="25">
        <f t="shared" si="31"/>
        <v>0.22052086939480345</v>
      </c>
      <c r="U138" s="25">
        <f t="shared" si="32"/>
        <v>0.3948994012964876</v>
      </c>
      <c r="V138" s="25">
        <f t="shared" si="33"/>
        <v>4.5347182003426516</v>
      </c>
      <c r="W138" s="25">
        <f t="shared" si="34"/>
        <v>2.5322904940268756</v>
      </c>
      <c r="X138" s="12"/>
      <c r="Y138" s="12"/>
      <c r="Z138" s="12"/>
    </row>
    <row r="139" spans="1:26" x14ac:dyDescent="0.3">
      <c r="A139" s="25" t="s">
        <v>1087</v>
      </c>
      <c r="B139" s="38" t="s">
        <v>719</v>
      </c>
      <c r="C139" t="s">
        <v>1207</v>
      </c>
      <c r="D139" s="25" t="s">
        <v>720</v>
      </c>
      <c r="E139" s="25">
        <v>27.367113849999999</v>
      </c>
      <c r="F139" s="25">
        <v>34.950817630000003</v>
      </c>
      <c r="G139" s="25">
        <v>45.074901179999998</v>
      </c>
      <c r="H139" s="25">
        <v>10.74962109</v>
      </c>
      <c r="I139" s="25">
        <v>213.19317839999999</v>
      </c>
      <c r="J139" s="25">
        <v>1893.4964930000001</v>
      </c>
      <c r="K139" s="25">
        <v>3069.5442969999999</v>
      </c>
      <c r="L139" s="25">
        <v>3561.975915</v>
      </c>
      <c r="M139" s="25">
        <v>2535.2909589999999</v>
      </c>
      <c r="N139" s="25">
        <v>2320.8194250000001</v>
      </c>
      <c r="O139" s="25">
        <v>1887.2471250000001</v>
      </c>
      <c r="P139" s="25">
        <v>1917.4017570000001</v>
      </c>
      <c r="Q139" s="25">
        <f t="shared" si="28"/>
        <v>29.5356134375</v>
      </c>
      <c r="R139" s="25">
        <f t="shared" si="29"/>
        <v>2184.5524708499997</v>
      </c>
      <c r="S139" s="25">
        <f t="shared" si="30"/>
        <v>2165.1898164999998</v>
      </c>
      <c r="T139" s="25">
        <f t="shared" si="31"/>
        <v>73.963334991254143</v>
      </c>
      <c r="U139" s="25">
        <f t="shared" si="32"/>
        <v>73.307765253690604</v>
      </c>
      <c r="V139" s="25">
        <f t="shared" si="33"/>
        <v>1.3520212414951892E-2</v>
      </c>
      <c r="W139" s="25">
        <f t="shared" si="34"/>
        <v>1.3641119689563256E-2</v>
      </c>
      <c r="X139" s="12"/>
      <c r="Y139" s="12"/>
      <c r="Z139" s="12"/>
    </row>
    <row r="140" spans="1:26" x14ac:dyDescent="0.3">
      <c r="A140" s="25" t="s">
        <v>1087</v>
      </c>
      <c r="B140" s="38" t="s">
        <v>743</v>
      </c>
      <c r="C140" t="s">
        <v>1208</v>
      </c>
      <c r="D140" s="25" t="s">
        <v>744</v>
      </c>
      <c r="E140" s="25">
        <v>3428.7061290000001</v>
      </c>
      <c r="F140" s="25">
        <v>2300.3601870000002</v>
      </c>
      <c r="G140" s="25">
        <v>2201.2304479999998</v>
      </c>
      <c r="H140" s="25">
        <v>4452.3588229999996</v>
      </c>
      <c r="I140" s="25">
        <v>10037.64919</v>
      </c>
      <c r="J140" s="25">
        <v>48130.405330000001</v>
      </c>
      <c r="K140" s="25">
        <v>26622.485400000001</v>
      </c>
      <c r="L140" s="25">
        <v>49979.088029999999</v>
      </c>
      <c r="M140" s="25">
        <v>19710.620869999999</v>
      </c>
      <c r="N140" s="25">
        <v>17622.770949999998</v>
      </c>
      <c r="O140" s="25">
        <v>9156.8302650000005</v>
      </c>
      <c r="P140" s="25">
        <v>8455.3530150000006</v>
      </c>
      <c r="Q140" s="25">
        <f t="shared" si="28"/>
        <v>3095.6638967500003</v>
      </c>
      <c r="R140" s="25">
        <f t="shared" si="29"/>
        <v>33692.406987499999</v>
      </c>
      <c r="S140" s="25">
        <f t="shared" si="30"/>
        <v>13736.393775</v>
      </c>
      <c r="T140" s="25">
        <f t="shared" si="31"/>
        <v>10.883741940742391</v>
      </c>
      <c r="U140" s="25">
        <f t="shared" si="32"/>
        <v>4.4373014103440713</v>
      </c>
      <c r="V140" s="25">
        <f t="shared" si="33"/>
        <v>9.1880164510018611E-2</v>
      </c>
      <c r="W140" s="25">
        <f t="shared" si="34"/>
        <v>0.22536219822003467</v>
      </c>
      <c r="X140" s="12"/>
      <c r="Y140" s="12"/>
      <c r="Z140" s="12"/>
    </row>
    <row r="141" spans="1:26" x14ac:dyDescent="0.3">
      <c r="A141" s="25" t="s">
        <v>1087</v>
      </c>
      <c r="B141" s="38" t="s">
        <v>852</v>
      </c>
      <c r="C141" t="s">
        <v>1208</v>
      </c>
      <c r="D141" s="25" t="s">
        <v>853</v>
      </c>
      <c r="E141" s="25">
        <v>1889.4958770000001</v>
      </c>
      <c r="F141" s="25">
        <v>4689.1853010000004</v>
      </c>
      <c r="G141" s="25">
        <v>3371.7760239999998</v>
      </c>
      <c r="H141" s="25">
        <v>3829.103188</v>
      </c>
      <c r="I141" s="25">
        <v>3817.2728649999999</v>
      </c>
      <c r="J141" s="25">
        <v>11476.607679999999</v>
      </c>
      <c r="K141" s="25">
        <v>20479.762340000001</v>
      </c>
      <c r="L141" s="25">
        <v>18161.484690000001</v>
      </c>
      <c r="M141" s="25">
        <v>19234.847269999998</v>
      </c>
      <c r="N141" s="25">
        <v>16830.672429999999</v>
      </c>
      <c r="O141" s="25">
        <v>20597.622640000001</v>
      </c>
      <c r="P141" s="25">
        <v>19728.189760000001</v>
      </c>
      <c r="Q141" s="25">
        <f t="shared" si="28"/>
        <v>3444.8900975000006</v>
      </c>
      <c r="R141" s="25">
        <f t="shared" si="29"/>
        <v>13483.781893750001</v>
      </c>
      <c r="S141" s="25">
        <f t="shared" si="30"/>
        <v>19097.833025</v>
      </c>
      <c r="T141" s="25">
        <f t="shared" si="31"/>
        <v>3.9141399325149298</v>
      </c>
      <c r="U141" s="25">
        <f t="shared" si="32"/>
        <v>5.5438148923414232</v>
      </c>
      <c r="V141" s="25">
        <f t="shared" si="33"/>
        <v>0.25548396767651477</v>
      </c>
      <c r="W141" s="25">
        <f t="shared" si="34"/>
        <v>0.18038120309201941</v>
      </c>
      <c r="X141" s="12"/>
      <c r="Y141" s="12"/>
      <c r="Z141" s="12"/>
    </row>
    <row r="142" spans="1:26" x14ac:dyDescent="0.3">
      <c r="A142" s="25" t="s">
        <v>1087</v>
      </c>
      <c r="B142" s="38" t="s">
        <v>729</v>
      </c>
      <c r="C142" t="s">
        <v>1209</v>
      </c>
      <c r="D142" s="25" t="s">
        <v>557</v>
      </c>
      <c r="E142" s="25">
        <v>1446.8758479999999</v>
      </c>
      <c r="F142" s="25">
        <v>1294.646389</v>
      </c>
      <c r="G142" s="25">
        <v>1296.767908</v>
      </c>
      <c r="H142" s="25">
        <v>1769.944076</v>
      </c>
      <c r="I142" s="25">
        <v>19.91342783</v>
      </c>
      <c r="J142" s="25">
        <v>380.60800810000001</v>
      </c>
      <c r="K142" s="25">
        <v>387.77383730000003</v>
      </c>
      <c r="L142" s="25">
        <v>451.43917379999999</v>
      </c>
      <c r="M142" s="25">
        <v>532.20922050000001</v>
      </c>
      <c r="N142" s="25">
        <v>508.97398020000003</v>
      </c>
      <c r="O142" s="25">
        <v>520.00521030000004</v>
      </c>
      <c r="P142" s="25">
        <v>390.23753529999999</v>
      </c>
      <c r="Q142" s="25">
        <f t="shared" si="28"/>
        <v>1452.0585552499999</v>
      </c>
      <c r="R142" s="25">
        <f t="shared" si="29"/>
        <v>309.93361175749999</v>
      </c>
      <c r="S142" s="25">
        <f t="shared" si="30"/>
        <v>487.85648657500002</v>
      </c>
      <c r="T142" s="25">
        <f t="shared" si="31"/>
        <v>0.21344429302586831</v>
      </c>
      <c r="U142" s="25">
        <f t="shared" si="32"/>
        <v>0.33597576682505487</v>
      </c>
      <c r="V142" s="25">
        <f t="shared" si="33"/>
        <v>4.6850631882615161</v>
      </c>
      <c r="W142" s="25">
        <f t="shared" si="34"/>
        <v>2.9764051421027267</v>
      </c>
      <c r="X142" s="12"/>
      <c r="Y142" s="12"/>
      <c r="Z142" s="12"/>
    </row>
    <row r="143" spans="1:26" x14ac:dyDescent="0.3">
      <c r="A143" s="25" t="s">
        <v>1086</v>
      </c>
      <c r="B143" s="40" t="s">
        <v>503</v>
      </c>
      <c r="C143" s="16" t="s">
        <v>1210</v>
      </c>
      <c r="D143" s="10" t="s">
        <v>504</v>
      </c>
      <c r="E143" s="10">
        <v>171.68893990000001</v>
      </c>
      <c r="F143" s="10">
        <v>527.39916029999995</v>
      </c>
      <c r="G143" s="10">
        <v>1635.8830049999999</v>
      </c>
      <c r="H143" s="10">
        <v>516.1326517</v>
      </c>
      <c r="I143" s="10">
        <v>805.8898676</v>
      </c>
      <c r="J143" s="10">
        <v>860.96991539999999</v>
      </c>
      <c r="K143" s="10">
        <v>421.44519220000001</v>
      </c>
      <c r="L143" s="10">
        <v>1388.3130619999999</v>
      </c>
      <c r="M143" s="10">
        <v>1413.6861489999999</v>
      </c>
      <c r="N143" s="10">
        <v>5270.3720549999998</v>
      </c>
      <c r="O143" s="10">
        <v>3218.549853</v>
      </c>
      <c r="P143" s="10">
        <v>1802.3606600000001</v>
      </c>
      <c r="Q143" s="25">
        <f t="shared" si="28"/>
        <v>712.775939225</v>
      </c>
      <c r="R143" s="25">
        <f t="shared" si="29"/>
        <v>869.15450929999997</v>
      </c>
      <c r="S143" s="25">
        <f t="shared" si="30"/>
        <v>2926.2421792499999</v>
      </c>
      <c r="T143" s="25">
        <f t="shared" si="31"/>
        <v>1.2193937273542512</v>
      </c>
      <c r="U143" s="25">
        <f t="shared" si="32"/>
        <v>4.1054166088037398</v>
      </c>
      <c r="V143" s="25">
        <f t="shared" si="33"/>
        <v>0.8200796654659892</v>
      </c>
      <c r="W143" s="25">
        <f t="shared" si="34"/>
        <v>0.24358063877258632</v>
      </c>
      <c r="X143" s="12"/>
      <c r="Z143" s="12"/>
    </row>
  </sheetData>
  <sortState xmlns:xlrd2="http://schemas.microsoft.com/office/spreadsheetml/2017/richdata2" ref="A3:Z143">
    <sortCondition ref="X3:X143"/>
  </sortState>
  <mergeCells count="1">
    <mergeCell ref="Q1:S1"/>
  </mergeCells>
  <phoneticPr fontId="19" type="noConversion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4E90D-5CA7-4A1A-96BB-DC025B6E71DB}">
  <dimension ref="A1:N30"/>
  <sheetViews>
    <sheetView topLeftCell="A28" workbookViewId="0">
      <selection activeCell="L43" sqref="L43"/>
    </sheetView>
  </sheetViews>
  <sheetFormatPr defaultRowHeight="14.4" x14ac:dyDescent="0.3"/>
  <cols>
    <col min="1" max="1" width="36.88671875" style="35" bestFit="1" customWidth="1"/>
    <col min="2" max="2" width="60.6640625" style="9" customWidth="1"/>
  </cols>
  <sheetData>
    <row r="1" spans="1:14" s="7" customFormat="1" x14ac:dyDescent="0.3">
      <c r="A1" s="34" t="s">
        <v>1089</v>
      </c>
      <c r="B1" s="3" t="s">
        <v>15</v>
      </c>
      <c r="C1" s="3" t="s">
        <v>745</v>
      </c>
      <c r="D1" s="3" t="s">
        <v>746</v>
      </c>
      <c r="E1" s="3" t="s">
        <v>747</v>
      </c>
      <c r="F1" s="3" t="s">
        <v>748</v>
      </c>
      <c r="G1" s="3" t="s">
        <v>749</v>
      </c>
      <c r="H1" s="3" t="s">
        <v>750</v>
      </c>
      <c r="I1" s="3" t="s">
        <v>751</v>
      </c>
      <c r="J1" s="3" t="s">
        <v>752</v>
      </c>
      <c r="K1" s="3" t="s">
        <v>753</v>
      </c>
      <c r="L1" s="3" t="s">
        <v>754</v>
      </c>
      <c r="M1" s="3" t="s">
        <v>755</v>
      </c>
      <c r="N1" s="3" t="s">
        <v>756</v>
      </c>
    </row>
    <row r="2" spans="1:14" x14ac:dyDescent="0.3">
      <c r="A2" s="35" t="s">
        <v>696</v>
      </c>
      <c r="B2" s="8" t="s">
        <v>697</v>
      </c>
      <c r="C2" s="2">
        <v>-0.84012799999999999</v>
      </c>
      <c r="D2" s="2">
        <v>-0.64342299999999997</v>
      </c>
      <c r="E2" s="2">
        <v>-0.71928300000000001</v>
      </c>
      <c r="F2" s="2">
        <v>-0.68898499999999996</v>
      </c>
      <c r="G2" s="2">
        <v>1.887181</v>
      </c>
      <c r="H2" s="2">
        <v>1.3196429999999999</v>
      </c>
      <c r="I2" s="2">
        <v>1.259223</v>
      </c>
      <c r="J2" s="2">
        <v>0.77629099999999995</v>
      </c>
      <c r="K2" s="2">
        <v>-0.69529399999999997</v>
      </c>
      <c r="L2" s="2">
        <v>-0.554956</v>
      </c>
      <c r="M2" s="2">
        <v>-0.53923900000000002</v>
      </c>
      <c r="N2" s="2">
        <v>-0.56103000000000003</v>
      </c>
    </row>
    <row r="3" spans="1:14" x14ac:dyDescent="0.3">
      <c r="A3" s="35" t="s">
        <v>512</v>
      </c>
      <c r="B3" s="8" t="s">
        <v>513</v>
      </c>
      <c r="C3" s="2">
        <v>-0.82207200000000002</v>
      </c>
      <c r="D3" s="2">
        <v>-0.90634199999999998</v>
      </c>
      <c r="E3" s="2">
        <v>-0.59481499999999998</v>
      </c>
      <c r="F3" s="2">
        <v>-0.84929500000000002</v>
      </c>
      <c r="G3" s="2">
        <v>-8.7229000000000001E-2</v>
      </c>
      <c r="H3" s="2">
        <v>2.6608710000000002</v>
      </c>
      <c r="I3" s="2">
        <v>-0.81422700000000003</v>
      </c>
      <c r="J3" s="2">
        <v>-4.2511E-2</v>
      </c>
      <c r="K3" s="2">
        <v>0.37124600000000002</v>
      </c>
      <c r="L3" s="2">
        <v>5.04E-2</v>
      </c>
      <c r="M3" s="2">
        <v>0.52415500000000004</v>
      </c>
      <c r="N3" s="2">
        <v>0.50981900000000002</v>
      </c>
    </row>
    <row r="4" spans="1:14" x14ac:dyDescent="0.3">
      <c r="A4" s="35" t="s">
        <v>512</v>
      </c>
      <c r="B4" s="8" t="s">
        <v>513</v>
      </c>
      <c r="C4" s="2">
        <v>-0.63326099999999996</v>
      </c>
      <c r="D4" s="2">
        <v>-0.25203399999999998</v>
      </c>
      <c r="E4" s="2">
        <v>0.51645799999999997</v>
      </c>
      <c r="F4" s="2">
        <v>-0.59779000000000004</v>
      </c>
      <c r="G4" s="2">
        <v>-3.2467000000000003E-2</v>
      </c>
      <c r="H4" s="2">
        <v>-0.31198399999999998</v>
      </c>
      <c r="I4" s="2">
        <v>0.61161799999999999</v>
      </c>
      <c r="J4" s="2">
        <v>2.872331</v>
      </c>
      <c r="K4" s="2">
        <v>-0.50824100000000005</v>
      </c>
      <c r="L4" s="2">
        <v>-0.56022300000000003</v>
      </c>
      <c r="M4" s="2">
        <v>-0.494695</v>
      </c>
      <c r="N4" s="2">
        <v>-0.609711</v>
      </c>
    </row>
    <row r="5" spans="1:14" x14ac:dyDescent="0.3">
      <c r="A5" s="35" t="s">
        <v>390</v>
      </c>
      <c r="B5" s="8" t="s">
        <v>391</v>
      </c>
      <c r="C5" s="2">
        <v>-0.83215300000000003</v>
      </c>
      <c r="D5" s="2">
        <v>-0.10018199999999999</v>
      </c>
      <c r="E5" s="2">
        <v>-0.87647699999999995</v>
      </c>
      <c r="F5" s="2">
        <v>-0.54466000000000003</v>
      </c>
      <c r="G5" s="2">
        <v>-0.495251</v>
      </c>
      <c r="H5" s="2">
        <v>1.585113</v>
      </c>
      <c r="I5" s="2">
        <v>1.5925819999999999</v>
      </c>
      <c r="J5" s="2">
        <v>1.7012510000000001</v>
      </c>
      <c r="K5" s="2">
        <v>-0.50203799999999998</v>
      </c>
      <c r="L5" s="2">
        <v>-0.41476200000000002</v>
      </c>
      <c r="M5" s="2">
        <v>-0.54520100000000005</v>
      </c>
      <c r="N5" s="2">
        <v>-0.568222</v>
      </c>
    </row>
    <row r="6" spans="1:14" x14ac:dyDescent="0.3">
      <c r="A6" s="35" t="s">
        <v>458</v>
      </c>
      <c r="B6" s="8" t="s">
        <v>459</v>
      </c>
      <c r="C6" s="2">
        <v>-1.252901</v>
      </c>
      <c r="D6" s="2">
        <v>0.40321400000000002</v>
      </c>
      <c r="E6" s="2">
        <v>8.8961999999999999E-2</v>
      </c>
      <c r="F6" s="2">
        <v>-0.421765</v>
      </c>
      <c r="G6" s="2">
        <v>0.53436799999999995</v>
      </c>
      <c r="H6" s="2">
        <v>0.92434899999999998</v>
      </c>
      <c r="I6" s="2">
        <v>0.84709000000000001</v>
      </c>
      <c r="J6" s="2">
        <v>2.1130879999999999</v>
      </c>
      <c r="K6" s="2">
        <v>-0.50867099999999998</v>
      </c>
      <c r="L6" s="2">
        <v>-1.0090330000000001</v>
      </c>
      <c r="M6" s="2">
        <v>-0.91096500000000002</v>
      </c>
      <c r="N6" s="2">
        <v>-0.80773499999999998</v>
      </c>
    </row>
    <row r="7" spans="1:14" x14ac:dyDescent="0.3">
      <c r="A7" s="35" t="s">
        <v>95</v>
      </c>
      <c r="B7" s="8" t="s">
        <v>96</v>
      </c>
      <c r="C7" s="2">
        <v>-1.084929</v>
      </c>
      <c r="D7" s="2">
        <v>-0.96992500000000004</v>
      </c>
      <c r="E7" s="2">
        <v>-1.080384</v>
      </c>
      <c r="F7" s="2">
        <v>-1.0937239999999999</v>
      </c>
      <c r="G7" s="2">
        <v>1.6533119999999999</v>
      </c>
      <c r="H7" s="2">
        <v>1.753204</v>
      </c>
      <c r="I7" s="2">
        <v>0.21437999999999999</v>
      </c>
      <c r="J7" s="2">
        <v>-0.30425400000000002</v>
      </c>
      <c r="K7" s="2">
        <v>0.65266900000000005</v>
      </c>
      <c r="L7" s="2">
        <v>-0.156024</v>
      </c>
      <c r="M7" s="2">
        <v>0.34257300000000002</v>
      </c>
      <c r="N7" s="2">
        <v>7.3100999999999999E-2</v>
      </c>
    </row>
    <row r="8" spans="1:14" x14ac:dyDescent="0.3">
      <c r="A8" s="35" t="s">
        <v>154</v>
      </c>
      <c r="B8" s="8" t="s">
        <v>155</v>
      </c>
      <c r="C8" s="2">
        <v>-0.70099900000000004</v>
      </c>
      <c r="D8" s="2">
        <v>-0.47647</v>
      </c>
      <c r="E8" s="2">
        <v>-0.13682900000000001</v>
      </c>
      <c r="F8" s="2">
        <v>-0.43302000000000002</v>
      </c>
      <c r="G8" s="2">
        <v>0.28991899999999998</v>
      </c>
      <c r="H8" s="2">
        <v>1.009741</v>
      </c>
      <c r="I8" s="2">
        <v>2.6130909999999998</v>
      </c>
      <c r="J8" s="2">
        <v>0.53856300000000001</v>
      </c>
      <c r="K8" s="2">
        <v>-0.76653899999999997</v>
      </c>
      <c r="L8" s="2">
        <v>-0.54725800000000002</v>
      </c>
      <c r="M8" s="2">
        <v>-0.69862599999999997</v>
      </c>
      <c r="N8" s="2">
        <v>-0.69157299999999999</v>
      </c>
    </row>
    <row r="9" spans="1:14" s="12" customFormat="1" x14ac:dyDescent="0.3">
      <c r="A9" s="35" t="s">
        <v>154</v>
      </c>
      <c r="B9" s="8" t="s">
        <v>155</v>
      </c>
      <c r="C9" s="2">
        <v>-0.51385700000000001</v>
      </c>
      <c r="D9" s="2">
        <v>-0.50759399999999999</v>
      </c>
      <c r="E9" s="2">
        <v>-0.51400599999999996</v>
      </c>
      <c r="F9" s="2">
        <v>-0.51392000000000004</v>
      </c>
      <c r="G9" s="2">
        <v>-0.42331299999999999</v>
      </c>
      <c r="H9" s="2">
        <v>0.49995800000000001</v>
      </c>
      <c r="I9" s="2">
        <v>1.087661</v>
      </c>
      <c r="J9" s="2">
        <v>2.7348539999999999</v>
      </c>
      <c r="K9" s="2">
        <v>-0.42061100000000001</v>
      </c>
      <c r="L9" s="2">
        <v>-0.46256700000000001</v>
      </c>
      <c r="M9" s="2">
        <v>-0.49667299999999998</v>
      </c>
      <c r="N9" s="2">
        <v>-0.46993200000000002</v>
      </c>
    </row>
    <row r="10" spans="1:14" x14ac:dyDescent="0.3">
      <c r="A10" s="35" t="s">
        <v>845</v>
      </c>
      <c r="B10" s="8" t="s">
        <v>846</v>
      </c>
      <c r="C10" s="2">
        <v>-0.74285000000000001</v>
      </c>
      <c r="D10" s="2">
        <v>-0.70290399999999997</v>
      </c>
      <c r="E10" s="2">
        <v>-0.78239599999999998</v>
      </c>
      <c r="F10" s="2">
        <v>-0.71859700000000004</v>
      </c>
      <c r="G10" s="2">
        <v>-0.34841899999999998</v>
      </c>
      <c r="H10" s="2">
        <v>1.3113159999999999</v>
      </c>
      <c r="I10" s="2">
        <v>0.79550600000000005</v>
      </c>
      <c r="J10" s="2">
        <v>2.299944</v>
      </c>
      <c r="K10" s="2">
        <v>0.46609099999999998</v>
      </c>
      <c r="L10" s="2">
        <v>-0.42555100000000001</v>
      </c>
      <c r="M10" s="2">
        <v>-0.57375699999999996</v>
      </c>
      <c r="N10" s="2">
        <v>-0.57838299999999998</v>
      </c>
    </row>
    <row r="11" spans="1:14" x14ac:dyDescent="0.3">
      <c r="A11" s="35" t="s">
        <v>1091</v>
      </c>
      <c r="B11" s="10" t="s">
        <v>185</v>
      </c>
      <c r="C11" s="11">
        <v>-0.92379999999999995</v>
      </c>
      <c r="D11" s="11">
        <v>-1.0260530000000001</v>
      </c>
      <c r="E11" s="11">
        <v>-0.680585</v>
      </c>
      <c r="F11" s="11">
        <v>-0.99077899999999997</v>
      </c>
      <c r="G11" s="11">
        <v>0.52309300000000003</v>
      </c>
      <c r="H11" s="11">
        <v>2.556219</v>
      </c>
      <c r="I11" s="11">
        <v>-0.122629</v>
      </c>
      <c r="J11" s="11">
        <v>-0.121044</v>
      </c>
      <c r="K11" s="11">
        <v>0.86366699999999996</v>
      </c>
      <c r="L11" s="11">
        <v>0.14988599999999999</v>
      </c>
      <c r="M11" s="11">
        <v>-0.20625599999999999</v>
      </c>
      <c r="N11" s="11">
        <v>-2.1721000000000001E-2</v>
      </c>
    </row>
    <row r="12" spans="1:14" x14ac:dyDescent="0.3">
      <c r="A12" s="35" t="s">
        <v>283</v>
      </c>
      <c r="B12" s="8" t="s">
        <v>284</v>
      </c>
      <c r="C12" s="2">
        <v>-0.511042</v>
      </c>
      <c r="D12" s="2">
        <v>-0.77173000000000003</v>
      </c>
      <c r="E12" s="2">
        <v>-0.68623500000000004</v>
      </c>
      <c r="F12" s="2">
        <v>-0.90281599999999995</v>
      </c>
      <c r="G12" s="2">
        <v>0.68936299999999995</v>
      </c>
      <c r="H12" s="2">
        <v>2.7495859999999999</v>
      </c>
      <c r="I12" s="2">
        <v>0.39720100000000003</v>
      </c>
      <c r="J12" s="2">
        <v>1.5032999999999999E-2</v>
      </c>
      <c r="K12" s="2">
        <v>0.287186</v>
      </c>
      <c r="L12" s="2">
        <v>-0.348831</v>
      </c>
      <c r="M12" s="2">
        <v>-0.59773200000000004</v>
      </c>
      <c r="N12" s="2">
        <v>-0.31998300000000002</v>
      </c>
    </row>
    <row r="13" spans="1:14" x14ac:dyDescent="0.3">
      <c r="A13" s="35" t="s">
        <v>277</v>
      </c>
      <c r="B13" s="8" t="s">
        <v>278</v>
      </c>
      <c r="C13" s="2">
        <v>-0.41018700000000002</v>
      </c>
      <c r="D13" s="2">
        <v>0.59011499999999995</v>
      </c>
      <c r="E13" s="2">
        <v>-0.13381100000000001</v>
      </c>
      <c r="F13" s="2">
        <v>0.39063900000000001</v>
      </c>
      <c r="G13" s="2">
        <v>-0.63690100000000005</v>
      </c>
      <c r="H13" s="2">
        <v>0.61980800000000003</v>
      </c>
      <c r="I13" s="2">
        <v>0.75214800000000004</v>
      </c>
      <c r="J13" s="2">
        <v>2.3967909999999999</v>
      </c>
      <c r="K13" s="2">
        <v>-0.83163900000000002</v>
      </c>
      <c r="L13" s="2">
        <v>-0.84513099999999997</v>
      </c>
      <c r="M13" s="2">
        <v>-1.0394049999999999</v>
      </c>
      <c r="N13" s="2">
        <v>-0.85242799999999996</v>
      </c>
    </row>
    <row r="14" spans="1:14" x14ac:dyDescent="0.3">
      <c r="A14" s="35" t="s">
        <v>428</v>
      </c>
      <c r="B14" s="8" t="s">
        <v>429</v>
      </c>
      <c r="C14" s="2">
        <v>-0.62956000000000001</v>
      </c>
      <c r="D14" s="2">
        <v>-0.67630199999999996</v>
      </c>
      <c r="E14" s="2">
        <v>-0.47920000000000001</v>
      </c>
      <c r="F14" s="2">
        <v>-0.474109</v>
      </c>
      <c r="G14" s="2">
        <v>1.6120890000000001</v>
      </c>
      <c r="H14" s="2">
        <v>2.4994450000000001</v>
      </c>
      <c r="I14" s="2">
        <v>7.6455999999999996E-2</v>
      </c>
      <c r="J14" s="2">
        <v>-0.395231</v>
      </c>
      <c r="K14" s="2">
        <v>-0.12562699999999999</v>
      </c>
      <c r="L14" s="2">
        <v>-0.41079199999999999</v>
      </c>
      <c r="M14" s="2">
        <v>-0.53053399999999995</v>
      </c>
      <c r="N14" s="2">
        <v>-0.466636</v>
      </c>
    </row>
    <row r="15" spans="1:14" x14ac:dyDescent="0.3">
      <c r="A15" s="35" t="s">
        <v>670</v>
      </c>
      <c r="B15" s="8" t="s">
        <v>671</v>
      </c>
      <c r="C15" s="2">
        <v>-0.27759400000000001</v>
      </c>
      <c r="D15" s="2">
        <v>-5.4900000000000001E-3</v>
      </c>
      <c r="E15" s="2">
        <v>0.25057600000000002</v>
      </c>
      <c r="F15" s="2">
        <v>0.156137</v>
      </c>
      <c r="G15" s="2">
        <v>2.6546430000000001</v>
      </c>
      <c r="H15" s="2">
        <v>0.85939200000000004</v>
      </c>
      <c r="I15" s="2">
        <v>-0.29848799999999998</v>
      </c>
      <c r="J15" s="2">
        <v>-0.36770799999999998</v>
      </c>
      <c r="K15" s="2">
        <v>-8.3270999999999998E-2</v>
      </c>
      <c r="L15" s="2">
        <v>-0.95743599999999995</v>
      </c>
      <c r="M15" s="2">
        <v>-0.82713999999999999</v>
      </c>
      <c r="N15" s="2">
        <v>-1.103621</v>
      </c>
    </row>
    <row r="16" spans="1:14" x14ac:dyDescent="0.3">
      <c r="A16" s="35" t="s">
        <v>371</v>
      </c>
      <c r="B16" s="8" t="s">
        <v>372</v>
      </c>
      <c r="C16" s="2">
        <v>-0.67144800000000004</v>
      </c>
      <c r="D16" s="2">
        <v>-1.18956</v>
      </c>
      <c r="E16" s="2">
        <v>-0.30387700000000001</v>
      </c>
      <c r="F16" s="2">
        <v>-0.307564</v>
      </c>
      <c r="G16" s="2">
        <v>1.035577</v>
      </c>
      <c r="H16" s="2">
        <v>2.5692759999999999</v>
      </c>
      <c r="I16" s="2">
        <v>0.221133</v>
      </c>
      <c r="J16" s="2">
        <v>0.43220999999999998</v>
      </c>
      <c r="K16" s="2">
        <v>-0.36281600000000003</v>
      </c>
      <c r="L16" s="2">
        <v>-0.115554</v>
      </c>
      <c r="M16" s="2">
        <v>-0.51539000000000001</v>
      </c>
      <c r="N16" s="2">
        <v>-0.79198800000000003</v>
      </c>
    </row>
    <row r="17" spans="1:14" x14ac:dyDescent="0.3">
      <c r="A17" s="35" t="s">
        <v>743</v>
      </c>
      <c r="B17" s="8" t="s">
        <v>744</v>
      </c>
      <c r="C17" s="2">
        <v>-0.79686500000000005</v>
      </c>
      <c r="D17" s="2">
        <v>-0.86390100000000003</v>
      </c>
      <c r="E17" s="2">
        <v>-0.86978999999999995</v>
      </c>
      <c r="F17" s="2">
        <v>-0.73604899999999995</v>
      </c>
      <c r="G17" s="2">
        <v>-0.40422200000000003</v>
      </c>
      <c r="H17" s="2">
        <v>1.8589020000000001</v>
      </c>
      <c r="I17" s="2">
        <v>0.581098</v>
      </c>
      <c r="J17" s="2">
        <v>1.968734</v>
      </c>
      <c r="K17" s="2">
        <v>0.170458</v>
      </c>
      <c r="L17" s="2">
        <v>4.6417E-2</v>
      </c>
      <c r="M17" s="2">
        <v>-0.45655200000000001</v>
      </c>
      <c r="N17" s="2">
        <v>-0.498228</v>
      </c>
    </row>
    <row r="18" spans="1:14" x14ac:dyDescent="0.3">
      <c r="A18" s="35" t="s">
        <v>115</v>
      </c>
      <c r="B18" s="8" t="s">
        <v>116</v>
      </c>
      <c r="C18" s="2">
        <v>-0.95358699999999996</v>
      </c>
      <c r="D18" s="2">
        <v>-0.98285500000000003</v>
      </c>
      <c r="E18" s="2">
        <v>-0.89013600000000004</v>
      </c>
      <c r="F18" s="2">
        <v>-0.93193300000000001</v>
      </c>
      <c r="G18" s="2">
        <v>2.6275E-2</v>
      </c>
      <c r="H18" s="2">
        <v>2.54528</v>
      </c>
      <c r="I18" s="2">
        <v>0.39594299999999999</v>
      </c>
      <c r="J18" s="2">
        <v>-0.107294</v>
      </c>
      <c r="K18" s="2">
        <v>0.72223300000000001</v>
      </c>
      <c r="L18" s="2">
        <v>0.37693199999999999</v>
      </c>
      <c r="M18" s="2">
        <v>-0.35785400000000001</v>
      </c>
      <c r="N18" s="2">
        <v>0.156995</v>
      </c>
    </row>
    <row r="19" spans="1:14" x14ac:dyDescent="0.3">
      <c r="A19" s="35" t="s">
        <v>377</v>
      </c>
      <c r="B19" s="8" t="s">
        <v>378</v>
      </c>
      <c r="C19" s="2">
        <v>1.617386</v>
      </c>
      <c r="D19" s="2">
        <v>-0.56427700000000003</v>
      </c>
      <c r="E19" s="2">
        <v>-0.16753399999999999</v>
      </c>
      <c r="F19" s="2">
        <v>0.31402200000000002</v>
      </c>
      <c r="G19" s="2">
        <v>0.35484199999999999</v>
      </c>
      <c r="H19" s="2">
        <v>2.2003200000000001</v>
      </c>
      <c r="I19" s="2">
        <v>-0.16250000000000001</v>
      </c>
      <c r="J19" s="2">
        <v>-0.18620999999999999</v>
      </c>
      <c r="K19" s="2">
        <v>-0.82262299999999999</v>
      </c>
      <c r="L19" s="2">
        <v>-0.78647800000000001</v>
      </c>
      <c r="M19" s="2">
        <v>-0.87840099999999999</v>
      </c>
      <c r="N19" s="2">
        <v>-0.91854800000000003</v>
      </c>
    </row>
    <row r="20" spans="1:14" x14ac:dyDescent="0.3">
      <c r="A20" s="35" t="s">
        <v>308</v>
      </c>
      <c r="B20" s="8" t="s">
        <v>309</v>
      </c>
      <c r="C20" s="2">
        <v>-0.75733300000000003</v>
      </c>
      <c r="D20" s="2">
        <v>-0.55575600000000003</v>
      </c>
      <c r="E20" s="2">
        <v>-0.451928</v>
      </c>
      <c r="F20" s="2">
        <v>-0.85707500000000003</v>
      </c>
      <c r="G20" s="2">
        <v>2.657152</v>
      </c>
      <c r="H20" s="2">
        <v>0.79014899999999999</v>
      </c>
      <c r="I20" s="2">
        <v>0.54821200000000003</v>
      </c>
      <c r="J20" s="2">
        <v>0.21657100000000001</v>
      </c>
      <c r="K20" s="2">
        <v>0.157947</v>
      </c>
      <c r="L20" s="2">
        <v>-0.43482999999999999</v>
      </c>
      <c r="M20" s="2">
        <v>-0.84414900000000004</v>
      </c>
      <c r="N20" s="2">
        <v>-0.46895900000000001</v>
      </c>
    </row>
    <row r="21" spans="1:14" x14ac:dyDescent="0.3">
      <c r="A21" s="35" t="s">
        <v>741</v>
      </c>
      <c r="B21" s="8" t="s">
        <v>742</v>
      </c>
      <c r="C21" s="2">
        <v>0.169768</v>
      </c>
      <c r="D21" s="2">
        <v>-0.91042100000000004</v>
      </c>
      <c r="E21" s="2">
        <v>6.9773000000000002E-2</v>
      </c>
      <c r="F21" s="2">
        <v>-0.73059700000000005</v>
      </c>
      <c r="G21" s="2">
        <v>1.019126</v>
      </c>
      <c r="H21" s="2">
        <v>1.64194</v>
      </c>
      <c r="I21" s="2">
        <v>-0.42841400000000002</v>
      </c>
      <c r="J21" s="2">
        <v>1.900136</v>
      </c>
      <c r="K21" s="2">
        <v>-0.39094400000000001</v>
      </c>
      <c r="L21" s="2">
        <v>-0.90422499999999995</v>
      </c>
      <c r="M21" s="2">
        <v>-0.90953600000000001</v>
      </c>
      <c r="N21" s="2">
        <v>-0.52660600000000002</v>
      </c>
    </row>
    <row r="22" spans="1:14" x14ac:dyDescent="0.3">
      <c r="A22" s="35" t="s">
        <v>1092</v>
      </c>
      <c r="B22" s="8" t="s">
        <v>151</v>
      </c>
      <c r="C22" s="2">
        <v>-5.7275E-2</v>
      </c>
      <c r="D22" s="2">
        <v>-0.49781999999999998</v>
      </c>
      <c r="E22" s="2">
        <v>-0.62565599999999999</v>
      </c>
      <c r="F22" s="2">
        <v>0.71416800000000003</v>
      </c>
      <c r="G22" s="2">
        <v>-0.80964700000000001</v>
      </c>
      <c r="H22" s="2">
        <v>1.4821070000000001</v>
      </c>
      <c r="I22" s="2">
        <v>1.1571880000000001</v>
      </c>
      <c r="J22" s="2">
        <v>1.782097</v>
      </c>
      <c r="K22" s="2">
        <v>-0.76086299999999996</v>
      </c>
      <c r="L22" s="2">
        <v>-0.79504900000000001</v>
      </c>
      <c r="M22" s="2">
        <v>-0.851267</v>
      </c>
      <c r="N22" s="2">
        <v>-0.73798200000000003</v>
      </c>
    </row>
    <row r="23" spans="1:14" x14ac:dyDescent="0.3">
      <c r="A23" s="35" t="s">
        <v>483</v>
      </c>
      <c r="B23" s="8" t="s">
        <v>484</v>
      </c>
      <c r="C23" s="2">
        <v>-0.72403200000000001</v>
      </c>
      <c r="D23" s="2">
        <v>-0.745749</v>
      </c>
      <c r="E23" s="2">
        <v>-0.52582300000000004</v>
      </c>
      <c r="F23" s="2">
        <v>-0.84190100000000001</v>
      </c>
      <c r="G23" s="2">
        <v>-0.26815899999999998</v>
      </c>
      <c r="H23" s="2">
        <v>2.742639</v>
      </c>
      <c r="I23" s="2">
        <v>9.8337999999999995E-2</v>
      </c>
      <c r="J23" s="2">
        <v>-0.26876</v>
      </c>
      <c r="K23" s="2">
        <v>1.017496</v>
      </c>
      <c r="L23" s="2">
        <v>0.12359000000000001</v>
      </c>
      <c r="M23" s="2">
        <v>-0.41170899999999999</v>
      </c>
      <c r="N23" s="2">
        <v>-0.19592999999999999</v>
      </c>
    </row>
    <row r="24" spans="1:14" x14ac:dyDescent="0.3">
      <c r="A24" s="35" t="s">
        <v>604</v>
      </c>
      <c r="B24" s="8" t="s">
        <v>605</v>
      </c>
      <c r="C24" s="2">
        <v>-0.47014099999999998</v>
      </c>
      <c r="D24" s="2">
        <v>-0.43443199999999998</v>
      </c>
      <c r="E24" s="2">
        <v>-0.51294700000000004</v>
      </c>
      <c r="F24" s="2">
        <v>-0.841951</v>
      </c>
      <c r="G24" s="2">
        <v>0.15764400000000001</v>
      </c>
      <c r="H24" s="2">
        <v>1.352638</v>
      </c>
      <c r="I24" s="2">
        <v>0.34165499999999999</v>
      </c>
      <c r="J24" s="2">
        <v>2.3518729999999999</v>
      </c>
      <c r="K24" s="2">
        <v>-1.088525</v>
      </c>
      <c r="L24" s="2">
        <v>8.6280999999999997E-2</v>
      </c>
      <c r="M24" s="2">
        <v>-0.96075299999999997</v>
      </c>
      <c r="N24" s="2">
        <v>1.8657E-2</v>
      </c>
    </row>
    <row r="25" spans="1:14" x14ac:dyDescent="0.3">
      <c r="A25" s="35" t="s">
        <v>487</v>
      </c>
      <c r="B25" s="8" t="s">
        <v>488</v>
      </c>
      <c r="C25" s="2">
        <v>-0.52280300000000002</v>
      </c>
      <c r="D25" s="2">
        <v>-0.78397700000000003</v>
      </c>
      <c r="E25" s="2">
        <v>-0.93651600000000002</v>
      </c>
      <c r="F25" s="2">
        <v>-0.47417799999999999</v>
      </c>
      <c r="G25" s="2">
        <v>0.35091600000000001</v>
      </c>
      <c r="H25" s="2">
        <v>2.536915</v>
      </c>
      <c r="I25" s="2">
        <v>0.71117600000000003</v>
      </c>
      <c r="J25" s="2">
        <v>0.45077899999999999</v>
      </c>
      <c r="K25" s="2">
        <v>-0.25699499999999997</v>
      </c>
      <c r="L25" s="2">
        <v>0.52146700000000001</v>
      </c>
      <c r="M25" s="2">
        <v>-1.0526199999999999</v>
      </c>
      <c r="N25" s="2">
        <v>-0.54416299999999995</v>
      </c>
    </row>
    <row r="26" spans="1:14" x14ac:dyDescent="0.3">
      <c r="A26" s="35" t="s">
        <v>160</v>
      </c>
      <c r="B26" s="8" t="s">
        <v>161</v>
      </c>
      <c r="C26" s="2">
        <v>-0.61062399999999994</v>
      </c>
      <c r="D26" s="2">
        <v>-0.37043399999999999</v>
      </c>
      <c r="E26" s="2">
        <v>-0.415769</v>
      </c>
      <c r="F26" s="2">
        <v>-0.64630399999999999</v>
      </c>
      <c r="G26" s="2">
        <v>0.59406800000000004</v>
      </c>
      <c r="H26" s="2">
        <v>2.863648</v>
      </c>
      <c r="I26" s="2">
        <v>0.17636299999999999</v>
      </c>
      <c r="J26" s="2">
        <v>0.47528399999999998</v>
      </c>
      <c r="K26" s="2">
        <v>-0.41465400000000002</v>
      </c>
      <c r="L26" s="2">
        <v>-0.48797200000000002</v>
      </c>
      <c r="M26" s="2">
        <v>-0.61265499999999995</v>
      </c>
      <c r="N26" s="2">
        <v>-0.550952</v>
      </c>
    </row>
    <row r="29" spans="1:14" x14ac:dyDescent="0.3">
      <c r="C29" s="3" t="s">
        <v>745</v>
      </c>
      <c r="D29" s="3" t="s">
        <v>746</v>
      </c>
      <c r="E29" s="3" t="s">
        <v>747</v>
      </c>
      <c r="F29" s="3" t="s">
        <v>748</v>
      </c>
      <c r="G29" s="3" t="s">
        <v>749</v>
      </c>
      <c r="H29" s="3" t="s">
        <v>750</v>
      </c>
      <c r="I29" s="3" t="s">
        <v>751</v>
      </c>
      <c r="J29" s="3" t="s">
        <v>752</v>
      </c>
      <c r="K29" s="3" t="s">
        <v>753</v>
      </c>
      <c r="L29" s="3" t="s">
        <v>754</v>
      </c>
      <c r="M29" s="3" t="s">
        <v>755</v>
      </c>
      <c r="N29" s="3" t="s">
        <v>756</v>
      </c>
    </row>
    <row r="30" spans="1:14" x14ac:dyDescent="0.3">
      <c r="C30">
        <f t="shared" ref="C30:N30" si="0">AVERAGE(C2:C26)</f>
        <v>-0.55809148000000008</v>
      </c>
      <c r="D30">
        <f t="shared" si="0"/>
        <v>-0.55777208</v>
      </c>
      <c r="E30">
        <f t="shared" si="0"/>
        <v>-0.45832911999999998</v>
      </c>
      <c r="F30">
        <f t="shared" si="0"/>
        <v>-0.52088183999999993</v>
      </c>
      <c r="G30">
        <f t="shared" si="0"/>
        <v>0.50135839999999998</v>
      </c>
      <c r="H30">
        <f t="shared" si="0"/>
        <v>1.7048189999999999</v>
      </c>
      <c r="I30">
        <f t="shared" si="0"/>
        <v>0.50607215999999999</v>
      </c>
      <c r="J30">
        <f t="shared" si="0"/>
        <v>0.92931271999999998</v>
      </c>
      <c r="K30">
        <f t="shared" si="0"/>
        <v>-0.15321431999999999</v>
      </c>
      <c r="L30">
        <f t="shared" si="0"/>
        <v>-0.35446796000000008</v>
      </c>
      <c r="M30">
        <f t="shared" si="0"/>
        <v>-0.57777523999999991</v>
      </c>
      <c r="N30">
        <f t="shared" si="0"/>
        <v>-0.46103036000000003</v>
      </c>
    </row>
  </sheetData>
  <sortState xmlns:xlrd2="http://schemas.microsoft.com/office/spreadsheetml/2017/richdata2" ref="B2:N26">
    <sortCondition ref="B1"/>
  </sortState>
  <pageMargins left="0.7" right="0.7" top="0.75" bottom="0.75" header="0.3" footer="0.3"/>
  <pageSetup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1D8F-CAF7-420D-8797-2B2A88DB6DBE}">
  <dimension ref="A1:P72"/>
  <sheetViews>
    <sheetView topLeftCell="A67" workbookViewId="0">
      <selection activeCell="A2" sqref="A2"/>
    </sheetView>
  </sheetViews>
  <sheetFormatPr defaultColWidth="8.88671875" defaultRowHeight="14.4" x14ac:dyDescent="0.3"/>
  <cols>
    <col min="1" max="1" width="39" style="36" bestFit="1" customWidth="1"/>
    <col min="2" max="2" width="75.5546875" style="8" customWidth="1"/>
    <col min="3" max="16384" width="8.88671875" style="2"/>
  </cols>
  <sheetData>
    <row r="1" spans="1:16" s="3" customFormat="1" x14ac:dyDescent="0.3">
      <c r="A1" s="34" t="s">
        <v>1089</v>
      </c>
      <c r="B1" s="3" t="s">
        <v>15</v>
      </c>
      <c r="C1" s="3" t="s">
        <v>745</v>
      </c>
      <c r="D1" s="3" t="s">
        <v>746</v>
      </c>
      <c r="E1" s="3" t="s">
        <v>747</v>
      </c>
      <c r="F1" s="3" t="s">
        <v>748</v>
      </c>
      <c r="G1" s="3" t="s">
        <v>749</v>
      </c>
      <c r="H1" s="3" t="s">
        <v>750</v>
      </c>
      <c r="I1" s="3" t="s">
        <v>751</v>
      </c>
      <c r="J1" s="3" t="s">
        <v>752</v>
      </c>
      <c r="K1" s="3" t="s">
        <v>753</v>
      </c>
      <c r="L1" s="3" t="s">
        <v>754</v>
      </c>
      <c r="M1" s="3" t="s">
        <v>755</v>
      </c>
      <c r="N1" s="3" t="s">
        <v>756</v>
      </c>
    </row>
    <row r="2" spans="1:16" x14ac:dyDescent="0.3">
      <c r="A2" s="35" t="s">
        <v>1093</v>
      </c>
      <c r="B2" s="8" t="s">
        <v>628</v>
      </c>
      <c r="C2" s="2">
        <v>-1.060765</v>
      </c>
      <c r="D2" s="2">
        <v>-1.05304</v>
      </c>
      <c r="E2" s="2">
        <v>-1.060516</v>
      </c>
      <c r="F2" s="2">
        <v>-1.0611269999999999</v>
      </c>
      <c r="G2" s="2">
        <v>-0.90135900000000002</v>
      </c>
      <c r="H2" s="2">
        <v>-0.28171200000000002</v>
      </c>
      <c r="I2" s="2">
        <v>0.64393599999999995</v>
      </c>
      <c r="J2" s="2">
        <v>0.78813299999999997</v>
      </c>
      <c r="K2" s="2">
        <v>1.4095709999999999</v>
      </c>
      <c r="L2" s="2">
        <v>1.333485</v>
      </c>
      <c r="M2" s="2">
        <v>0.46439000000000002</v>
      </c>
      <c r="N2" s="2">
        <v>0.779003</v>
      </c>
    </row>
    <row r="3" spans="1:16" x14ac:dyDescent="0.3">
      <c r="A3" s="35" t="s">
        <v>708</v>
      </c>
      <c r="B3" s="8" t="s">
        <v>709</v>
      </c>
      <c r="C3" s="2">
        <v>-1.2078530000000001</v>
      </c>
      <c r="D3" s="2">
        <v>-0.427066</v>
      </c>
      <c r="E3" s="2">
        <v>-1.307399</v>
      </c>
      <c r="F3" s="2">
        <v>-0.964453</v>
      </c>
      <c r="G3" s="2">
        <v>-1.2233019999999999</v>
      </c>
      <c r="H3" s="2">
        <v>1.041701</v>
      </c>
      <c r="I3" s="2">
        <v>1.4783980000000001</v>
      </c>
      <c r="J3" s="2">
        <v>0.834013</v>
      </c>
      <c r="K3" s="2">
        <v>0.95502799999999999</v>
      </c>
      <c r="L3" s="2">
        <v>8.0294000000000004E-2</v>
      </c>
      <c r="M3" s="2">
        <v>0.191999</v>
      </c>
      <c r="N3" s="2">
        <v>0.54863899999999999</v>
      </c>
    </row>
    <row r="4" spans="1:16" x14ac:dyDescent="0.3">
      <c r="A4" s="35" t="s">
        <v>162</v>
      </c>
      <c r="B4" s="8" t="s">
        <v>163</v>
      </c>
      <c r="C4" s="2">
        <v>-0.84341900000000003</v>
      </c>
      <c r="D4" s="2">
        <v>-0.87551800000000002</v>
      </c>
      <c r="E4" s="2">
        <v>-0.71707900000000002</v>
      </c>
      <c r="F4" s="2">
        <v>-0.98775199999999996</v>
      </c>
      <c r="G4" s="2">
        <v>-0.42094999999999999</v>
      </c>
      <c r="H4" s="2">
        <v>0.74059799999999998</v>
      </c>
      <c r="I4" s="2">
        <v>-0.26462999999999998</v>
      </c>
      <c r="J4" s="2">
        <v>-0.57211999999999996</v>
      </c>
      <c r="K4" s="2">
        <v>2.4510100000000001</v>
      </c>
      <c r="L4" s="2">
        <v>0.77133399999999996</v>
      </c>
      <c r="M4" s="2">
        <v>0.20325399999999999</v>
      </c>
      <c r="N4" s="2">
        <v>0.51527100000000003</v>
      </c>
    </row>
    <row r="5" spans="1:16" x14ac:dyDescent="0.3">
      <c r="A5" s="35" t="s">
        <v>234</v>
      </c>
      <c r="B5" s="8" t="s">
        <v>235</v>
      </c>
      <c r="C5" s="2">
        <v>-1.2096210000000001</v>
      </c>
      <c r="D5" s="2">
        <v>-0.74211099999999997</v>
      </c>
      <c r="E5" s="2">
        <v>-0.92230800000000002</v>
      </c>
      <c r="F5" s="2">
        <v>-0.77407000000000004</v>
      </c>
      <c r="G5" s="2">
        <v>-0.186308</v>
      </c>
      <c r="H5" s="2">
        <v>0.78692399999999996</v>
      </c>
      <c r="I5" s="2">
        <v>-0.69870600000000005</v>
      </c>
      <c r="J5" s="2">
        <v>-0.418487</v>
      </c>
      <c r="K5" s="2">
        <v>0.99637900000000001</v>
      </c>
      <c r="L5" s="2">
        <v>2.1525340000000002</v>
      </c>
      <c r="M5" s="2">
        <v>0.31180200000000002</v>
      </c>
      <c r="N5" s="2">
        <v>0.70397100000000001</v>
      </c>
    </row>
    <row r="6" spans="1:16" x14ac:dyDescent="0.3">
      <c r="A6" s="35" t="s">
        <v>629</v>
      </c>
      <c r="B6" s="8" t="s">
        <v>630</v>
      </c>
      <c r="C6" s="2">
        <v>-1.254616</v>
      </c>
      <c r="D6" s="2">
        <v>-1.1957120000000001</v>
      </c>
      <c r="E6" s="2">
        <v>-1.0912459999999999</v>
      </c>
      <c r="F6" s="2">
        <v>-0.87219199999999997</v>
      </c>
      <c r="G6" s="2">
        <v>-0.17519599999999999</v>
      </c>
      <c r="H6" s="2">
        <v>2.0955000000000001E-2</v>
      </c>
      <c r="I6" s="2">
        <v>1.814225</v>
      </c>
      <c r="J6" s="2">
        <v>1.365219</v>
      </c>
      <c r="K6" s="2">
        <v>0.25258599999999998</v>
      </c>
      <c r="L6" s="2">
        <v>6.7336999999999994E-2</v>
      </c>
      <c r="M6" s="2">
        <v>0.203429</v>
      </c>
      <c r="N6" s="2">
        <v>0.86521099999999995</v>
      </c>
    </row>
    <row r="7" spans="1:16" x14ac:dyDescent="0.3">
      <c r="A7" s="35" t="s">
        <v>922</v>
      </c>
      <c r="B7" s="8" t="s">
        <v>391</v>
      </c>
      <c r="C7" s="2">
        <v>-0.35662199999999999</v>
      </c>
      <c r="D7" s="2">
        <v>-1.4255899999999999</v>
      </c>
      <c r="E7" s="2">
        <v>-0.17744299999999999</v>
      </c>
      <c r="F7" s="2">
        <v>-0.89257500000000001</v>
      </c>
      <c r="G7" s="2">
        <v>0.35506100000000002</v>
      </c>
      <c r="H7" s="2">
        <v>-6.2030000000000002E-2</v>
      </c>
      <c r="I7" s="2">
        <v>-1.217519</v>
      </c>
      <c r="J7" s="2">
        <v>-0.81842899999999996</v>
      </c>
      <c r="K7" s="2">
        <v>0.75969900000000001</v>
      </c>
      <c r="L7" s="2">
        <v>1.686355</v>
      </c>
      <c r="M7" s="2">
        <v>1.073283</v>
      </c>
      <c r="N7" s="2">
        <v>1.0758110000000001</v>
      </c>
    </row>
    <row r="8" spans="1:16" x14ac:dyDescent="0.3">
      <c r="A8" s="35" t="s">
        <v>454</v>
      </c>
      <c r="B8" s="8" t="s">
        <v>455</v>
      </c>
      <c r="C8" s="2">
        <v>-1.041382</v>
      </c>
      <c r="D8" s="2">
        <v>-1.207449</v>
      </c>
      <c r="E8" s="2">
        <v>-0.79092600000000002</v>
      </c>
      <c r="F8" s="2">
        <v>-0.46954299999999999</v>
      </c>
      <c r="G8" s="2">
        <v>0.275084</v>
      </c>
      <c r="H8" s="2">
        <v>1.2161</v>
      </c>
      <c r="I8" s="2">
        <v>-0.99984700000000004</v>
      </c>
      <c r="J8" s="2">
        <v>-0.74219000000000002</v>
      </c>
      <c r="K8" s="2">
        <v>1.3538559999999999</v>
      </c>
      <c r="L8" s="2">
        <v>1.4855309999999999</v>
      </c>
      <c r="M8" s="2">
        <v>0.31407400000000002</v>
      </c>
      <c r="N8" s="2">
        <v>0.60669099999999998</v>
      </c>
    </row>
    <row r="9" spans="1:16" x14ac:dyDescent="0.3">
      <c r="A9" s="35" t="s">
        <v>458</v>
      </c>
      <c r="B9" s="8" t="s">
        <v>459</v>
      </c>
      <c r="C9" s="2">
        <v>0.37850600000000001</v>
      </c>
      <c r="D9" s="2">
        <v>-0.52948099999999998</v>
      </c>
      <c r="E9" s="2">
        <v>-0.47314600000000001</v>
      </c>
      <c r="F9" s="2">
        <v>-0.50209999999999999</v>
      </c>
      <c r="G9" s="2">
        <v>-0.94619500000000001</v>
      </c>
      <c r="H9" s="2">
        <v>-0.65878099999999995</v>
      </c>
      <c r="I9" s="2">
        <v>-0.81162800000000002</v>
      </c>
      <c r="J9" s="2">
        <v>-0.53752100000000003</v>
      </c>
      <c r="K9" s="2">
        <v>-0.52263099999999996</v>
      </c>
      <c r="L9" s="2">
        <v>2.0208149999999998</v>
      </c>
      <c r="M9" s="2">
        <v>1.548807</v>
      </c>
      <c r="N9" s="2">
        <v>1.033355</v>
      </c>
    </row>
    <row r="10" spans="1:16" x14ac:dyDescent="0.3">
      <c r="A10" s="35" t="s">
        <v>135</v>
      </c>
      <c r="B10" s="8" t="s">
        <v>136</v>
      </c>
      <c r="C10" s="2">
        <v>-0.618919</v>
      </c>
      <c r="D10" s="2">
        <v>-0.71912699999999996</v>
      </c>
      <c r="E10" s="2">
        <v>-0.49993700000000002</v>
      </c>
      <c r="F10" s="2">
        <v>-0.438809</v>
      </c>
      <c r="G10" s="2">
        <v>-0.62289799999999995</v>
      </c>
      <c r="H10" s="2">
        <v>-0.52636300000000003</v>
      </c>
      <c r="I10" s="2">
        <v>-0.75836700000000001</v>
      </c>
      <c r="J10" s="2">
        <v>-0.47591899999999998</v>
      </c>
      <c r="K10" s="2">
        <v>1.034508</v>
      </c>
      <c r="L10" s="2">
        <v>2.2056230000000001</v>
      </c>
      <c r="M10" s="2">
        <v>-7.9564999999999997E-2</v>
      </c>
      <c r="N10" s="2">
        <v>1.4997720000000001</v>
      </c>
      <c r="P10" s="28"/>
    </row>
    <row r="11" spans="1:16" x14ac:dyDescent="0.3">
      <c r="A11" s="35" t="s">
        <v>548</v>
      </c>
      <c r="B11" s="8" t="s">
        <v>549</v>
      </c>
      <c r="C11" s="2">
        <v>-1.4227460000000001</v>
      </c>
      <c r="D11" s="2">
        <v>-1.8286720000000001</v>
      </c>
      <c r="E11" s="2">
        <v>-0.45266899999999999</v>
      </c>
      <c r="F11" s="2">
        <v>-9.7259999999999999E-2</v>
      </c>
      <c r="G11" s="2">
        <v>0.598445</v>
      </c>
      <c r="H11" s="2">
        <v>1.2636069999999999</v>
      </c>
      <c r="I11" s="2">
        <v>-0.32159399999999999</v>
      </c>
      <c r="J11" s="2">
        <v>-0.59085299999999996</v>
      </c>
      <c r="K11" s="2">
        <v>1.4093899999999999</v>
      </c>
      <c r="L11" s="2">
        <v>0.86392500000000005</v>
      </c>
      <c r="M11" s="2">
        <v>0.52371199999999996</v>
      </c>
      <c r="N11" s="2">
        <v>5.4715E-2</v>
      </c>
      <c r="P11" s="29"/>
    </row>
    <row r="12" spans="1:16" x14ac:dyDescent="0.3">
      <c r="A12" s="35" t="s">
        <v>548</v>
      </c>
      <c r="B12" s="8" t="s">
        <v>549</v>
      </c>
      <c r="C12" s="2">
        <v>-0.825457</v>
      </c>
      <c r="D12" s="2">
        <v>-0.76708200000000004</v>
      </c>
      <c r="E12" s="2">
        <v>-0.93614399999999998</v>
      </c>
      <c r="F12" s="2">
        <v>-0.74646100000000004</v>
      </c>
      <c r="G12" s="2">
        <v>-0.90938099999999999</v>
      </c>
      <c r="H12" s="2">
        <v>-0.71149899999999999</v>
      </c>
      <c r="I12" s="2">
        <v>0.74441900000000005</v>
      </c>
      <c r="J12" s="2">
        <v>1.927627</v>
      </c>
      <c r="K12" s="2">
        <v>1.182661</v>
      </c>
      <c r="L12" s="2">
        <v>1.129842</v>
      </c>
      <c r="M12" s="2">
        <v>-0.12903700000000001</v>
      </c>
      <c r="N12" s="2">
        <v>4.0510999999999998E-2</v>
      </c>
      <c r="P12" s="28"/>
    </row>
    <row r="13" spans="1:16" x14ac:dyDescent="0.3">
      <c r="A13" s="35" t="s">
        <v>943</v>
      </c>
      <c r="B13" s="8" t="s">
        <v>944</v>
      </c>
      <c r="C13" s="2">
        <v>-0.838364</v>
      </c>
      <c r="D13" s="2">
        <v>-0.62204800000000005</v>
      </c>
      <c r="E13" s="2">
        <v>-1.012194</v>
      </c>
      <c r="F13" s="2">
        <v>-0.91601299999999997</v>
      </c>
      <c r="G13" s="2">
        <v>-0.79646099999999997</v>
      </c>
      <c r="H13" s="2">
        <v>0.54502499999999998</v>
      </c>
      <c r="I13" s="2">
        <v>0.34931000000000001</v>
      </c>
      <c r="J13" s="2">
        <v>0.32776</v>
      </c>
      <c r="K13" s="2">
        <v>2.4377879999999998</v>
      </c>
      <c r="L13" s="2">
        <v>0.78834899999999997</v>
      </c>
      <c r="M13" s="2">
        <v>-0.510266</v>
      </c>
      <c r="N13" s="2">
        <v>0.247113</v>
      </c>
    </row>
    <row r="14" spans="1:16" x14ac:dyDescent="0.3">
      <c r="A14" s="35" t="s">
        <v>647</v>
      </c>
      <c r="B14" s="8" t="s">
        <v>533</v>
      </c>
      <c r="C14" s="2">
        <v>-1.1537520000000001</v>
      </c>
      <c r="D14" s="2">
        <v>-0.98910500000000001</v>
      </c>
      <c r="E14" s="2">
        <v>-0.107651</v>
      </c>
      <c r="F14" s="2">
        <v>0.39693699999999998</v>
      </c>
      <c r="G14" s="2">
        <v>-0.50482899999999997</v>
      </c>
      <c r="H14" s="2">
        <v>0.142676</v>
      </c>
      <c r="I14" s="2">
        <v>-1.2666310000000001</v>
      </c>
      <c r="J14" s="2">
        <v>-0.73491899999999999</v>
      </c>
      <c r="K14" s="2">
        <v>2.0564619999999998</v>
      </c>
      <c r="L14" s="2">
        <v>0.84737399999999996</v>
      </c>
      <c r="M14" s="2">
        <v>1.0388649999999999</v>
      </c>
      <c r="N14" s="2">
        <v>0.27457300000000001</v>
      </c>
      <c r="P14" s="29"/>
    </row>
    <row r="15" spans="1:16" x14ac:dyDescent="0.3">
      <c r="A15" s="35" t="s">
        <v>934</v>
      </c>
      <c r="B15" s="8" t="s">
        <v>935</v>
      </c>
      <c r="C15" s="2">
        <v>-0.98444399999999999</v>
      </c>
      <c r="D15" s="2">
        <v>-0.32949000000000001</v>
      </c>
      <c r="E15" s="2">
        <v>-1.2597799999999999</v>
      </c>
      <c r="F15" s="2">
        <v>-0.60884199999999999</v>
      </c>
      <c r="G15" s="2">
        <v>0.10255</v>
      </c>
      <c r="H15" s="2">
        <v>-0.91340699999999997</v>
      </c>
      <c r="I15" s="2">
        <v>-0.70472299999999999</v>
      </c>
      <c r="J15" s="2">
        <v>0.28059800000000001</v>
      </c>
      <c r="K15" s="2">
        <v>1.302991</v>
      </c>
      <c r="L15" s="2">
        <v>1.4116139999999999</v>
      </c>
      <c r="M15" s="2">
        <v>1.3629E-2</v>
      </c>
      <c r="N15" s="2">
        <v>1.6893039999999999</v>
      </c>
      <c r="P15" s="28"/>
    </row>
    <row r="16" spans="1:16" x14ac:dyDescent="0.3">
      <c r="A16" s="35" t="s">
        <v>904</v>
      </c>
      <c r="B16" s="8" t="s">
        <v>905</v>
      </c>
      <c r="C16" s="2">
        <v>-0.791435</v>
      </c>
      <c r="D16" s="2">
        <v>-0.73107299999999997</v>
      </c>
      <c r="E16" s="2">
        <v>-0.791435</v>
      </c>
      <c r="F16" s="2">
        <v>-0.791435</v>
      </c>
      <c r="G16" s="2">
        <v>-0.791435</v>
      </c>
      <c r="H16" s="2">
        <v>-0.43710300000000002</v>
      </c>
      <c r="I16" s="2">
        <v>-0.35996600000000001</v>
      </c>
      <c r="J16" s="2">
        <v>1.8326899999999999</v>
      </c>
      <c r="K16" s="2">
        <v>-4.2854999999999997E-2</v>
      </c>
      <c r="L16" s="2">
        <v>0.81997299999999995</v>
      </c>
      <c r="M16" s="2">
        <v>0.195047</v>
      </c>
      <c r="N16" s="2">
        <v>1.8890290000000001</v>
      </c>
      <c r="P16" s="29"/>
    </row>
    <row r="17" spans="1:14" x14ac:dyDescent="0.3">
      <c r="A17" s="35" t="s">
        <v>698</v>
      </c>
      <c r="B17" s="8" t="s">
        <v>699</v>
      </c>
      <c r="C17" s="2">
        <v>-1.6226240000000001</v>
      </c>
      <c r="D17" s="2">
        <v>-0.37334299999999998</v>
      </c>
      <c r="E17" s="2">
        <v>-0.96588499999999999</v>
      </c>
      <c r="F17" s="2">
        <v>-0.48253200000000002</v>
      </c>
      <c r="G17" s="2">
        <v>-0.45893699999999998</v>
      </c>
      <c r="H17" s="2">
        <v>4.8543999999999997E-2</v>
      </c>
      <c r="I17" s="2">
        <v>1.9444790000000001</v>
      </c>
      <c r="J17" s="2">
        <v>1.5894060000000001</v>
      </c>
      <c r="K17" s="2">
        <v>-0.47764499999999999</v>
      </c>
      <c r="L17" s="2">
        <v>0.50327900000000003</v>
      </c>
      <c r="M17" s="2">
        <v>0.23907500000000001</v>
      </c>
      <c r="N17" s="2">
        <v>5.6182000000000003E-2</v>
      </c>
    </row>
    <row r="18" spans="1:14" x14ac:dyDescent="0.3">
      <c r="A18" s="35" t="s">
        <v>1094</v>
      </c>
      <c r="B18" s="8" t="s">
        <v>253</v>
      </c>
      <c r="C18" s="2">
        <v>-0.80603899999999995</v>
      </c>
      <c r="D18" s="2">
        <v>-0.77278800000000003</v>
      </c>
      <c r="E18" s="2">
        <v>-0.63209899999999997</v>
      </c>
      <c r="F18" s="2">
        <v>0.55368200000000001</v>
      </c>
      <c r="G18" s="2">
        <v>-0.82486000000000004</v>
      </c>
      <c r="H18" s="2">
        <v>4.9179999999999996E-3</v>
      </c>
      <c r="I18" s="2">
        <v>-0.64369100000000001</v>
      </c>
      <c r="J18" s="2">
        <v>-1.092444</v>
      </c>
      <c r="K18" s="2">
        <v>0.76942999999999995</v>
      </c>
      <c r="L18" s="2">
        <v>0.28758</v>
      </c>
      <c r="M18" s="2">
        <v>2.3207599999999999</v>
      </c>
      <c r="N18" s="2">
        <v>0.83555100000000004</v>
      </c>
    </row>
    <row r="19" spans="1:14" x14ac:dyDescent="0.3">
      <c r="A19" s="35" t="s">
        <v>379</v>
      </c>
      <c r="B19" s="8" t="s">
        <v>380</v>
      </c>
      <c r="C19" s="2">
        <v>-0.71201899999999996</v>
      </c>
      <c r="D19" s="2">
        <v>-0.99590299999999998</v>
      </c>
      <c r="E19" s="2">
        <v>0.279192</v>
      </c>
      <c r="F19" s="2">
        <v>-1.3129999999999999E-2</v>
      </c>
      <c r="G19" s="2">
        <v>-0.82323500000000005</v>
      </c>
      <c r="H19" s="2">
        <v>-4.8320000000000002E-2</v>
      </c>
      <c r="I19" s="2">
        <v>-1.0501450000000001</v>
      </c>
      <c r="J19" s="2">
        <v>-1.130997</v>
      </c>
      <c r="K19" s="2">
        <v>1.8477870000000001</v>
      </c>
      <c r="L19" s="2">
        <v>1.4924200000000001</v>
      </c>
      <c r="M19" s="2">
        <v>0.414109</v>
      </c>
      <c r="N19" s="2">
        <v>0.74024000000000001</v>
      </c>
    </row>
    <row r="20" spans="1:14" x14ac:dyDescent="0.3">
      <c r="A20" s="35" t="s">
        <v>1095</v>
      </c>
      <c r="B20" s="8" t="s">
        <v>504</v>
      </c>
      <c r="C20" s="2">
        <v>-0.91988400000000003</v>
      </c>
      <c r="D20" s="2">
        <v>-0.67405099999999996</v>
      </c>
      <c r="E20" s="2">
        <v>9.2026999999999998E-2</v>
      </c>
      <c r="F20" s="2">
        <v>-0.68183700000000003</v>
      </c>
      <c r="G20" s="2">
        <v>-0.48158499999999999</v>
      </c>
      <c r="H20" s="2">
        <v>-0.443519</v>
      </c>
      <c r="I20" s="2">
        <v>-0.74727600000000005</v>
      </c>
      <c r="J20" s="2">
        <v>-7.9070000000000001E-2</v>
      </c>
      <c r="K20" s="2">
        <v>-6.1534999999999999E-2</v>
      </c>
      <c r="L20" s="2">
        <v>2.603837</v>
      </c>
      <c r="M20" s="2">
        <v>1.1858139999999999</v>
      </c>
      <c r="N20" s="2">
        <v>0.20707999999999999</v>
      </c>
    </row>
    <row r="21" spans="1:14" x14ac:dyDescent="0.3">
      <c r="A21" s="35" t="s">
        <v>1095</v>
      </c>
      <c r="B21" s="8" t="s">
        <v>504</v>
      </c>
      <c r="C21" s="2">
        <v>-0.782026</v>
      </c>
      <c r="D21" s="2">
        <v>-0.99868999999999997</v>
      </c>
      <c r="E21" s="2">
        <v>-0.8256</v>
      </c>
      <c r="F21" s="2">
        <v>-1.2294499999999999</v>
      </c>
      <c r="G21" s="2">
        <v>0.237538</v>
      </c>
      <c r="H21" s="2">
        <v>-0.94483899999999998</v>
      </c>
      <c r="I21" s="2">
        <v>-0.127467</v>
      </c>
      <c r="J21" s="2">
        <v>-0.105127</v>
      </c>
      <c r="K21" s="2">
        <v>1.444202</v>
      </c>
      <c r="L21" s="2">
        <v>1.630342</v>
      </c>
      <c r="M21" s="2">
        <v>0.72643400000000002</v>
      </c>
      <c r="N21" s="2">
        <v>0.97468299999999997</v>
      </c>
    </row>
    <row r="22" spans="1:14" x14ac:dyDescent="0.3">
      <c r="A22" s="35" t="s">
        <v>1091</v>
      </c>
      <c r="B22" s="8" t="s">
        <v>185</v>
      </c>
      <c r="C22" s="2">
        <v>-0.89129100000000006</v>
      </c>
      <c r="D22" s="2">
        <v>-0.96700699999999995</v>
      </c>
      <c r="E22" s="2">
        <v>-0.86453400000000002</v>
      </c>
      <c r="F22" s="2">
        <v>-1.0221420000000001</v>
      </c>
      <c r="G22" s="2">
        <v>0.29981799999999997</v>
      </c>
      <c r="H22" s="2">
        <v>0.21956700000000001</v>
      </c>
      <c r="I22" s="2">
        <v>-0.87512599999999996</v>
      </c>
      <c r="J22" s="2">
        <v>-0.72787100000000005</v>
      </c>
      <c r="K22" s="2">
        <v>1.043758</v>
      </c>
      <c r="L22" s="2">
        <v>0.92030000000000001</v>
      </c>
      <c r="M22" s="2">
        <v>1.4842949999999999</v>
      </c>
      <c r="N22" s="2">
        <v>1.380234</v>
      </c>
    </row>
    <row r="23" spans="1:14" x14ac:dyDescent="0.3">
      <c r="A23" s="35" t="s">
        <v>279</v>
      </c>
      <c r="B23" s="8" t="s">
        <v>280</v>
      </c>
      <c r="C23" s="2">
        <v>-1.05688</v>
      </c>
      <c r="D23" s="2">
        <v>-0.73683600000000005</v>
      </c>
      <c r="E23" s="2">
        <v>-1.066568</v>
      </c>
      <c r="F23" s="2">
        <v>-1.0478099999999999</v>
      </c>
      <c r="G23" s="2">
        <v>-0.97986300000000004</v>
      </c>
      <c r="H23" s="2">
        <v>-0.38694000000000001</v>
      </c>
      <c r="I23" s="2">
        <v>0.24823799999999999</v>
      </c>
      <c r="J23" s="2">
        <v>0.36190699999999998</v>
      </c>
      <c r="K23" s="2">
        <v>1.49193</v>
      </c>
      <c r="L23" s="2">
        <v>1.3481110000000001</v>
      </c>
      <c r="M23" s="2">
        <v>0.695438</v>
      </c>
      <c r="N23" s="2">
        <v>1.1292740000000001</v>
      </c>
    </row>
    <row r="24" spans="1:14" x14ac:dyDescent="0.3">
      <c r="A24" s="35" t="s">
        <v>840</v>
      </c>
      <c r="B24" s="8" t="s">
        <v>688</v>
      </c>
      <c r="C24" s="2">
        <v>-1.446115</v>
      </c>
      <c r="D24" s="2">
        <v>-1.1110180000000001</v>
      </c>
      <c r="E24" s="2">
        <v>-1.5733820000000001</v>
      </c>
      <c r="F24" s="2">
        <v>-0.46796500000000002</v>
      </c>
      <c r="G24" s="2">
        <v>-2.5028000000000002E-2</v>
      </c>
      <c r="H24" s="2">
        <v>0.634382</v>
      </c>
      <c r="I24" s="2">
        <v>1.348217</v>
      </c>
      <c r="J24" s="2">
        <v>1.5127839999999999</v>
      </c>
      <c r="K24" s="2">
        <v>0.45217400000000002</v>
      </c>
      <c r="L24" s="2">
        <v>0.44754300000000002</v>
      </c>
      <c r="M24" s="2">
        <v>0.25518800000000003</v>
      </c>
      <c r="N24" s="2">
        <v>-2.6779000000000001E-2</v>
      </c>
    </row>
    <row r="25" spans="1:14" x14ac:dyDescent="0.3">
      <c r="A25" s="35" t="s">
        <v>1096</v>
      </c>
      <c r="B25" s="8" t="s">
        <v>90</v>
      </c>
      <c r="C25" s="2">
        <v>-0.90764</v>
      </c>
      <c r="D25" s="2">
        <v>-0.98422600000000005</v>
      </c>
      <c r="E25" s="2">
        <v>-0.92839499999999997</v>
      </c>
      <c r="F25" s="2">
        <v>-1.010167</v>
      </c>
      <c r="G25" s="2">
        <v>-0.26188699999999998</v>
      </c>
      <c r="H25" s="2">
        <v>0.57583099999999998</v>
      </c>
      <c r="I25" s="2">
        <v>-0.13643</v>
      </c>
      <c r="J25" s="2">
        <v>-0.129215</v>
      </c>
      <c r="K25" s="2">
        <v>1.094873</v>
      </c>
      <c r="L25" s="2">
        <v>2.1594899999999999</v>
      </c>
      <c r="M25" s="2">
        <v>-0.40254200000000001</v>
      </c>
      <c r="N25" s="2">
        <v>0.93030900000000005</v>
      </c>
    </row>
    <row r="26" spans="1:14" x14ac:dyDescent="0.3">
      <c r="A26" s="35" t="s">
        <v>1096</v>
      </c>
      <c r="B26" s="8" t="s">
        <v>90</v>
      </c>
      <c r="C26" s="2">
        <v>-0.76633499999999999</v>
      </c>
      <c r="D26" s="2">
        <v>-1.331853</v>
      </c>
      <c r="E26" s="2">
        <v>-1.0926119999999999</v>
      </c>
      <c r="F26" s="2">
        <v>-0.83076499999999998</v>
      </c>
      <c r="G26" s="2">
        <v>-0.41227599999999998</v>
      </c>
      <c r="H26" s="2">
        <v>1.264812</v>
      </c>
      <c r="I26" s="2">
        <v>-0.25142599999999998</v>
      </c>
      <c r="J26" s="2">
        <v>-0.13800799999999999</v>
      </c>
      <c r="K26" s="2">
        <v>1.74912</v>
      </c>
      <c r="L26" s="2">
        <v>1.19862</v>
      </c>
      <c r="M26" s="2">
        <v>-2.656E-2</v>
      </c>
      <c r="N26" s="2">
        <v>0.63728099999999999</v>
      </c>
    </row>
    <row r="27" spans="1:14" x14ac:dyDescent="0.3">
      <c r="A27" s="35" t="s">
        <v>310</v>
      </c>
      <c r="B27" s="8" t="s">
        <v>311</v>
      </c>
      <c r="C27" s="2">
        <v>-0.75107400000000002</v>
      </c>
      <c r="D27" s="2">
        <v>-0.60036900000000004</v>
      </c>
      <c r="E27" s="2">
        <v>-0.70523199999999997</v>
      </c>
      <c r="F27" s="2">
        <v>-0.66195099999999996</v>
      </c>
      <c r="G27" s="2">
        <v>-0.60016499999999995</v>
      </c>
      <c r="H27" s="2">
        <v>0.55365500000000001</v>
      </c>
      <c r="I27" s="2">
        <v>-0.70427799999999996</v>
      </c>
      <c r="J27" s="2">
        <v>-0.69655400000000001</v>
      </c>
      <c r="K27" s="2">
        <v>2.4343370000000002</v>
      </c>
      <c r="L27" s="2">
        <v>-1.7954999999999999E-2</v>
      </c>
      <c r="M27" s="2">
        <v>1.007352</v>
      </c>
      <c r="N27" s="2">
        <v>0.742232</v>
      </c>
    </row>
    <row r="28" spans="1:14" x14ac:dyDescent="0.3">
      <c r="A28" s="35" t="s">
        <v>38</v>
      </c>
      <c r="B28" s="8" t="s">
        <v>40</v>
      </c>
      <c r="C28" s="2">
        <v>-0.96125700000000003</v>
      </c>
      <c r="D28" s="2">
        <v>-1.0164519999999999</v>
      </c>
      <c r="E28" s="2">
        <v>-0.93532700000000002</v>
      </c>
      <c r="F28" s="2">
        <v>-0.98401400000000006</v>
      </c>
      <c r="G28" s="2">
        <v>-0.155164</v>
      </c>
      <c r="H28" s="2">
        <v>0.84465199999999996</v>
      </c>
      <c r="I28" s="2">
        <v>-0.39834599999999998</v>
      </c>
      <c r="J28" s="2">
        <v>-0.33742499999999997</v>
      </c>
      <c r="K28" s="2">
        <v>2.293015</v>
      </c>
      <c r="L28" s="2">
        <v>0.450957</v>
      </c>
      <c r="M28" s="2">
        <v>0.66723600000000005</v>
      </c>
      <c r="N28" s="2">
        <v>0.53212499999999996</v>
      </c>
    </row>
    <row r="29" spans="1:14" x14ac:dyDescent="0.3">
      <c r="A29" s="35" t="s">
        <v>38</v>
      </c>
      <c r="B29" s="8" t="s">
        <v>40</v>
      </c>
      <c r="C29" s="2">
        <v>-1.089467</v>
      </c>
      <c r="D29" s="2">
        <v>-1.0937429999999999</v>
      </c>
      <c r="E29" s="2">
        <v>-1.1053770000000001</v>
      </c>
      <c r="F29" s="2">
        <v>-0.91318699999999997</v>
      </c>
      <c r="G29" s="2">
        <v>-0.96469800000000006</v>
      </c>
      <c r="H29" s="2">
        <v>-4.3428000000000001E-2</v>
      </c>
      <c r="I29" s="2">
        <v>0.45547199999999999</v>
      </c>
      <c r="J29" s="2">
        <v>0.94072699999999998</v>
      </c>
      <c r="K29" s="2">
        <v>1.4191739999999999</v>
      </c>
      <c r="L29" s="2">
        <v>1.2814019999999999</v>
      </c>
      <c r="M29" s="2">
        <v>0.195664</v>
      </c>
      <c r="N29" s="2">
        <v>0.917462</v>
      </c>
    </row>
    <row r="30" spans="1:14" x14ac:dyDescent="0.3">
      <c r="A30" s="35" t="s">
        <v>581</v>
      </c>
      <c r="B30" s="8" t="s">
        <v>582</v>
      </c>
      <c r="C30" s="2">
        <v>-0.83843800000000002</v>
      </c>
      <c r="D30" s="2">
        <v>-0.99544699999999997</v>
      </c>
      <c r="E30" s="2">
        <v>-0.32632699999999998</v>
      </c>
      <c r="F30" s="2">
        <v>9.8416000000000003E-2</v>
      </c>
      <c r="G30" s="2">
        <v>-0.70261899999999999</v>
      </c>
      <c r="H30" s="2">
        <v>-8.8474999999999998E-2</v>
      </c>
      <c r="I30" s="2">
        <v>-0.69664999999999999</v>
      </c>
      <c r="J30" s="2">
        <v>-0.55964199999999997</v>
      </c>
      <c r="K30" s="2">
        <v>0.69683799999999996</v>
      </c>
      <c r="L30" s="2">
        <v>2.2712300000000001</v>
      </c>
      <c r="M30" s="2">
        <v>-0.322407</v>
      </c>
      <c r="N30" s="2">
        <v>1.4635210000000001</v>
      </c>
    </row>
    <row r="31" spans="1:14" x14ac:dyDescent="0.3">
      <c r="A31" s="35" t="s">
        <v>889</v>
      </c>
      <c r="B31" s="8" t="s">
        <v>890</v>
      </c>
      <c r="C31" s="2">
        <v>-0.94083399999999995</v>
      </c>
      <c r="D31" s="2">
        <v>-0.90847599999999995</v>
      </c>
      <c r="E31" s="2">
        <v>-0.96965500000000004</v>
      </c>
      <c r="F31" s="2">
        <v>-0.78545900000000002</v>
      </c>
      <c r="G31" s="2">
        <v>-0.87741000000000002</v>
      </c>
      <c r="H31" s="2">
        <v>0.231762</v>
      </c>
      <c r="I31" s="2">
        <v>1.479285</v>
      </c>
      <c r="J31" s="2">
        <v>2.1115650000000001</v>
      </c>
      <c r="K31" s="2">
        <v>0.28494700000000001</v>
      </c>
      <c r="L31" s="2">
        <v>0.36540800000000001</v>
      </c>
      <c r="M31" s="2">
        <v>-0.148894</v>
      </c>
      <c r="N31" s="2">
        <v>0.15776000000000001</v>
      </c>
    </row>
    <row r="32" spans="1:14" x14ac:dyDescent="0.3">
      <c r="A32" s="35" t="s">
        <v>1057</v>
      </c>
      <c r="B32" s="8" t="s">
        <v>1058</v>
      </c>
      <c r="C32" s="2">
        <v>-1.216717</v>
      </c>
      <c r="D32" s="2">
        <v>-1.524562</v>
      </c>
      <c r="E32" s="2">
        <v>-0.64596600000000004</v>
      </c>
      <c r="F32" s="2">
        <v>-0.34829199999999999</v>
      </c>
      <c r="G32" s="2">
        <v>-0.15137100000000001</v>
      </c>
      <c r="H32" s="2">
        <v>0.242509</v>
      </c>
      <c r="I32" s="2">
        <v>-0.63322699999999998</v>
      </c>
      <c r="J32" s="2">
        <v>1.749568</v>
      </c>
      <c r="K32" s="2">
        <v>-0.31073099999999998</v>
      </c>
      <c r="L32" s="2">
        <v>0.721217</v>
      </c>
      <c r="M32" s="2">
        <v>0.70221999999999996</v>
      </c>
      <c r="N32" s="2">
        <v>1.4153519999999999</v>
      </c>
    </row>
    <row r="33" spans="1:14" x14ac:dyDescent="0.3">
      <c r="A33" s="35" t="s">
        <v>654</v>
      </c>
      <c r="B33" s="8" t="s">
        <v>655</v>
      </c>
      <c r="C33" s="2">
        <v>-1.35873</v>
      </c>
      <c r="D33" s="2">
        <v>-0.64918699999999996</v>
      </c>
      <c r="E33" s="2">
        <v>-1.361151</v>
      </c>
      <c r="F33" s="2">
        <v>-0.19089300000000001</v>
      </c>
      <c r="G33" s="2">
        <v>-0.74340600000000001</v>
      </c>
      <c r="H33" s="2">
        <v>-0.313112</v>
      </c>
      <c r="I33" s="2">
        <v>0.83195600000000003</v>
      </c>
      <c r="J33" s="2">
        <v>1.9327049999999999</v>
      </c>
      <c r="K33" s="2">
        <v>0.79931600000000003</v>
      </c>
      <c r="L33" s="2">
        <v>0.95981300000000003</v>
      </c>
      <c r="M33" s="2">
        <v>-0.27035799999999999</v>
      </c>
      <c r="N33" s="2">
        <v>0.36304900000000001</v>
      </c>
    </row>
    <row r="34" spans="1:14" x14ac:dyDescent="0.3">
      <c r="A34" s="35" t="s">
        <v>1097</v>
      </c>
      <c r="B34" s="8" t="s">
        <v>713</v>
      </c>
      <c r="C34" s="2">
        <v>-0.82633800000000002</v>
      </c>
      <c r="D34" s="2">
        <v>-0.82853100000000002</v>
      </c>
      <c r="E34" s="2">
        <v>-0.88930699999999996</v>
      </c>
      <c r="F34" s="2">
        <v>-0.75762099999999999</v>
      </c>
      <c r="G34" s="2">
        <v>-0.78637000000000001</v>
      </c>
      <c r="H34" s="2">
        <v>1.206656</v>
      </c>
      <c r="I34" s="2">
        <v>0.98487400000000003</v>
      </c>
      <c r="J34" s="2">
        <v>-0.13030600000000001</v>
      </c>
      <c r="K34" s="2">
        <v>0.27160600000000001</v>
      </c>
      <c r="L34" s="2">
        <v>-7.2740000000000001E-3</v>
      </c>
      <c r="M34" s="2">
        <v>2.2187039999999998</v>
      </c>
      <c r="N34" s="2">
        <v>-0.45609300000000003</v>
      </c>
    </row>
    <row r="35" spans="1:14" x14ac:dyDescent="0.3">
      <c r="A35" s="35" t="s">
        <v>1098</v>
      </c>
      <c r="B35" s="8" t="s">
        <v>502</v>
      </c>
      <c r="C35" s="2">
        <v>-0.36078700000000002</v>
      </c>
      <c r="D35" s="2">
        <v>-0.329845</v>
      </c>
      <c r="E35" s="2">
        <v>0.100797</v>
      </c>
      <c r="F35" s="2">
        <v>-0.89667300000000005</v>
      </c>
      <c r="G35" s="2">
        <v>-0.72000799999999998</v>
      </c>
      <c r="H35" s="2">
        <v>-0.583812</v>
      </c>
      <c r="I35" s="2">
        <v>-1.630765</v>
      </c>
      <c r="J35" s="2">
        <v>0.21146899999999999</v>
      </c>
      <c r="K35" s="2">
        <v>0.61181399999999997</v>
      </c>
      <c r="L35" s="2">
        <v>0.47992600000000002</v>
      </c>
      <c r="M35" s="2">
        <v>2.2365270000000002</v>
      </c>
      <c r="N35" s="2">
        <v>0.88135799999999997</v>
      </c>
    </row>
    <row r="36" spans="1:14" x14ac:dyDescent="0.3">
      <c r="A36" s="35" t="s">
        <v>190</v>
      </c>
      <c r="B36" s="8" t="s">
        <v>191</v>
      </c>
      <c r="C36" s="2">
        <v>-0.59610099999999999</v>
      </c>
      <c r="D36" s="2">
        <v>-0.57729699999999995</v>
      </c>
      <c r="E36" s="2">
        <v>-0.58470900000000003</v>
      </c>
      <c r="F36" s="2">
        <v>-0.64505999999999997</v>
      </c>
      <c r="G36" s="2">
        <v>-0.64820199999999994</v>
      </c>
      <c r="H36" s="2">
        <v>-8.5695999999999994E-2</v>
      </c>
      <c r="I36" s="2">
        <v>-0.65837500000000004</v>
      </c>
      <c r="J36" s="2">
        <v>-0.66741600000000001</v>
      </c>
      <c r="K36" s="2">
        <v>0.29749999999999999</v>
      </c>
      <c r="L36" s="2">
        <v>0.71053599999999995</v>
      </c>
      <c r="M36" s="2">
        <v>0.80933299999999997</v>
      </c>
      <c r="N36" s="2">
        <v>2.6454879999999998</v>
      </c>
    </row>
    <row r="37" spans="1:14" x14ac:dyDescent="0.3">
      <c r="A37" s="35" t="s">
        <v>277</v>
      </c>
      <c r="B37" s="8" t="s">
        <v>278</v>
      </c>
      <c r="C37" s="2">
        <v>-0.63968499999999995</v>
      </c>
      <c r="D37" s="2">
        <v>-0.66247199999999995</v>
      </c>
      <c r="E37" s="2">
        <v>-0.25971699999999998</v>
      </c>
      <c r="F37" s="2">
        <v>-0.72251100000000001</v>
      </c>
      <c r="G37" s="2">
        <v>-0.64180400000000004</v>
      </c>
      <c r="H37" s="2">
        <v>-0.27840999999999999</v>
      </c>
      <c r="I37" s="2">
        <v>-0.68666099999999997</v>
      </c>
      <c r="J37" s="2">
        <v>-0.71246799999999999</v>
      </c>
      <c r="K37" s="2">
        <v>0.58164499999999997</v>
      </c>
      <c r="L37" s="2">
        <v>1.116967</v>
      </c>
      <c r="M37" s="2">
        <v>0.38294400000000001</v>
      </c>
      <c r="N37" s="2">
        <v>2.5221719999999999</v>
      </c>
    </row>
    <row r="38" spans="1:14" x14ac:dyDescent="0.3">
      <c r="A38" s="35" t="s">
        <v>1099</v>
      </c>
      <c r="B38" s="8" t="s">
        <v>157</v>
      </c>
      <c r="C38" s="2">
        <v>-0.86229299999999998</v>
      </c>
      <c r="D38" s="2">
        <v>-0.95543900000000004</v>
      </c>
      <c r="E38" s="2">
        <v>-0.93141300000000005</v>
      </c>
      <c r="F38" s="2">
        <v>-0.87090500000000004</v>
      </c>
      <c r="G38" s="2">
        <v>-0.70364099999999996</v>
      </c>
      <c r="H38" s="2">
        <v>1.3295090000000001</v>
      </c>
      <c r="I38" s="2">
        <v>-0.537991</v>
      </c>
      <c r="J38" s="2">
        <v>-0.73149900000000001</v>
      </c>
      <c r="K38" s="2">
        <v>1.2746459999999999</v>
      </c>
      <c r="L38" s="2">
        <v>1.1148960000000001</v>
      </c>
      <c r="M38" s="2">
        <v>0.99387300000000001</v>
      </c>
      <c r="N38" s="2">
        <v>0.88025699999999996</v>
      </c>
    </row>
    <row r="39" spans="1:14" x14ac:dyDescent="0.3">
      <c r="A39" s="35" t="s">
        <v>1099</v>
      </c>
      <c r="B39" s="8" t="s">
        <v>157</v>
      </c>
      <c r="C39" s="2">
        <v>-0.88377700000000003</v>
      </c>
      <c r="D39" s="2">
        <v>-1.2257340000000001</v>
      </c>
      <c r="E39" s="2">
        <v>-0.75593500000000002</v>
      </c>
      <c r="F39" s="2">
        <v>-0.58191800000000005</v>
      </c>
      <c r="G39" s="2">
        <v>1.46E-2</v>
      </c>
      <c r="H39" s="2">
        <v>0.35148200000000002</v>
      </c>
      <c r="I39" s="2">
        <v>-0.34202199999999999</v>
      </c>
      <c r="J39" s="2">
        <v>-1.08728</v>
      </c>
      <c r="K39" s="2">
        <v>1.628884</v>
      </c>
      <c r="L39" s="2">
        <v>0.54839300000000002</v>
      </c>
      <c r="M39" s="2">
        <v>1.7613730000000001</v>
      </c>
      <c r="N39" s="2">
        <v>0.57193400000000005</v>
      </c>
    </row>
    <row r="40" spans="1:14" x14ac:dyDescent="0.3">
      <c r="A40" s="35" t="s">
        <v>1099</v>
      </c>
      <c r="B40" s="8" t="s">
        <v>157</v>
      </c>
      <c r="C40" s="2">
        <v>-1.086965</v>
      </c>
      <c r="D40" s="2">
        <v>-1.086851</v>
      </c>
      <c r="E40" s="2">
        <v>-1.08735</v>
      </c>
      <c r="F40" s="2">
        <v>-1.08735</v>
      </c>
      <c r="G40" s="2">
        <v>-0.61456100000000002</v>
      </c>
      <c r="H40" s="2">
        <v>1.3444179999999999</v>
      </c>
      <c r="I40" s="2">
        <v>0.72238000000000002</v>
      </c>
      <c r="J40" s="2">
        <v>0.96619699999999997</v>
      </c>
      <c r="K40" s="2">
        <v>1.3565640000000001</v>
      </c>
      <c r="L40" s="2">
        <v>0.72025799999999995</v>
      </c>
      <c r="M40" s="2">
        <v>-0.435504</v>
      </c>
      <c r="N40" s="2">
        <v>0.28876400000000002</v>
      </c>
    </row>
    <row r="41" spans="1:14" x14ac:dyDescent="0.3">
      <c r="A41" s="35" t="s">
        <v>1099</v>
      </c>
      <c r="B41" s="8" t="s">
        <v>157</v>
      </c>
      <c r="C41" s="2">
        <v>-1.1320110000000001</v>
      </c>
      <c r="D41" s="2">
        <v>-0.78179299999999996</v>
      </c>
      <c r="E41" s="2">
        <v>-1.192334</v>
      </c>
      <c r="F41" s="2">
        <v>-0.85669700000000004</v>
      </c>
      <c r="G41" s="2">
        <v>-1.0861799999999999</v>
      </c>
      <c r="H41" s="2">
        <v>0.60917200000000005</v>
      </c>
      <c r="I41" s="2">
        <v>0.49650699999999998</v>
      </c>
      <c r="J41" s="2">
        <v>0.50031999999999999</v>
      </c>
      <c r="K41" s="2">
        <v>1.5928059999999999</v>
      </c>
      <c r="L41" s="2">
        <v>1.518581</v>
      </c>
      <c r="M41" s="2">
        <v>0.111328</v>
      </c>
      <c r="N41" s="2">
        <v>0.2203</v>
      </c>
    </row>
    <row r="42" spans="1:14" x14ac:dyDescent="0.3">
      <c r="A42" s="35" t="s">
        <v>218</v>
      </c>
      <c r="B42" s="8" t="s">
        <v>219</v>
      </c>
      <c r="C42" s="2">
        <v>-0.85593200000000003</v>
      </c>
      <c r="D42" s="2">
        <v>-1.0186770000000001</v>
      </c>
      <c r="E42" s="2">
        <v>-0.91320800000000002</v>
      </c>
      <c r="F42" s="2">
        <v>-0.76375300000000002</v>
      </c>
      <c r="G42" s="2">
        <v>-2.9167999999999999E-2</v>
      </c>
      <c r="H42" s="2">
        <v>0.46950799999999998</v>
      </c>
      <c r="I42" s="2">
        <v>-0.40598800000000002</v>
      </c>
      <c r="J42" s="2">
        <v>-0.34842699999999999</v>
      </c>
      <c r="K42" s="2">
        <v>1.596689</v>
      </c>
      <c r="L42" s="2">
        <v>1.9416420000000001</v>
      </c>
      <c r="M42" s="2">
        <v>-0.51896100000000001</v>
      </c>
      <c r="N42" s="2">
        <v>0.846275</v>
      </c>
    </row>
    <row r="43" spans="1:14" x14ac:dyDescent="0.3">
      <c r="A43" s="35" t="s">
        <v>261</v>
      </c>
      <c r="B43" s="8" t="s">
        <v>262</v>
      </c>
      <c r="C43" s="2">
        <v>-0.89195000000000002</v>
      </c>
      <c r="D43" s="2">
        <v>-0.92789299999999997</v>
      </c>
      <c r="E43" s="2">
        <v>-0.69694199999999995</v>
      </c>
      <c r="F43" s="2">
        <v>-0.672875</v>
      </c>
      <c r="G43" s="2">
        <v>-0.67406100000000002</v>
      </c>
      <c r="H43" s="2">
        <v>-0.14426600000000001</v>
      </c>
      <c r="I43" s="2">
        <v>-0.24742800000000001</v>
      </c>
      <c r="J43" s="2">
        <v>-0.28405200000000003</v>
      </c>
      <c r="K43" s="2">
        <v>1.552589</v>
      </c>
      <c r="L43" s="2">
        <v>2.0793840000000001</v>
      </c>
      <c r="M43" s="2">
        <v>-0.112703</v>
      </c>
      <c r="N43" s="2">
        <v>1.0201960000000001</v>
      </c>
    </row>
    <row r="44" spans="1:14" x14ac:dyDescent="0.3">
      <c r="A44" s="35" t="s">
        <v>354</v>
      </c>
      <c r="B44" s="8" t="s">
        <v>355</v>
      </c>
      <c r="C44" s="2">
        <v>-0.78759400000000002</v>
      </c>
      <c r="D44" s="2">
        <v>-0.76710500000000004</v>
      </c>
      <c r="E44" s="2">
        <v>-0.66159999999999997</v>
      </c>
      <c r="F44" s="2">
        <v>-0.70584000000000002</v>
      </c>
      <c r="G44" s="2">
        <v>-0.43159700000000001</v>
      </c>
      <c r="H44" s="2">
        <v>6.7868999999999999E-2</v>
      </c>
      <c r="I44" s="2">
        <v>-0.75368900000000005</v>
      </c>
      <c r="J44" s="2">
        <v>-0.80640900000000004</v>
      </c>
      <c r="K44" s="2">
        <v>2.2054010000000002</v>
      </c>
      <c r="L44" s="2">
        <v>0.46553099999999997</v>
      </c>
      <c r="M44" s="2">
        <v>1.077534</v>
      </c>
      <c r="N44" s="2">
        <v>1.097499</v>
      </c>
    </row>
    <row r="45" spans="1:14" x14ac:dyDescent="0.3">
      <c r="A45" s="35" t="s">
        <v>809</v>
      </c>
      <c r="B45" s="8" t="s">
        <v>810</v>
      </c>
      <c r="C45" s="2">
        <v>-1.053375</v>
      </c>
      <c r="D45" s="2">
        <v>-0.90533399999999997</v>
      </c>
      <c r="E45" s="2">
        <v>-1.1090949999999999</v>
      </c>
      <c r="F45" s="2">
        <v>-0.848966</v>
      </c>
      <c r="G45" s="2">
        <v>-0.45557599999999998</v>
      </c>
      <c r="H45" s="2">
        <v>-3.9638E-2</v>
      </c>
      <c r="I45" s="2">
        <v>0.43909500000000001</v>
      </c>
      <c r="J45" s="2">
        <v>0.25967000000000001</v>
      </c>
      <c r="K45" s="2">
        <v>1.9547669999999999</v>
      </c>
      <c r="L45" s="2">
        <v>1.676795</v>
      </c>
      <c r="M45" s="2">
        <v>0.12595400000000001</v>
      </c>
      <c r="N45" s="2">
        <v>-4.4297000000000003E-2</v>
      </c>
    </row>
    <row r="46" spans="1:14" x14ac:dyDescent="0.3">
      <c r="A46" s="35" t="s">
        <v>1052</v>
      </c>
      <c r="B46" s="8" t="s">
        <v>1027</v>
      </c>
      <c r="C46" s="2">
        <v>-0.51371</v>
      </c>
      <c r="D46" s="2">
        <v>-0.83253200000000005</v>
      </c>
      <c r="E46" s="2">
        <v>-0.11908100000000001</v>
      </c>
      <c r="F46" s="2">
        <v>-0.66738900000000001</v>
      </c>
      <c r="G46" s="2">
        <v>-0.26309199999999999</v>
      </c>
      <c r="H46" s="2">
        <v>-0.77676299999999998</v>
      </c>
      <c r="I46" s="2">
        <v>-0.72260999999999997</v>
      </c>
      <c r="J46" s="2">
        <v>-0.83253200000000005</v>
      </c>
      <c r="K46" s="2">
        <v>0.13104499999999999</v>
      </c>
      <c r="L46" s="2">
        <v>2.1825600000000001</v>
      </c>
      <c r="M46" s="2">
        <v>1.1863809999999999</v>
      </c>
      <c r="N46" s="2">
        <v>1.227724</v>
      </c>
    </row>
    <row r="47" spans="1:14" x14ac:dyDescent="0.3">
      <c r="A47" s="35" t="s">
        <v>475</v>
      </c>
      <c r="B47" s="8" t="s">
        <v>476</v>
      </c>
      <c r="C47" s="2">
        <v>-1.3457570000000001</v>
      </c>
      <c r="D47" s="2">
        <v>-1.84077</v>
      </c>
      <c r="E47" s="2">
        <v>-1.3946879999999999</v>
      </c>
      <c r="F47" s="2">
        <v>0.48224400000000001</v>
      </c>
      <c r="G47" s="2">
        <v>-0.44483499999999998</v>
      </c>
      <c r="H47" s="2">
        <v>0.77374600000000004</v>
      </c>
      <c r="I47" s="2">
        <v>0.69497699999999996</v>
      </c>
      <c r="J47" s="2">
        <v>0.80010800000000004</v>
      </c>
      <c r="K47" s="2">
        <v>0.67525800000000002</v>
      </c>
      <c r="L47" s="2">
        <v>0.91098900000000005</v>
      </c>
      <c r="M47" s="2">
        <v>0.64437900000000004</v>
      </c>
      <c r="N47" s="2">
        <v>4.4350000000000001E-2</v>
      </c>
    </row>
    <row r="48" spans="1:14" x14ac:dyDescent="0.3">
      <c r="A48" s="35" t="s">
        <v>301</v>
      </c>
      <c r="B48" s="8" t="s">
        <v>302</v>
      </c>
      <c r="C48" s="2">
        <v>-0.87394400000000005</v>
      </c>
      <c r="D48" s="2">
        <v>-1.1120410000000001</v>
      </c>
      <c r="E48" s="2">
        <v>-1.1117030000000001</v>
      </c>
      <c r="F48" s="2">
        <v>-0.70020499999999997</v>
      </c>
      <c r="G48" s="2">
        <v>0.41025499999999998</v>
      </c>
      <c r="H48" s="2">
        <v>1.4996309999999999</v>
      </c>
      <c r="I48" s="2">
        <v>-0.46607799999999999</v>
      </c>
      <c r="J48" s="2">
        <v>-0.57062000000000002</v>
      </c>
      <c r="K48" s="2">
        <v>1.928609</v>
      </c>
      <c r="L48" s="2">
        <v>0.746919</v>
      </c>
      <c r="M48" s="2">
        <v>0.174147</v>
      </c>
      <c r="N48" s="2">
        <v>7.5028999999999998E-2</v>
      </c>
    </row>
    <row r="49" spans="1:14" x14ac:dyDescent="0.3">
      <c r="A49" s="35" t="s">
        <v>852</v>
      </c>
      <c r="B49" s="8" t="s">
        <v>853</v>
      </c>
      <c r="C49" s="2">
        <v>-1.2839320000000001</v>
      </c>
      <c r="D49" s="2">
        <v>-0.92871000000000004</v>
      </c>
      <c r="E49" s="2">
        <v>-1.095861</v>
      </c>
      <c r="F49" s="2">
        <v>-1.037836</v>
      </c>
      <c r="G49" s="2">
        <v>-1.039337</v>
      </c>
      <c r="H49" s="2">
        <v>-6.7528000000000005E-2</v>
      </c>
      <c r="I49" s="2">
        <v>1.074783</v>
      </c>
      <c r="J49" s="2">
        <v>0.78064199999999995</v>
      </c>
      <c r="K49" s="2">
        <v>0.91682900000000001</v>
      </c>
      <c r="L49" s="2">
        <v>0.61178999999999994</v>
      </c>
      <c r="M49" s="2">
        <v>1.089737</v>
      </c>
      <c r="N49" s="2">
        <v>0.97942399999999996</v>
      </c>
    </row>
    <row r="50" spans="1:14" x14ac:dyDescent="0.3">
      <c r="A50" s="35" t="s">
        <v>884</v>
      </c>
      <c r="B50" s="8" t="s">
        <v>885</v>
      </c>
      <c r="C50" s="2">
        <v>-0.66774</v>
      </c>
      <c r="D50" s="2">
        <v>-0.519922</v>
      </c>
      <c r="E50" s="2">
        <v>-0.66717499999999996</v>
      </c>
      <c r="F50" s="2">
        <v>-0.65046099999999996</v>
      </c>
      <c r="G50" s="2">
        <v>-0.65379500000000002</v>
      </c>
      <c r="H50" s="2">
        <v>-9.2313000000000006E-2</v>
      </c>
      <c r="I50" s="2">
        <v>-0.51879600000000003</v>
      </c>
      <c r="J50" s="2">
        <v>-0.59834600000000004</v>
      </c>
      <c r="K50" s="2">
        <v>0.781134</v>
      </c>
      <c r="L50" s="2">
        <v>0.60871299999999995</v>
      </c>
      <c r="M50" s="2">
        <v>2.7008399999999999</v>
      </c>
      <c r="N50" s="2">
        <v>0.27786100000000002</v>
      </c>
    </row>
    <row r="51" spans="1:14" x14ac:dyDescent="0.3">
      <c r="A51" s="35" t="s">
        <v>878</v>
      </c>
      <c r="B51" s="8" t="s">
        <v>879</v>
      </c>
      <c r="C51" s="2">
        <v>-1.298721</v>
      </c>
      <c r="D51" s="2">
        <v>-9.7680000000000006E-3</v>
      </c>
      <c r="E51" s="2">
        <v>-1.4888859999999999</v>
      </c>
      <c r="F51" s="2">
        <v>-1.291561</v>
      </c>
      <c r="G51" s="2">
        <v>0.85579499999999997</v>
      </c>
      <c r="H51" s="2">
        <v>-0.48690699999999998</v>
      </c>
      <c r="I51" s="2">
        <v>0.39022400000000002</v>
      </c>
      <c r="J51" s="2">
        <v>-0.40306399999999998</v>
      </c>
      <c r="K51" s="2">
        <v>0.25156699999999999</v>
      </c>
      <c r="L51" s="2">
        <v>1.105084</v>
      </c>
      <c r="M51" s="2">
        <v>1.053266</v>
      </c>
      <c r="N51" s="2">
        <v>1.32297</v>
      </c>
    </row>
    <row r="52" spans="1:14" x14ac:dyDescent="0.3">
      <c r="A52" s="35" t="s">
        <v>35</v>
      </c>
      <c r="B52" s="8" t="s">
        <v>36</v>
      </c>
      <c r="C52" s="2">
        <v>-0.96823000000000004</v>
      </c>
      <c r="D52" s="2">
        <v>-0.97539600000000004</v>
      </c>
      <c r="E52" s="2">
        <v>-0.96463600000000005</v>
      </c>
      <c r="F52" s="2">
        <v>-0.97674499999999997</v>
      </c>
      <c r="G52" s="2">
        <v>4.6081999999999998E-2</v>
      </c>
      <c r="H52" s="2">
        <v>1.374538</v>
      </c>
      <c r="I52" s="2">
        <v>-0.43579499999999999</v>
      </c>
      <c r="J52" s="2">
        <v>-0.52719000000000005</v>
      </c>
      <c r="K52" s="2">
        <v>1.9109430000000001</v>
      </c>
      <c r="L52" s="2">
        <v>1.0398369999999999</v>
      </c>
      <c r="M52" s="2">
        <v>0.13650999999999999</v>
      </c>
      <c r="N52" s="2">
        <v>0.34008100000000002</v>
      </c>
    </row>
    <row r="53" spans="1:14" x14ac:dyDescent="0.3">
      <c r="A53" s="35" t="s">
        <v>119</v>
      </c>
      <c r="B53" s="8" t="s">
        <v>120</v>
      </c>
      <c r="C53" s="2">
        <v>-1.0486420000000001</v>
      </c>
      <c r="D53" s="2">
        <v>-0.84002399999999999</v>
      </c>
      <c r="E53" s="2">
        <v>-1.112598</v>
      </c>
      <c r="F53" s="2">
        <v>-1.145567</v>
      </c>
      <c r="G53" s="2">
        <v>-0.24616199999999999</v>
      </c>
      <c r="H53" s="2">
        <v>1.021118</v>
      </c>
      <c r="I53" s="2">
        <v>-0.62830399999999997</v>
      </c>
      <c r="J53" s="2">
        <v>-0.22220200000000001</v>
      </c>
      <c r="K53" s="2">
        <v>1.4381710000000001</v>
      </c>
      <c r="L53" s="2">
        <v>1.336376</v>
      </c>
      <c r="M53" s="2">
        <v>0.41187099999999999</v>
      </c>
      <c r="N53" s="2">
        <v>1.035962</v>
      </c>
    </row>
    <row r="54" spans="1:14" x14ac:dyDescent="0.3">
      <c r="A54" s="35" t="s">
        <v>347</v>
      </c>
      <c r="B54" s="8" t="s">
        <v>348</v>
      </c>
      <c r="C54" s="2">
        <v>-1.061485</v>
      </c>
      <c r="D54" s="2">
        <v>-1.105577</v>
      </c>
      <c r="E54" s="2">
        <v>-0.52682099999999998</v>
      </c>
      <c r="F54" s="2">
        <v>-0.75697999999999999</v>
      </c>
      <c r="G54" s="2">
        <v>-0.22593299999999999</v>
      </c>
      <c r="H54" s="2">
        <v>1.1008359999999999</v>
      </c>
      <c r="I54" s="2">
        <v>-0.59735199999999999</v>
      </c>
      <c r="J54" s="2">
        <v>-0.67643200000000003</v>
      </c>
      <c r="K54" s="2">
        <v>1.3163560000000001</v>
      </c>
      <c r="L54" s="2">
        <v>1.649788</v>
      </c>
      <c r="M54" s="2">
        <v>-0.22082499999999999</v>
      </c>
      <c r="N54" s="2">
        <v>1.104425</v>
      </c>
    </row>
    <row r="55" spans="1:14" x14ac:dyDescent="0.3">
      <c r="A55" s="35" t="s">
        <v>971</v>
      </c>
      <c r="B55" s="8" t="s">
        <v>972</v>
      </c>
      <c r="C55" s="2">
        <v>-0.79066999999999998</v>
      </c>
      <c r="D55" s="2">
        <v>-0.79889699999999997</v>
      </c>
      <c r="E55" s="2">
        <v>-1.127777</v>
      </c>
      <c r="F55" s="2">
        <v>-1.113267</v>
      </c>
      <c r="G55" s="2">
        <v>-0.23802400000000001</v>
      </c>
      <c r="H55" s="2">
        <v>-1.0414190000000001</v>
      </c>
      <c r="I55" s="2">
        <v>0.38630199999999998</v>
      </c>
      <c r="J55" s="2">
        <v>1.3064420000000001</v>
      </c>
      <c r="K55" s="2">
        <v>0.739402</v>
      </c>
      <c r="L55" s="2">
        <v>1.2990360000000001</v>
      </c>
      <c r="M55" s="2">
        <v>-3.2807999999999997E-2</v>
      </c>
      <c r="N55" s="2">
        <v>1.411681</v>
      </c>
    </row>
    <row r="56" spans="1:14" x14ac:dyDescent="0.3">
      <c r="A56" s="35" t="s">
        <v>992</v>
      </c>
      <c r="B56" s="8" t="s">
        <v>993</v>
      </c>
      <c r="C56" s="2">
        <v>-0.72508700000000004</v>
      </c>
      <c r="D56" s="2">
        <v>-0.37540000000000001</v>
      </c>
      <c r="E56" s="2">
        <v>-0.84001000000000003</v>
      </c>
      <c r="F56" s="2">
        <v>-0.84001000000000003</v>
      </c>
      <c r="G56" s="2">
        <v>0.85610299999999995</v>
      </c>
      <c r="H56" s="2">
        <v>-0.81911</v>
      </c>
      <c r="I56" s="2">
        <v>-0.38067000000000001</v>
      </c>
      <c r="J56" s="2">
        <v>-0.63395900000000005</v>
      </c>
      <c r="K56" s="2">
        <v>2.4205429999999999</v>
      </c>
      <c r="L56" s="2">
        <v>1.0165599999999999</v>
      </c>
      <c r="M56" s="2">
        <v>4.3326000000000003E-2</v>
      </c>
      <c r="N56" s="2">
        <v>0.27771600000000002</v>
      </c>
    </row>
    <row r="57" spans="1:14" x14ac:dyDescent="0.3">
      <c r="A57" s="35" t="s">
        <v>645</v>
      </c>
      <c r="B57" s="8" t="s">
        <v>646</v>
      </c>
      <c r="C57" s="2">
        <v>-1.172175</v>
      </c>
      <c r="D57" s="2">
        <v>-0.73895599999999995</v>
      </c>
      <c r="E57" s="2">
        <v>-1.018367</v>
      </c>
      <c r="F57" s="2">
        <v>-0.79234899999999997</v>
      </c>
      <c r="G57" s="2">
        <v>-0.80466300000000002</v>
      </c>
      <c r="H57" s="2">
        <v>0.31844699999999998</v>
      </c>
      <c r="I57" s="2">
        <v>0.12796399999999999</v>
      </c>
      <c r="J57" s="2">
        <v>-6.4158000000000007E-2</v>
      </c>
      <c r="K57" s="2">
        <v>1.748316</v>
      </c>
      <c r="L57" s="2">
        <v>0.810361</v>
      </c>
      <c r="M57" s="2">
        <v>1.708037</v>
      </c>
      <c r="N57" s="2">
        <v>-0.122457</v>
      </c>
    </row>
    <row r="58" spans="1:14" x14ac:dyDescent="0.3">
      <c r="A58" s="35" t="s">
        <v>1100</v>
      </c>
      <c r="B58" s="8" t="s">
        <v>423</v>
      </c>
      <c r="C58" s="2">
        <v>-0.239038</v>
      </c>
      <c r="D58" s="2">
        <v>-0.832789</v>
      </c>
      <c r="E58" s="2">
        <v>-0.32122899999999999</v>
      </c>
      <c r="F58" s="2">
        <v>-1.1220859999999999</v>
      </c>
      <c r="G58" s="2">
        <v>-0.68028299999999997</v>
      </c>
      <c r="H58" s="2">
        <v>0.52468599999999999</v>
      </c>
      <c r="I58" s="2">
        <v>-0.94207700000000005</v>
      </c>
      <c r="J58" s="2">
        <v>-0.89500000000000002</v>
      </c>
      <c r="K58" s="2">
        <v>1.771107</v>
      </c>
      <c r="L58" s="2">
        <v>0.80400899999999997</v>
      </c>
      <c r="M58" s="2">
        <v>1.60256</v>
      </c>
      <c r="N58" s="2">
        <v>0.33013999999999999</v>
      </c>
    </row>
    <row r="59" spans="1:14" x14ac:dyDescent="0.3">
      <c r="A59" s="35" t="s">
        <v>1092</v>
      </c>
      <c r="B59" s="8" t="s">
        <v>151</v>
      </c>
      <c r="C59" s="2">
        <v>-0.64564200000000005</v>
      </c>
      <c r="D59" s="2">
        <v>-0.81135000000000002</v>
      </c>
      <c r="E59" s="2">
        <v>-0.73128000000000004</v>
      </c>
      <c r="F59" s="2">
        <v>-0.90586999999999995</v>
      </c>
      <c r="G59" s="2">
        <v>-0.81913800000000003</v>
      </c>
      <c r="H59" s="2">
        <v>-0.12881600000000001</v>
      </c>
      <c r="I59" s="2">
        <v>-0.60952499999999998</v>
      </c>
      <c r="J59" s="2">
        <v>-0.170957</v>
      </c>
      <c r="K59" s="2">
        <v>1.475943</v>
      </c>
      <c r="L59" s="2">
        <v>1.8850039999999999</v>
      </c>
      <c r="M59" s="2">
        <v>0.147149</v>
      </c>
      <c r="N59" s="2">
        <v>1.314481</v>
      </c>
    </row>
    <row r="60" spans="1:14" x14ac:dyDescent="0.3">
      <c r="A60" s="35" t="s">
        <v>358</v>
      </c>
      <c r="B60" s="8" t="s">
        <v>359</v>
      </c>
      <c r="C60" s="2">
        <v>-0.90616200000000002</v>
      </c>
      <c r="D60" s="2">
        <v>-0.86999199999999999</v>
      </c>
      <c r="E60" s="2">
        <v>0.64988800000000002</v>
      </c>
      <c r="F60" s="2">
        <v>-0.64700299999999999</v>
      </c>
      <c r="G60" s="2">
        <v>-0.71077400000000002</v>
      </c>
      <c r="H60" s="2">
        <v>-0.32615499999999997</v>
      </c>
      <c r="I60" s="2">
        <v>-0.81432000000000004</v>
      </c>
      <c r="J60" s="2">
        <v>-1.14638</v>
      </c>
      <c r="K60" s="2">
        <v>1.665689</v>
      </c>
      <c r="L60" s="2">
        <v>1.011212</v>
      </c>
      <c r="M60" s="2">
        <v>1.0834839999999999</v>
      </c>
      <c r="N60" s="2">
        <v>1.0105109999999999</v>
      </c>
    </row>
    <row r="61" spans="1:14" x14ac:dyDescent="0.3">
      <c r="A61" s="35" t="s">
        <v>203</v>
      </c>
      <c r="B61" s="8" t="s">
        <v>204</v>
      </c>
      <c r="C61" s="2">
        <v>-1.4175930000000001</v>
      </c>
      <c r="D61" s="2">
        <v>-1.1822060000000001</v>
      </c>
      <c r="E61" s="2">
        <v>-1.1882029999999999</v>
      </c>
      <c r="F61" s="2">
        <v>-0.84534299999999996</v>
      </c>
      <c r="G61" s="2">
        <v>-0.66379600000000005</v>
      </c>
      <c r="H61" s="2">
        <v>1.1272249999999999</v>
      </c>
      <c r="I61" s="2">
        <v>0.42057800000000001</v>
      </c>
      <c r="J61" s="2">
        <v>0.41660999999999998</v>
      </c>
      <c r="K61" s="2">
        <v>1.2727580000000001</v>
      </c>
      <c r="L61" s="2">
        <v>1.085307</v>
      </c>
      <c r="M61" s="2">
        <v>0.74412500000000004</v>
      </c>
      <c r="N61" s="2">
        <v>0.23053799999999999</v>
      </c>
    </row>
    <row r="62" spans="1:14" x14ac:dyDescent="0.3">
      <c r="A62" s="35" t="s">
        <v>860</v>
      </c>
      <c r="B62" s="8" t="s">
        <v>861</v>
      </c>
      <c r="C62" s="2">
        <v>-0.804033</v>
      </c>
      <c r="D62" s="2">
        <v>-0.72347499999999998</v>
      </c>
      <c r="E62" s="2">
        <v>-0.90878999999999999</v>
      </c>
      <c r="F62" s="2">
        <v>-0.52072399999999996</v>
      </c>
      <c r="G62" s="2">
        <v>-0.90583100000000005</v>
      </c>
      <c r="H62" s="2">
        <v>-0.63420299999999996</v>
      </c>
      <c r="I62" s="2">
        <v>-0.43589299999999997</v>
      </c>
      <c r="J62" s="2">
        <v>-0.30642399999999997</v>
      </c>
      <c r="K62" s="2">
        <v>1.582171</v>
      </c>
      <c r="L62" s="2">
        <v>1.5813680000000001</v>
      </c>
      <c r="M62" s="2">
        <v>0.85366900000000001</v>
      </c>
      <c r="N62" s="2">
        <v>1.2221630000000001</v>
      </c>
    </row>
    <row r="63" spans="1:14" x14ac:dyDescent="0.3">
      <c r="A63" s="35" t="s">
        <v>91</v>
      </c>
      <c r="B63" s="8" t="s">
        <v>92</v>
      </c>
      <c r="C63" s="2">
        <v>-0.76210800000000001</v>
      </c>
      <c r="D63" s="2">
        <v>-0.71604100000000004</v>
      </c>
      <c r="E63" s="2">
        <v>-0.70457000000000003</v>
      </c>
      <c r="F63" s="2">
        <v>-0.711947</v>
      </c>
      <c r="G63" s="2">
        <v>-0.58444099999999999</v>
      </c>
      <c r="H63" s="2">
        <v>-0.114493</v>
      </c>
      <c r="I63" s="2">
        <v>-0.57939200000000002</v>
      </c>
      <c r="J63" s="2">
        <v>-0.26128499999999999</v>
      </c>
      <c r="K63" s="2">
        <v>0.70590600000000003</v>
      </c>
      <c r="L63" s="2">
        <v>2.384137</v>
      </c>
      <c r="M63" s="2">
        <v>-5.543E-2</v>
      </c>
      <c r="N63" s="2">
        <v>1.399664</v>
      </c>
    </row>
    <row r="64" spans="1:14" x14ac:dyDescent="0.3">
      <c r="A64" s="35" t="s">
        <v>508</v>
      </c>
      <c r="B64" s="8" t="s">
        <v>509</v>
      </c>
      <c r="C64" s="2">
        <v>0.52888199999999996</v>
      </c>
      <c r="D64" s="2">
        <v>-1.092835</v>
      </c>
      <c r="E64" s="2">
        <v>0.48488399999999998</v>
      </c>
      <c r="F64" s="2">
        <v>-0.45666400000000001</v>
      </c>
      <c r="G64" s="2">
        <v>-0.87511099999999997</v>
      </c>
      <c r="H64" s="2">
        <v>-0.78315000000000001</v>
      </c>
      <c r="I64" s="2">
        <v>-0.99650300000000003</v>
      </c>
      <c r="J64" s="2">
        <v>-1.053077</v>
      </c>
      <c r="K64" s="2">
        <v>0.58938100000000004</v>
      </c>
      <c r="L64" s="2">
        <v>0.94392299999999996</v>
      </c>
      <c r="M64" s="2">
        <v>0.767737</v>
      </c>
      <c r="N64" s="2">
        <v>1.9425319999999999</v>
      </c>
    </row>
    <row r="65" spans="1:14" x14ac:dyDescent="0.3">
      <c r="A65" s="35" t="s">
        <v>726</v>
      </c>
      <c r="B65" s="8" t="s">
        <v>727</v>
      </c>
      <c r="C65" s="2">
        <v>-0.90916399999999997</v>
      </c>
      <c r="D65" s="2">
        <v>-0.35361900000000002</v>
      </c>
      <c r="E65" s="2">
        <v>-1.1374200000000001</v>
      </c>
      <c r="F65" s="2">
        <v>-0.95016800000000001</v>
      </c>
      <c r="G65" s="2">
        <v>-0.28817799999999999</v>
      </c>
      <c r="H65" s="2">
        <v>-0.46256399999999998</v>
      </c>
      <c r="I65" s="2">
        <v>1.666741</v>
      </c>
      <c r="J65" s="2">
        <v>2.0260959999999999</v>
      </c>
      <c r="K65" s="2">
        <v>0.482186</v>
      </c>
      <c r="L65" s="2">
        <v>-0.51477899999999999</v>
      </c>
      <c r="M65" s="2">
        <v>0.41670699999999999</v>
      </c>
      <c r="N65" s="2">
        <v>2.4161999999999999E-2</v>
      </c>
    </row>
    <row r="66" spans="1:14" x14ac:dyDescent="0.3">
      <c r="A66" s="35" t="s">
        <v>1101</v>
      </c>
      <c r="B66" s="8" t="s">
        <v>590</v>
      </c>
      <c r="C66" s="2">
        <v>-1.246586</v>
      </c>
      <c r="D66" s="2">
        <v>-0.79101699999999997</v>
      </c>
      <c r="E66" s="2">
        <v>-1.1225940000000001</v>
      </c>
      <c r="F66" s="2">
        <v>-0.66511600000000004</v>
      </c>
      <c r="G66" s="2">
        <v>-1.303482</v>
      </c>
      <c r="H66" s="2">
        <v>-0.114387</v>
      </c>
      <c r="I66" s="2">
        <v>0.46138699999999999</v>
      </c>
      <c r="J66" s="2">
        <v>0.47851100000000002</v>
      </c>
      <c r="K66" s="2">
        <v>1.229905</v>
      </c>
      <c r="L66" s="2">
        <v>1.414825</v>
      </c>
      <c r="M66" s="2">
        <v>0.63702999999999999</v>
      </c>
      <c r="N66" s="2">
        <v>1.021525</v>
      </c>
    </row>
    <row r="67" spans="1:14" x14ac:dyDescent="0.3">
      <c r="A67" s="35" t="s">
        <v>250</v>
      </c>
      <c r="B67" s="8" t="s">
        <v>251</v>
      </c>
      <c r="C67" s="2">
        <v>-0.587032</v>
      </c>
      <c r="D67" s="2">
        <v>-0.77189799999999997</v>
      </c>
      <c r="E67" s="2">
        <v>-0.56100799999999995</v>
      </c>
      <c r="F67" s="2">
        <v>-0.86278699999999997</v>
      </c>
      <c r="G67" s="2">
        <v>-0.61230499999999999</v>
      </c>
      <c r="H67" s="2">
        <v>0.12842600000000001</v>
      </c>
      <c r="I67" s="2">
        <v>-0.65097700000000003</v>
      </c>
      <c r="J67" s="2">
        <v>-0.62207400000000002</v>
      </c>
      <c r="K67" s="2">
        <v>2.5001440000000001</v>
      </c>
      <c r="L67" s="2">
        <v>0.86757799999999996</v>
      </c>
      <c r="M67" s="2">
        <v>0.35342400000000002</v>
      </c>
      <c r="N67" s="2">
        <v>0.81850999999999996</v>
      </c>
    </row>
    <row r="68" spans="1:14" x14ac:dyDescent="0.3">
      <c r="A68" s="35" t="s">
        <v>719</v>
      </c>
      <c r="B68" s="8" t="s">
        <v>720</v>
      </c>
      <c r="C68" s="2">
        <v>-1.083464</v>
      </c>
      <c r="D68" s="2">
        <v>-1.077728</v>
      </c>
      <c r="E68" s="2">
        <v>-1.0700700000000001</v>
      </c>
      <c r="F68" s="2">
        <v>-1.096034</v>
      </c>
      <c r="G68" s="2">
        <v>-0.94290499999999999</v>
      </c>
      <c r="H68" s="2">
        <v>0.32807999999999998</v>
      </c>
      <c r="I68" s="2">
        <v>1.2176439999999999</v>
      </c>
      <c r="J68" s="2">
        <v>1.59012</v>
      </c>
      <c r="K68" s="2">
        <v>0.81353399999999998</v>
      </c>
      <c r="L68" s="2">
        <v>0.65130699999999997</v>
      </c>
      <c r="M68" s="2">
        <v>0.323353</v>
      </c>
      <c r="N68" s="2">
        <v>0.34616200000000003</v>
      </c>
    </row>
    <row r="71" spans="1:14" x14ac:dyDescent="0.3">
      <c r="C71" s="3" t="s">
        <v>745</v>
      </c>
      <c r="D71" s="3" t="s">
        <v>746</v>
      </c>
      <c r="E71" s="3" t="s">
        <v>747</v>
      </c>
      <c r="F71" s="3" t="s">
        <v>748</v>
      </c>
      <c r="G71" s="3" t="s">
        <v>749</v>
      </c>
      <c r="H71" s="3" t="s">
        <v>750</v>
      </c>
      <c r="I71" s="3" t="s">
        <v>751</v>
      </c>
      <c r="J71" s="3" t="s">
        <v>752</v>
      </c>
      <c r="K71" s="3" t="s">
        <v>753</v>
      </c>
      <c r="L71" s="3" t="s">
        <v>754</v>
      </c>
      <c r="M71" s="3" t="s">
        <v>755</v>
      </c>
      <c r="N71" s="3" t="s">
        <v>756</v>
      </c>
    </row>
    <row r="72" spans="1:14" x14ac:dyDescent="0.3">
      <c r="C72" s="2">
        <f>AVERAGE(C2:C68)</f>
        <v>-0.89697164179104472</v>
      </c>
      <c r="D72" s="2">
        <f t="shared" ref="D72:N72" si="0">AVERAGE(D2:D68)</f>
        <v>-0.87379744776119406</v>
      </c>
      <c r="E72" s="2">
        <f t="shared" si="0"/>
        <v>-0.78038167164179106</v>
      </c>
      <c r="F72" s="2">
        <f t="shared" si="0"/>
        <v>-0.70786907462686577</v>
      </c>
      <c r="G72" s="2">
        <f t="shared" si="0"/>
        <v>-0.4624289552238805</v>
      </c>
      <c r="H72" s="2">
        <f t="shared" si="0"/>
        <v>0.16588667164179102</v>
      </c>
      <c r="I72" s="2">
        <f t="shared" si="0"/>
        <v>-0.10876855223880597</v>
      </c>
      <c r="J72" s="2">
        <f t="shared" si="0"/>
        <v>4.8545358208955204E-2</v>
      </c>
      <c r="K72" s="2">
        <f t="shared" si="0"/>
        <v>1.1534215074626868</v>
      </c>
      <c r="L72" s="2">
        <f t="shared" si="0"/>
        <v>1.1057539999999995</v>
      </c>
      <c r="M72" s="2">
        <f t="shared" si="0"/>
        <v>0.57470623880596994</v>
      </c>
      <c r="N72" s="2">
        <f t="shared" si="0"/>
        <v>0.7819034626865673</v>
      </c>
    </row>
  </sheetData>
  <sortState xmlns:xlrd2="http://schemas.microsoft.com/office/spreadsheetml/2017/richdata2" ref="A2:N68">
    <sortCondition ref="B2:B68"/>
  </sortState>
  <phoneticPr fontId="19" type="noConversion"/>
  <pageMargins left="0.7" right="0.7" top="0.75" bottom="0.75" header="0.3" footer="0.3"/>
  <pageSetup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03D16-0D30-4DB1-A989-FB7C6A306CFE}">
  <dimension ref="A1:O50"/>
  <sheetViews>
    <sheetView topLeftCell="A46" zoomScaleNormal="100" workbookViewId="0"/>
  </sheetViews>
  <sheetFormatPr defaultRowHeight="14.4" x14ac:dyDescent="0.3"/>
  <cols>
    <col min="1" max="1" width="58.6640625" style="35" bestFit="1" customWidth="1"/>
    <col min="2" max="2" width="70.6640625" style="9" customWidth="1"/>
  </cols>
  <sheetData>
    <row r="1" spans="1:15" x14ac:dyDescent="0.3">
      <c r="A1" s="34" t="s">
        <v>1089</v>
      </c>
      <c r="B1" s="3" t="s">
        <v>15</v>
      </c>
      <c r="C1" s="3" t="s">
        <v>745</v>
      </c>
      <c r="D1" s="3" t="s">
        <v>746</v>
      </c>
      <c r="E1" s="3" t="s">
        <v>747</v>
      </c>
      <c r="F1" s="3" t="s">
        <v>748</v>
      </c>
      <c r="G1" s="3" t="s">
        <v>749</v>
      </c>
      <c r="H1" s="3" t="s">
        <v>750</v>
      </c>
      <c r="I1" s="3" t="s">
        <v>751</v>
      </c>
      <c r="J1" s="3" t="s">
        <v>752</v>
      </c>
      <c r="K1" s="3" t="s">
        <v>753</v>
      </c>
      <c r="L1" s="3" t="s">
        <v>754</v>
      </c>
      <c r="M1" s="3" t="s">
        <v>755</v>
      </c>
      <c r="N1" s="3" t="s">
        <v>756</v>
      </c>
      <c r="O1" s="7"/>
    </row>
    <row r="2" spans="1:15" x14ac:dyDescent="0.3">
      <c r="A2" s="35" t="s">
        <v>1093</v>
      </c>
      <c r="B2" s="8" t="s">
        <v>628</v>
      </c>
      <c r="C2" s="2">
        <v>-9.6159999999999995E-3</v>
      </c>
      <c r="D2" s="2">
        <v>2.3357700000000001</v>
      </c>
      <c r="E2" s="2">
        <v>0.20061000000000001</v>
      </c>
      <c r="F2" s="2">
        <v>1.6962930000000001</v>
      </c>
      <c r="G2" s="2">
        <v>-1.0462640000000001</v>
      </c>
      <c r="H2" s="2">
        <v>-0.61828899999999998</v>
      </c>
      <c r="I2" s="2">
        <v>-0.35337499999999999</v>
      </c>
      <c r="J2" s="2">
        <v>-0.612317</v>
      </c>
      <c r="K2" s="2">
        <v>-0.31717400000000001</v>
      </c>
      <c r="L2" s="2">
        <v>-0.49182500000000001</v>
      </c>
      <c r="M2" s="2">
        <v>-0.39042100000000002</v>
      </c>
      <c r="N2" s="2">
        <v>-0.39339000000000002</v>
      </c>
    </row>
    <row r="3" spans="1:15" x14ac:dyDescent="0.3">
      <c r="A3" s="35" t="s">
        <v>767</v>
      </c>
      <c r="B3" s="8" t="s">
        <v>725</v>
      </c>
      <c r="C3" s="2">
        <v>0.72637399999999996</v>
      </c>
      <c r="D3" s="2">
        <v>1.4718020000000001</v>
      </c>
      <c r="E3" s="2">
        <v>1.0374140000000001</v>
      </c>
      <c r="F3" s="2">
        <v>1.9513389999999999</v>
      </c>
      <c r="G3" s="2">
        <v>-0.79305899999999996</v>
      </c>
      <c r="H3" s="2">
        <v>-0.69056499999999998</v>
      </c>
      <c r="I3" s="2">
        <v>-0.65120800000000001</v>
      </c>
      <c r="J3" s="2">
        <v>-0.50786799999999999</v>
      </c>
      <c r="K3" s="2">
        <v>-0.587171</v>
      </c>
      <c r="L3" s="2">
        <v>-0.62139500000000003</v>
      </c>
      <c r="M3" s="2">
        <v>-0.74368100000000004</v>
      </c>
      <c r="N3" s="2">
        <v>-0.59198099999999998</v>
      </c>
    </row>
    <row r="4" spans="1:15" x14ac:dyDescent="0.3">
      <c r="A4" s="35" t="s">
        <v>702</v>
      </c>
      <c r="B4" s="8" t="s">
        <v>703</v>
      </c>
      <c r="C4" s="2">
        <v>0.23467399999999999</v>
      </c>
      <c r="D4" s="2">
        <v>1.702434</v>
      </c>
      <c r="E4" s="2">
        <v>0.38191199999999997</v>
      </c>
      <c r="F4" s="2">
        <v>2.1385649999999998</v>
      </c>
      <c r="G4" s="2">
        <v>-1.1620299999999999</v>
      </c>
      <c r="H4" s="2">
        <v>-0.58847499999999997</v>
      </c>
      <c r="I4" s="2">
        <v>-0.554454</v>
      </c>
      <c r="J4" s="2">
        <v>-0.93207399999999996</v>
      </c>
      <c r="K4" s="2">
        <v>-0.45539600000000002</v>
      </c>
      <c r="L4" s="2">
        <v>-0.27238200000000001</v>
      </c>
      <c r="M4" s="2">
        <v>-8.5852999999999999E-2</v>
      </c>
      <c r="N4" s="2">
        <v>-0.40692099999999998</v>
      </c>
    </row>
    <row r="5" spans="1:15" x14ac:dyDescent="0.3">
      <c r="A5" s="35" t="s">
        <v>674</v>
      </c>
      <c r="B5" s="8" t="s">
        <v>675</v>
      </c>
      <c r="C5" s="2">
        <v>0.66219700000000004</v>
      </c>
      <c r="D5" s="2">
        <v>2.6020780000000001</v>
      </c>
      <c r="E5" s="2">
        <v>6.4116999999999993E-2</v>
      </c>
      <c r="F5" s="2">
        <v>1.050192</v>
      </c>
      <c r="G5" s="2">
        <v>-0.498386</v>
      </c>
      <c r="H5" s="2">
        <v>-0.31730700000000001</v>
      </c>
      <c r="I5" s="2">
        <v>-0.243393</v>
      </c>
      <c r="J5" s="2">
        <v>-0.44156699999999999</v>
      </c>
      <c r="K5" s="2">
        <v>-0.78583700000000001</v>
      </c>
      <c r="L5" s="2">
        <v>-0.74504899999999996</v>
      </c>
      <c r="M5" s="2">
        <v>-0.68891100000000005</v>
      </c>
      <c r="N5" s="2">
        <v>-0.65813500000000003</v>
      </c>
    </row>
    <row r="6" spans="1:15" x14ac:dyDescent="0.3">
      <c r="A6" s="35" t="s">
        <v>1102</v>
      </c>
      <c r="B6" s="8" t="s">
        <v>391</v>
      </c>
      <c r="C6" s="2">
        <v>0.102254</v>
      </c>
      <c r="D6" s="2">
        <v>0.35212300000000002</v>
      </c>
      <c r="E6" s="2">
        <v>1.9631430000000001</v>
      </c>
      <c r="F6" s="2">
        <v>1.3468100000000001</v>
      </c>
      <c r="G6" s="2">
        <v>-1.5406219999999999</v>
      </c>
      <c r="H6" s="2">
        <v>-0.85658900000000004</v>
      </c>
      <c r="I6" s="2">
        <v>-0.86833300000000002</v>
      </c>
      <c r="J6" s="2">
        <v>-0.786713</v>
      </c>
      <c r="K6" s="2">
        <v>0.73267300000000002</v>
      </c>
      <c r="L6" s="2">
        <v>0.10788200000000001</v>
      </c>
      <c r="M6" s="2">
        <v>-0.36686299999999999</v>
      </c>
      <c r="N6" s="2">
        <v>-0.18576500000000001</v>
      </c>
    </row>
    <row r="7" spans="1:15" x14ac:dyDescent="0.3">
      <c r="A7" s="35" t="s">
        <v>454</v>
      </c>
      <c r="B7" s="8" t="s">
        <v>455</v>
      </c>
      <c r="C7" s="2">
        <v>0.43490600000000001</v>
      </c>
      <c r="D7" s="2">
        <v>1.902245</v>
      </c>
      <c r="E7" s="2">
        <v>-0.36734499999999998</v>
      </c>
      <c r="F7" s="2">
        <v>1.645853</v>
      </c>
      <c r="G7" s="2">
        <v>-0.78467600000000004</v>
      </c>
      <c r="H7" s="2">
        <v>-1.1819029999999999</v>
      </c>
      <c r="I7" s="2">
        <v>-0.75953499999999996</v>
      </c>
      <c r="J7" s="2">
        <v>-1.200137</v>
      </c>
      <c r="K7" s="2">
        <v>-0.309255</v>
      </c>
      <c r="L7" s="2">
        <v>0.27320899999999998</v>
      </c>
      <c r="M7" s="2">
        <v>-3.6864000000000001E-2</v>
      </c>
      <c r="N7" s="2">
        <v>0.38350099999999998</v>
      </c>
    </row>
    <row r="8" spans="1:15" x14ac:dyDescent="0.3">
      <c r="A8" s="35" t="s">
        <v>47</v>
      </c>
      <c r="B8" s="8" t="s">
        <v>48</v>
      </c>
      <c r="C8" s="2">
        <v>1.4280360000000001</v>
      </c>
      <c r="D8" s="2">
        <v>1.1569510000000001</v>
      </c>
      <c r="E8" s="2">
        <v>1.875821</v>
      </c>
      <c r="F8" s="2">
        <v>0.70035700000000001</v>
      </c>
      <c r="G8" s="2">
        <v>-1.003112</v>
      </c>
      <c r="H8" s="2">
        <v>-0.66763799999999995</v>
      </c>
      <c r="I8" s="2">
        <v>-0.85278299999999996</v>
      </c>
      <c r="J8" s="2">
        <v>-0.62320699999999996</v>
      </c>
      <c r="K8" s="2">
        <v>-0.43384</v>
      </c>
      <c r="L8" s="2">
        <v>-0.56503599999999998</v>
      </c>
      <c r="M8" s="2">
        <v>-0.61317500000000003</v>
      </c>
      <c r="N8" s="2">
        <v>-0.40237400000000001</v>
      </c>
    </row>
    <row r="9" spans="1:15" x14ac:dyDescent="0.3">
      <c r="A9" s="35" t="s">
        <v>47</v>
      </c>
      <c r="B9" s="8" t="s">
        <v>48</v>
      </c>
      <c r="C9" s="2">
        <v>0.43946800000000003</v>
      </c>
      <c r="D9" s="2">
        <v>1.7948539999999999</v>
      </c>
      <c r="E9" s="2">
        <v>-0.166853</v>
      </c>
      <c r="F9" s="2">
        <v>2.206785</v>
      </c>
      <c r="G9" s="2">
        <v>-0.67393800000000004</v>
      </c>
      <c r="H9" s="2">
        <v>2.0761999999999999E-2</v>
      </c>
      <c r="I9" s="2">
        <v>-0.52110400000000001</v>
      </c>
      <c r="J9" s="2">
        <v>-0.44649499999999998</v>
      </c>
      <c r="K9" s="2">
        <v>-0.69164300000000001</v>
      </c>
      <c r="L9" s="2">
        <v>-0.65315299999999998</v>
      </c>
      <c r="M9" s="2">
        <v>-0.63446599999999997</v>
      </c>
      <c r="N9" s="2">
        <v>-0.67421600000000004</v>
      </c>
    </row>
    <row r="10" spans="1:15" x14ac:dyDescent="0.3">
      <c r="A10" s="35" t="s">
        <v>532</v>
      </c>
      <c r="B10" s="8" t="s">
        <v>533</v>
      </c>
      <c r="C10" s="2">
        <v>-0.33258300000000002</v>
      </c>
      <c r="D10" s="2">
        <v>1.329156</v>
      </c>
      <c r="E10" s="2">
        <v>1.616017</v>
      </c>
      <c r="F10" s="2">
        <v>1.6144769999999999</v>
      </c>
      <c r="G10" s="2">
        <v>0.106549</v>
      </c>
      <c r="H10" s="2">
        <v>-0.16513800000000001</v>
      </c>
      <c r="I10" s="2">
        <v>-0.153281</v>
      </c>
      <c r="J10" s="2">
        <v>-0.16917499999999999</v>
      </c>
      <c r="K10" s="2">
        <v>-0.67287200000000003</v>
      </c>
      <c r="L10" s="2">
        <v>-1.01698</v>
      </c>
      <c r="M10" s="2">
        <v>-1.1127480000000001</v>
      </c>
      <c r="N10" s="2">
        <v>-1.0434239999999999</v>
      </c>
    </row>
    <row r="11" spans="1:15" x14ac:dyDescent="0.3">
      <c r="A11" s="35" t="s">
        <v>647</v>
      </c>
      <c r="B11" s="8" t="s">
        <v>533</v>
      </c>
      <c r="C11" s="2">
        <v>0.20308300000000001</v>
      </c>
      <c r="D11" s="2">
        <v>0.108129</v>
      </c>
      <c r="E11" s="2">
        <v>0.83742499999999997</v>
      </c>
      <c r="F11" s="2">
        <v>2.621791</v>
      </c>
      <c r="G11" s="2">
        <v>-0.79718</v>
      </c>
      <c r="H11" s="2">
        <v>-0.184785</v>
      </c>
      <c r="I11" s="2">
        <v>-0.33366800000000002</v>
      </c>
      <c r="J11" s="2">
        <v>0.53025100000000003</v>
      </c>
      <c r="K11" s="2">
        <v>-0.68210599999999999</v>
      </c>
      <c r="L11" s="2">
        <v>-0.54574599999999995</v>
      </c>
      <c r="M11" s="2">
        <v>-0.91655699999999996</v>
      </c>
      <c r="N11" s="2">
        <v>-0.84063900000000003</v>
      </c>
    </row>
    <row r="12" spans="1:15" x14ac:dyDescent="0.3">
      <c r="A12" s="35" t="s">
        <v>729</v>
      </c>
      <c r="B12" s="8" t="s">
        <v>557</v>
      </c>
      <c r="C12" s="2">
        <v>1.2725630000000001</v>
      </c>
      <c r="D12" s="2">
        <v>0.99459699999999995</v>
      </c>
      <c r="E12" s="2">
        <v>0.998471</v>
      </c>
      <c r="F12" s="2">
        <v>1.862474</v>
      </c>
      <c r="G12" s="2">
        <v>-1.333021</v>
      </c>
      <c r="H12" s="2">
        <v>-0.67440500000000003</v>
      </c>
      <c r="I12" s="2">
        <v>-0.66132000000000002</v>
      </c>
      <c r="J12" s="2">
        <v>-0.54507000000000005</v>
      </c>
      <c r="K12" s="2">
        <v>-0.39758599999999999</v>
      </c>
      <c r="L12" s="2">
        <v>-0.44001299999999999</v>
      </c>
      <c r="M12" s="2">
        <v>-0.41987000000000002</v>
      </c>
      <c r="N12" s="2">
        <v>-0.65682200000000002</v>
      </c>
    </row>
    <row r="13" spans="1:15" x14ac:dyDescent="0.3">
      <c r="A13" s="35" t="s">
        <v>1095</v>
      </c>
      <c r="B13" s="8" t="s">
        <v>504</v>
      </c>
      <c r="C13" s="2">
        <v>-0.106928</v>
      </c>
      <c r="D13" s="2">
        <v>0.59162700000000001</v>
      </c>
      <c r="E13" s="2">
        <v>0.28582299999999999</v>
      </c>
      <c r="F13" s="2">
        <v>2.9366780000000001</v>
      </c>
      <c r="G13" s="2">
        <v>-0.69544099999999998</v>
      </c>
      <c r="H13" s="2">
        <v>-0.69870500000000002</v>
      </c>
      <c r="I13" s="2">
        <v>-0.35611500000000001</v>
      </c>
      <c r="J13" s="2">
        <v>-0.17282900000000001</v>
      </c>
      <c r="K13" s="2">
        <v>-0.41024500000000003</v>
      </c>
      <c r="L13" s="2">
        <v>-0.44842599999999999</v>
      </c>
      <c r="M13" s="2">
        <v>-0.52039999999999997</v>
      </c>
      <c r="N13" s="2">
        <v>-0.40503800000000001</v>
      </c>
    </row>
    <row r="14" spans="1:15" x14ac:dyDescent="0.3">
      <c r="A14" s="35" t="s">
        <v>279</v>
      </c>
      <c r="B14" s="8" t="s">
        <v>280</v>
      </c>
      <c r="C14" s="2">
        <v>0.755104</v>
      </c>
      <c r="D14" s="2">
        <v>-6.4229999999999995E-2</v>
      </c>
      <c r="E14" s="2">
        <v>1.4563170000000001</v>
      </c>
      <c r="F14" s="2">
        <v>2.07395</v>
      </c>
      <c r="G14" s="2">
        <v>-0.59312900000000002</v>
      </c>
      <c r="H14" s="2">
        <v>0.60286600000000001</v>
      </c>
      <c r="I14" s="2">
        <v>-0.61885100000000004</v>
      </c>
      <c r="J14" s="2">
        <v>-0.41023500000000002</v>
      </c>
      <c r="K14" s="2">
        <v>-0.49454399999999998</v>
      </c>
      <c r="L14" s="2">
        <v>-0.73015200000000002</v>
      </c>
      <c r="M14" s="2">
        <v>-1.038001</v>
      </c>
      <c r="N14" s="2">
        <v>-0.93909699999999996</v>
      </c>
    </row>
    <row r="15" spans="1:15" x14ac:dyDescent="0.3">
      <c r="A15" s="35" t="s">
        <v>689</v>
      </c>
      <c r="B15" s="8" t="s">
        <v>690</v>
      </c>
      <c r="C15" s="2">
        <v>-0.36142600000000003</v>
      </c>
      <c r="D15" s="2">
        <v>1.401273</v>
      </c>
      <c r="E15" s="2">
        <v>1.8641620000000001</v>
      </c>
      <c r="F15" s="2">
        <v>1.2227520000000001</v>
      </c>
      <c r="G15" s="2">
        <v>-1.064792</v>
      </c>
      <c r="H15" s="2">
        <v>-0.56488099999999997</v>
      </c>
      <c r="I15" s="2">
        <v>-0.68897900000000001</v>
      </c>
      <c r="J15" s="2">
        <v>-0.62684600000000001</v>
      </c>
      <c r="K15" s="2">
        <v>0.67386900000000005</v>
      </c>
      <c r="L15" s="2">
        <v>-0.52821099999999999</v>
      </c>
      <c r="M15" s="2">
        <v>-0.69187799999999999</v>
      </c>
      <c r="N15" s="2">
        <v>-0.63504300000000002</v>
      </c>
    </row>
    <row r="16" spans="1:15" x14ac:dyDescent="0.3">
      <c r="A16" s="35" t="s">
        <v>925</v>
      </c>
      <c r="B16" s="8" t="s">
        <v>926</v>
      </c>
      <c r="C16" s="2">
        <v>0.339061</v>
      </c>
      <c r="D16" s="2">
        <v>1.2835890000000001</v>
      </c>
      <c r="E16" s="2">
        <v>0.53659699999999999</v>
      </c>
      <c r="F16" s="2">
        <v>2.457001</v>
      </c>
      <c r="G16" s="2">
        <v>-0.81844099999999997</v>
      </c>
      <c r="H16" s="2">
        <v>-0.65848499999999999</v>
      </c>
      <c r="I16" s="2">
        <v>-0.39321899999999999</v>
      </c>
      <c r="J16" s="2">
        <v>-0.74714599999999998</v>
      </c>
      <c r="K16" s="2">
        <v>-0.75590000000000002</v>
      </c>
      <c r="L16" s="2">
        <v>-0.45615600000000001</v>
      </c>
      <c r="M16" s="2">
        <v>-0.45378600000000002</v>
      </c>
      <c r="N16" s="2">
        <v>-0.33311600000000002</v>
      </c>
    </row>
    <row r="17" spans="1:14" x14ac:dyDescent="0.3">
      <c r="A17" s="35" t="s">
        <v>583</v>
      </c>
      <c r="B17" s="8" t="s">
        <v>584</v>
      </c>
      <c r="C17" s="2">
        <v>1.7982849999999999</v>
      </c>
      <c r="D17" s="2">
        <v>1.1089910000000001</v>
      </c>
      <c r="E17" s="2">
        <v>1.7875810000000001</v>
      </c>
      <c r="F17" s="2">
        <v>-0.63173599999999996</v>
      </c>
      <c r="G17" s="2">
        <v>-0.376776</v>
      </c>
      <c r="H17" s="2">
        <v>-0.980016</v>
      </c>
      <c r="I17" s="2">
        <v>-1.0949089999999999</v>
      </c>
      <c r="J17" s="2">
        <v>-0.34744399999999998</v>
      </c>
      <c r="K17" s="2">
        <v>-0.34726899999999999</v>
      </c>
      <c r="L17" s="2">
        <v>-0.29944900000000002</v>
      </c>
      <c r="M17" s="2">
        <v>-0.55262299999999998</v>
      </c>
      <c r="N17" s="2">
        <v>-6.4635999999999999E-2</v>
      </c>
    </row>
    <row r="18" spans="1:14" x14ac:dyDescent="0.3">
      <c r="A18" s="35" t="s">
        <v>1103</v>
      </c>
      <c r="B18" s="8" t="s">
        <v>584</v>
      </c>
      <c r="C18" s="2">
        <v>0.48025699999999999</v>
      </c>
      <c r="D18" s="2">
        <v>0.44425700000000001</v>
      </c>
      <c r="E18" s="2">
        <v>7.8861000000000001E-2</v>
      </c>
      <c r="F18" s="2">
        <v>2.8135460000000001</v>
      </c>
      <c r="G18" s="2">
        <v>-0.595997</v>
      </c>
      <c r="H18" s="2">
        <v>-0.724796</v>
      </c>
      <c r="I18" s="2">
        <v>-0.58991800000000005</v>
      </c>
      <c r="J18" s="2">
        <v>0.33562999999999998</v>
      </c>
      <c r="K18" s="2">
        <v>-0.51946099999999995</v>
      </c>
      <c r="L18" s="2">
        <v>-0.39255499999999999</v>
      </c>
      <c r="M18" s="2">
        <v>-0.65113600000000005</v>
      </c>
      <c r="N18" s="2">
        <v>-0.67868799999999996</v>
      </c>
    </row>
    <row r="19" spans="1:14" x14ac:dyDescent="0.3">
      <c r="A19" s="35" t="s">
        <v>973</v>
      </c>
      <c r="B19" s="8" t="s">
        <v>974</v>
      </c>
      <c r="C19" s="2">
        <v>0.49636200000000003</v>
      </c>
      <c r="D19" s="2">
        <v>1.9792970000000001</v>
      </c>
      <c r="E19" s="2">
        <v>0.36754300000000001</v>
      </c>
      <c r="F19" s="2">
        <v>1.7988759999999999</v>
      </c>
      <c r="G19" s="2">
        <v>-1.058012</v>
      </c>
      <c r="H19" s="2">
        <v>-7.6225000000000001E-2</v>
      </c>
      <c r="I19" s="2">
        <v>-0.24698100000000001</v>
      </c>
      <c r="J19" s="2">
        <v>-0.31171700000000002</v>
      </c>
      <c r="K19" s="2">
        <v>-0.70214900000000002</v>
      </c>
      <c r="L19" s="2">
        <v>-0.68825800000000004</v>
      </c>
      <c r="M19" s="2">
        <v>-0.78464</v>
      </c>
      <c r="N19" s="2">
        <v>-0.77409600000000001</v>
      </c>
    </row>
    <row r="20" spans="1:14" x14ac:dyDescent="0.3">
      <c r="A20" s="35" t="s">
        <v>631</v>
      </c>
      <c r="B20" s="8" t="s">
        <v>632</v>
      </c>
      <c r="C20" s="2">
        <v>0.217198</v>
      </c>
      <c r="D20" s="2">
        <v>1.4186110000000001</v>
      </c>
      <c r="E20" s="2">
        <v>1.224653</v>
      </c>
      <c r="F20" s="2">
        <v>1.4573860000000001</v>
      </c>
      <c r="G20" s="2">
        <v>-1.0889720000000001</v>
      </c>
      <c r="H20" s="2">
        <v>0.56116699999999997</v>
      </c>
      <c r="I20" s="2">
        <v>-0.27384799999999998</v>
      </c>
      <c r="J20" s="2">
        <v>9.2498999999999998E-2</v>
      </c>
      <c r="K20" s="2">
        <v>-0.33057399999999998</v>
      </c>
      <c r="L20" s="2">
        <v>-0.92810099999999995</v>
      </c>
      <c r="M20" s="2">
        <v>-1.188472</v>
      </c>
      <c r="N20" s="2">
        <v>-1.161545</v>
      </c>
    </row>
    <row r="21" spans="1:14" x14ac:dyDescent="0.3">
      <c r="A21" s="35" t="s">
        <v>414</v>
      </c>
      <c r="B21" s="8" t="s">
        <v>415</v>
      </c>
      <c r="C21" s="2">
        <v>0.43914700000000001</v>
      </c>
      <c r="D21" s="2">
        <v>-0.25523299999999999</v>
      </c>
      <c r="E21" s="2">
        <v>0.46786899999999998</v>
      </c>
      <c r="F21" s="2">
        <v>2.9394260000000001</v>
      </c>
      <c r="G21" s="2">
        <v>-0.59389999999999998</v>
      </c>
      <c r="H21" s="2">
        <v>-0.24484900000000001</v>
      </c>
      <c r="I21" s="2">
        <v>-0.65949899999999995</v>
      </c>
      <c r="J21" s="2">
        <v>-0.71988099999999999</v>
      </c>
      <c r="K21" s="2">
        <v>-0.1623</v>
      </c>
      <c r="L21" s="2">
        <v>-0.40528599999999998</v>
      </c>
      <c r="M21" s="2">
        <v>-0.37083700000000003</v>
      </c>
      <c r="N21" s="2">
        <v>-0.43465799999999999</v>
      </c>
    </row>
    <row r="22" spans="1:14" x14ac:dyDescent="0.3">
      <c r="A22" s="35" t="s">
        <v>621</v>
      </c>
      <c r="B22" s="8" t="s">
        <v>622</v>
      </c>
      <c r="C22" s="2">
        <v>0.80755699999999997</v>
      </c>
      <c r="D22" s="2">
        <v>0.93515400000000004</v>
      </c>
      <c r="E22" s="2">
        <v>0.51108600000000004</v>
      </c>
      <c r="F22" s="2">
        <v>2.5197059999999998</v>
      </c>
      <c r="G22" s="2">
        <v>-0.54730599999999996</v>
      </c>
      <c r="H22" s="2">
        <v>-0.63882899999999998</v>
      </c>
      <c r="I22" s="2">
        <v>-0.60646199999999995</v>
      </c>
      <c r="J22" s="2">
        <v>-0.65246300000000002</v>
      </c>
      <c r="K22" s="2">
        <v>-0.63211099999999998</v>
      </c>
      <c r="L22" s="2">
        <v>-0.59055000000000002</v>
      </c>
      <c r="M22" s="2">
        <v>-0.58734900000000001</v>
      </c>
      <c r="N22" s="2">
        <v>-0.518432</v>
      </c>
    </row>
    <row r="23" spans="1:14" x14ac:dyDescent="0.3">
      <c r="A23" s="35" t="s">
        <v>637</v>
      </c>
      <c r="B23" s="8" t="s">
        <v>638</v>
      </c>
      <c r="C23" s="2">
        <v>0.63520399999999999</v>
      </c>
      <c r="D23" s="2">
        <v>0.95313800000000004</v>
      </c>
      <c r="E23" s="2">
        <v>1.318395</v>
      </c>
      <c r="F23" s="2">
        <v>2.059701</v>
      </c>
      <c r="G23" s="2">
        <v>9.8438999999999999E-2</v>
      </c>
      <c r="H23" s="2">
        <v>-0.82489699999999999</v>
      </c>
      <c r="I23" s="2">
        <v>-0.71752099999999996</v>
      </c>
      <c r="J23" s="2">
        <v>-0.77564699999999998</v>
      </c>
      <c r="K23" s="2">
        <v>-0.76817100000000005</v>
      </c>
      <c r="L23" s="2">
        <v>-0.72177000000000002</v>
      </c>
      <c r="M23" s="2">
        <v>-0.62818799999999997</v>
      </c>
      <c r="N23" s="2">
        <v>-0.62868400000000002</v>
      </c>
    </row>
    <row r="24" spans="1:14" x14ac:dyDescent="0.3">
      <c r="A24" s="35" t="s">
        <v>1098</v>
      </c>
      <c r="B24" s="8" t="s">
        <v>502</v>
      </c>
      <c r="C24" s="2">
        <v>0.22062000000000001</v>
      </c>
      <c r="D24" s="2">
        <v>-0.25121100000000002</v>
      </c>
      <c r="E24" s="2">
        <v>1.945317</v>
      </c>
      <c r="F24" s="2">
        <v>2.0020500000000001</v>
      </c>
      <c r="G24" s="2">
        <v>-0.75696799999999997</v>
      </c>
      <c r="H24" s="2">
        <v>-0.115416</v>
      </c>
      <c r="I24" s="2">
        <v>-0.62406300000000003</v>
      </c>
      <c r="J24" s="2">
        <v>-0.91447800000000001</v>
      </c>
      <c r="K24" s="2">
        <v>0.33063700000000001</v>
      </c>
      <c r="L24" s="2">
        <v>-0.51839599999999997</v>
      </c>
      <c r="M24" s="2">
        <v>-0.52308100000000002</v>
      </c>
      <c r="N24" s="2">
        <v>-0.79501100000000002</v>
      </c>
    </row>
    <row r="25" spans="1:14" x14ac:dyDescent="0.3">
      <c r="A25" s="35" t="s">
        <v>623</v>
      </c>
      <c r="B25" s="8" t="s">
        <v>624</v>
      </c>
      <c r="C25" s="2">
        <v>0.52536799999999995</v>
      </c>
      <c r="D25" s="2">
        <v>0.16118499999999999</v>
      </c>
      <c r="E25" s="2">
        <v>0.654003</v>
      </c>
      <c r="F25" s="2">
        <v>2.8285149999999999</v>
      </c>
      <c r="G25" s="2">
        <v>-0.650621</v>
      </c>
      <c r="H25" s="2">
        <v>-0.63194700000000004</v>
      </c>
      <c r="I25" s="2">
        <v>-0.55643699999999996</v>
      </c>
      <c r="J25" s="2">
        <v>-0.31842900000000002</v>
      </c>
      <c r="K25" s="2">
        <v>-0.41181600000000002</v>
      </c>
      <c r="L25" s="2">
        <v>-0.44016</v>
      </c>
      <c r="M25" s="2">
        <v>-0.59336199999999995</v>
      </c>
      <c r="N25" s="2">
        <v>-0.566299</v>
      </c>
    </row>
    <row r="26" spans="1:14" x14ac:dyDescent="0.3">
      <c r="A26" s="35" t="s">
        <v>369</v>
      </c>
      <c r="B26" s="8" t="s">
        <v>370</v>
      </c>
      <c r="C26" s="2">
        <v>-0.15077499999999999</v>
      </c>
      <c r="D26" s="2">
        <v>0.13355700000000001</v>
      </c>
      <c r="E26" s="2">
        <v>2.530961</v>
      </c>
      <c r="F26" s="2">
        <v>-0.738927</v>
      </c>
      <c r="G26" s="2">
        <v>-0.70045599999999997</v>
      </c>
      <c r="H26" s="2">
        <v>-0.74276299999999995</v>
      </c>
      <c r="I26" s="2">
        <v>-0.74979799999999996</v>
      </c>
      <c r="J26" s="2">
        <v>-0.76607400000000003</v>
      </c>
      <c r="K26" s="2">
        <v>-0.21306</v>
      </c>
      <c r="L26" s="2">
        <v>-0.38239400000000001</v>
      </c>
      <c r="M26" s="2">
        <v>1.0328919999999999</v>
      </c>
      <c r="N26" s="2">
        <v>0.74683699999999997</v>
      </c>
    </row>
    <row r="27" spans="1:14" x14ac:dyDescent="0.3">
      <c r="A27" s="35" t="s">
        <v>369</v>
      </c>
      <c r="B27" s="8" t="s">
        <v>370</v>
      </c>
      <c r="C27" s="2">
        <v>0.611734</v>
      </c>
      <c r="D27" s="2">
        <v>2.9729100000000002</v>
      </c>
      <c r="E27" s="2">
        <v>-0.28932400000000003</v>
      </c>
      <c r="F27" s="2">
        <v>0.22705600000000001</v>
      </c>
      <c r="G27" s="2">
        <v>-0.537636</v>
      </c>
      <c r="H27" s="2">
        <v>-0.58942899999999998</v>
      </c>
      <c r="I27" s="2">
        <v>-0.55641200000000002</v>
      </c>
      <c r="J27" s="2">
        <v>-0.38558300000000001</v>
      </c>
      <c r="K27" s="2">
        <v>-0.22012399999999999</v>
      </c>
      <c r="L27" s="2">
        <v>-0.375025</v>
      </c>
      <c r="M27" s="2">
        <v>-0.44029600000000002</v>
      </c>
      <c r="N27" s="2">
        <v>-0.41787299999999999</v>
      </c>
    </row>
    <row r="28" spans="1:14" x14ac:dyDescent="0.3">
      <c r="A28" s="35" t="s">
        <v>639</v>
      </c>
      <c r="B28" s="8" t="s">
        <v>640</v>
      </c>
      <c r="C28" s="2">
        <v>-3.4107999999999999E-2</v>
      </c>
      <c r="D28" s="2">
        <v>0.260324</v>
      </c>
      <c r="E28" s="2">
        <v>0.88072899999999998</v>
      </c>
      <c r="F28" s="2">
        <v>2.7855099999999999</v>
      </c>
      <c r="G28" s="2">
        <v>-0.69426900000000002</v>
      </c>
      <c r="H28" s="2">
        <v>-0.58701700000000001</v>
      </c>
      <c r="I28" s="2">
        <v>-0.33653699999999998</v>
      </c>
      <c r="J28" s="2">
        <v>0.114685</v>
      </c>
      <c r="K28" s="2">
        <v>-0.50412599999999996</v>
      </c>
      <c r="L28" s="2">
        <v>-0.60496899999999998</v>
      </c>
      <c r="M28" s="2">
        <v>-0.59713400000000005</v>
      </c>
      <c r="N28" s="2">
        <v>-0.68308800000000003</v>
      </c>
    </row>
    <row r="29" spans="1:14" x14ac:dyDescent="0.3">
      <c r="A29" s="35" t="s">
        <v>977</v>
      </c>
      <c r="B29" s="8" t="s">
        <v>978</v>
      </c>
      <c r="C29" s="2">
        <v>0.110502</v>
      </c>
      <c r="D29" s="2">
        <v>0.58270699999999997</v>
      </c>
      <c r="E29" s="2">
        <v>-0.182148</v>
      </c>
      <c r="F29" s="2">
        <v>2.9330270000000001</v>
      </c>
      <c r="G29" s="2">
        <v>-0.84449399999999997</v>
      </c>
      <c r="H29" s="2">
        <v>-0.64990700000000001</v>
      </c>
      <c r="I29" s="2">
        <v>-0.61634599999999995</v>
      </c>
      <c r="J29" s="4">
        <v>-5.1800000000000001E-4</v>
      </c>
      <c r="K29" s="2">
        <v>-0.22282299999999999</v>
      </c>
      <c r="L29" s="2">
        <v>-0.25617000000000001</v>
      </c>
      <c r="M29" s="2">
        <v>-0.519652</v>
      </c>
      <c r="N29" s="2">
        <v>-0.334177</v>
      </c>
    </row>
    <row r="30" spans="1:14" x14ac:dyDescent="0.3">
      <c r="A30" s="35" t="s">
        <v>367</v>
      </c>
      <c r="B30" s="8" t="s">
        <v>368</v>
      </c>
      <c r="C30" s="2">
        <v>0.16741</v>
      </c>
      <c r="D30" s="2">
        <v>-9.2064999999999994E-2</v>
      </c>
      <c r="E30" s="2">
        <v>0.75924499999999995</v>
      </c>
      <c r="F30" s="2">
        <v>2.7102439999999999</v>
      </c>
      <c r="G30" s="2">
        <v>-0.43421300000000002</v>
      </c>
      <c r="H30" s="2">
        <v>-0.93079999999999996</v>
      </c>
      <c r="I30" s="2">
        <v>-0.85443800000000003</v>
      </c>
      <c r="J30" s="2">
        <v>-0.82926800000000001</v>
      </c>
      <c r="K30" s="2">
        <v>8.0579999999999992E-3</v>
      </c>
      <c r="L30" s="2">
        <v>-0.54160600000000003</v>
      </c>
      <c r="M30" s="2">
        <v>0.38941799999999999</v>
      </c>
      <c r="N30" s="2">
        <v>-0.35198600000000002</v>
      </c>
    </row>
    <row r="31" spans="1:14" x14ac:dyDescent="0.3">
      <c r="A31" s="35" t="s">
        <v>700</v>
      </c>
      <c r="B31" s="8" t="s">
        <v>701</v>
      </c>
      <c r="C31" s="2">
        <v>-0.14707999999999999</v>
      </c>
      <c r="D31" s="2">
        <v>1.36636</v>
      </c>
      <c r="E31" s="2">
        <v>7.4258000000000005E-2</v>
      </c>
      <c r="F31" s="2">
        <v>2.6228379999999998</v>
      </c>
      <c r="G31" s="2">
        <v>-0.62630600000000003</v>
      </c>
      <c r="H31" s="2">
        <v>-0.64715500000000004</v>
      </c>
      <c r="I31" s="2">
        <v>-4.6038999999999997E-2</v>
      </c>
      <c r="J31" s="2">
        <v>-0.31330799999999998</v>
      </c>
      <c r="K31" s="2">
        <v>-0.61363500000000004</v>
      </c>
      <c r="L31" s="2">
        <v>-0.54920100000000005</v>
      </c>
      <c r="M31" s="2">
        <v>-0.62780100000000005</v>
      </c>
      <c r="N31" s="2">
        <v>-0.49292999999999998</v>
      </c>
    </row>
    <row r="32" spans="1:14" x14ac:dyDescent="0.3">
      <c r="A32" s="35" t="s">
        <v>35</v>
      </c>
      <c r="B32" s="8" t="s">
        <v>36</v>
      </c>
      <c r="C32" s="2">
        <v>0.65446700000000002</v>
      </c>
      <c r="D32" s="2">
        <v>-6.4003000000000004E-2</v>
      </c>
      <c r="E32" s="2">
        <v>1.018186</v>
      </c>
      <c r="F32" s="2">
        <v>2.6767639999999999</v>
      </c>
      <c r="G32" s="2">
        <v>-0.469331</v>
      </c>
      <c r="H32" s="2">
        <v>-0.52687099999999998</v>
      </c>
      <c r="I32" s="2">
        <v>-0.58713499999999996</v>
      </c>
      <c r="J32" s="2">
        <v>-0.47825600000000001</v>
      </c>
      <c r="K32" s="2">
        <v>-0.41238399999999997</v>
      </c>
      <c r="L32" s="2">
        <v>-0.59578399999999998</v>
      </c>
      <c r="M32" s="2">
        <v>-0.48419899999999999</v>
      </c>
      <c r="N32" s="2">
        <v>-0.73145199999999999</v>
      </c>
    </row>
    <row r="33" spans="1:14" x14ac:dyDescent="0.3">
      <c r="A33" s="35" t="s">
        <v>683</v>
      </c>
      <c r="B33" s="8" t="s">
        <v>684</v>
      </c>
      <c r="C33" s="2">
        <v>3.9444E-2</v>
      </c>
      <c r="D33" s="2">
        <v>2.6112519999999999</v>
      </c>
      <c r="E33" s="2">
        <v>0.57076199999999999</v>
      </c>
      <c r="F33" s="2">
        <v>0.62158899999999995</v>
      </c>
      <c r="G33" s="2">
        <v>-0.97222200000000003</v>
      </c>
      <c r="H33" s="2">
        <v>-0.195081</v>
      </c>
      <c r="I33" s="2">
        <v>0.37738699999999997</v>
      </c>
      <c r="J33" s="2">
        <v>-0.18559899999999999</v>
      </c>
      <c r="K33" s="2">
        <v>-0.97310300000000005</v>
      </c>
      <c r="L33" s="2">
        <v>-0.95661799999999997</v>
      </c>
      <c r="M33" s="2">
        <v>-0.52243600000000001</v>
      </c>
      <c r="N33" s="2">
        <v>-0.41537600000000002</v>
      </c>
    </row>
    <row r="34" spans="1:14" x14ac:dyDescent="0.3">
      <c r="A34" s="35" t="s">
        <v>467</v>
      </c>
      <c r="B34" s="8" t="s">
        <v>468</v>
      </c>
      <c r="C34" s="2">
        <v>2.3296999999999998E-2</v>
      </c>
      <c r="D34" s="2">
        <v>-0.44564799999999999</v>
      </c>
      <c r="E34" s="2">
        <v>0.98331100000000005</v>
      </c>
      <c r="F34" s="2">
        <v>1.325658</v>
      </c>
      <c r="G34" s="2">
        <v>-1.531949</v>
      </c>
      <c r="H34" s="2">
        <v>6.4227999999999993E-2</v>
      </c>
      <c r="I34" s="2">
        <v>-1.1962189999999999</v>
      </c>
      <c r="J34" s="2">
        <v>-1.2459480000000001</v>
      </c>
      <c r="K34" s="2">
        <v>0.93738100000000002</v>
      </c>
      <c r="L34" s="2">
        <v>1.351972</v>
      </c>
      <c r="M34" s="2">
        <v>-0.1197</v>
      </c>
      <c r="N34" s="2">
        <v>-0.14638200000000001</v>
      </c>
    </row>
    <row r="35" spans="1:14" x14ac:dyDescent="0.3">
      <c r="A35" s="35" t="s">
        <v>739</v>
      </c>
      <c r="B35" s="8" t="s">
        <v>740</v>
      </c>
      <c r="C35" s="2">
        <v>1.0088619999999999</v>
      </c>
      <c r="D35" s="2">
        <v>0.55933200000000005</v>
      </c>
      <c r="E35" s="2">
        <v>0.111389</v>
      </c>
      <c r="F35" s="2">
        <v>2.6019570000000001</v>
      </c>
      <c r="G35" s="2">
        <v>-0.47900700000000002</v>
      </c>
      <c r="H35" s="2">
        <v>-0.81517700000000004</v>
      </c>
      <c r="I35" s="2">
        <v>-0.38508999999999999</v>
      </c>
      <c r="J35" s="2">
        <v>0.102857</v>
      </c>
      <c r="K35" s="2">
        <v>-0.70113499999999995</v>
      </c>
      <c r="L35" s="2">
        <v>-0.62961199999999995</v>
      </c>
      <c r="M35" s="2">
        <v>-0.66012800000000005</v>
      </c>
      <c r="N35" s="2">
        <v>-0.71424900000000002</v>
      </c>
    </row>
    <row r="36" spans="1:14" x14ac:dyDescent="0.3">
      <c r="A36" s="35" t="s">
        <v>1100</v>
      </c>
      <c r="B36" s="8" t="s">
        <v>423</v>
      </c>
      <c r="C36" s="2">
        <v>-0.23916799999999999</v>
      </c>
      <c r="D36" s="2">
        <v>0.444494</v>
      </c>
      <c r="E36" s="2">
        <v>0.99138999999999999</v>
      </c>
      <c r="F36" s="2">
        <v>2.7399170000000002</v>
      </c>
      <c r="G36" s="2">
        <v>-0.98253299999999999</v>
      </c>
      <c r="H36" s="2">
        <v>-0.50603500000000001</v>
      </c>
      <c r="I36" s="2">
        <v>-0.47788399999999998</v>
      </c>
      <c r="J36" s="2">
        <v>-0.48714400000000002</v>
      </c>
      <c r="K36" s="2">
        <v>-0.277333</v>
      </c>
      <c r="L36" s="2">
        <v>-0.33687400000000001</v>
      </c>
      <c r="M36" s="2">
        <v>-0.44601400000000002</v>
      </c>
      <c r="N36" s="2">
        <v>-0.422815</v>
      </c>
    </row>
    <row r="37" spans="1:14" x14ac:dyDescent="0.3">
      <c r="A37" s="35" t="s">
        <v>203</v>
      </c>
      <c r="B37" s="8" t="s">
        <v>204</v>
      </c>
      <c r="C37" s="2">
        <v>1.9906980000000001</v>
      </c>
      <c r="D37" s="2">
        <v>0.37759199999999998</v>
      </c>
      <c r="E37" s="2">
        <v>-0.20147899999999999</v>
      </c>
      <c r="F37" s="2">
        <v>1.477895</v>
      </c>
      <c r="G37" s="2">
        <v>-1.050338</v>
      </c>
      <c r="H37" s="2">
        <v>-0.76378699999999999</v>
      </c>
      <c r="I37" s="2">
        <v>-1.0306379999999999</v>
      </c>
      <c r="J37" s="2">
        <v>-0.87177099999999996</v>
      </c>
      <c r="K37" s="2">
        <v>0.93975399999999998</v>
      </c>
      <c r="L37" s="2">
        <v>-0.37777699999999997</v>
      </c>
      <c r="M37" s="2">
        <v>-0.15840499999999999</v>
      </c>
      <c r="N37" s="2">
        <v>-0.33174300000000001</v>
      </c>
    </row>
    <row r="38" spans="1:14" x14ac:dyDescent="0.3">
      <c r="A38" s="35" t="s">
        <v>834</v>
      </c>
      <c r="B38" s="8" t="s">
        <v>835</v>
      </c>
      <c r="C38" s="2">
        <v>0.82030599999999998</v>
      </c>
      <c r="D38" s="2">
        <v>2.077194</v>
      </c>
      <c r="E38" s="2">
        <v>1.229913</v>
      </c>
      <c r="F38" s="2">
        <v>0.89306300000000005</v>
      </c>
      <c r="G38" s="2">
        <v>2.7262000000000002E-2</v>
      </c>
      <c r="H38" s="2">
        <v>-0.61817900000000003</v>
      </c>
      <c r="I38" s="2">
        <v>-0.74242300000000006</v>
      </c>
      <c r="J38" s="2">
        <v>-0.80215000000000003</v>
      </c>
      <c r="K38" s="2">
        <v>-0.622031</v>
      </c>
      <c r="L38" s="2">
        <v>-0.75246000000000002</v>
      </c>
      <c r="M38" s="2">
        <v>-0.63140700000000005</v>
      </c>
      <c r="N38" s="2">
        <v>-0.87908900000000001</v>
      </c>
    </row>
    <row r="39" spans="1:14" x14ac:dyDescent="0.3">
      <c r="A39" s="35" t="s">
        <v>656</v>
      </c>
      <c r="B39" s="8" t="s">
        <v>657</v>
      </c>
      <c r="C39" s="2">
        <v>-6.5952999999999998E-2</v>
      </c>
      <c r="D39" s="2">
        <v>0.79804900000000001</v>
      </c>
      <c r="E39" s="2">
        <v>2.1684860000000001</v>
      </c>
      <c r="F39" s="2">
        <v>1.6395599999999999</v>
      </c>
      <c r="G39" s="2">
        <v>-0.40622599999999998</v>
      </c>
      <c r="H39" s="2">
        <v>-0.62066500000000002</v>
      </c>
      <c r="I39" s="2">
        <v>-0.222584</v>
      </c>
      <c r="J39" s="2">
        <v>-0.27296300000000001</v>
      </c>
      <c r="K39" s="2">
        <v>-0.82002200000000003</v>
      </c>
      <c r="L39" s="2">
        <v>-0.79849199999999998</v>
      </c>
      <c r="M39" s="2">
        <v>-0.75002899999999995</v>
      </c>
      <c r="N39" s="2">
        <v>-0.64916300000000005</v>
      </c>
    </row>
    <row r="40" spans="1:14" x14ac:dyDescent="0.3">
      <c r="A40" s="35" t="s">
        <v>483</v>
      </c>
      <c r="B40" s="8" t="s">
        <v>484</v>
      </c>
      <c r="C40" s="2">
        <v>1.294133</v>
      </c>
      <c r="D40" s="2">
        <v>1.9167160000000001</v>
      </c>
      <c r="E40" s="2">
        <v>0.181925</v>
      </c>
      <c r="F40" s="2">
        <v>1.554689</v>
      </c>
      <c r="G40" s="2">
        <v>-0.85672599999999999</v>
      </c>
      <c r="H40" s="2">
        <v>-0.52424000000000004</v>
      </c>
      <c r="I40" s="2">
        <v>-0.36673699999999998</v>
      </c>
      <c r="J40" s="2">
        <v>-0.60776799999999997</v>
      </c>
      <c r="K40" s="2">
        <v>-0.67368099999999997</v>
      </c>
      <c r="L40" s="2">
        <v>-0.645563</v>
      </c>
      <c r="M40" s="2">
        <v>-0.69977199999999995</v>
      </c>
      <c r="N40" s="2">
        <v>-0.57297500000000001</v>
      </c>
    </row>
    <row r="41" spans="1:14" x14ac:dyDescent="0.3">
      <c r="A41" s="35" t="s">
        <v>575</v>
      </c>
      <c r="B41" s="8" t="s">
        <v>576</v>
      </c>
      <c r="C41" s="2">
        <v>0.98385299999999998</v>
      </c>
      <c r="D41" s="2">
        <v>-0.131109</v>
      </c>
      <c r="E41" s="2">
        <v>1.525914</v>
      </c>
      <c r="F41" s="2">
        <v>1.4568730000000001</v>
      </c>
      <c r="G41" s="2">
        <v>-0.66121300000000005</v>
      </c>
      <c r="H41" s="2">
        <v>0.96408400000000005</v>
      </c>
      <c r="I41" s="2">
        <v>-0.77503100000000003</v>
      </c>
      <c r="J41" s="2">
        <v>-0.78263300000000002</v>
      </c>
      <c r="K41" s="2">
        <v>0.32410800000000001</v>
      </c>
      <c r="L41" s="2">
        <v>-0.88734299999999999</v>
      </c>
      <c r="M41" s="2">
        <v>-0.84063900000000003</v>
      </c>
      <c r="N41" s="2">
        <v>-1.1768639999999999</v>
      </c>
    </row>
    <row r="42" spans="1:14" x14ac:dyDescent="0.3">
      <c r="A42" s="35" t="s">
        <v>471</v>
      </c>
      <c r="B42" s="8" t="s">
        <v>472</v>
      </c>
      <c r="C42" s="2">
        <v>2.1989339999999999</v>
      </c>
      <c r="D42" s="2">
        <v>-0.26794800000000002</v>
      </c>
      <c r="E42" s="2">
        <v>0.39509499999999997</v>
      </c>
      <c r="F42" s="2">
        <v>1.5170410000000001</v>
      </c>
      <c r="G42" s="2">
        <v>-1.0000659999999999</v>
      </c>
      <c r="H42" s="2">
        <v>0.18149100000000001</v>
      </c>
      <c r="I42" s="2">
        <v>-0.95059899999999997</v>
      </c>
      <c r="J42" s="2">
        <v>-1.046983</v>
      </c>
      <c r="K42" s="2">
        <v>-1.0557E-2</v>
      </c>
      <c r="L42" s="2">
        <v>-0.25882300000000003</v>
      </c>
      <c r="M42" s="2">
        <v>-0.73123099999999996</v>
      </c>
      <c r="N42" s="2">
        <v>-2.6353000000000001E-2</v>
      </c>
    </row>
    <row r="43" spans="1:14" x14ac:dyDescent="0.3">
      <c r="A43" s="35" t="s">
        <v>508</v>
      </c>
      <c r="B43" s="8" t="s">
        <v>509</v>
      </c>
      <c r="C43" s="2">
        <v>0.11913799999999999</v>
      </c>
      <c r="D43" s="2">
        <v>1.4465509999999999</v>
      </c>
      <c r="E43" s="2">
        <v>1.4958210000000001</v>
      </c>
      <c r="F43" s="2">
        <v>1.8528770000000001</v>
      </c>
      <c r="G43" s="2">
        <v>-0.64439000000000002</v>
      </c>
      <c r="H43" s="2">
        <v>-0.69842099999999996</v>
      </c>
      <c r="I43" s="2">
        <v>-0.69919299999999995</v>
      </c>
      <c r="J43" s="2">
        <v>-0.59412200000000004</v>
      </c>
      <c r="K43" s="2">
        <v>-0.57697500000000002</v>
      </c>
      <c r="L43" s="2">
        <v>-0.65430900000000003</v>
      </c>
      <c r="M43" s="2">
        <v>-0.233074</v>
      </c>
      <c r="N43" s="2">
        <v>-0.81390300000000004</v>
      </c>
    </row>
    <row r="44" spans="1:14" x14ac:dyDescent="0.3">
      <c r="A44" s="35" t="s">
        <v>1101</v>
      </c>
      <c r="B44" s="8" t="s">
        <v>590</v>
      </c>
      <c r="C44" s="2">
        <v>0.87689799999999996</v>
      </c>
      <c r="D44" s="2">
        <v>0.49172100000000002</v>
      </c>
      <c r="E44" s="2">
        <v>2.6995499999999999</v>
      </c>
      <c r="F44" s="2">
        <v>-0.53213900000000003</v>
      </c>
      <c r="G44" s="2">
        <v>-0.90764500000000004</v>
      </c>
      <c r="H44" s="2">
        <v>-2.4348000000000002E-2</v>
      </c>
      <c r="I44" s="2">
        <v>-0.833345</v>
      </c>
      <c r="J44" s="2">
        <v>-0.63853499999999996</v>
      </c>
      <c r="K44" s="2">
        <v>-4.4510000000000001E-2</v>
      </c>
      <c r="L44" s="2">
        <v>-0.18524399999999999</v>
      </c>
      <c r="M44" s="2">
        <v>-0.60685100000000003</v>
      </c>
      <c r="N44" s="2">
        <v>-0.29555199999999998</v>
      </c>
    </row>
    <row r="45" spans="1:14" x14ac:dyDescent="0.3">
      <c r="A45" s="35" t="s">
        <v>1101</v>
      </c>
      <c r="B45" s="8" t="s">
        <v>590</v>
      </c>
      <c r="C45" s="2">
        <v>0.111675</v>
      </c>
      <c r="D45" s="2">
        <v>1.3242769999999999</v>
      </c>
      <c r="E45" s="2">
        <v>0.51627900000000004</v>
      </c>
      <c r="F45" s="2">
        <v>2.502977</v>
      </c>
      <c r="G45" s="2">
        <v>-0.81823100000000004</v>
      </c>
      <c r="H45" s="2">
        <v>-0.50946100000000005</v>
      </c>
      <c r="I45" s="2">
        <v>-0.296628</v>
      </c>
      <c r="J45" s="2">
        <v>-0.32087900000000003</v>
      </c>
      <c r="K45" s="2">
        <v>-0.65324400000000005</v>
      </c>
      <c r="L45" s="2">
        <v>-0.59133599999999997</v>
      </c>
      <c r="M45" s="2">
        <v>-0.68426399999999998</v>
      </c>
      <c r="N45" s="2">
        <v>-0.58116599999999996</v>
      </c>
    </row>
    <row r="46" spans="1:14" x14ac:dyDescent="0.3">
      <c r="A46" s="35" t="s">
        <v>648</v>
      </c>
      <c r="B46" s="8" t="s">
        <v>649</v>
      </c>
      <c r="C46" s="2">
        <v>0.90687399999999996</v>
      </c>
      <c r="D46" s="2">
        <v>0.89531300000000003</v>
      </c>
      <c r="E46" s="2">
        <v>-7.6774999999999996E-2</v>
      </c>
      <c r="F46" s="2">
        <v>2.527549</v>
      </c>
      <c r="G46" s="2">
        <v>-0.36149999999999999</v>
      </c>
      <c r="H46" s="2">
        <v>-0.62021999999999999</v>
      </c>
      <c r="I46" s="2">
        <v>-0.60106300000000001</v>
      </c>
      <c r="J46" s="2">
        <v>-0.27436300000000002</v>
      </c>
      <c r="K46" s="2">
        <v>-0.47803499999999999</v>
      </c>
      <c r="L46" s="2">
        <v>-7.0397000000000001E-2</v>
      </c>
      <c r="M46" s="2">
        <v>-1.135586</v>
      </c>
      <c r="N46" s="2">
        <v>-0.71179899999999996</v>
      </c>
    </row>
    <row r="49" spans="3:14" x14ac:dyDescent="0.3">
      <c r="C49" s="3" t="s">
        <v>745</v>
      </c>
      <c r="D49" s="3" t="s">
        <v>746</v>
      </c>
      <c r="E49" s="3" t="s">
        <v>747</v>
      </c>
      <c r="F49" s="3" t="s">
        <v>748</v>
      </c>
      <c r="G49" s="3" t="s">
        <v>749</v>
      </c>
      <c r="H49" s="3" t="s">
        <v>750</v>
      </c>
      <c r="I49" s="3" t="s">
        <v>751</v>
      </c>
      <c r="J49" s="3" t="s">
        <v>752</v>
      </c>
      <c r="K49" s="3" t="s">
        <v>753</v>
      </c>
      <c r="L49" s="3" t="s">
        <v>754</v>
      </c>
      <c r="M49" s="3" t="s">
        <v>755</v>
      </c>
      <c r="N49" s="3" t="s">
        <v>756</v>
      </c>
    </row>
    <row r="50" spans="3:14" x14ac:dyDescent="0.3">
      <c r="C50">
        <f>AVERAGE(C2:C46)</f>
        <v>0.50418457777777781</v>
      </c>
      <c r="D50">
        <f t="shared" ref="D50:N50" si="0">AVERAGE(D2:D46)</f>
        <v>0.9492036222222221</v>
      </c>
      <c r="E50">
        <f t="shared" si="0"/>
        <v>0.85160948888888865</v>
      </c>
      <c r="F50">
        <f t="shared" si="0"/>
        <v>1.7935290000000004</v>
      </c>
      <c r="G50">
        <f t="shared" si="0"/>
        <v>-0.73820319999999984</v>
      </c>
      <c r="H50">
        <f t="shared" si="0"/>
        <v>-0.45064662222222218</v>
      </c>
      <c r="I50">
        <f t="shared" si="0"/>
        <v>-0.5628001777777778</v>
      </c>
      <c r="J50">
        <f t="shared" si="0"/>
        <v>-0.48865957777777785</v>
      </c>
      <c r="K50">
        <f t="shared" si="0"/>
        <v>-0.33194928888888892</v>
      </c>
      <c r="L50">
        <f t="shared" si="0"/>
        <v>-0.47146628888888875</v>
      </c>
      <c r="M50">
        <f t="shared" si="0"/>
        <v>-0.5346548888888889</v>
      </c>
      <c r="N50">
        <f t="shared" si="0"/>
        <v>-0.52014682222222219</v>
      </c>
    </row>
  </sheetData>
  <sortState xmlns:xlrd2="http://schemas.microsoft.com/office/spreadsheetml/2017/richdata2" ref="A2:O46">
    <sortCondition ref="B2:B46"/>
  </sortState>
  <phoneticPr fontId="19" type="noConversion"/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BF69-B8B3-4D82-AEFB-63489A33C096}">
  <dimension ref="A1:N9"/>
  <sheetViews>
    <sheetView workbookViewId="0"/>
  </sheetViews>
  <sheetFormatPr defaultRowHeight="14.4" x14ac:dyDescent="0.3"/>
  <cols>
    <col min="1" max="1" width="39" style="35" bestFit="1" customWidth="1"/>
    <col min="2" max="2" width="36.109375" style="9" customWidth="1"/>
  </cols>
  <sheetData>
    <row r="1" spans="1:14" x14ac:dyDescent="0.3">
      <c r="A1" s="37" t="s">
        <v>1089</v>
      </c>
      <c r="B1" s="3" t="s">
        <v>15</v>
      </c>
      <c r="C1" s="3" t="s">
        <v>745</v>
      </c>
      <c r="D1" s="3" t="s">
        <v>746</v>
      </c>
      <c r="E1" s="3" t="s">
        <v>747</v>
      </c>
      <c r="F1" s="3" t="s">
        <v>748</v>
      </c>
      <c r="G1" s="3" t="s">
        <v>749</v>
      </c>
      <c r="H1" s="3" t="s">
        <v>750</v>
      </c>
      <c r="I1" s="3" t="s">
        <v>751</v>
      </c>
      <c r="J1" s="3" t="s">
        <v>752</v>
      </c>
      <c r="K1" s="3" t="s">
        <v>753</v>
      </c>
      <c r="L1" s="3" t="s">
        <v>754</v>
      </c>
      <c r="M1" s="3" t="s">
        <v>755</v>
      </c>
      <c r="N1" s="3" t="s">
        <v>756</v>
      </c>
    </row>
    <row r="2" spans="1:14" x14ac:dyDescent="0.3">
      <c r="A2" s="35" t="s">
        <v>1094</v>
      </c>
      <c r="B2" s="8" t="s">
        <v>253</v>
      </c>
      <c r="C2" s="2">
        <v>0.35541400000000001</v>
      </c>
      <c r="D2" s="2">
        <v>0.14127400000000001</v>
      </c>
      <c r="E2" s="2">
        <v>1.698547</v>
      </c>
      <c r="F2" s="2">
        <v>0.85139200000000004</v>
      </c>
      <c r="G2" s="2">
        <v>1.6460490000000001</v>
      </c>
      <c r="H2" s="2">
        <v>-0.122902</v>
      </c>
      <c r="I2" s="2">
        <v>-0.24807799999999999</v>
      </c>
      <c r="J2" s="2">
        <v>-0.26794200000000001</v>
      </c>
      <c r="K2" s="2">
        <v>-1.2674289999999999</v>
      </c>
      <c r="L2" s="2">
        <v>-0.694295</v>
      </c>
      <c r="M2" s="2">
        <v>-1.279636</v>
      </c>
      <c r="N2" s="2">
        <v>-0.81239399999999995</v>
      </c>
    </row>
    <row r="3" spans="1:14" x14ac:dyDescent="0.3">
      <c r="A3" s="35" t="s">
        <v>818</v>
      </c>
      <c r="B3" s="8" t="s">
        <v>819</v>
      </c>
      <c r="C3" s="2">
        <v>0.105007</v>
      </c>
      <c r="D3" s="2">
        <v>1.2906580000000001</v>
      </c>
      <c r="E3" s="2">
        <v>-0.41351599999999999</v>
      </c>
      <c r="F3" s="2">
        <v>0.36074499999999998</v>
      </c>
      <c r="G3" s="2">
        <v>1.8910899999999999</v>
      </c>
      <c r="H3" s="2">
        <v>0.53642999999999996</v>
      </c>
      <c r="I3" s="2">
        <v>3.3646000000000002E-2</v>
      </c>
      <c r="J3" s="2">
        <v>0.54223600000000005</v>
      </c>
      <c r="K3" s="2">
        <v>-1.3932720000000001</v>
      </c>
      <c r="L3" s="2">
        <v>-1.0273570000000001</v>
      </c>
      <c r="M3" s="2">
        <v>-1.0407519999999999</v>
      </c>
      <c r="N3" s="2">
        <v>-0.88491699999999995</v>
      </c>
    </row>
    <row r="4" spans="1:14" x14ac:dyDescent="0.3">
      <c r="A4" s="35" t="s">
        <v>732</v>
      </c>
      <c r="B4" s="8" t="s">
        <v>718</v>
      </c>
      <c r="C4" s="2">
        <v>-5.9553000000000002E-2</v>
      </c>
      <c r="D4" s="2">
        <v>1.2652509999999999</v>
      </c>
      <c r="E4" s="2">
        <v>-0.96405200000000002</v>
      </c>
      <c r="F4" s="2">
        <v>1.4922420000000001</v>
      </c>
      <c r="G4" s="2">
        <v>1.174782</v>
      </c>
      <c r="H4" s="2">
        <v>-0.21360899999999999</v>
      </c>
      <c r="I4" s="2">
        <v>0.737259</v>
      </c>
      <c r="J4" s="2">
        <v>0.53386</v>
      </c>
      <c r="K4" s="2">
        <v>-0.97395200000000004</v>
      </c>
      <c r="L4" s="2">
        <v>-0.81463799999999997</v>
      </c>
      <c r="M4" s="2">
        <v>-1.120015</v>
      </c>
      <c r="N4" s="2">
        <v>-1.057574</v>
      </c>
    </row>
    <row r="5" spans="1:14" x14ac:dyDescent="0.3">
      <c r="A5" s="35" t="s">
        <v>1097</v>
      </c>
      <c r="B5" s="8" t="s">
        <v>713</v>
      </c>
      <c r="C5" s="2">
        <v>-0.819573</v>
      </c>
      <c r="D5" s="2">
        <v>0.87715699999999996</v>
      </c>
      <c r="E5" s="2">
        <v>-0.130943</v>
      </c>
      <c r="F5" s="2">
        <v>1.7932319999999999</v>
      </c>
      <c r="G5" s="2">
        <v>0.64594399999999996</v>
      </c>
      <c r="H5" s="2">
        <v>1.2454639999999999</v>
      </c>
      <c r="I5" s="2">
        <v>-8.7903999999999996E-2</v>
      </c>
      <c r="J5" s="2">
        <v>0.242312</v>
      </c>
      <c r="K5" s="2">
        <v>-0.604097</v>
      </c>
      <c r="L5" s="2">
        <v>-0.92254700000000001</v>
      </c>
      <c r="M5" s="2">
        <v>-0.586364</v>
      </c>
      <c r="N5" s="2">
        <v>-1.6526810000000001</v>
      </c>
    </row>
    <row r="8" spans="1:14" x14ac:dyDescent="0.3">
      <c r="C8" s="3" t="s">
        <v>745</v>
      </c>
      <c r="D8" s="3" t="s">
        <v>746</v>
      </c>
      <c r="E8" s="3" t="s">
        <v>747</v>
      </c>
      <c r="F8" s="3" t="s">
        <v>748</v>
      </c>
      <c r="G8" s="3" t="s">
        <v>749</v>
      </c>
      <c r="H8" s="3" t="s">
        <v>750</v>
      </c>
      <c r="I8" s="3" t="s">
        <v>751</v>
      </c>
      <c r="J8" s="3" t="s">
        <v>752</v>
      </c>
      <c r="K8" s="3" t="s">
        <v>753</v>
      </c>
      <c r="L8" s="3" t="s">
        <v>754</v>
      </c>
      <c r="M8" s="3" t="s">
        <v>755</v>
      </c>
      <c r="N8" s="3" t="s">
        <v>756</v>
      </c>
    </row>
    <row r="9" spans="1:14" x14ac:dyDescent="0.3">
      <c r="C9">
        <f>AVERAGE(C2:C5)</f>
        <v>-0.10467625</v>
      </c>
      <c r="D9">
        <f t="shared" ref="D9:N9" si="0">AVERAGE(D2:D5)</f>
        <v>0.89358499999999996</v>
      </c>
      <c r="E9">
        <f t="shared" si="0"/>
        <v>4.7509000000000003E-2</v>
      </c>
      <c r="F9">
        <f t="shared" si="0"/>
        <v>1.12440275</v>
      </c>
      <c r="G9">
        <f t="shared" si="0"/>
        <v>1.3394662500000001</v>
      </c>
      <c r="H9">
        <f t="shared" si="0"/>
        <v>0.36134574999999997</v>
      </c>
      <c r="I9">
        <f t="shared" si="0"/>
        <v>0.10873075000000001</v>
      </c>
      <c r="J9">
        <f t="shared" si="0"/>
        <v>0.26261650000000003</v>
      </c>
      <c r="K9">
        <f t="shared" si="0"/>
        <v>-1.0596875000000001</v>
      </c>
      <c r="L9">
        <f t="shared" si="0"/>
        <v>-0.86470924999999998</v>
      </c>
      <c r="M9">
        <f t="shared" si="0"/>
        <v>-1.0066917499999999</v>
      </c>
      <c r="N9">
        <f t="shared" si="0"/>
        <v>-1.1018915</v>
      </c>
    </row>
  </sheetData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70842-DB77-44B6-B8D7-A978F2A89BF3}">
  <dimension ref="A1:O46"/>
  <sheetViews>
    <sheetView workbookViewId="0">
      <selection activeCell="B1" sqref="A1:B1"/>
    </sheetView>
  </sheetViews>
  <sheetFormatPr defaultColWidth="8.88671875" defaultRowHeight="14.4" x14ac:dyDescent="0.3"/>
  <cols>
    <col min="1" max="1" width="19.33203125" style="42" bestFit="1" customWidth="1"/>
    <col min="2" max="2" width="13.6640625" style="42" bestFit="1" customWidth="1"/>
    <col min="3" max="3" width="69.109375" style="18" customWidth="1"/>
    <col min="4" max="4" width="9.109375" style="18" bestFit="1" customWidth="1"/>
    <col min="5" max="5" width="13.88671875" style="18" bestFit="1" customWidth="1"/>
    <col min="6" max="6" width="8.88671875" style="18"/>
    <col min="7" max="7" width="19.33203125" style="42" bestFit="1" customWidth="1"/>
    <col min="8" max="8" width="13.6640625" style="42" bestFit="1" customWidth="1"/>
    <col min="9" max="9" width="39.88671875" style="18" customWidth="1"/>
    <col min="10" max="10" width="8.44140625" style="18" bestFit="1" customWidth="1"/>
    <col min="11" max="11" width="12.5546875" style="18" bestFit="1" customWidth="1"/>
    <col min="12" max="13" width="8.88671875" style="18"/>
    <col min="14" max="14" width="25.33203125" style="18" customWidth="1"/>
    <col min="15" max="16384" width="8.88671875" style="18"/>
  </cols>
  <sheetData>
    <row r="1" spans="1:15" x14ac:dyDescent="0.3">
      <c r="A1" s="41" t="s">
        <v>1089</v>
      </c>
      <c r="B1" s="41" t="s">
        <v>1104</v>
      </c>
      <c r="C1" s="19" t="s">
        <v>15</v>
      </c>
      <c r="D1" s="19" t="s">
        <v>1070</v>
      </c>
      <c r="E1" s="19" t="s">
        <v>1079</v>
      </c>
      <c r="G1" s="41" t="s">
        <v>1089</v>
      </c>
      <c r="H1" s="41" t="s">
        <v>1104</v>
      </c>
      <c r="I1" s="19" t="s">
        <v>15</v>
      </c>
      <c r="J1" s="19" t="s">
        <v>1080</v>
      </c>
      <c r="K1" s="19" t="s">
        <v>1081</v>
      </c>
    </row>
    <row r="2" spans="1:15" x14ac:dyDescent="0.3">
      <c r="A2" s="35" t="s">
        <v>1000</v>
      </c>
      <c r="B2" s="35" t="s">
        <v>1182</v>
      </c>
      <c r="C2" s="18" t="s">
        <v>628</v>
      </c>
      <c r="D2" s="20">
        <v>496.00353114708332</v>
      </c>
      <c r="E2" s="20">
        <f t="shared" ref="E2:E38" si="0">LOG(D2,2)</f>
        <v>8.9542065812543186</v>
      </c>
      <c r="G2" s="35" t="s">
        <v>627</v>
      </c>
      <c r="H2" s="35" t="s">
        <v>1182</v>
      </c>
      <c r="I2" s="18" t="s">
        <v>628</v>
      </c>
      <c r="J2" s="20">
        <v>908.55199570957143</v>
      </c>
      <c r="K2" s="20">
        <f t="shared" ref="K2:K46" si="1">LOG(J2,2)</f>
        <v>9.8274252708888348</v>
      </c>
      <c r="N2" s="34"/>
      <c r="O2" s="3"/>
    </row>
    <row r="3" spans="1:15" x14ac:dyDescent="0.3">
      <c r="A3" s="35" t="s">
        <v>696</v>
      </c>
      <c r="B3" s="35" t="s">
        <v>1203</v>
      </c>
      <c r="C3" s="18" t="s">
        <v>697</v>
      </c>
      <c r="D3" s="20">
        <v>12.11218444237257</v>
      </c>
      <c r="E3" s="20">
        <f t="shared" si="0"/>
        <v>3.5983871746160991</v>
      </c>
      <c r="G3" s="35" t="s">
        <v>162</v>
      </c>
      <c r="H3" s="35" t="s">
        <v>1136</v>
      </c>
      <c r="I3" s="18" t="s">
        <v>163</v>
      </c>
      <c r="J3" s="20">
        <v>4.8678946876628588</v>
      </c>
      <c r="K3" s="20">
        <f t="shared" si="1"/>
        <v>2.2832979570347973</v>
      </c>
      <c r="N3" s="35"/>
      <c r="O3" s="8"/>
    </row>
    <row r="4" spans="1:15" x14ac:dyDescent="0.3">
      <c r="A4" s="35" t="s">
        <v>629</v>
      </c>
      <c r="B4" s="35" t="s">
        <v>1106</v>
      </c>
      <c r="C4" s="18" t="s">
        <v>630</v>
      </c>
      <c r="D4" s="20">
        <v>5.2614758048723029</v>
      </c>
      <c r="E4" s="20">
        <f t="shared" si="0"/>
        <v>2.395467521521228</v>
      </c>
      <c r="G4" s="35" t="s">
        <v>234</v>
      </c>
      <c r="H4" s="35" t="s">
        <v>1200</v>
      </c>
      <c r="I4" s="18" t="s">
        <v>235</v>
      </c>
      <c r="J4" s="20">
        <v>4.3486322330877787</v>
      </c>
      <c r="K4" s="20">
        <f t="shared" si="1"/>
        <v>2.1205617042180758</v>
      </c>
      <c r="N4" s="35"/>
      <c r="O4" s="8"/>
    </row>
    <row r="5" spans="1:15" x14ac:dyDescent="0.3">
      <c r="A5" s="35" t="s">
        <v>548</v>
      </c>
      <c r="B5" s="35" t="s">
        <v>1109</v>
      </c>
      <c r="C5" s="18" t="s">
        <v>549</v>
      </c>
      <c r="D5" s="20">
        <v>5.8592643755183769</v>
      </c>
      <c r="E5" s="20">
        <f t="shared" si="0"/>
        <v>2.5507195471713779</v>
      </c>
      <c r="G5" s="35" t="s">
        <v>629</v>
      </c>
      <c r="H5" s="35" t="s">
        <v>1106</v>
      </c>
      <c r="I5" s="18" t="s">
        <v>630</v>
      </c>
      <c r="J5" s="20">
        <v>4.3239132523928703</v>
      </c>
      <c r="K5" s="20">
        <f t="shared" si="1"/>
        <v>2.112337579594763</v>
      </c>
      <c r="N5" s="35"/>
      <c r="O5" s="8"/>
    </row>
    <row r="6" spans="1:15" x14ac:dyDescent="0.3">
      <c r="A6" s="35" t="s">
        <v>943</v>
      </c>
      <c r="B6" s="35" t="s">
        <v>1110</v>
      </c>
      <c r="C6" s="18" t="s">
        <v>944</v>
      </c>
      <c r="D6" s="20">
        <v>6.4423090339445706</v>
      </c>
      <c r="E6" s="20">
        <f t="shared" si="0"/>
        <v>2.6875778676511435</v>
      </c>
      <c r="G6" s="35" t="s">
        <v>548</v>
      </c>
      <c r="H6" s="35" t="s">
        <v>1109</v>
      </c>
      <c r="I6" s="18" t="s">
        <v>549</v>
      </c>
      <c r="J6" s="20">
        <v>7.1765526526699821</v>
      </c>
      <c r="K6" s="20">
        <f t="shared" si="1"/>
        <v>2.8432909937362565</v>
      </c>
      <c r="N6" s="35"/>
      <c r="O6" s="8"/>
    </row>
    <row r="7" spans="1:15" x14ac:dyDescent="0.3">
      <c r="A7" s="35" t="s">
        <v>904</v>
      </c>
      <c r="B7" s="35" t="s">
        <v>1112</v>
      </c>
      <c r="C7" s="18" t="s">
        <v>905</v>
      </c>
      <c r="D7" s="20">
        <v>56.490512163259019</v>
      </c>
      <c r="E7" s="20">
        <f t="shared" si="0"/>
        <v>5.8199366756110118</v>
      </c>
      <c r="G7" s="35" t="s">
        <v>943</v>
      </c>
      <c r="H7" s="35" t="s">
        <v>1110</v>
      </c>
      <c r="I7" s="18" t="s">
        <v>944</v>
      </c>
      <c r="J7" s="20">
        <v>10.062687144038799</v>
      </c>
      <c r="K7" s="20">
        <f t="shared" si="1"/>
        <v>3.3309437093460272</v>
      </c>
      <c r="N7" s="35"/>
      <c r="O7" s="8"/>
    </row>
    <row r="8" spans="1:15" x14ac:dyDescent="0.3">
      <c r="A8" s="35" t="s">
        <v>95</v>
      </c>
      <c r="B8" s="35" t="s">
        <v>1137</v>
      </c>
      <c r="C8" s="18" t="s">
        <v>96</v>
      </c>
      <c r="D8" s="20">
        <v>47.412264441780643</v>
      </c>
      <c r="E8" s="20">
        <f t="shared" si="0"/>
        <v>5.5671883936869886</v>
      </c>
      <c r="G8" s="35" t="s">
        <v>904</v>
      </c>
      <c r="H8" s="35" t="s">
        <v>1112</v>
      </c>
      <c r="I8" s="18" t="s">
        <v>905</v>
      </c>
      <c r="J8" s="20">
        <v>99.845142941881861</v>
      </c>
      <c r="K8" s="20">
        <f t="shared" si="1"/>
        <v>6.641620343046398</v>
      </c>
      <c r="N8" s="35"/>
      <c r="O8" s="8"/>
    </row>
    <row r="9" spans="1:15" x14ac:dyDescent="0.3">
      <c r="A9" s="35" t="s">
        <v>154</v>
      </c>
      <c r="B9" s="35" t="s">
        <v>1186</v>
      </c>
      <c r="C9" s="18" t="s">
        <v>155</v>
      </c>
      <c r="D9" s="20">
        <v>896.03368756406167</v>
      </c>
      <c r="E9" s="20">
        <f t="shared" si="0"/>
        <v>9.8074091630933111</v>
      </c>
      <c r="G9" s="35" t="s">
        <v>95</v>
      </c>
      <c r="H9" s="35" t="s">
        <v>1137</v>
      </c>
      <c r="I9" s="18" t="s">
        <v>96</v>
      </c>
      <c r="J9" s="20">
        <v>32.623511054050908</v>
      </c>
      <c r="K9" s="20">
        <f t="shared" si="1"/>
        <v>5.0278401530769816</v>
      </c>
      <c r="N9" s="35"/>
      <c r="O9" s="8"/>
    </row>
    <row r="10" spans="1:15" x14ac:dyDescent="0.3">
      <c r="A10" s="35" t="s">
        <v>154</v>
      </c>
      <c r="B10" s="35" t="s">
        <v>1186</v>
      </c>
      <c r="C10" s="14" t="s">
        <v>155</v>
      </c>
      <c r="D10" s="21">
        <v>4.9245861524627683</v>
      </c>
      <c r="E10" s="20">
        <f t="shared" si="0"/>
        <v>2.3000024898733105</v>
      </c>
      <c r="G10" s="35" t="s">
        <v>154</v>
      </c>
      <c r="H10" s="35" t="s">
        <v>1186</v>
      </c>
      <c r="I10" s="18" t="s">
        <v>155</v>
      </c>
      <c r="J10" s="20">
        <v>31.031355284482608</v>
      </c>
      <c r="K10" s="20">
        <f t="shared" si="1"/>
        <v>4.9556548023728704</v>
      </c>
      <c r="N10" s="35"/>
      <c r="O10" s="8"/>
    </row>
    <row r="11" spans="1:15" x14ac:dyDescent="0.3">
      <c r="A11" s="35" t="s">
        <v>845</v>
      </c>
      <c r="B11" s="35" t="s">
        <v>1186</v>
      </c>
      <c r="C11" s="18" t="s">
        <v>846</v>
      </c>
      <c r="D11" s="20">
        <v>10.402525124318844</v>
      </c>
      <c r="E11" s="20">
        <f t="shared" si="0"/>
        <v>3.3788618676907438</v>
      </c>
      <c r="G11" s="35" t="s">
        <v>917</v>
      </c>
      <c r="H11" s="35" t="s">
        <v>1115</v>
      </c>
      <c r="I11" s="18" t="s">
        <v>504</v>
      </c>
      <c r="J11" s="20">
        <v>8.4870198361191296</v>
      </c>
      <c r="K11" s="20">
        <f t="shared" si="1"/>
        <v>3.0852580493696915</v>
      </c>
      <c r="N11" s="35"/>
      <c r="O11" s="8"/>
    </row>
    <row r="12" spans="1:15" x14ac:dyDescent="0.3">
      <c r="A12" s="35" t="s">
        <v>851</v>
      </c>
      <c r="B12" s="35" t="s">
        <v>1187</v>
      </c>
      <c r="C12" s="18" t="s">
        <v>185</v>
      </c>
      <c r="D12" s="20">
        <v>8.1959844976132494</v>
      </c>
      <c r="E12" s="20">
        <f t="shared" si="0"/>
        <v>3.0349172555500332</v>
      </c>
      <c r="G12" s="35" t="s">
        <v>917</v>
      </c>
      <c r="H12" s="35" t="s">
        <v>1115</v>
      </c>
      <c r="I12" s="18" t="s">
        <v>504</v>
      </c>
      <c r="J12" s="20">
        <v>4.1054166088037398</v>
      </c>
      <c r="K12" s="20">
        <f t="shared" si="1"/>
        <v>2.0375286310062526</v>
      </c>
      <c r="N12" s="35"/>
      <c r="O12" s="10"/>
    </row>
    <row r="13" spans="1:15" x14ac:dyDescent="0.3">
      <c r="A13" s="35" t="s">
        <v>184</v>
      </c>
      <c r="B13" s="35" t="s">
        <v>1187</v>
      </c>
      <c r="C13" s="18" t="s">
        <v>185</v>
      </c>
      <c r="D13" s="20">
        <v>5.1115651736020782</v>
      </c>
      <c r="E13" s="20">
        <f t="shared" si="0"/>
        <v>2.3537651155162411</v>
      </c>
      <c r="G13" s="35" t="s">
        <v>851</v>
      </c>
      <c r="H13" s="35" t="s">
        <v>1187</v>
      </c>
      <c r="I13" s="18" t="s">
        <v>185</v>
      </c>
      <c r="J13" s="20">
        <v>24.181830818820142</v>
      </c>
      <c r="K13" s="20">
        <f t="shared" si="1"/>
        <v>4.5958515707912921</v>
      </c>
      <c r="N13" s="35"/>
      <c r="O13" s="8"/>
    </row>
    <row r="14" spans="1:15" x14ac:dyDescent="0.3">
      <c r="A14" s="35" t="s">
        <v>279</v>
      </c>
      <c r="B14" s="35" t="s">
        <v>1169</v>
      </c>
      <c r="C14" s="18" t="s">
        <v>280</v>
      </c>
      <c r="D14" s="20">
        <v>9.2631132646986618</v>
      </c>
      <c r="E14" s="20">
        <f t="shared" si="0"/>
        <v>3.2114971542499191</v>
      </c>
      <c r="G14" s="35" t="s">
        <v>279</v>
      </c>
      <c r="H14" s="35" t="s">
        <v>1169</v>
      </c>
      <c r="I14" s="18" t="s">
        <v>280</v>
      </c>
      <c r="J14" s="20">
        <v>23.478129257014441</v>
      </c>
      <c r="K14" s="20">
        <f t="shared" si="1"/>
        <v>4.5532455536270584</v>
      </c>
      <c r="N14" s="35"/>
      <c r="O14" s="8"/>
    </row>
    <row r="15" spans="1:15" x14ac:dyDescent="0.3">
      <c r="A15" s="35" t="s">
        <v>89</v>
      </c>
      <c r="B15" s="35" t="s">
        <v>1116</v>
      </c>
      <c r="C15" s="18" t="s">
        <v>90</v>
      </c>
      <c r="D15" s="20">
        <v>6.5994572314484801</v>
      </c>
      <c r="E15" s="20">
        <f t="shared" si="0"/>
        <v>2.7223473757290497</v>
      </c>
      <c r="G15" s="35" t="s">
        <v>89</v>
      </c>
      <c r="H15" s="35" t="s">
        <v>1116</v>
      </c>
      <c r="I15" s="18" t="s">
        <v>90</v>
      </c>
      <c r="J15" s="20">
        <v>11.989735495643096</v>
      </c>
      <c r="K15" s="20">
        <f t="shared" si="1"/>
        <v>3.5837279268394009</v>
      </c>
      <c r="N15" s="35"/>
      <c r="O15" s="8"/>
    </row>
    <row r="16" spans="1:15" x14ac:dyDescent="0.3">
      <c r="A16" s="35" t="s">
        <v>264</v>
      </c>
      <c r="B16" s="35" t="s">
        <v>1204</v>
      </c>
      <c r="C16" s="14" t="s">
        <v>311</v>
      </c>
      <c r="D16" s="21">
        <v>4.0765614346353587</v>
      </c>
      <c r="E16" s="20">
        <f t="shared" si="0"/>
        <v>2.027352756897606</v>
      </c>
      <c r="G16" s="35" t="s">
        <v>310</v>
      </c>
      <c r="H16" s="35" t="s">
        <v>1188</v>
      </c>
      <c r="I16" s="18" t="s">
        <v>311</v>
      </c>
      <c r="J16" s="20">
        <v>17.660995119280187</v>
      </c>
      <c r="K16" s="20">
        <f t="shared" si="1"/>
        <v>4.1424947296746177</v>
      </c>
      <c r="N16" s="35"/>
      <c r="O16" s="8"/>
    </row>
    <row r="17" spans="1:15" x14ac:dyDescent="0.3">
      <c r="A17" s="35" t="s">
        <v>310</v>
      </c>
      <c r="B17" s="35" t="s">
        <v>1188</v>
      </c>
      <c r="C17" s="18" t="s">
        <v>40</v>
      </c>
      <c r="D17" s="20">
        <v>11.164286667177137</v>
      </c>
      <c r="E17" s="20">
        <f t="shared" si="0"/>
        <v>3.480819169191252</v>
      </c>
      <c r="G17" s="35" t="s">
        <v>38</v>
      </c>
      <c r="H17" s="35" t="s">
        <v>1139</v>
      </c>
      <c r="I17" s="18" t="s">
        <v>40</v>
      </c>
      <c r="J17" s="20">
        <v>21.695072062083597</v>
      </c>
      <c r="K17" s="20">
        <f t="shared" si="1"/>
        <v>4.4392954730880181</v>
      </c>
      <c r="N17" s="35"/>
      <c r="O17" s="8"/>
    </row>
    <row r="18" spans="1:15" x14ac:dyDescent="0.3">
      <c r="A18" s="35" t="s">
        <v>38</v>
      </c>
      <c r="B18" s="35" t="s">
        <v>1139</v>
      </c>
      <c r="C18" s="18" t="s">
        <v>40</v>
      </c>
      <c r="D18" s="20">
        <v>6.4431456390543298</v>
      </c>
      <c r="E18" s="20">
        <f t="shared" si="0"/>
        <v>2.6877652054013992</v>
      </c>
      <c r="G18" s="35" t="s">
        <v>38</v>
      </c>
      <c r="H18" s="35" t="s">
        <v>1139</v>
      </c>
      <c r="I18" s="18" t="s">
        <v>40</v>
      </c>
      <c r="J18" s="20">
        <v>10.505630532855143</v>
      </c>
      <c r="K18" s="20">
        <f t="shared" si="1"/>
        <v>3.3930908479810671</v>
      </c>
      <c r="N18" s="35"/>
      <c r="O18" s="8"/>
    </row>
    <row r="19" spans="1:15" x14ac:dyDescent="0.3">
      <c r="A19" s="35" t="s">
        <v>889</v>
      </c>
      <c r="B19" s="35" t="s">
        <v>1119</v>
      </c>
      <c r="C19" s="18" t="s">
        <v>890</v>
      </c>
      <c r="D19" s="20">
        <v>12.325856044254119</v>
      </c>
      <c r="E19" s="20">
        <f t="shared" si="0"/>
        <v>3.6236159417268801</v>
      </c>
      <c r="G19" s="35" t="s">
        <v>889</v>
      </c>
      <c r="H19" s="35" t="s">
        <v>1119</v>
      </c>
      <c r="I19" s="18" t="s">
        <v>890</v>
      </c>
      <c r="J19" s="20">
        <v>8.3728538047655778</v>
      </c>
      <c r="K19" s="20">
        <f t="shared" si="1"/>
        <v>3.0657194349924426</v>
      </c>
      <c r="N19" s="35"/>
      <c r="O19" s="8"/>
    </row>
    <row r="20" spans="1:15" x14ac:dyDescent="0.3">
      <c r="A20" s="35" t="s">
        <v>999</v>
      </c>
      <c r="B20" s="35" t="s">
        <v>1120</v>
      </c>
      <c r="C20" s="18" t="s">
        <v>713</v>
      </c>
      <c r="D20" s="20">
        <v>11.356281782904528</v>
      </c>
      <c r="E20" s="20">
        <f t="shared" si="0"/>
        <v>3.5054186470330126</v>
      </c>
      <c r="G20" s="35" t="s">
        <v>999</v>
      </c>
      <c r="H20" s="35" t="s">
        <v>1120</v>
      </c>
      <c r="I20" s="18" t="s">
        <v>713</v>
      </c>
      <c r="J20" s="20">
        <v>13.05814813759882</v>
      </c>
      <c r="K20" s="20">
        <f t="shared" si="1"/>
        <v>3.7068784081470945</v>
      </c>
      <c r="N20" s="35"/>
      <c r="O20" s="8"/>
    </row>
    <row r="21" spans="1:15" x14ac:dyDescent="0.3">
      <c r="A21" s="35" t="s">
        <v>283</v>
      </c>
      <c r="B21" s="35" t="s">
        <v>1198</v>
      </c>
      <c r="C21" s="18" t="s">
        <v>284</v>
      </c>
      <c r="D21" s="20">
        <v>7.5038180917501025</v>
      </c>
      <c r="E21" s="20">
        <f t="shared" si="0"/>
        <v>2.9076248543310315</v>
      </c>
      <c r="G21" s="35" t="s">
        <v>190</v>
      </c>
      <c r="H21" s="35" t="s">
        <v>1124</v>
      </c>
      <c r="I21" s="18" t="s">
        <v>191</v>
      </c>
      <c r="J21" s="20">
        <v>16.835724757878744</v>
      </c>
      <c r="K21" s="20">
        <f t="shared" si="1"/>
        <v>4.073453923691245</v>
      </c>
      <c r="N21" s="35"/>
      <c r="O21" s="8"/>
    </row>
    <row r="22" spans="1:15" x14ac:dyDescent="0.3">
      <c r="A22" s="35" t="s">
        <v>428</v>
      </c>
      <c r="B22" s="35" t="s">
        <v>1128</v>
      </c>
      <c r="C22" s="18" t="s">
        <v>429</v>
      </c>
      <c r="D22" s="20">
        <v>6.015365663134963</v>
      </c>
      <c r="E22" s="20">
        <f t="shared" si="0"/>
        <v>2.5886524388738392</v>
      </c>
      <c r="G22" s="35" t="s">
        <v>277</v>
      </c>
      <c r="H22" s="35" t="s">
        <v>1125</v>
      </c>
      <c r="I22" s="18" t="s">
        <v>278</v>
      </c>
      <c r="J22" s="20">
        <v>10.518446129706781</v>
      </c>
      <c r="K22" s="20">
        <f t="shared" si="1"/>
        <v>3.3948496886294</v>
      </c>
      <c r="N22" s="35"/>
      <c r="O22" s="8"/>
    </row>
    <row r="23" spans="1:15" x14ac:dyDescent="0.3">
      <c r="A23" s="35" t="s">
        <v>156</v>
      </c>
      <c r="B23" s="35" t="s">
        <v>1126</v>
      </c>
      <c r="C23" s="18" t="s">
        <v>157</v>
      </c>
      <c r="D23" s="20">
        <v>7656.2310699039062</v>
      </c>
      <c r="E23" s="20">
        <f t="shared" si="0"/>
        <v>12.902418656593374</v>
      </c>
      <c r="G23" s="35" t="s">
        <v>156</v>
      </c>
      <c r="H23" s="35" t="s">
        <v>1126</v>
      </c>
      <c r="I23" s="18" t="s">
        <v>157</v>
      </c>
      <c r="J23" s="20">
        <v>7103.7745021843257</v>
      </c>
      <c r="K23" s="20">
        <f t="shared" si="1"/>
        <v>12.794370071059593</v>
      </c>
      <c r="N23" s="35"/>
      <c r="O23" s="8"/>
    </row>
    <row r="24" spans="1:15" x14ac:dyDescent="0.3">
      <c r="A24" s="35" t="s">
        <v>218</v>
      </c>
      <c r="B24" s="35" t="s">
        <v>1127</v>
      </c>
      <c r="C24" s="14" t="s">
        <v>219</v>
      </c>
      <c r="D24" s="21">
        <v>4.7564544869874998</v>
      </c>
      <c r="E24" s="20">
        <f t="shared" si="0"/>
        <v>2.2498865735352251</v>
      </c>
      <c r="G24" s="35" t="s">
        <v>156</v>
      </c>
      <c r="H24" s="35" t="s">
        <v>1126</v>
      </c>
      <c r="I24" s="18" t="s">
        <v>157</v>
      </c>
      <c r="J24" s="20">
        <v>6.8033707223021063</v>
      </c>
      <c r="K24" s="20">
        <f t="shared" si="1"/>
        <v>2.7662497051108135</v>
      </c>
      <c r="N24" s="35"/>
      <c r="O24" s="8"/>
    </row>
    <row r="25" spans="1:15" x14ac:dyDescent="0.3">
      <c r="A25" s="35" t="s">
        <v>261</v>
      </c>
      <c r="B25" s="35" t="s">
        <v>1127</v>
      </c>
      <c r="C25" s="14" t="s">
        <v>262</v>
      </c>
      <c r="D25" s="21">
        <v>4.0969469041405215</v>
      </c>
      <c r="E25" s="20">
        <f t="shared" si="0"/>
        <v>2.0345491958132031</v>
      </c>
      <c r="G25" s="35" t="s">
        <v>156</v>
      </c>
      <c r="H25" s="35" t="s">
        <v>1126</v>
      </c>
      <c r="I25" s="18" t="s">
        <v>157</v>
      </c>
      <c r="J25" s="20">
        <v>4.8431394160184329</v>
      </c>
      <c r="K25" s="20">
        <f t="shared" si="1"/>
        <v>2.2759425333759244</v>
      </c>
      <c r="N25" s="35"/>
      <c r="O25" s="8"/>
    </row>
    <row r="26" spans="1:15" x14ac:dyDescent="0.3">
      <c r="A26" s="35" t="s">
        <v>743</v>
      </c>
      <c r="B26" s="35" t="s">
        <v>1208</v>
      </c>
      <c r="C26" s="18" t="s">
        <v>744</v>
      </c>
      <c r="D26" s="20">
        <v>10.883741940742391</v>
      </c>
      <c r="E26" s="20">
        <f t="shared" si="0"/>
        <v>3.4441027499333376</v>
      </c>
      <c r="G26" s="35" t="s">
        <v>218</v>
      </c>
      <c r="H26" s="35" t="s">
        <v>1127</v>
      </c>
      <c r="I26" s="18" t="s">
        <v>219</v>
      </c>
      <c r="J26" s="20">
        <v>9.6061720093434779</v>
      </c>
      <c r="K26" s="20">
        <f t="shared" si="1"/>
        <v>3.2639616418883639</v>
      </c>
      <c r="N26" s="35"/>
      <c r="O26" s="8"/>
    </row>
    <row r="27" spans="1:15" x14ac:dyDescent="0.3">
      <c r="A27" s="35" t="s">
        <v>884</v>
      </c>
      <c r="B27" s="35" t="s">
        <v>1145</v>
      </c>
      <c r="C27" t="s">
        <v>885</v>
      </c>
      <c r="D27" s="21">
        <v>4.8575086309526894</v>
      </c>
      <c r="E27" s="20">
        <f t="shared" si="0"/>
        <v>2.2802165592324588</v>
      </c>
      <c r="G27" s="35" t="s">
        <v>261</v>
      </c>
      <c r="H27" s="35" t="s">
        <v>1127</v>
      </c>
      <c r="I27" s="18" t="s">
        <v>262</v>
      </c>
      <c r="J27" s="20">
        <v>14.01012036952258</v>
      </c>
      <c r="K27" s="20">
        <f t="shared" si="1"/>
        <v>3.8083974457858081</v>
      </c>
      <c r="N27" s="35"/>
      <c r="O27" s="8"/>
    </row>
    <row r="28" spans="1:15" x14ac:dyDescent="0.3">
      <c r="A28" s="35" t="s">
        <v>115</v>
      </c>
      <c r="B28" s="35" t="s">
        <v>1173</v>
      </c>
      <c r="C28" s="18" t="s">
        <v>116</v>
      </c>
      <c r="D28" s="20">
        <v>6.2785494823293124</v>
      </c>
      <c r="E28" s="20">
        <f t="shared" si="0"/>
        <v>2.65043129536499</v>
      </c>
      <c r="G28" s="35" t="s">
        <v>354</v>
      </c>
      <c r="H28" s="35" t="s">
        <v>1129</v>
      </c>
      <c r="I28" s="18" t="s">
        <v>355</v>
      </c>
      <c r="J28" s="20">
        <v>22.564528715149791</v>
      </c>
      <c r="K28" s="20">
        <f t="shared" si="1"/>
        <v>4.4959847414893188</v>
      </c>
    </row>
    <row r="29" spans="1:15" x14ac:dyDescent="0.3">
      <c r="A29" s="35" t="s">
        <v>35</v>
      </c>
      <c r="B29" s="35" t="s">
        <v>1146</v>
      </c>
      <c r="C29" s="18" t="s">
        <v>36</v>
      </c>
      <c r="D29" s="20">
        <v>198.6249080899598</v>
      </c>
      <c r="E29" s="20">
        <f t="shared" si="0"/>
        <v>7.6339027417679537</v>
      </c>
      <c r="G29" s="35" t="s">
        <v>809</v>
      </c>
      <c r="H29" s="35" t="s">
        <v>1130</v>
      </c>
      <c r="I29" s="18" t="s">
        <v>810</v>
      </c>
      <c r="J29" s="20">
        <v>4.1021191264324255</v>
      </c>
      <c r="K29" s="20">
        <f t="shared" si="1"/>
        <v>2.0363693886041627</v>
      </c>
    </row>
    <row r="30" spans="1:15" x14ac:dyDescent="0.3">
      <c r="A30" s="35" t="s">
        <v>119</v>
      </c>
      <c r="B30" s="35" t="s">
        <v>1155</v>
      </c>
      <c r="C30" s="18" t="s">
        <v>120</v>
      </c>
      <c r="D30" s="20">
        <v>7.9119704960342334</v>
      </c>
      <c r="E30" s="20">
        <f t="shared" si="0"/>
        <v>2.9840370462557115</v>
      </c>
      <c r="G30" s="35" t="s">
        <v>1052</v>
      </c>
      <c r="H30" s="35" t="s">
        <v>1143</v>
      </c>
      <c r="I30" s="18" t="s">
        <v>1027</v>
      </c>
      <c r="J30" s="20">
        <v>6.7293545647090287</v>
      </c>
      <c r="K30" s="20">
        <f t="shared" si="1"/>
        <v>2.7504681376813971</v>
      </c>
    </row>
    <row r="31" spans="1:15" x14ac:dyDescent="0.3">
      <c r="A31" s="35" t="s">
        <v>971</v>
      </c>
      <c r="B31" s="35" t="s">
        <v>1190</v>
      </c>
      <c r="C31" s="18" t="s">
        <v>972</v>
      </c>
      <c r="D31" s="20">
        <v>7.1270394782520894</v>
      </c>
      <c r="E31" s="20">
        <f t="shared" si="0"/>
        <v>2.8333029157968017</v>
      </c>
      <c r="G31" s="35" t="s">
        <v>852</v>
      </c>
      <c r="H31" s="35" t="s">
        <v>1208</v>
      </c>
      <c r="I31" s="18" t="s">
        <v>853</v>
      </c>
      <c r="J31" s="20">
        <v>5.5438148923414232</v>
      </c>
      <c r="K31" s="20">
        <f t="shared" si="1"/>
        <v>2.4708790867753674</v>
      </c>
    </row>
    <row r="32" spans="1:15" x14ac:dyDescent="0.3">
      <c r="A32" s="35" t="s">
        <v>308</v>
      </c>
      <c r="B32" s="35" t="s">
        <v>1117</v>
      </c>
      <c r="C32" s="14" t="s">
        <v>309</v>
      </c>
      <c r="D32" s="21">
        <v>4.0917389930011652</v>
      </c>
      <c r="E32" s="20">
        <f t="shared" si="0"/>
        <v>2.03271412027568</v>
      </c>
      <c r="G32" s="35" t="s">
        <v>743</v>
      </c>
      <c r="H32" s="35" t="s">
        <v>1208</v>
      </c>
      <c r="I32" s="18" t="s">
        <v>744</v>
      </c>
      <c r="J32" s="20">
        <v>4.4373014103440713</v>
      </c>
      <c r="K32" s="20">
        <f t="shared" si="1"/>
        <v>2.1496825537079776</v>
      </c>
    </row>
    <row r="33" spans="1:11" x14ac:dyDescent="0.3">
      <c r="A33" s="35" t="s">
        <v>992</v>
      </c>
      <c r="B33" s="35" t="s">
        <v>1158</v>
      </c>
      <c r="C33" t="s">
        <v>993</v>
      </c>
      <c r="D33" s="21">
        <v>4.1109021470069909</v>
      </c>
      <c r="E33" s="20">
        <f t="shared" si="0"/>
        <v>2.0394550314231554</v>
      </c>
      <c r="G33" s="35" t="s">
        <v>884</v>
      </c>
      <c r="H33" s="35" t="s">
        <v>1145</v>
      </c>
      <c r="I33" s="18" t="s">
        <v>885</v>
      </c>
      <c r="J33" s="20">
        <v>42.299010321475485</v>
      </c>
      <c r="K33" s="20">
        <f t="shared" si="1"/>
        <v>5.4025520035989567</v>
      </c>
    </row>
    <row r="34" spans="1:11" x14ac:dyDescent="0.3">
      <c r="A34" s="35" t="s">
        <v>483</v>
      </c>
      <c r="B34" s="35" t="s">
        <v>1195</v>
      </c>
      <c r="C34" s="18" t="s">
        <v>484</v>
      </c>
      <c r="D34" s="20">
        <v>10.42871565036581</v>
      </c>
      <c r="E34" s="20">
        <f t="shared" si="0"/>
        <v>3.3824895884169575</v>
      </c>
      <c r="G34" s="35" t="s">
        <v>115</v>
      </c>
      <c r="H34" s="35" t="s">
        <v>1173</v>
      </c>
      <c r="I34" s="18" t="s">
        <v>116</v>
      </c>
      <c r="J34" s="20">
        <v>4.7138992009496423</v>
      </c>
      <c r="K34" s="20">
        <f t="shared" si="1"/>
        <v>2.2369209092361766</v>
      </c>
    </row>
    <row r="35" spans="1:11" x14ac:dyDescent="0.3">
      <c r="A35" s="35" t="s">
        <v>91</v>
      </c>
      <c r="B35" s="35" t="s">
        <v>1162</v>
      </c>
      <c r="C35" s="18" t="s">
        <v>92</v>
      </c>
      <c r="D35" s="20">
        <v>5.2848515925574127</v>
      </c>
      <c r="E35" s="20">
        <f t="shared" si="0"/>
        <v>2.4018629588950615</v>
      </c>
      <c r="G35" s="35" t="s">
        <v>35</v>
      </c>
      <c r="H35" s="35" t="s">
        <v>1146</v>
      </c>
      <c r="I35" s="18" t="s">
        <v>36</v>
      </c>
      <c r="J35" s="20">
        <v>333.77156343594748</v>
      </c>
      <c r="K35" s="20">
        <f t="shared" si="1"/>
        <v>8.3827172354353365</v>
      </c>
    </row>
    <row r="36" spans="1:11" x14ac:dyDescent="0.3">
      <c r="A36" s="35" t="s">
        <v>726</v>
      </c>
      <c r="B36" s="35" t="s">
        <v>1176</v>
      </c>
      <c r="C36" s="18" t="s">
        <v>727</v>
      </c>
      <c r="D36" s="20">
        <v>5.0894975356770429</v>
      </c>
      <c r="E36" s="20">
        <f t="shared" si="0"/>
        <v>2.347523232220607</v>
      </c>
      <c r="G36" s="35" t="s">
        <v>119</v>
      </c>
      <c r="H36" s="35" t="s">
        <v>1155</v>
      </c>
      <c r="I36" s="18" t="s">
        <v>120</v>
      </c>
      <c r="J36" s="20">
        <v>15.208728602975409</v>
      </c>
      <c r="K36" s="20">
        <f t="shared" si="1"/>
        <v>3.9268276486829592</v>
      </c>
    </row>
    <row r="37" spans="1:11" x14ac:dyDescent="0.3">
      <c r="A37" s="35" t="s">
        <v>160</v>
      </c>
      <c r="B37" s="35" t="s">
        <v>1153</v>
      </c>
      <c r="C37" s="18" t="s">
        <v>161</v>
      </c>
      <c r="D37" s="20">
        <v>6.6344017501238248</v>
      </c>
      <c r="E37" s="20">
        <f t="shared" si="0"/>
        <v>2.7299663780231112</v>
      </c>
      <c r="G37" s="35" t="s">
        <v>347</v>
      </c>
      <c r="H37" s="35" t="s">
        <v>1157</v>
      </c>
      <c r="I37" s="8" t="s">
        <v>348</v>
      </c>
      <c r="J37" s="21">
        <v>4.0543159245755813</v>
      </c>
      <c r="K37" s="20">
        <f t="shared" si="1"/>
        <v>2.0194585123519349</v>
      </c>
    </row>
    <row r="38" spans="1:11" x14ac:dyDescent="0.3">
      <c r="A38" s="35" t="s">
        <v>719</v>
      </c>
      <c r="B38" s="35" t="s">
        <v>1207</v>
      </c>
      <c r="C38" s="18" t="s">
        <v>720</v>
      </c>
      <c r="D38" s="20">
        <v>73.963334991254143</v>
      </c>
      <c r="E38" s="20">
        <f t="shared" si="0"/>
        <v>6.2087383719127356</v>
      </c>
      <c r="G38" s="35" t="s">
        <v>971</v>
      </c>
      <c r="H38" s="35" t="s">
        <v>1190</v>
      </c>
      <c r="I38" s="18" t="s">
        <v>972</v>
      </c>
      <c r="J38" s="20">
        <v>11.464002073478817</v>
      </c>
      <c r="K38" s="20">
        <f t="shared" si="1"/>
        <v>3.5190388705384166</v>
      </c>
    </row>
    <row r="39" spans="1:11" x14ac:dyDescent="0.3">
      <c r="G39" s="35" t="s">
        <v>992</v>
      </c>
      <c r="H39" s="35" t="s">
        <v>1158</v>
      </c>
      <c r="I39" s="18" t="s">
        <v>993</v>
      </c>
      <c r="J39" s="20">
        <v>12.282621694816358</v>
      </c>
      <c r="K39" s="20">
        <f t="shared" si="1"/>
        <v>3.618546628105201</v>
      </c>
    </row>
    <row r="40" spans="1:11" x14ac:dyDescent="0.3">
      <c r="G40" s="35" t="s">
        <v>680</v>
      </c>
      <c r="H40" s="35" t="s">
        <v>1159</v>
      </c>
      <c r="I40" s="18" t="s">
        <v>151</v>
      </c>
      <c r="J40" s="20">
        <v>6.7946819146309245</v>
      </c>
      <c r="K40" s="20">
        <f t="shared" si="1"/>
        <v>2.7644060144325748</v>
      </c>
    </row>
    <row r="41" spans="1:11" x14ac:dyDescent="0.3">
      <c r="G41" s="35" t="s">
        <v>483</v>
      </c>
      <c r="H41" s="35" t="s">
        <v>1195</v>
      </c>
      <c r="I41" s="18" t="s">
        <v>484</v>
      </c>
      <c r="J41" s="20">
        <v>7.1817311368222745</v>
      </c>
      <c r="K41" s="20">
        <f t="shared" si="1"/>
        <v>2.8443316436968371</v>
      </c>
    </row>
    <row r="42" spans="1:11" x14ac:dyDescent="0.3">
      <c r="G42" s="35" t="s">
        <v>860</v>
      </c>
      <c r="H42" s="35" t="s">
        <v>1180</v>
      </c>
      <c r="I42" s="18" t="s">
        <v>861</v>
      </c>
      <c r="J42" s="20">
        <v>9.790045110971537</v>
      </c>
      <c r="K42" s="20">
        <f t="shared" si="1"/>
        <v>3.291315507553688</v>
      </c>
    </row>
    <row r="43" spans="1:11" x14ac:dyDescent="0.3">
      <c r="G43" s="35" t="s">
        <v>91</v>
      </c>
      <c r="H43" s="35" t="s">
        <v>1162</v>
      </c>
      <c r="I43" s="18" t="s">
        <v>92</v>
      </c>
      <c r="J43" s="20">
        <v>24.175019205693157</v>
      </c>
      <c r="K43" s="20">
        <f t="shared" si="1"/>
        <v>4.595445130730007</v>
      </c>
    </row>
    <row r="44" spans="1:11" x14ac:dyDescent="0.3">
      <c r="G44" s="35" t="s">
        <v>589</v>
      </c>
      <c r="H44" s="35" t="s">
        <v>1165</v>
      </c>
      <c r="I44" s="18" t="s">
        <v>590</v>
      </c>
      <c r="J44" s="20">
        <v>4.6046962671087206</v>
      </c>
      <c r="K44" s="20">
        <f t="shared" si="1"/>
        <v>2.2031059970576181</v>
      </c>
    </row>
    <row r="45" spans="1:11" x14ac:dyDescent="0.3">
      <c r="G45" s="35" t="s">
        <v>250</v>
      </c>
      <c r="H45" s="35" t="s">
        <v>1152</v>
      </c>
      <c r="I45" s="18" t="s">
        <v>251</v>
      </c>
      <c r="J45" s="20">
        <v>9.2731172492102463</v>
      </c>
      <c r="K45" s="20">
        <f t="shared" si="1"/>
        <v>3.2130543964556049</v>
      </c>
    </row>
    <row r="46" spans="1:11" x14ac:dyDescent="0.3">
      <c r="G46" s="35" t="s">
        <v>719</v>
      </c>
      <c r="H46" s="35" t="s">
        <v>1207</v>
      </c>
      <c r="I46" s="18" t="s">
        <v>720</v>
      </c>
      <c r="J46" s="20">
        <v>73.307765253690604</v>
      </c>
      <c r="K46" s="20">
        <f t="shared" si="1"/>
        <v>6.1958941213450407</v>
      </c>
    </row>
  </sheetData>
  <sortState xmlns:xlrd2="http://schemas.microsoft.com/office/spreadsheetml/2017/richdata2" ref="A2:E24">
    <sortCondition ref="C2:C24"/>
  </sortState>
  <phoneticPr fontId="19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0984B-33AB-467E-BDA2-4540AA7325DE}">
  <dimension ref="A1:L23"/>
  <sheetViews>
    <sheetView workbookViewId="0">
      <selection activeCell="B10" sqref="B10"/>
    </sheetView>
  </sheetViews>
  <sheetFormatPr defaultRowHeight="14.4" x14ac:dyDescent="0.3"/>
  <cols>
    <col min="1" max="1" width="19.33203125" bestFit="1" customWidth="1"/>
    <col min="2" max="2" width="13.6640625" bestFit="1" customWidth="1"/>
    <col min="3" max="3" width="44.33203125" customWidth="1"/>
    <col min="4" max="4" width="9.109375" style="33"/>
    <col min="5" max="5" width="11.6640625" customWidth="1"/>
    <col min="7" max="7" width="19.33203125" style="35" bestFit="1" customWidth="1"/>
    <col min="8" max="8" width="13.6640625" style="35" bestFit="1" customWidth="1"/>
    <col min="9" max="9" width="53.33203125" customWidth="1"/>
    <col min="10" max="10" width="9.109375" style="33"/>
  </cols>
  <sheetData>
    <row r="1" spans="1:12" x14ac:dyDescent="0.3">
      <c r="A1" s="41" t="s">
        <v>1089</v>
      </c>
      <c r="B1" s="41" t="s">
        <v>1104</v>
      </c>
      <c r="C1" s="22" t="s">
        <v>15</v>
      </c>
      <c r="D1" s="30" t="s">
        <v>1082</v>
      </c>
      <c r="E1" s="23" t="s">
        <v>1083</v>
      </c>
      <c r="F1" s="16"/>
      <c r="G1" s="41" t="s">
        <v>1089</v>
      </c>
      <c r="H1" s="41" t="s">
        <v>1104</v>
      </c>
      <c r="I1" s="22" t="s">
        <v>15</v>
      </c>
      <c r="J1" s="30" t="s">
        <v>1084</v>
      </c>
      <c r="K1" s="23" t="s">
        <v>1085</v>
      </c>
      <c r="L1" s="16"/>
    </row>
    <row r="2" spans="1:12" x14ac:dyDescent="0.3">
      <c r="A2" s="35" t="s">
        <v>627</v>
      </c>
      <c r="B2" s="35" t="s">
        <v>1182</v>
      </c>
      <c r="C2" s="15" t="s">
        <v>628</v>
      </c>
      <c r="D2" s="31">
        <v>5.0536921599443456</v>
      </c>
      <c r="E2" s="24">
        <f t="shared" ref="E2:E22" si="0">LOG(D2,2)</f>
        <v>2.3373377867900245</v>
      </c>
      <c r="F2" s="16"/>
      <c r="G2" s="35" t="s">
        <v>767</v>
      </c>
      <c r="H2" s="35" t="s">
        <v>1135</v>
      </c>
      <c r="I2" s="15" t="s">
        <v>725</v>
      </c>
      <c r="J2" s="31">
        <v>5.2609847984702576</v>
      </c>
      <c r="K2" s="24">
        <f t="shared" ref="K2:K21" si="1">LOG(J2,2)</f>
        <v>2.3953328814349422</v>
      </c>
      <c r="L2" s="16"/>
    </row>
    <row r="3" spans="1:12" x14ac:dyDescent="0.3">
      <c r="A3" s="35" t="s">
        <v>767</v>
      </c>
      <c r="B3" s="35" t="s">
        <v>1135</v>
      </c>
      <c r="C3" s="15" t="s">
        <v>725</v>
      </c>
      <c r="D3" s="31">
        <v>5.5628899816297652</v>
      </c>
      <c r="E3" s="24">
        <f t="shared" si="0"/>
        <v>2.4758345734098466</v>
      </c>
      <c r="F3" s="16"/>
      <c r="G3" s="35" t="s">
        <v>674</v>
      </c>
      <c r="H3" s="35" t="s">
        <v>1107</v>
      </c>
      <c r="I3" s="15" t="s">
        <v>675</v>
      </c>
      <c r="J3" s="31">
        <v>6.5827470297805233</v>
      </c>
      <c r="K3" s="24">
        <f t="shared" si="1"/>
        <v>2.7186897570920232</v>
      </c>
      <c r="L3" s="16"/>
    </row>
    <row r="4" spans="1:12" x14ac:dyDescent="0.3">
      <c r="A4" s="35" t="s">
        <v>47</v>
      </c>
      <c r="B4" s="35" t="s">
        <v>1192</v>
      </c>
      <c r="C4" s="15" t="s">
        <v>48</v>
      </c>
      <c r="D4" s="31">
        <v>6.0276406345766986</v>
      </c>
      <c r="E4" s="24">
        <f t="shared" si="0"/>
        <v>2.591593406622402</v>
      </c>
      <c r="F4" s="16"/>
      <c r="G4" s="35" t="s">
        <v>47</v>
      </c>
      <c r="H4" s="35" t="s">
        <v>1192</v>
      </c>
      <c r="I4" s="15" t="s">
        <v>48</v>
      </c>
      <c r="J4" s="31">
        <v>50.547152904769526</v>
      </c>
      <c r="K4" s="24">
        <f t="shared" si="1"/>
        <v>5.6595579287397664</v>
      </c>
      <c r="L4" s="16"/>
    </row>
    <row r="5" spans="1:12" x14ac:dyDescent="0.3">
      <c r="A5" s="35" t="s">
        <v>729</v>
      </c>
      <c r="B5" s="35" t="s">
        <v>1209</v>
      </c>
      <c r="C5" s="15" t="s">
        <v>557</v>
      </c>
      <c r="D5" s="31">
        <v>4.6850631882615161</v>
      </c>
      <c r="E5" s="24">
        <f t="shared" si="0"/>
        <v>2.2280685058944463</v>
      </c>
      <c r="F5" s="16"/>
      <c r="G5" s="35" t="s">
        <v>647</v>
      </c>
      <c r="H5" s="35" t="s">
        <v>1168</v>
      </c>
      <c r="I5" s="15" t="s">
        <v>533</v>
      </c>
      <c r="J5" s="31">
        <v>4.0572883987171684</v>
      </c>
      <c r="K5" s="24">
        <f t="shared" si="1"/>
        <v>2.0205158553199287</v>
      </c>
      <c r="L5" s="16"/>
    </row>
    <row r="6" spans="1:12" x14ac:dyDescent="0.3">
      <c r="A6" s="35" t="s">
        <v>925</v>
      </c>
      <c r="B6" s="35" t="s">
        <v>1171</v>
      </c>
      <c r="C6" s="15" t="s">
        <v>926</v>
      </c>
      <c r="D6" s="31">
        <v>12.018769035849314</v>
      </c>
      <c r="E6" s="24">
        <f t="shared" si="0"/>
        <v>3.5872172374575193</v>
      </c>
      <c r="F6" s="16"/>
      <c r="G6" s="35" t="s">
        <v>925</v>
      </c>
      <c r="H6" s="35" t="s">
        <v>1171</v>
      </c>
      <c r="I6" s="15" t="s">
        <v>926</v>
      </c>
      <c r="J6" s="31">
        <v>6.1891752737183019</v>
      </c>
      <c r="K6" s="24">
        <f t="shared" si="1"/>
        <v>2.6297471787792337</v>
      </c>
      <c r="L6" s="16"/>
    </row>
    <row r="7" spans="1:12" x14ac:dyDescent="0.3">
      <c r="A7" s="35" t="s">
        <v>933</v>
      </c>
      <c r="B7" s="35" t="s">
        <v>1174</v>
      </c>
      <c r="C7" s="15" t="s">
        <v>584</v>
      </c>
      <c r="D7" s="31">
        <v>4.5713938279611348</v>
      </c>
      <c r="E7" s="24">
        <f t="shared" si="0"/>
        <v>2.1926341132258163</v>
      </c>
      <c r="F7" s="16"/>
      <c r="G7" s="35" t="s">
        <v>933</v>
      </c>
      <c r="H7" s="35" t="s">
        <v>1174</v>
      </c>
      <c r="I7" s="15" t="s">
        <v>584</v>
      </c>
      <c r="J7" s="31">
        <v>8.1870096223870501</v>
      </c>
      <c r="K7" s="24">
        <f t="shared" si="1"/>
        <v>3.0333365909679868</v>
      </c>
      <c r="L7" s="16"/>
    </row>
    <row r="8" spans="1:12" x14ac:dyDescent="0.3">
      <c r="A8" s="35" t="s">
        <v>933</v>
      </c>
      <c r="B8" s="35" t="s">
        <v>1174</v>
      </c>
      <c r="C8" s="17" t="s">
        <v>584</v>
      </c>
      <c r="D8" s="31">
        <v>4.5347182003426516</v>
      </c>
      <c r="E8" s="24">
        <f t="shared" si="0"/>
        <v>2.181012900566365</v>
      </c>
      <c r="F8" s="16"/>
      <c r="G8" s="35" t="s">
        <v>973</v>
      </c>
      <c r="H8" s="35" t="s">
        <v>1170</v>
      </c>
      <c r="I8" s="15" t="s">
        <v>974</v>
      </c>
      <c r="J8" s="31">
        <v>5.9442406354452064</v>
      </c>
      <c r="K8" s="24">
        <f t="shared" si="1"/>
        <v>2.5714925204082064</v>
      </c>
      <c r="L8" s="16"/>
    </row>
    <row r="9" spans="1:12" x14ac:dyDescent="0.3">
      <c r="A9" s="35" t="s">
        <v>621</v>
      </c>
      <c r="B9" s="35" t="s">
        <v>1122</v>
      </c>
      <c r="C9" s="15" t="s">
        <v>622</v>
      </c>
      <c r="D9" s="31">
        <v>12.202210285708169</v>
      </c>
      <c r="E9" s="24">
        <f t="shared" si="0"/>
        <v>3.6090705934467455</v>
      </c>
      <c r="F9" s="16"/>
      <c r="G9" s="35" t="s">
        <v>621</v>
      </c>
      <c r="H9" s="35" t="s">
        <v>1122</v>
      </c>
      <c r="I9" s="15" t="s">
        <v>622</v>
      </c>
      <c r="J9" s="31">
        <v>10.332306838089524</v>
      </c>
      <c r="K9" s="24">
        <f t="shared" si="1"/>
        <v>3.3690904877471457</v>
      </c>
      <c r="L9" s="16"/>
    </row>
    <row r="10" spans="1:12" x14ac:dyDescent="0.3">
      <c r="A10" s="35" t="s">
        <v>637</v>
      </c>
      <c r="B10" s="35" t="s">
        <v>1189</v>
      </c>
      <c r="C10" s="15" t="s">
        <v>638</v>
      </c>
      <c r="D10" s="31">
        <v>5.7996235673612127</v>
      </c>
      <c r="E10" s="24">
        <f t="shared" si="0"/>
        <v>2.5359592631496191</v>
      </c>
      <c r="F10" s="16"/>
      <c r="G10" s="35" t="s">
        <v>637</v>
      </c>
      <c r="H10" s="35" t="s">
        <v>1189</v>
      </c>
      <c r="I10" s="15" t="s">
        <v>638</v>
      </c>
      <c r="J10" s="31">
        <v>8.9515950458174345</v>
      </c>
      <c r="K10" s="24">
        <f t="shared" si="1"/>
        <v>3.1621447728418506</v>
      </c>
      <c r="L10" s="16"/>
    </row>
    <row r="11" spans="1:12" x14ac:dyDescent="0.3">
      <c r="A11" s="35" t="s">
        <v>623</v>
      </c>
      <c r="B11" s="35" t="s">
        <v>1123</v>
      </c>
      <c r="C11" s="15" t="s">
        <v>624</v>
      </c>
      <c r="D11" s="31">
        <v>7.7706527437119393</v>
      </c>
      <c r="E11" s="24">
        <f t="shared" si="0"/>
        <v>2.9580357917555999</v>
      </c>
      <c r="F11" s="16"/>
      <c r="G11" s="35" t="s">
        <v>623</v>
      </c>
      <c r="H11" s="35" t="s">
        <v>1123</v>
      </c>
      <c r="I11" s="15" t="s">
        <v>624</v>
      </c>
      <c r="J11" s="31">
        <v>6.721837018708726</v>
      </c>
      <c r="K11" s="24">
        <f t="shared" si="1"/>
        <v>2.7488555627067259</v>
      </c>
      <c r="L11" s="16"/>
    </row>
    <row r="12" spans="1:12" x14ac:dyDescent="0.3">
      <c r="A12" s="35" t="s">
        <v>369</v>
      </c>
      <c r="B12" s="35" t="s">
        <v>1196</v>
      </c>
      <c r="C12" s="17" t="s">
        <v>370</v>
      </c>
      <c r="D12" s="31">
        <v>41.250958250458318</v>
      </c>
      <c r="E12" s="24">
        <f t="shared" si="0"/>
        <v>5.3663557281155585</v>
      </c>
      <c r="F12" s="16"/>
      <c r="G12" s="35" t="s">
        <v>369</v>
      </c>
      <c r="H12" s="35" t="s">
        <v>1196</v>
      </c>
      <c r="I12" s="15" t="s">
        <v>370</v>
      </c>
      <c r="J12" s="31">
        <v>5.8155296279404594</v>
      </c>
      <c r="K12" s="24">
        <f t="shared" si="1"/>
        <v>2.5399105858186566</v>
      </c>
      <c r="L12" s="16"/>
    </row>
    <row r="13" spans="1:12" x14ac:dyDescent="0.3">
      <c r="A13" s="35" t="s">
        <v>369</v>
      </c>
      <c r="B13" s="35" t="s">
        <v>1196</v>
      </c>
      <c r="C13" s="15" t="s">
        <v>370</v>
      </c>
      <c r="D13" s="31">
        <v>14.392071905765505</v>
      </c>
      <c r="E13" s="24">
        <f t="shared" si="0"/>
        <v>3.8472023946099734</v>
      </c>
      <c r="F13" s="16"/>
      <c r="G13" s="35" t="s">
        <v>639</v>
      </c>
      <c r="H13" s="35" t="s">
        <v>1133</v>
      </c>
      <c r="I13" s="15" t="s">
        <v>640</v>
      </c>
      <c r="J13" s="31">
        <v>6.2564415172069676</v>
      </c>
      <c r="K13" s="24">
        <f t="shared" si="1"/>
        <v>2.6453423272566416</v>
      </c>
      <c r="L13" s="16"/>
    </row>
    <row r="14" spans="1:12" x14ac:dyDescent="0.3">
      <c r="A14" s="35" t="s">
        <v>700</v>
      </c>
      <c r="B14" s="35" t="s">
        <v>1134</v>
      </c>
      <c r="C14" s="15" t="s">
        <v>701</v>
      </c>
      <c r="D14" s="31">
        <v>6.4045641464386796</v>
      </c>
      <c r="E14" s="24">
        <f t="shared" si="0"/>
        <v>2.6791003933355153</v>
      </c>
      <c r="F14" s="16"/>
      <c r="G14" s="35" t="s">
        <v>700</v>
      </c>
      <c r="H14" s="35" t="s">
        <v>1134</v>
      </c>
      <c r="I14" s="15" t="s">
        <v>701</v>
      </c>
      <c r="J14" s="31">
        <v>17.48917920378895</v>
      </c>
      <c r="K14" s="24">
        <f t="shared" si="1"/>
        <v>4.1283906776626456</v>
      </c>
      <c r="L14" s="16"/>
    </row>
    <row r="15" spans="1:12" x14ac:dyDescent="0.3">
      <c r="A15" s="35" t="s">
        <v>35</v>
      </c>
      <c r="B15" s="35" t="s">
        <v>1146</v>
      </c>
      <c r="C15" s="15" t="s">
        <v>36</v>
      </c>
      <c r="D15" s="31">
        <v>5.9376176400899352</v>
      </c>
      <c r="E15" s="24">
        <f t="shared" si="0"/>
        <v>2.56988419226241</v>
      </c>
      <c r="F15" s="16"/>
      <c r="G15" s="35" t="s">
        <v>35</v>
      </c>
      <c r="H15" s="35" t="s">
        <v>1146</v>
      </c>
      <c r="I15" s="15" t="s">
        <v>36</v>
      </c>
      <c r="J15" s="31">
        <v>6.7951871305630052</v>
      </c>
      <c r="K15" s="24">
        <f t="shared" si="1"/>
        <v>2.7645132814735893</v>
      </c>
      <c r="L15" s="16"/>
    </row>
    <row r="16" spans="1:12" x14ac:dyDescent="0.3">
      <c r="A16" s="35" t="s">
        <v>940</v>
      </c>
      <c r="B16" s="35" t="s">
        <v>1148</v>
      </c>
      <c r="C16" s="15" t="s">
        <v>423</v>
      </c>
      <c r="D16" s="31">
        <v>4.2601757169578693</v>
      </c>
      <c r="E16" s="24">
        <f t="shared" si="0"/>
        <v>2.0909129376707241</v>
      </c>
      <c r="F16" s="16"/>
      <c r="G16" s="35" t="s">
        <v>739</v>
      </c>
      <c r="H16" s="35" t="s">
        <v>1147</v>
      </c>
      <c r="I16" s="15" t="s">
        <v>740</v>
      </c>
      <c r="J16" s="31">
        <v>8.1468555685640585</v>
      </c>
      <c r="K16" s="24">
        <f t="shared" si="1"/>
        <v>3.0262433316147055</v>
      </c>
      <c r="L16" s="16"/>
    </row>
    <row r="17" spans="1:12" x14ac:dyDescent="0.3">
      <c r="A17" s="35" t="s">
        <v>834</v>
      </c>
      <c r="B17" s="35" t="s">
        <v>1161</v>
      </c>
      <c r="C17" s="15" t="s">
        <v>835</v>
      </c>
      <c r="D17" s="31">
        <v>5.3338626593190588</v>
      </c>
      <c r="E17" s="24">
        <f t="shared" si="0"/>
        <v>2.4151806776690736</v>
      </c>
      <c r="F17" s="16"/>
      <c r="G17" s="35" t="s">
        <v>834</v>
      </c>
      <c r="H17" s="35" t="s">
        <v>1161</v>
      </c>
      <c r="I17" s="15" t="s">
        <v>835</v>
      </c>
      <c r="J17" s="31">
        <v>9.7675010650275151</v>
      </c>
      <c r="K17" s="24">
        <f t="shared" si="1"/>
        <v>3.2879895077173518</v>
      </c>
      <c r="L17" s="16"/>
    </row>
    <row r="18" spans="1:12" x14ac:dyDescent="0.3">
      <c r="A18" s="35" t="s">
        <v>483</v>
      </c>
      <c r="B18" s="35" t="s">
        <v>1195</v>
      </c>
      <c r="C18" s="15" t="s">
        <v>484</v>
      </c>
      <c r="D18" s="31">
        <v>6.0253145703044018</v>
      </c>
      <c r="E18" s="24">
        <f t="shared" si="0"/>
        <v>2.5910365636946633</v>
      </c>
      <c r="F18" s="16"/>
      <c r="G18" s="35" t="s">
        <v>656</v>
      </c>
      <c r="H18" s="35" t="s">
        <v>1149</v>
      </c>
      <c r="I18" s="15" t="s">
        <v>657</v>
      </c>
      <c r="J18" s="31">
        <v>13.856375377403673</v>
      </c>
      <c r="K18" s="24">
        <f t="shared" si="1"/>
        <v>3.792478014055916</v>
      </c>
      <c r="L18" s="16"/>
    </row>
    <row r="19" spans="1:12" x14ac:dyDescent="0.3">
      <c r="A19" s="35" t="s">
        <v>471</v>
      </c>
      <c r="B19" s="35" t="s">
        <v>1151</v>
      </c>
      <c r="C19" s="17" t="s">
        <v>472</v>
      </c>
      <c r="D19" s="31">
        <v>4.0833586969399631</v>
      </c>
      <c r="E19" s="24">
        <f t="shared" si="0"/>
        <v>2.0297563046599767</v>
      </c>
      <c r="F19" s="16"/>
      <c r="G19" s="35" t="s">
        <v>483</v>
      </c>
      <c r="H19" s="35" t="s">
        <v>1195</v>
      </c>
      <c r="I19" s="15" t="s">
        <v>484</v>
      </c>
      <c r="J19" s="31">
        <v>7.1965876648746008</v>
      </c>
      <c r="K19" s="24">
        <f t="shared" si="1"/>
        <v>2.8473130001779596</v>
      </c>
      <c r="L19" s="16"/>
    </row>
    <row r="20" spans="1:12" x14ac:dyDescent="0.3">
      <c r="A20" s="35" t="s">
        <v>508</v>
      </c>
      <c r="B20" s="35" t="s">
        <v>1164</v>
      </c>
      <c r="C20" s="15" t="s">
        <v>509</v>
      </c>
      <c r="D20" s="31">
        <v>7.9758147973963904</v>
      </c>
      <c r="E20" s="24">
        <f t="shared" si="0"/>
        <v>2.9956319099893789</v>
      </c>
      <c r="F20" s="16"/>
      <c r="G20" s="35" t="s">
        <v>508</v>
      </c>
      <c r="H20" s="35" t="s">
        <v>1164</v>
      </c>
      <c r="I20" s="15" t="s">
        <v>509</v>
      </c>
      <c r="J20" s="31">
        <v>5.9940286704791363</v>
      </c>
      <c r="K20" s="24">
        <f t="shared" si="1"/>
        <v>2.5835259845286891</v>
      </c>
      <c r="L20" s="16"/>
    </row>
    <row r="21" spans="1:12" x14ac:dyDescent="0.3">
      <c r="A21" s="35" t="s">
        <v>508</v>
      </c>
      <c r="B21" s="35" t="s">
        <v>1164</v>
      </c>
      <c r="C21" s="17" t="s">
        <v>509</v>
      </c>
      <c r="D21" s="31">
        <v>4.673450582294941</v>
      </c>
      <c r="E21" s="24">
        <f t="shared" si="0"/>
        <v>2.2244881387444591</v>
      </c>
      <c r="F21" s="16"/>
      <c r="G21" s="35" t="s">
        <v>589</v>
      </c>
      <c r="H21" s="35" t="s">
        <v>1165</v>
      </c>
      <c r="I21" s="15" t="s">
        <v>590</v>
      </c>
      <c r="J21" s="31">
        <v>6.7933141021597638</v>
      </c>
      <c r="K21" s="24">
        <f t="shared" si="1"/>
        <v>2.7641155615544259</v>
      </c>
      <c r="L21" s="16"/>
    </row>
    <row r="22" spans="1:12" x14ac:dyDescent="0.3">
      <c r="A22" s="35" t="s">
        <v>589</v>
      </c>
      <c r="B22" s="35" t="s">
        <v>1165</v>
      </c>
      <c r="C22" s="15" t="s">
        <v>590</v>
      </c>
      <c r="D22" s="31">
        <v>4.6219900010157611</v>
      </c>
      <c r="E22" s="24">
        <f t="shared" si="0"/>
        <v>2.2085141387539258</v>
      </c>
      <c r="F22" s="16"/>
      <c r="G22" s="43"/>
      <c r="I22" s="15"/>
      <c r="J22" s="32"/>
      <c r="K22" s="16"/>
      <c r="L22" s="16"/>
    </row>
    <row r="23" spans="1:12" x14ac:dyDescent="0.3">
      <c r="C23" s="17"/>
      <c r="D23" s="32"/>
      <c r="E23" s="16"/>
      <c r="F23" s="16"/>
      <c r="G23" s="43"/>
      <c r="I23" s="17"/>
      <c r="J23" s="32"/>
      <c r="K23" s="16"/>
      <c r="L23" s="16"/>
    </row>
  </sheetData>
  <sortState xmlns:xlrd2="http://schemas.microsoft.com/office/spreadsheetml/2017/richdata2" ref="I2:K15">
    <sortCondition ref="I2:I1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2"/>
  <sheetViews>
    <sheetView topLeftCell="A31" workbookViewId="0">
      <selection activeCell="B42" sqref="B42"/>
    </sheetView>
  </sheetViews>
  <sheetFormatPr defaultColWidth="8.88671875" defaultRowHeight="14.4" x14ac:dyDescent="0.3"/>
  <cols>
    <col min="1" max="1" width="19.33203125" style="2" bestFit="1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560</v>
      </c>
      <c r="B2" s="2">
        <v>5</v>
      </c>
      <c r="C2" s="2">
        <v>1</v>
      </c>
      <c r="D2" s="2">
        <v>98.04</v>
      </c>
      <c r="E2" s="2">
        <v>3.6861983000000001E-2</v>
      </c>
      <c r="F2" s="2">
        <v>2.2298333E-2</v>
      </c>
      <c r="G2" s="2">
        <v>2.1776838509999998</v>
      </c>
      <c r="H2" s="2">
        <v>0.64849321199999999</v>
      </c>
      <c r="I2" s="2">
        <v>2</v>
      </c>
      <c r="J2" s="2">
        <v>1</v>
      </c>
      <c r="K2" s="2" t="s">
        <v>0</v>
      </c>
      <c r="L2" s="2" t="s">
        <v>1</v>
      </c>
      <c r="M2" s="2">
        <v>12201</v>
      </c>
      <c r="N2" s="2" t="s">
        <v>561</v>
      </c>
      <c r="O2" s="2">
        <v>5040.7591709999997</v>
      </c>
      <c r="P2" s="2">
        <v>2089.4426370000001</v>
      </c>
      <c r="Q2" s="2">
        <v>3997.5372069999999</v>
      </c>
      <c r="R2" s="2">
        <v>4645.6436640000002</v>
      </c>
      <c r="S2" s="2">
        <v>1348.933268</v>
      </c>
      <c r="T2" s="2">
        <v>2624.369659</v>
      </c>
      <c r="U2" s="2">
        <v>2004.679969</v>
      </c>
      <c r="V2" s="2">
        <v>1265.2093030000001</v>
      </c>
      <c r="W2" s="2">
        <v>4141.9608120000003</v>
      </c>
      <c r="X2" s="2">
        <v>2201.1678860000002</v>
      </c>
      <c r="Y2" s="2">
        <v>2432.2078409999999</v>
      </c>
      <c r="Z2" s="2">
        <v>2258.5823369999998</v>
      </c>
      <c r="AA2" s="2" t="s">
        <v>68</v>
      </c>
      <c r="AB2" s="2">
        <v>0.98160000000000003</v>
      </c>
    </row>
    <row r="3" spans="1:28" x14ac:dyDescent="0.3">
      <c r="A3" s="2" t="s">
        <v>456</v>
      </c>
      <c r="B3" s="2">
        <v>43</v>
      </c>
      <c r="C3" s="2">
        <v>10</v>
      </c>
      <c r="D3" s="2">
        <v>2221.42</v>
      </c>
      <c r="E3" s="2">
        <v>1.544557E-2</v>
      </c>
      <c r="F3" s="2">
        <v>1.1622019000000001E-2</v>
      </c>
      <c r="G3" s="2">
        <v>2.6284453590000001</v>
      </c>
      <c r="H3" s="2">
        <v>0.80099101299999997</v>
      </c>
      <c r="I3" s="2" t="s">
        <v>39</v>
      </c>
      <c r="J3" s="2">
        <v>2</v>
      </c>
      <c r="K3" s="2" t="s">
        <v>2</v>
      </c>
      <c r="L3" s="2" t="s">
        <v>1</v>
      </c>
      <c r="M3" s="2">
        <v>61024</v>
      </c>
      <c r="N3" s="2" t="s">
        <v>457</v>
      </c>
      <c r="O3" s="2">
        <v>18327.39733</v>
      </c>
      <c r="P3" s="2">
        <v>22003.556560000001</v>
      </c>
      <c r="Q3" s="2">
        <v>26441.406940000001</v>
      </c>
      <c r="R3" s="2">
        <v>16747.094150000001</v>
      </c>
      <c r="S3" s="2">
        <v>20566.635409999999</v>
      </c>
      <c r="T3" s="2">
        <v>34182.121480000002</v>
      </c>
      <c r="U3" s="2">
        <v>13253.73688</v>
      </c>
      <c r="V3" s="2">
        <v>9784.6408109999993</v>
      </c>
      <c r="W3" s="2">
        <v>39917.976580000002</v>
      </c>
      <c r="X3" s="2">
        <v>30654.537329999999</v>
      </c>
      <c r="Y3" s="2">
        <v>51973.91257</v>
      </c>
      <c r="Z3" s="2">
        <v>81912.806410000005</v>
      </c>
      <c r="AA3" s="2" t="s">
        <v>68</v>
      </c>
      <c r="AB3" s="2">
        <v>0.36080000000000001</v>
      </c>
    </row>
    <row r="4" spans="1:28" x14ac:dyDescent="0.3">
      <c r="A4" s="2" t="s">
        <v>510</v>
      </c>
      <c r="B4" s="2">
        <v>27</v>
      </c>
      <c r="C4" s="2">
        <v>7</v>
      </c>
      <c r="D4" s="2">
        <v>114.78</v>
      </c>
      <c r="E4" s="2">
        <v>2.6404743000000001E-2</v>
      </c>
      <c r="F4" s="2">
        <v>1.7610515E-2</v>
      </c>
      <c r="G4" s="2">
        <v>3.011122179</v>
      </c>
      <c r="H4" s="2">
        <v>0.71155383400000005</v>
      </c>
      <c r="I4" s="2">
        <v>2</v>
      </c>
      <c r="J4" s="2">
        <v>1</v>
      </c>
      <c r="K4" s="2" t="s">
        <v>2</v>
      </c>
      <c r="L4" s="2" t="s">
        <v>0</v>
      </c>
      <c r="M4" s="2">
        <v>97733</v>
      </c>
      <c r="N4" s="2" t="s">
        <v>511</v>
      </c>
      <c r="O4" s="2">
        <v>4127.8258210000004</v>
      </c>
      <c r="P4" s="2">
        <v>3559.3064319999999</v>
      </c>
      <c r="Q4" s="2">
        <v>7900.7143450000003</v>
      </c>
      <c r="R4" s="2">
        <v>10783.058859999999</v>
      </c>
      <c r="S4" s="2">
        <v>14619.191510000001</v>
      </c>
      <c r="T4" s="2">
        <v>19893.947619999999</v>
      </c>
      <c r="U4" s="2">
        <v>7975.3726690000003</v>
      </c>
      <c r="V4" s="2">
        <v>8224.1071730000003</v>
      </c>
      <c r="W4" s="2">
        <v>30840.219420000001</v>
      </c>
      <c r="X4" s="2">
        <v>16879.83221</v>
      </c>
      <c r="Y4" s="2">
        <v>21471.385709999999</v>
      </c>
      <c r="Z4" s="2">
        <v>10214.580959999999</v>
      </c>
      <c r="AA4" s="2" t="s">
        <v>68</v>
      </c>
      <c r="AB4" s="2">
        <v>0.99990000000000001</v>
      </c>
    </row>
    <row r="5" spans="1:28" x14ac:dyDescent="0.3">
      <c r="A5" s="2" t="s">
        <v>230</v>
      </c>
      <c r="B5" s="2">
        <v>16</v>
      </c>
      <c r="C5" s="2">
        <v>3</v>
      </c>
      <c r="D5" s="2">
        <v>104.76</v>
      </c>
      <c r="E5" s="2">
        <v>1.6868199999999999E-3</v>
      </c>
      <c r="F5" s="2">
        <v>2.7936649999999999E-3</v>
      </c>
      <c r="G5" s="2">
        <v>3.5397847840000001</v>
      </c>
      <c r="H5" s="2">
        <v>0.98278620999999999</v>
      </c>
      <c r="I5" s="2">
        <v>2</v>
      </c>
      <c r="J5" s="2">
        <v>1</v>
      </c>
      <c r="K5" s="2" t="s">
        <v>1</v>
      </c>
      <c r="L5" s="2" t="s">
        <v>2</v>
      </c>
      <c r="M5" s="2">
        <v>31309</v>
      </c>
      <c r="N5" s="2" t="s">
        <v>231</v>
      </c>
      <c r="O5" s="2">
        <v>1749.8801450000001</v>
      </c>
      <c r="P5" s="2">
        <v>1101.9632449999999</v>
      </c>
      <c r="Q5" s="2">
        <v>2948.0477759999999</v>
      </c>
      <c r="R5" s="2">
        <v>2575.6875690000002</v>
      </c>
      <c r="S5" s="2">
        <v>2529.5201149999998</v>
      </c>
      <c r="T5" s="2">
        <v>4689.9863439999999</v>
      </c>
      <c r="U5" s="2">
        <v>3082.5805070000001</v>
      </c>
      <c r="V5" s="2">
        <v>2103.7004080000002</v>
      </c>
      <c r="W5" s="2">
        <v>897.88089100000002</v>
      </c>
      <c r="X5" s="2">
        <v>1022.2502009999999</v>
      </c>
      <c r="Y5" s="2">
        <v>754.6779047</v>
      </c>
      <c r="Z5" s="2">
        <v>829.86378090000005</v>
      </c>
      <c r="AA5" s="2" t="s">
        <v>68</v>
      </c>
      <c r="AB5" s="2">
        <v>0.99919999999999998</v>
      </c>
    </row>
    <row r="6" spans="1:28" x14ac:dyDescent="0.3">
      <c r="A6" s="2" t="s">
        <v>334</v>
      </c>
      <c r="B6" s="2">
        <v>19</v>
      </c>
      <c r="C6" s="2">
        <v>5</v>
      </c>
      <c r="D6" s="2">
        <v>88</v>
      </c>
      <c r="E6" s="2">
        <v>6.4047519999999997E-3</v>
      </c>
      <c r="F6" s="2">
        <v>6.9149340000000002E-3</v>
      </c>
      <c r="G6" s="2">
        <v>3.5692308129999999</v>
      </c>
      <c r="H6" s="2">
        <v>0.90835323800000001</v>
      </c>
      <c r="I6" s="2">
        <v>2</v>
      </c>
      <c r="J6" s="2">
        <v>1</v>
      </c>
      <c r="K6" s="2" t="s">
        <v>2</v>
      </c>
      <c r="L6" s="2" t="s">
        <v>1</v>
      </c>
      <c r="M6" s="2">
        <v>44631</v>
      </c>
      <c r="N6" s="2" t="s">
        <v>335</v>
      </c>
      <c r="O6" s="2">
        <v>572.68609830000003</v>
      </c>
      <c r="P6" s="2">
        <v>478.64098790000003</v>
      </c>
      <c r="Q6" s="2">
        <v>1659.2102850000001</v>
      </c>
      <c r="R6" s="2">
        <v>2106.6233929999999</v>
      </c>
      <c r="S6" s="2">
        <v>791.37777540000002</v>
      </c>
      <c r="T6" s="2">
        <v>1384.543424</v>
      </c>
      <c r="U6" s="2">
        <v>795.30727060000004</v>
      </c>
      <c r="V6" s="2">
        <v>859.72538010000005</v>
      </c>
      <c r="W6" s="2">
        <v>3641.2495690000001</v>
      </c>
      <c r="X6" s="2">
        <v>3929.6987819999999</v>
      </c>
      <c r="Y6" s="2">
        <v>2422.4547320000001</v>
      </c>
      <c r="Z6" s="2">
        <v>3680.1554409999999</v>
      </c>
      <c r="AA6" s="2" t="s">
        <v>68</v>
      </c>
      <c r="AB6" s="2">
        <v>0.57850000000000001</v>
      </c>
    </row>
    <row r="7" spans="1:28" x14ac:dyDescent="0.3">
      <c r="A7" s="2" t="s">
        <v>364</v>
      </c>
      <c r="B7" s="2">
        <v>21</v>
      </c>
      <c r="C7" s="2">
        <v>4</v>
      </c>
      <c r="D7" s="2">
        <v>89.07</v>
      </c>
      <c r="E7" s="2">
        <v>8.2358840000000006E-3</v>
      </c>
      <c r="F7" s="2">
        <v>8.0281410000000008E-3</v>
      </c>
      <c r="G7" s="2">
        <v>4.1239274979999996</v>
      </c>
      <c r="H7" s="2">
        <v>0.882944383</v>
      </c>
      <c r="I7" s="2">
        <v>2</v>
      </c>
      <c r="J7" s="2">
        <v>1</v>
      </c>
      <c r="K7" s="2" t="s">
        <v>2</v>
      </c>
      <c r="L7" s="2" t="s">
        <v>0</v>
      </c>
      <c r="M7" s="2">
        <v>71499</v>
      </c>
      <c r="N7" s="2" t="s">
        <v>365</v>
      </c>
      <c r="O7" s="2">
        <v>1349.8391180000001</v>
      </c>
      <c r="P7" s="2">
        <v>691.88976960000002</v>
      </c>
      <c r="Q7" s="2">
        <v>1579.7495759999999</v>
      </c>
      <c r="R7" s="2">
        <v>682.3951892</v>
      </c>
      <c r="S7" s="2">
        <v>1923.855648</v>
      </c>
      <c r="T7" s="2">
        <v>3501.4342190000002</v>
      </c>
      <c r="U7" s="2">
        <v>676.14648709999994</v>
      </c>
      <c r="V7" s="2">
        <v>1349.9810520000001</v>
      </c>
      <c r="W7" s="2">
        <v>6490.2523520000004</v>
      </c>
      <c r="X7" s="2">
        <v>4608.9595259999996</v>
      </c>
      <c r="Y7" s="2">
        <v>3408.5284940000001</v>
      </c>
      <c r="Z7" s="2">
        <v>3241.1225340000001</v>
      </c>
      <c r="AA7" s="2" t="s">
        <v>68</v>
      </c>
      <c r="AB7" s="2">
        <v>0.99970000000000003</v>
      </c>
    </row>
    <row r="8" spans="1:28" x14ac:dyDescent="0.3">
      <c r="A8" s="2" t="s">
        <v>265</v>
      </c>
      <c r="B8" s="2">
        <v>14</v>
      </c>
      <c r="C8" s="2">
        <v>4</v>
      </c>
      <c r="D8" s="2">
        <v>349.39</v>
      </c>
      <c r="E8" s="2">
        <v>2.8012890000000002E-3</v>
      </c>
      <c r="F8" s="2">
        <v>3.872169E-3</v>
      </c>
      <c r="G8" s="2">
        <v>5.2898570459999998</v>
      </c>
      <c r="H8" s="2">
        <v>0.96475586999999996</v>
      </c>
      <c r="I8" s="2">
        <v>2</v>
      </c>
      <c r="J8" s="2">
        <v>1</v>
      </c>
      <c r="K8" s="2" t="s">
        <v>1</v>
      </c>
      <c r="L8" s="2" t="s">
        <v>0</v>
      </c>
      <c r="M8" s="2">
        <v>32328</v>
      </c>
      <c r="N8" s="2" t="s">
        <v>266</v>
      </c>
      <c r="O8" s="2">
        <v>1121.158328</v>
      </c>
      <c r="P8" s="2">
        <v>325.20911039999999</v>
      </c>
      <c r="Q8" s="2">
        <v>361.63295360000001</v>
      </c>
      <c r="R8" s="2">
        <v>850.41683569999998</v>
      </c>
      <c r="S8" s="2">
        <v>1501.8592650000001</v>
      </c>
      <c r="T8" s="2">
        <v>6393.771933</v>
      </c>
      <c r="U8" s="2">
        <v>3868.7201500000001</v>
      </c>
      <c r="V8" s="2">
        <v>2298.2957550000001</v>
      </c>
      <c r="W8" s="2">
        <v>3531.33259</v>
      </c>
      <c r="X8" s="2">
        <v>2080.8405990000001</v>
      </c>
      <c r="Y8" s="2">
        <v>2390.9289210000002</v>
      </c>
      <c r="Z8" s="2">
        <v>2477.8009539999998</v>
      </c>
      <c r="AA8" s="2" t="s">
        <v>68</v>
      </c>
      <c r="AB8" s="2">
        <v>0.46039999999999998</v>
      </c>
    </row>
    <row r="9" spans="1:28" x14ac:dyDescent="0.3">
      <c r="A9" s="2" t="s">
        <v>103</v>
      </c>
      <c r="B9" s="2">
        <v>20</v>
      </c>
      <c r="C9" s="2">
        <v>4</v>
      </c>
      <c r="D9" s="2">
        <v>152.85</v>
      </c>
      <c r="E9" s="2">
        <v>1.3595299999999999E-4</v>
      </c>
      <c r="F9" s="2">
        <v>5.8626200000000005E-4</v>
      </c>
      <c r="G9" s="2">
        <v>5.4344757430000001</v>
      </c>
      <c r="H9" s="2">
        <v>0.99993476699999995</v>
      </c>
      <c r="I9" s="2">
        <v>2</v>
      </c>
      <c r="J9" s="2">
        <v>1</v>
      </c>
      <c r="K9" s="2" t="s">
        <v>0</v>
      </c>
      <c r="L9" s="2" t="s">
        <v>1</v>
      </c>
      <c r="M9" s="2">
        <v>31853</v>
      </c>
      <c r="N9" s="2" t="s">
        <v>104</v>
      </c>
      <c r="O9" s="2">
        <v>75985.55399</v>
      </c>
      <c r="P9" s="2">
        <v>29066.51137</v>
      </c>
      <c r="Q9" s="2">
        <v>71410.595629999996</v>
      </c>
      <c r="R9" s="2">
        <v>70295.335630000001</v>
      </c>
      <c r="S9" s="2">
        <v>11834.01728</v>
      </c>
      <c r="T9" s="2">
        <v>16003.06832</v>
      </c>
      <c r="U9" s="2">
        <v>8091.3372319999999</v>
      </c>
      <c r="V9" s="2">
        <v>9477.6123270000007</v>
      </c>
      <c r="W9" s="2">
        <v>21754.237440000001</v>
      </c>
      <c r="X9" s="2">
        <v>20732.386719999999</v>
      </c>
      <c r="Y9" s="2">
        <v>21559.249049999999</v>
      </c>
      <c r="Z9" s="2">
        <v>21895.358550000001</v>
      </c>
      <c r="AA9" s="2" t="s">
        <v>68</v>
      </c>
      <c r="AB9" s="2">
        <v>0.99329999999999996</v>
      </c>
    </row>
    <row r="10" spans="1:28" x14ac:dyDescent="0.3">
      <c r="A10" s="2" t="s">
        <v>66</v>
      </c>
      <c r="B10" s="2">
        <v>11</v>
      </c>
      <c r="C10" s="2">
        <v>2</v>
      </c>
      <c r="D10" s="2">
        <v>94.3</v>
      </c>
      <c r="E10" s="4">
        <v>1.88E-5</v>
      </c>
      <c r="F10" s="2">
        <v>1.52946E-4</v>
      </c>
      <c r="G10" s="2">
        <v>8.0399906560000005</v>
      </c>
      <c r="H10" s="2">
        <v>0.99999997600000001</v>
      </c>
      <c r="I10" s="2">
        <v>2</v>
      </c>
      <c r="J10" s="2">
        <v>1</v>
      </c>
      <c r="K10" s="2" t="s">
        <v>2</v>
      </c>
      <c r="L10" s="2" t="s">
        <v>0</v>
      </c>
      <c r="M10" s="2">
        <v>41228</v>
      </c>
      <c r="N10" s="2" t="s">
        <v>67</v>
      </c>
      <c r="O10" s="2">
        <v>3608.1784779999998</v>
      </c>
      <c r="P10" s="2">
        <v>2765.250196</v>
      </c>
      <c r="Q10" s="2">
        <v>6654.171754</v>
      </c>
      <c r="R10" s="2">
        <v>8173.5041140000003</v>
      </c>
      <c r="S10" s="2">
        <v>35478.767820000001</v>
      </c>
      <c r="T10" s="2">
        <v>30609.684389999999</v>
      </c>
      <c r="U10" s="2">
        <v>20475.28169</v>
      </c>
      <c r="V10" s="2">
        <v>21373.819189999998</v>
      </c>
      <c r="W10" s="2">
        <v>46101.8842</v>
      </c>
      <c r="X10" s="2">
        <v>45241.26655</v>
      </c>
      <c r="Y10" s="2">
        <v>41764.181839999997</v>
      </c>
      <c r="Z10" s="2">
        <v>37349.349820000003</v>
      </c>
      <c r="AA10" s="2" t="s">
        <v>68</v>
      </c>
      <c r="AB10" s="2">
        <v>0.98750000000000004</v>
      </c>
    </row>
    <row r="11" spans="1:28" x14ac:dyDescent="0.3">
      <c r="A11" s="2" t="s">
        <v>564</v>
      </c>
      <c r="B11" s="2">
        <v>14</v>
      </c>
      <c r="C11" s="2">
        <v>1</v>
      </c>
      <c r="D11" s="2">
        <v>55.23</v>
      </c>
      <c r="E11" s="2">
        <v>3.7419381000000002E-2</v>
      </c>
      <c r="F11" s="2">
        <v>2.2476105999999999E-2</v>
      </c>
      <c r="G11" s="2">
        <v>8.9983772319999993</v>
      </c>
      <c r="H11" s="2">
        <v>0.64554929699999997</v>
      </c>
      <c r="I11" s="2">
        <v>2</v>
      </c>
      <c r="J11" s="2">
        <v>1</v>
      </c>
      <c r="K11" s="2" t="s">
        <v>2</v>
      </c>
      <c r="L11" s="2" t="s">
        <v>1</v>
      </c>
      <c r="M11" s="2">
        <v>44186</v>
      </c>
      <c r="N11" s="2" t="s">
        <v>565</v>
      </c>
      <c r="O11" s="2">
        <v>2038.4156740000001</v>
      </c>
      <c r="P11" s="2">
        <v>672.65000129999999</v>
      </c>
      <c r="Q11" s="2">
        <v>2039.363147</v>
      </c>
      <c r="R11" s="2">
        <v>186.88160339999999</v>
      </c>
      <c r="S11" s="2">
        <v>99.207740709999996</v>
      </c>
      <c r="T11" s="2">
        <v>351.66045860000003</v>
      </c>
      <c r="U11" s="2">
        <v>13.549010989999999</v>
      </c>
      <c r="V11" s="2">
        <v>230.2828605</v>
      </c>
      <c r="W11" s="2">
        <v>941.6644536</v>
      </c>
      <c r="X11" s="2">
        <v>3205.9771839999999</v>
      </c>
      <c r="Y11" s="2">
        <v>331.6437894</v>
      </c>
      <c r="Z11" s="2">
        <v>1771.887874</v>
      </c>
      <c r="AA11" s="2" t="s">
        <v>68</v>
      </c>
      <c r="AB11" s="2">
        <v>0.83069999999999999</v>
      </c>
    </row>
    <row r="12" spans="1:28" x14ac:dyDescent="0.3">
      <c r="A12" s="2" t="s">
        <v>69</v>
      </c>
      <c r="B12" s="2">
        <v>16</v>
      </c>
      <c r="C12" s="2">
        <v>2</v>
      </c>
      <c r="D12" s="2">
        <v>89.16</v>
      </c>
      <c r="E12" s="4">
        <v>2.3900000000000002E-5</v>
      </c>
      <c r="F12" s="2">
        <v>1.8553100000000001E-4</v>
      </c>
      <c r="G12" s="2">
        <v>28.717951169999999</v>
      </c>
      <c r="H12" s="2">
        <v>0.99999992000000004</v>
      </c>
      <c r="I12" s="2">
        <v>2</v>
      </c>
      <c r="J12" s="2">
        <v>1</v>
      </c>
      <c r="K12" s="2" t="s">
        <v>2</v>
      </c>
      <c r="L12" s="2" t="s">
        <v>0</v>
      </c>
      <c r="M12" s="2">
        <v>40858</v>
      </c>
      <c r="N12" s="2" t="s">
        <v>70</v>
      </c>
      <c r="O12" s="2">
        <v>114.4140608</v>
      </c>
      <c r="P12" s="2">
        <v>17.288824559999998</v>
      </c>
      <c r="Q12" s="2">
        <v>144.62516579999999</v>
      </c>
      <c r="R12" s="2">
        <v>140.81885080000001</v>
      </c>
      <c r="S12" s="2">
        <v>3378.164698</v>
      </c>
      <c r="T12" s="2">
        <v>2520.1523659999998</v>
      </c>
      <c r="U12" s="2">
        <v>2023.728638</v>
      </c>
      <c r="V12" s="2">
        <v>2380.6652869999998</v>
      </c>
      <c r="W12" s="2">
        <v>2355.9150949999998</v>
      </c>
      <c r="X12" s="2">
        <v>4049.973473</v>
      </c>
      <c r="Y12" s="2">
        <v>2539.8259090000001</v>
      </c>
      <c r="Z12" s="2">
        <v>3033.8898829999998</v>
      </c>
      <c r="AA12" s="2" t="s">
        <v>68</v>
      </c>
      <c r="AB12" s="2">
        <v>0.4607</v>
      </c>
    </row>
    <row r="13" spans="1:28" x14ac:dyDescent="0.3">
      <c r="A13" s="2" t="s">
        <v>275</v>
      </c>
      <c r="B13" s="2">
        <v>6</v>
      </c>
      <c r="C13" s="2">
        <v>2</v>
      </c>
      <c r="D13" s="2">
        <v>223.02</v>
      </c>
      <c r="E13" s="2">
        <v>3.438689E-3</v>
      </c>
      <c r="F13" s="2">
        <v>4.5922180000000003E-3</v>
      </c>
      <c r="G13" s="2">
        <v>2.038046574</v>
      </c>
      <c r="H13" s="2">
        <v>0.95428749000000002</v>
      </c>
      <c r="I13" s="2">
        <v>2</v>
      </c>
      <c r="J13" s="2">
        <v>1</v>
      </c>
      <c r="K13" s="2" t="s">
        <v>1</v>
      </c>
      <c r="L13" s="2" t="s">
        <v>0</v>
      </c>
      <c r="M13" s="2">
        <v>14904</v>
      </c>
      <c r="N13" s="2" t="s">
        <v>276</v>
      </c>
      <c r="O13" s="2">
        <v>2062.2981719999998</v>
      </c>
      <c r="P13" s="2">
        <v>2112.4930749999999</v>
      </c>
      <c r="Q13" s="2">
        <v>2182.1282190000002</v>
      </c>
      <c r="R13" s="2">
        <v>2907.3496810000001</v>
      </c>
      <c r="S13" s="2">
        <v>5236.9345599999997</v>
      </c>
      <c r="T13" s="2">
        <v>6492.4805720000004</v>
      </c>
      <c r="U13" s="2">
        <v>3202.6781289999999</v>
      </c>
      <c r="V13" s="2">
        <v>3948.9187390000002</v>
      </c>
      <c r="W13" s="2">
        <v>3527.5959990000001</v>
      </c>
      <c r="X13" s="2">
        <v>3413.0370130000001</v>
      </c>
      <c r="Y13" s="2">
        <v>3575.2344910000002</v>
      </c>
      <c r="Z13" s="2">
        <v>3155.238554</v>
      </c>
      <c r="AA13" s="2" t="s">
        <v>25</v>
      </c>
      <c r="AB13" s="2">
        <v>0.57430000000000003</v>
      </c>
    </row>
    <row r="14" spans="1:28" x14ac:dyDescent="0.3">
      <c r="A14" s="2" t="s">
        <v>526</v>
      </c>
      <c r="B14" s="2">
        <v>14</v>
      </c>
      <c r="C14" s="2">
        <v>2</v>
      </c>
      <c r="D14" s="2">
        <v>198.21</v>
      </c>
      <c r="E14" s="2">
        <v>2.9284101999999999E-2</v>
      </c>
      <c r="F14" s="2">
        <v>1.8994111000000001E-2</v>
      </c>
      <c r="G14" s="2">
        <v>2.0404479549999999</v>
      </c>
      <c r="H14" s="2">
        <v>0.69251650600000003</v>
      </c>
      <c r="I14" s="2">
        <v>2</v>
      </c>
      <c r="J14" s="2">
        <v>1</v>
      </c>
      <c r="K14" s="2" t="s">
        <v>1</v>
      </c>
      <c r="L14" s="2" t="s">
        <v>0</v>
      </c>
      <c r="M14" s="2">
        <v>27426</v>
      </c>
      <c r="N14" s="2" t="s">
        <v>527</v>
      </c>
      <c r="O14" s="2">
        <v>4118.5810309999997</v>
      </c>
      <c r="P14" s="2">
        <v>2195.5753340000001</v>
      </c>
      <c r="Q14" s="2">
        <v>4513.8558409999996</v>
      </c>
      <c r="R14" s="2">
        <v>5268.3397580000001</v>
      </c>
      <c r="S14" s="2">
        <v>8594.3552409999993</v>
      </c>
      <c r="T14" s="2">
        <v>12568.27641</v>
      </c>
      <c r="U14" s="2">
        <v>5630.0735649999997</v>
      </c>
      <c r="V14" s="2">
        <v>6051.063236</v>
      </c>
      <c r="W14" s="2">
        <v>10026.42823</v>
      </c>
      <c r="X14" s="2">
        <v>6687.1307020000004</v>
      </c>
      <c r="Y14" s="2">
        <v>6145.3878960000002</v>
      </c>
      <c r="Z14" s="2">
        <v>6329.239834</v>
      </c>
      <c r="AA14" s="2" t="s">
        <v>25</v>
      </c>
      <c r="AB14" s="2">
        <v>0.41660000000000003</v>
      </c>
    </row>
    <row r="15" spans="1:28" x14ac:dyDescent="0.3">
      <c r="A15" s="2" t="s">
        <v>550</v>
      </c>
      <c r="B15" s="2">
        <v>7</v>
      </c>
      <c r="C15" s="2">
        <v>4</v>
      </c>
      <c r="D15" s="2">
        <v>48.76</v>
      </c>
      <c r="E15" s="2">
        <v>3.3507584E-2</v>
      </c>
      <c r="F15" s="2">
        <v>2.063508E-2</v>
      </c>
      <c r="G15" s="2">
        <v>2.1663918359999998</v>
      </c>
      <c r="H15" s="2">
        <v>0.66700857300000005</v>
      </c>
      <c r="I15" s="2">
        <v>2</v>
      </c>
      <c r="J15" s="2">
        <v>1</v>
      </c>
      <c r="K15" s="2" t="s">
        <v>1</v>
      </c>
      <c r="L15" s="2" t="s">
        <v>0</v>
      </c>
      <c r="M15" s="2">
        <v>31632</v>
      </c>
      <c r="N15" s="2" t="s">
        <v>551</v>
      </c>
      <c r="O15" s="2">
        <v>1469.3829949999999</v>
      </c>
      <c r="P15" s="2">
        <v>1856.4936540000001</v>
      </c>
      <c r="Q15" s="2">
        <v>4763.3840099999998</v>
      </c>
      <c r="R15" s="2">
        <v>3059.6631510000002</v>
      </c>
      <c r="S15" s="2">
        <v>8911.8689560000003</v>
      </c>
      <c r="T15" s="2">
        <v>6831.3326569999999</v>
      </c>
      <c r="U15" s="2">
        <v>5015.9620420000001</v>
      </c>
      <c r="V15" s="2">
        <v>3393.773866</v>
      </c>
      <c r="W15" s="2">
        <v>5340.736922</v>
      </c>
      <c r="X15" s="2">
        <v>5819.8470420000003</v>
      </c>
      <c r="Y15" s="2">
        <v>5662.8224179999997</v>
      </c>
      <c r="Z15" s="2">
        <v>4123.4040420000001</v>
      </c>
      <c r="AA15" s="2" t="s">
        <v>25</v>
      </c>
      <c r="AB15" s="2">
        <v>0.74199999999999999</v>
      </c>
    </row>
    <row r="16" spans="1:28" x14ac:dyDescent="0.3">
      <c r="A16" s="2" t="s">
        <v>431</v>
      </c>
      <c r="B16" s="2">
        <v>14</v>
      </c>
      <c r="C16" s="2">
        <v>2</v>
      </c>
      <c r="D16" s="2">
        <v>102.08</v>
      </c>
      <c r="E16" s="2">
        <v>1.3371836999999999E-2</v>
      </c>
      <c r="F16" s="2">
        <v>1.0735145999999999E-2</v>
      </c>
      <c r="G16" s="2">
        <v>2.2411992860000001</v>
      </c>
      <c r="H16" s="2">
        <v>0.82208446899999998</v>
      </c>
      <c r="I16" s="2">
        <v>2</v>
      </c>
      <c r="J16" s="2">
        <v>1</v>
      </c>
      <c r="K16" s="2" t="s">
        <v>2</v>
      </c>
      <c r="L16" s="2" t="s">
        <v>1</v>
      </c>
      <c r="M16" s="2">
        <v>53129</v>
      </c>
      <c r="N16" s="2" t="s">
        <v>432</v>
      </c>
      <c r="O16" s="2">
        <v>4203.555507</v>
      </c>
      <c r="P16" s="2">
        <v>3422.343034</v>
      </c>
      <c r="Q16" s="2">
        <v>2102.9597829999998</v>
      </c>
      <c r="R16" s="2">
        <v>2031.2048150000001</v>
      </c>
      <c r="S16" s="2">
        <v>2801.868136</v>
      </c>
      <c r="T16" s="2">
        <v>1969.8575310000001</v>
      </c>
      <c r="U16" s="2">
        <v>1263.5745400000001</v>
      </c>
      <c r="V16" s="2">
        <v>3697.6863490000001</v>
      </c>
      <c r="W16" s="2">
        <v>5917.7250389999999</v>
      </c>
      <c r="X16" s="2">
        <v>5581.209519</v>
      </c>
      <c r="Y16" s="2">
        <v>5047.3727410000001</v>
      </c>
      <c r="Z16" s="2">
        <v>5267.2552210000003</v>
      </c>
      <c r="AA16" s="2" t="s">
        <v>25</v>
      </c>
      <c r="AB16" s="2">
        <v>0.92120000000000002</v>
      </c>
    </row>
    <row r="17" spans="1:28" x14ac:dyDescent="0.3">
      <c r="A17" s="2" t="s">
        <v>146</v>
      </c>
      <c r="B17" s="2">
        <v>5</v>
      </c>
      <c r="C17" s="2">
        <v>3</v>
      </c>
      <c r="D17" s="2">
        <v>199.31</v>
      </c>
      <c r="E17" s="2">
        <v>4.9842500000000004E-4</v>
      </c>
      <c r="F17" s="2">
        <v>1.415508E-3</v>
      </c>
      <c r="G17" s="2">
        <v>2.310691158</v>
      </c>
      <c r="H17" s="2">
        <v>0.99813246700000002</v>
      </c>
      <c r="I17" s="2" t="s">
        <v>39</v>
      </c>
      <c r="J17" s="2">
        <v>2</v>
      </c>
      <c r="K17" s="2" t="s">
        <v>0</v>
      </c>
      <c r="L17" s="2" t="s">
        <v>1</v>
      </c>
      <c r="M17" s="2">
        <v>17769</v>
      </c>
      <c r="N17" s="2" t="s">
        <v>147</v>
      </c>
      <c r="O17" s="2">
        <v>8216.9480359999998</v>
      </c>
      <c r="P17" s="2">
        <v>6699.8881410000004</v>
      </c>
      <c r="Q17" s="2">
        <v>10840.52901</v>
      </c>
      <c r="R17" s="2">
        <v>11969.21963</v>
      </c>
      <c r="S17" s="2">
        <v>3832.5958059999998</v>
      </c>
      <c r="T17" s="2">
        <v>4885.195127</v>
      </c>
      <c r="U17" s="2">
        <v>3803.6506690000001</v>
      </c>
      <c r="V17" s="2">
        <v>3805.5282229999998</v>
      </c>
      <c r="W17" s="2">
        <v>12035.070949999999</v>
      </c>
      <c r="X17" s="2">
        <v>7964.0726409999997</v>
      </c>
      <c r="Y17" s="2">
        <v>7395.3846059999996</v>
      </c>
      <c r="Z17" s="2">
        <v>9378.5284879999999</v>
      </c>
      <c r="AA17" s="2" t="s">
        <v>25</v>
      </c>
      <c r="AB17" s="2">
        <v>0.59630000000000005</v>
      </c>
    </row>
    <row r="18" spans="1:28" x14ac:dyDescent="0.3">
      <c r="A18" s="2" t="s">
        <v>485</v>
      </c>
      <c r="B18" s="2">
        <v>20</v>
      </c>
      <c r="C18" s="2">
        <v>4</v>
      </c>
      <c r="D18" s="2">
        <v>99.5</v>
      </c>
      <c r="E18" s="2">
        <v>2.2820205999999999E-2</v>
      </c>
      <c r="F18" s="2">
        <v>1.6152706999999999E-2</v>
      </c>
      <c r="G18" s="2">
        <v>2.3126099839999998</v>
      </c>
      <c r="H18" s="2">
        <v>0.73748393999999995</v>
      </c>
      <c r="I18" s="2">
        <v>2</v>
      </c>
      <c r="J18" s="2">
        <v>1</v>
      </c>
      <c r="K18" s="2" t="s">
        <v>2</v>
      </c>
      <c r="L18" s="2" t="s">
        <v>0</v>
      </c>
      <c r="M18" s="2">
        <v>69475</v>
      </c>
      <c r="N18" s="2" t="s">
        <v>486</v>
      </c>
      <c r="O18" s="2">
        <v>24528.82446</v>
      </c>
      <c r="P18" s="2">
        <v>19411.554909999999</v>
      </c>
      <c r="Q18" s="2">
        <v>19967.562969999999</v>
      </c>
      <c r="R18" s="2">
        <v>28581.677100000001</v>
      </c>
      <c r="S18" s="2">
        <v>52541.740059999996</v>
      </c>
      <c r="T18" s="2">
        <v>63614.962209999998</v>
      </c>
      <c r="U18" s="2">
        <v>23643.21443</v>
      </c>
      <c r="V18" s="2">
        <v>39705.383999999998</v>
      </c>
      <c r="W18" s="2">
        <v>56368.316330000001</v>
      </c>
      <c r="X18" s="2">
        <v>42751.371950000001</v>
      </c>
      <c r="Y18" s="2">
        <v>80467.253710000005</v>
      </c>
      <c r="Z18" s="2">
        <v>34305.475380000003</v>
      </c>
      <c r="AA18" s="2" t="s">
        <v>25</v>
      </c>
      <c r="AB18" s="2">
        <v>0.99</v>
      </c>
    </row>
    <row r="19" spans="1:28" x14ac:dyDescent="0.3">
      <c r="A19" s="2" t="s">
        <v>611</v>
      </c>
      <c r="B19" s="2">
        <v>13</v>
      </c>
      <c r="C19" s="2">
        <v>1</v>
      </c>
      <c r="D19" s="2">
        <v>73.55</v>
      </c>
      <c r="E19" s="2">
        <v>4.90219E-2</v>
      </c>
      <c r="F19" s="2">
        <v>2.6802689000000001E-2</v>
      </c>
      <c r="G19" s="2">
        <v>2.5015155760000001</v>
      </c>
      <c r="H19" s="2">
        <v>0.59131605600000003</v>
      </c>
      <c r="I19" s="2">
        <v>2</v>
      </c>
      <c r="J19" s="2">
        <v>1</v>
      </c>
      <c r="K19" s="2" t="s">
        <v>1</v>
      </c>
      <c r="L19" s="2" t="s">
        <v>0</v>
      </c>
      <c r="M19" s="2">
        <v>21632</v>
      </c>
      <c r="N19" s="2" t="s">
        <v>612</v>
      </c>
      <c r="O19" s="2">
        <v>373.04424740000002</v>
      </c>
      <c r="P19" s="2">
        <v>208.94411170000001</v>
      </c>
      <c r="Q19" s="2">
        <v>302.68012470000002</v>
      </c>
      <c r="R19" s="2">
        <v>653.11401260000002</v>
      </c>
      <c r="S19" s="2">
        <v>1510.3668889999999</v>
      </c>
      <c r="T19" s="2">
        <v>1179.5002420000001</v>
      </c>
      <c r="U19" s="2">
        <v>690.15135420000001</v>
      </c>
      <c r="V19" s="2">
        <v>466.76838140000001</v>
      </c>
      <c r="W19" s="2">
        <v>752.85603660000004</v>
      </c>
      <c r="X19" s="2">
        <v>601.22999949999996</v>
      </c>
      <c r="Y19" s="2">
        <v>521.43634450000002</v>
      </c>
      <c r="Z19" s="2">
        <v>409.57856980000003</v>
      </c>
      <c r="AA19" s="2" t="s">
        <v>25</v>
      </c>
      <c r="AB19" s="2">
        <v>0.46310000000000001</v>
      </c>
    </row>
    <row r="20" spans="1:28" x14ac:dyDescent="0.3">
      <c r="A20" s="2" t="s">
        <v>381</v>
      </c>
      <c r="B20" s="2">
        <v>11</v>
      </c>
      <c r="C20" s="2">
        <v>3</v>
      </c>
      <c r="D20" s="2">
        <v>232.2</v>
      </c>
      <c r="E20" s="2">
        <v>9.5116539999999996E-3</v>
      </c>
      <c r="F20" s="2">
        <v>8.8033009999999995E-3</v>
      </c>
      <c r="G20" s="2">
        <v>2.6338975709999999</v>
      </c>
      <c r="H20" s="2">
        <v>0.86650004599999997</v>
      </c>
      <c r="I20" s="2">
        <v>2</v>
      </c>
      <c r="J20" s="2">
        <v>1</v>
      </c>
      <c r="K20" s="2" t="s">
        <v>2</v>
      </c>
      <c r="L20" s="2" t="s">
        <v>1</v>
      </c>
      <c r="M20" s="2">
        <v>24115</v>
      </c>
      <c r="N20" s="2" t="s">
        <v>382</v>
      </c>
      <c r="O20" s="2">
        <v>3706.2112609999999</v>
      </c>
      <c r="P20" s="2">
        <v>2133.201728</v>
      </c>
      <c r="Q20" s="2">
        <v>3315.7223859999999</v>
      </c>
      <c r="R20" s="2">
        <v>3447.8761209999998</v>
      </c>
      <c r="S20" s="2">
        <v>1645.25611</v>
      </c>
      <c r="T20" s="2">
        <v>1499.1731110000001</v>
      </c>
      <c r="U20" s="2">
        <v>409.17003799999998</v>
      </c>
      <c r="V20" s="2">
        <v>1590.2067199999999</v>
      </c>
      <c r="W20" s="2">
        <v>3320.7438849999999</v>
      </c>
      <c r="X20" s="2">
        <v>3646.3560280000002</v>
      </c>
      <c r="Y20" s="2">
        <v>3870.5572849999999</v>
      </c>
      <c r="Z20" s="2">
        <v>2710.6008750000001</v>
      </c>
      <c r="AA20" s="2" t="s">
        <v>25</v>
      </c>
      <c r="AB20" s="2">
        <v>0.63400000000000001</v>
      </c>
    </row>
    <row r="21" spans="1:28" x14ac:dyDescent="0.3">
      <c r="A21" s="2" t="s">
        <v>443</v>
      </c>
      <c r="B21" s="2">
        <v>9</v>
      </c>
      <c r="C21" s="2">
        <v>1</v>
      </c>
      <c r="D21" s="2">
        <v>162.82</v>
      </c>
      <c r="E21" s="2">
        <v>1.3705868E-2</v>
      </c>
      <c r="F21" s="2">
        <v>1.0735145999999999E-2</v>
      </c>
      <c r="G21" s="2">
        <v>2.939870092</v>
      </c>
      <c r="H21" s="2">
        <v>0.81856952000000005</v>
      </c>
      <c r="I21" s="2">
        <v>2</v>
      </c>
      <c r="J21" s="2">
        <v>1</v>
      </c>
      <c r="K21" s="2" t="s">
        <v>0</v>
      </c>
      <c r="L21" s="2" t="s">
        <v>1</v>
      </c>
      <c r="M21" s="2">
        <v>29440</v>
      </c>
      <c r="N21" s="2" t="s">
        <v>382</v>
      </c>
      <c r="O21" s="2">
        <v>385.53847680000001</v>
      </c>
      <c r="P21" s="2">
        <v>292.24113010000002</v>
      </c>
      <c r="Q21" s="2">
        <v>949.22609179999995</v>
      </c>
      <c r="R21" s="2">
        <v>922.18937749999998</v>
      </c>
      <c r="S21" s="2">
        <v>216.25092749999999</v>
      </c>
      <c r="T21" s="2">
        <v>197.79126790000001</v>
      </c>
      <c r="U21" s="2">
        <v>339.88687099999999</v>
      </c>
      <c r="V21" s="2">
        <v>113.1824034</v>
      </c>
      <c r="W21" s="2">
        <v>485.28291439999998</v>
      </c>
      <c r="X21" s="2">
        <v>669.76567899999998</v>
      </c>
      <c r="Y21" s="2">
        <v>593.36676379999994</v>
      </c>
      <c r="Z21" s="2">
        <v>523.10888050000005</v>
      </c>
      <c r="AA21" s="2" t="s">
        <v>25</v>
      </c>
      <c r="AB21" s="2">
        <v>0.57299999999999995</v>
      </c>
    </row>
    <row r="22" spans="1:28" x14ac:dyDescent="0.3">
      <c r="A22" s="2" t="s">
        <v>338</v>
      </c>
      <c r="B22" s="2">
        <v>7</v>
      </c>
      <c r="C22" s="2">
        <v>1</v>
      </c>
      <c r="D22" s="2">
        <v>53.61</v>
      </c>
      <c r="E22" s="2">
        <v>6.7090279999999997E-3</v>
      </c>
      <c r="F22" s="2">
        <v>7.0962439999999998E-3</v>
      </c>
      <c r="G22" s="2">
        <v>3.0070727580000001</v>
      </c>
      <c r="H22" s="2">
        <v>0.90397534000000002</v>
      </c>
      <c r="I22" s="2">
        <v>2</v>
      </c>
      <c r="J22" s="2">
        <v>1</v>
      </c>
      <c r="K22" s="2" t="s">
        <v>0</v>
      </c>
      <c r="L22" s="2" t="s">
        <v>1</v>
      </c>
      <c r="M22" s="2">
        <v>20858</v>
      </c>
      <c r="N22" s="2" t="s">
        <v>339</v>
      </c>
      <c r="O22" s="2">
        <v>1117.066317</v>
      </c>
      <c r="P22" s="2">
        <v>583.55330279999998</v>
      </c>
      <c r="Q22" s="2">
        <v>1378.9175459999999</v>
      </c>
      <c r="R22" s="2">
        <v>2459.439081</v>
      </c>
      <c r="S22" s="2">
        <v>460.79627740000001</v>
      </c>
      <c r="T22" s="2">
        <v>488.02350969999998</v>
      </c>
      <c r="U22" s="2">
        <v>399.27257279999998</v>
      </c>
      <c r="V22" s="2">
        <v>493.89042319999999</v>
      </c>
      <c r="W22" s="2">
        <v>1538.3781300000001</v>
      </c>
      <c r="X22" s="2">
        <v>1077.5919610000001</v>
      </c>
      <c r="Y22" s="2">
        <v>1175.581563</v>
      </c>
      <c r="Z22" s="2">
        <v>975.08619499999998</v>
      </c>
      <c r="AA22" s="2" t="s">
        <v>25</v>
      </c>
      <c r="AB22" s="2">
        <v>0.56020000000000003</v>
      </c>
    </row>
    <row r="23" spans="1:28" x14ac:dyDescent="0.3">
      <c r="A23" s="2" t="s">
        <v>362</v>
      </c>
      <c r="B23" s="2">
        <v>16</v>
      </c>
      <c r="C23" s="2">
        <v>3</v>
      </c>
      <c r="D23" s="2">
        <v>114.23</v>
      </c>
      <c r="E23" s="2">
        <v>8.0659410000000001E-3</v>
      </c>
      <c r="F23" s="2">
        <v>7.9076709999999998E-3</v>
      </c>
      <c r="G23" s="2">
        <v>4.0948555400000002</v>
      </c>
      <c r="H23" s="2">
        <v>0.88521014799999997</v>
      </c>
      <c r="I23" s="2">
        <v>2</v>
      </c>
      <c r="J23" s="2">
        <v>1</v>
      </c>
      <c r="K23" s="2" t="s">
        <v>2</v>
      </c>
      <c r="L23" s="2" t="s">
        <v>1</v>
      </c>
      <c r="M23" s="2">
        <v>40938</v>
      </c>
      <c r="N23" s="2" t="s">
        <v>363</v>
      </c>
      <c r="O23" s="2">
        <v>902.63287579999997</v>
      </c>
      <c r="P23" s="2">
        <v>495.99355379999997</v>
      </c>
      <c r="Q23" s="2">
        <v>1391.957048</v>
      </c>
      <c r="R23" s="2">
        <v>987.42432729999996</v>
      </c>
      <c r="S23" s="2">
        <v>312.7764947</v>
      </c>
      <c r="T23" s="2">
        <v>451.84350769999998</v>
      </c>
      <c r="U23" s="2">
        <v>173.17128869999999</v>
      </c>
      <c r="V23" s="2">
        <v>299.16541910000001</v>
      </c>
      <c r="W23" s="2">
        <v>865.37675679999995</v>
      </c>
      <c r="X23" s="2">
        <v>2180.9353070000002</v>
      </c>
      <c r="Y23" s="2">
        <v>545.74676539999996</v>
      </c>
      <c r="Z23" s="2">
        <v>1473.1002089999999</v>
      </c>
      <c r="AA23" s="2" t="s">
        <v>25</v>
      </c>
      <c r="AB23" s="2">
        <v>0.51780000000000004</v>
      </c>
    </row>
    <row r="24" spans="1:28" x14ac:dyDescent="0.3">
      <c r="A24" s="2" t="s">
        <v>101</v>
      </c>
      <c r="B24" s="2">
        <v>18</v>
      </c>
      <c r="C24" s="2">
        <v>5</v>
      </c>
      <c r="D24" s="2">
        <v>608.49</v>
      </c>
      <c r="E24" s="2">
        <v>1.2858300000000001E-4</v>
      </c>
      <c r="F24" s="2">
        <v>5.7722399999999999E-4</v>
      </c>
      <c r="G24" s="2">
        <v>4.134995719</v>
      </c>
      <c r="H24" s="2">
        <v>0.99994505499999997</v>
      </c>
      <c r="I24" s="2">
        <v>2</v>
      </c>
      <c r="J24" s="2">
        <v>1</v>
      </c>
      <c r="K24" s="2" t="s">
        <v>0</v>
      </c>
      <c r="L24" s="2" t="s">
        <v>1</v>
      </c>
      <c r="M24" s="2">
        <v>37918</v>
      </c>
      <c r="N24" s="2" t="s">
        <v>102</v>
      </c>
      <c r="O24" s="2">
        <v>115658.1802</v>
      </c>
      <c r="P24" s="2">
        <v>80024.513439999995</v>
      </c>
      <c r="Q24" s="2">
        <v>133285.51939999999</v>
      </c>
      <c r="R24" s="2">
        <v>172615.92009999999</v>
      </c>
      <c r="S24" s="2">
        <v>33949.475870000002</v>
      </c>
      <c r="T24" s="2">
        <v>34324.937579999998</v>
      </c>
      <c r="U24" s="2">
        <v>26078.434290000001</v>
      </c>
      <c r="V24" s="2">
        <v>26949.365669999999</v>
      </c>
      <c r="W24" s="2">
        <v>55532.574800000002</v>
      </c>
      <c r="X24" s="2">
        <v>40160.704239999999</v>
      </c>
      <c r="Y24" s="2">
        <v>32678.346850000002</v>
      </c>
      <c r="Z24" s="2">
        <v>24954.018700000001</v>
      </c>
      <c r="AA24" s="2" t="s">
        <v>25</v>
      </c>
      <c r="AB24" s="2">
        <v>0.38129999999999997</v>
      </c>
    </row>
    <row r="25" spans="1:28" x14ac:dyDescent="0.3">
      <c r="A25" s="2" t="s">
        <v>318</v>
      </c>
      <c r="B25" s="2">
        <v>19</v>
      </c>
      <c r="C25" s="2">
        <v>3</v>
      </c>
      <c r="D25" s="2">
        <v>135.46</v>
      </c>
      <c r="E25" s="2">
        <v>5.4087680000000004E-3</v>
      </c>
      <c r="F25" s="2">
        <v>6.1510590000000004E-3</v>
      </c>
      <c r="G25" s="2">
        <v>4.7221619510000004</v>
      </c>
      <c r="H25" s="2">
        <v>0.92313216399999998</v>
      </c>
      <c r="I25" s="2">
        <v>2</v>
      </c>
      <c r="J25" s="2">
        <v>1</v>
      </c>
      <c r="K25" s="2" t="s">
        <v>0</v>
      </c>
      <c r="L25" s="2" t="s">
        <v>1</v>
      </c>
      <c r="M25" s="2">
        <v>69240</v>
      </c>
      <c r="N25" s="2" t="s">
        <v>319</v>
      </c>
      <c r="O25" s="2">
        <v>19577.28802</v>
      </c>
      <c r="P25" s="2">
        <v>11805.892879999999</v>
      </c>
      <c r="Q25" s="2">
        <v>31261.011210000001</v>
      </c>
      <c r="R25" s="2">
        <v>42394.619070000001</v>
      </c>
      <c r="S25" s="2">
        <v>2557.0149719999999</v>
      </c>
      <c r="T25" s="2">
        <v>10133.58259</v>
      </c>
      <c r="U25" s="2">
        <v>5835.2082739999996</v>
      </c>
      <c r="V25" s="2">
        <v>3717.9910249999998</v>
      </c>
      <c r="W25" s="2">
        <v>12262.64976</v>
      </c>
      <c r="X25" s="2">
        <v>6595.2425389999999</v>
      </c>
      <c r="Y25" s="2">
        <v>6465.2009529999996</v>
      </c>
      <c r="Z25" s="2">
        <v>4678.2253849999997</v>
      </c>
      <c r="AA25" s="2" t="s">
        <v>25</v>
      </c>
      <c r="AB25" s="2">
        <v>0.95450000000000002</v>
      </c>
    </row>
    <row r="26" spans="1:28" x14ac:dyDescent="0.3">
      <c r="A26" s="2" t="s">
        <v>613</v>
      </c>
      <c r="B26" s="2">
        <v>36</v>
      </c>
      <c r="C26" s="2">
        <v>2</v>
      </c>
      <c r="D26" s="2">
        <v>1198.68</v>
      </c>
      <c r="E26" s="2">
        <v>4.9288484E-2</v>
      </c>
      <c r="F26" s="2">
        <v>2.6862345999999999E-2</v>
      </c>
      <c r="G26" s="2">
        <v>4.8402731430000001</v>
      </c>
      <c r="H26" s="2">
        <v>0.59020577399999996</v>
      </c>
      <c r="I26" s="2" t="s">
        <v>39</v>
      </c>
      <c r="J26" s="2">
        <v>2</v>
      </c>
      <c r="K26" s="2" t="s">
        <v>0</v>
      </c>
      <c r="L26" s="2" t="s">
        <v>1</v>
      </c>
      <c r="M26" s="2">
        <v>68812</v>
      </c>
      <c r="N26" s="2" t="s">
        <v>614</v>
      </c>
      <c r="O26" s="2">
        <v>933.05700320000005</v>
      </c>
      <c r="P26" s="2">
        <v>2735.5882320000001</v>
      </c>
      <c r="Q26" s="2">
        <v>8822.9028999999991</v>
      </c>
      <c r="R26" s="2">
        <v>4911.138355</v>
      </c>
      <c r="S26" s="2">
        <v>485.89135249999998</v>
      </c>
      <c r="T26" s="2">
        <v>2238.0548520000002</v>
      </c>
      <c r="U26" s="2">
        <v>355.31129770000001</v>
      </c>
      <c r="V26" s="2">
        <v>516.13597579999998</v>
      </c>
      <c r="W26" s="2">
        <v>857.37695240000005</v>
      </c>
      <c r="X26" s="2">
        <v>607.27344649999998</v>
      </c>
      <c r="Y26" s="2">
        <v>1267.347587</v>
      </c>
      <c r="Z26" s="2">
        <v>1941.438138</v>
      </c>
      <c r="AA26" s="2" t="s">
        <v>25</v>
      </c>
      <c r="AB26" s="2">
        <v>0.71650000000000003</v>
      </c>
    </row>
    <row r="27" spans="1:28" x14ac:dyDescent="0.3">
      <c r="A27" s="2" t="s">
        <v>188</v>
      </c>
      <c r="B27" s="2">
        <v>16</v>
      </c>
      <c r="C27" s="2">
        <v>5</v>
      </c>
      <c r="D27" s="2">
        <v>68.260000000000005</v>
      </c>
      <c r="E27" s="2">
        <v>1.0729050000000001E-3</v>
      </c>
      <c r="F27" s="2">
        <v>2.2536259999999999E-3</v>
      </c>
      <c r="G27" s="2">
        <v>5.3095488749999999</v>
      </c>
      <c r="H27" s="2">
        <v>0.99175237000000005</v>
      </c>
      <c r="I27" s="2">
        <v>2</v>
      </c>
      <c r="J27" s="2">
        <v>1</v>
      </c>
      <c r="K27" s="2" t="s">
        <v>2</v>
      </c>
      <c r="L27" s="2" t="s">
        <v>0</v>
      </c>
      <c r="M27" s="2">
        <v>55446</v>
      </c>
      <c r="N27" s="2" t="s">
        <v>189</v>
      </c>
      <c r="O27" s="2">
        <v>196.91049469999999</v>
      </c>
      <c r="P27" s="2">
        <v>208.1113186</v>
      </c>
      <c r="Q27" s="2">
        <v>601.99775799999998</v>
      </c>
      <c r="R27" s="2">
        <v>458.29160619999999</v>
      </c>
      <c r="S27" s="2">
        <v>896.99913240000001</v>
      </c>
      <c r="T27" s="2">
        <v>1412.3378419999999</v>
      </c>
      <c r="U27" s="2">
        <v>553.26065819999997</v>
      </c>
      <c r="V27" s="2">
        <v>653.28188269999998</v>
      </c>
      <c r="W27" s="2">
        <v>2900.3147640000002</v>
      </c>
      <c r="X27" s="2">
        <v>1695.928312</v>
      </c>
      <c r="Y27" s="2">
        <v>1504.247723</v>
      </c>
      <c r="Z27" s="2">
        <v>1679.6505159999999</v>
      </c>
      <c r="AA27" s="2" t="s">
        <v>25</v>
      </c>
      <c r="AB27" s="2">
        <v>0.75849999999999995</v>
      </c>
    </row>
    <row r="28" spans="1:28" x14ac:dyDescent="0.3">
      <c r="A28" s="2" t="s">
        <v>125</v>
      </c>
      <c r="B28" s="2">
        <v>17</v>
      </c>
      <c r="C28" s="2">
        <v>3</v>
      </c>
      <c r="D28" s="2">
        <v>169.41</v>
      </c>
      <c r="E28" s="2">
        <v>3.12403E-4</v>
      </c>
      <c r="F28" s="2">
        <v>1.0514789999999999E-3</v>
      </c>
      <c r="G28" s="2">
        <v>6.0216669209999996</v>
      </c>
      <c r="H28" s="2">
        <v>0.99936139099999999</v>
      </c>
      <c r="I28" s="2">
        <v>2</v>
      </c>
      <c r="J28" s="2">
        <v>1</v>
      </c>
      <c r="K28" s="2" t="s">
        <v>2</v>
      </c>
      <c r="L28" s="2" t="s">
        <v>0</v>
      </c>
      <c r="M28" s="2">
        <v>30652</v>
      </c>
      <c r="N28" s="2" t="s">
        <v>126</v>
      </c>
      <c r="O28" s="2">
        <v>154.63522280000001</v>
      </c>
      <c r="P28" s="2">
        <v>338.02406880000001</v>
      </c>
      <c r="Q28" s="2">
        <v>263.70717230000002</v>
      </c>
      <c r="R28" s="2">
        <v>440.81557249999997</v>
      </c>
      <c r="S28" s="2">
        <v>572.91835790000005</v>
      </c>
      <c r="T28" s="2">
        <v>787.98905520000005</v>
      </c>
      <c r="U28" s="2">
        <v>653.00043010000002</v>
      </c>
      <c r="V28" s="2">
        <v>416.42419619999998</v>
      </c>
      <c r="W28" s="2">
        <v>3019.0526049999999</v>
      </c>
      <c r="X28" s="2">
        <v>1609.5387129999999</v>
      </c>
      <c r="Y28" s="2">
        <v>1241.8081030000001</v>
      </c>
      <c r="Z28" s="2">
        <v>1338.6320450000001</v>
      </c>
      <c r="AA28" s="2" t="s">
        <v>25</v>
      </c>
      <c r="AB28" s="2">
        <v>0.81479999999999997</v>
      </c>
    </row>
    <row r="29" spans="1:28" x14ac:dyDescent="0.3">
      <c r="A29" s="2" t="s">
        <v>232</v>
      </c>
      <c r="B29" s="2">
        <v>5</v>
      </c>
      <c r="C29" s="2">
        <v>2</v>
      </c>
      <c r="D29" s="2">
        <v>35.85</v>
      </c>
      <c r="E29" s="2">
        <v>1.7162200000000001E-3</v>
      </c>
      <c r="F29" s="2">
        <v>2.794777E-3</v>
      </c>
      <c r="G29" s="2">
        <v>6.0836952530000001</v>
      </c>
      <c r="H29" s="2">
        <v>0.982328859</v>
      </c>
      <c r="I29" s="2">
        <v>2</v>
      </c>
      <c r="J29" s="2">
        <v>1</v>
      </c>
      <c r="K29" s="2" t="s">
        <v>1</v>
      </c>
      <c r="L29" s="2" t="s">
        <v>0</v>
      </c>
      <c r="M29" s="2">
        <v>16598</v>
      </c>
      <c r="N29" s="2" t="s">
        <v>233</v>
      </c>
      <c r="O29" s="2">
        <v>806.92847549999999</v>
      </c>
      <c r="P29" s="2">
        <v>553.91133960000002</v>
      </c>
      <c r="Q29" s="2">
        <v>1560.6015299999999</v>
      </c>
      <c r="R29" s="2">
        <v>2520.0921450000001</v>
      </c>
      <c r="S29" s="2">
        <v>9711.6103879999991</v>
      </c>
      <c r="T29" s="2">
        <v>14047.003500000001</v>
      </c>
      <c r="U29" s="2">
        <v>5377.1219289999999</v>
      </c>
      <c r="V29" s="2">
        <v>3968.8956509999998</v>
      </c>
      <c r="W29" s="2">
        <v>8659.2372790000009</v>
      </c>
      <c r="X29" s="2">
        <v>6785.940979</v>
      </c>
      <c r="Y29" s="2">
        <v>4270.2518760000003</v>
      </c>
      <c r="Z29" s="2">
        <v>4988.2644950000004</v>
      </c>
      <c r="AA29" s="2" t="s">
        <v>25</v>
      </c>
      <c r="AB29" s="2">
        <v>0.62960000000000005</v>
      </c>
    </row>
    <row r="30" spans="1:28" x14ac:dyDescent="0.3">
      <c r="A30" s="2" t="s">
        <v>158</v>
      </c>
      <c r="B30" s="2">
        <v>3</v>
      </c>
      <c r="C30" s="2">
        <v>1</v>
      </c>
      <c r="D30" s="2">
        <v>54.48</v>
      </c>
      <c r="E30" s="2">
        <v>6.9247999999999998E-4</v>
      </c>
      <c r="F30" s="2">
        <v>1.7898059999999999E-3</v>
      </c>
      <c r="G30" s="2">
        <v>6.1957186389999999</v>
      </c>
      <c r="H30" s="2">
        <v>0.99632683</v>
      </c>
      <c r="I30" s="2">
        <v>2</v>
      </c>
      <c r="J30" s="2">
        <v>1</v>
      </c>
      <c r="K30" s="2" t="s">
        <v>1</v>
      </c>
      <c r="L30" s="2" t="s">
        <v>0</v>
      </c>
      <c r="M30" s="2">
        <v>33675</v>
      </c>
      <c r="N30" s="2" t="s">
        <v>159</v>
      </c>
      <c r="O30" s="2">
        <v>690.90357700000004</v>
      </c>
      <c r="P30" s="2">
        <v>520.17082359999995</v>
      </c>
      <c r="Q30" s="2">
        <v>1122.3856069999999</v>
      </c>
      <c r="R30" s="2">
        <v>1747.9353450000001</v>
      </c>
      <c r="S30" s="2">
        <v>9173.6971279999998</v>
      </c>
      <c r="T30" s="2">
        <v>8751.7441780000008</v>
      </c>
      <c r="U30" s="2">
        <v>4426.4100120000003</v>
      </c>
      <c r="V30" s="2">
        <v>2935.3259440000002</v>
      </c>
      <c r="W30" s="2">
        <v>6107.9708289999999</v>
      </c>
      <c r="X30" s="2">
        <v>4125.6560440000003</v>
      </c>
      <c r="Y30" s="2">
        <v>3981.2226350000001</v>
      </c>
      <c r="Z30" s="2">
        <v>3649.9726380000002</v>
      </c>
      <c r="AA30" s="2" t="s">
        <v>25</v>
      </c>
      <c r="AB30" s="2">
        <v>0.91120000000000001</v>
      </c>
    </row>
    <row r="31" spans="1:28" x14ac:dyDescent="0.3">
      <c r="A31" s="2" t="s">
        <v>133</v>
      </c>
      <c r="B31" s="2">
        <v>11</v>
      </c>
      <c r="C31" s="2">
        <v>1</v>
      </c>
      <c r="D31" s="2">
        <v>110.32</v>
      </c>
      <c r="E31" s="2">
        <v>3.8508200000000002E-4</v>
      </c>
      <c r="F31" s="2">
        <v>1.216473E-3</v>
      </c>
      <c r="G31" s="2">
        <v>7.513096494</v>
      </c>
      <c r="H31" s="2">
        <v>0.99894977100000004</v>
      </c>
      <c r="I31" s="2">
        <v>2</v>
      </c>
      <c r="J31" s="2">
        <v>1</v>
      </c>
      <c r="K31" s="2" t="s">
        <v>2</v>
      </c>
      <c r="L31" s="2" t="s">
        <v>0</v>
      </c>
      <c r="M31" s="2">
        <v>51707</v>
      </c>
      <c r="N31" s="2" t="s">
        <v>134</v>
      </c>
      <c r="O31" s="2">
        <v>75.279811039999998</v>
      </c>
      <c r="P31" s="2">
        <v>78.07880858</v>
      </c>
      <c r="Q31" s="2">
        <v>277.68154060000001</v>
      </c>
      <c r="R31" s="2">
        <v>70.729356820000007</v>
      </c>
      <c r="S31" s="2">
        <v>755.61444359999996</v>
      </c>
      <c r="T31" s="2">
        <v>1263.2766790000001</v>
      </c>
      <c r="U31" s="2">
        <v>405.3521854</v>
      </c>
      <c r="V31" s="2">
        <v>717.16469529999995</v>
      </c>
      <c r="W31" s="2">
        <v>1549.78495</v>
      </c>
      <c r="X31" s="2">
        <v>683.10574899999995</v>
      </c>
      <c r="Y31" s="2">
        <v>812.84275930000001</v>
      </c>
      <c r="Z31" s="2">
        <v>724.10934169999996</v>
      </c>
      <c r="AA31" s="2" t="s">
        <v>25</v>
      </c>
      <c r="AB31" s="2">
        <v>0.74780000000000002</v>
      </c>
    </row>
    <row r="32" spans="1:28" x14ac:dyDescent="0.3">
      <c r="A32" s="2" t="s">
        <v>107</v>
      </c>
      <c r="B32" s="2">
        <v>12</v>
      </c>
      <c r="C32" s="2">
        <v>2</v>
      </c>
      <c r="D32" s="2">
        <v>91.08</v>
      </c>
      <c r="E32" s="2">
        <v>1.58834E-4</v>
      </c>
      <c r="F32" s="2">
        <v>6.5966199999999999E-4</v>
      </c>
      <c r="G32" s="2">
        <v>11.845737440000001</v>
      </c>
      <c r="H32" s="2">
        <v>0.999896059</v>
      </c>
      <c r="I32" s="2">
        <v>2</v>
      </c>
      <c r="J32" s="2">
        <v>1</v>
      </c>
      <c r="K32" s="2" t="s">
        <v>2</v>
      </c>
      <c r="L32" s="2" t="s">
        <v>0</v>
      </c>
      <c r="M32" s="2">
        <v>70144</v>
      </c>
      <c r="N32" s="2" t="s">
        <v>108</v>
      </c>
      <c r="O32" s="2">
        <v>17383.089250000001</v>
      </c>
      <c r="P32" s="2">
        <v>11848.835300000001</v>
      </c>
      <c r="Q32" s="2">
        <v>25810.83973</v>
      </c>
      <c r="R32" s="2">
        <v>26722.672859999999</v>
      </c>
      <c r="S32" s="2">
        <v>236917.6073</v>
      </c>
      <c r="T32" s="2">
        <v>333752.75939999998</v>
      </c>
      <c r="U32" s="2">
        <v>153565.74540000001</v>
      </c>
      <c r="V32" s="2">
        <v>84374.443809999997</v>
      </c>
      <c r="W32" s="2">
        <v>426719.38449999999</v>
      </c>
      <c r="X32" s="2">
        <v>158049.29380000001</v>
      </c>
      <c r="Y32" s="2">
        <v>259846.7689</v>
      </c>
      <c r="Z32" s="2">
        <v>123956.4528</v>
      </c>
      <c r="AA32" s="2" t="s">
        <v>25</v>
      </c>
      <c r="AB32" s="2">
        <v>0.63090000000000002</v>
      </c>
    </row>
    <row r="33" spans="1:28" x14ac:dyDescent="0.3">
      <c r="A33" s="2" t="s">
        <v>23</v>
      </c>
      <c r="B33" s="2">
        <v>8</v>
      </c>
      <c r="C33" s="2">
        <v>2</v>
      </c>
      <c r="D33" s="2">
        <v>62.54</v>
      </c>
      <c r="E33" s="4">
        <v>8.3700000000000002E-8</v>
      </c>
      <c r="F33" s="4">
        <v>4.7600000000000002E-6</v>
      </c>
      <c r="G33" s="2">
        <v>1268.241125</v>
      </c>
      <c r="H33" s="2">
        <v>1</v>
      </c>
      <c r="I33" s="2">
        <v>2</v>
      </c>
      <c r="J33" s="2">
        <v>1</v>
      </c>
      <c r="K33" s="2" t="s">
        <v>1</v>
      </c>
      <c r="L33" s="2" t="s">
        <v>0</v>
      </c>
      <c r="M33" s="2">
        <v>24337</v>
      </c>
      <c r="N33" s="2" t="s">
        <v>24</v>
      </c>
      <c r="O33" s="2">
        <v>2.52029989</v>
      </c>
      <c r="P33" s="2">
        <v>2.3444564190000001</v>
      </c>
      <c r="Q33" s="2">
        <v>0</v>
      </c>
      <c r="R33" s="2">
        <v>0</v>
      </c>
      <c r="S33" s="2">
        <v>2262.601866</v>
      </c>
      <c r="T33" s="2">
        <v>2119.9404650000001</v>
      </c>
      <c r="U33" s="2">
        <v>1107.76593</v>
      </c>
      <c r="V33" s="2">
        <v>679.37575530000004</v>
      </c>
      <c r="W33" s="2">
        <v>1820.9223500000001</v>
      </c>
      <c r="X33" s="2">
        <v>1608.4880310000001</v>
      </c>
      <c r="Y33" s="2">
        <v>1124.490397</v>
      </c>
      <c r="Z33" s="2">
        <v>1402.74827</v>
      </c>
      <c r="AA33" s="2" t="s">
        <v>25</v>
      </c>
      <c r="AB33" s="2">
        <v>0.47020000000000001</v>
      </c>
    </row>
    <row r="34" spans="1:28" x14ac:dyDescent="0.3">
      <c r="A34" s="2" t="s">
        <v>593</v>
      </c>
      <c r="B34" s="2">
        <v>7</v>
      </c>
      <c r="C34" s="2">
        <v>3</v>
      </c>
      <c r="D34" s="2">
        <v>40.51</v>
      </c>
      <c r="E34" s="2">
        <v>4.4627295999999997E-2</v>
      </c>
      <c r="F34" s="2">
        <v>2.5375939E-2</v>
      </c>
      <c r="G34" s="2">
        <v>1.7166908000000001</v>
      </c>
      <c r="H34" s="2">
        <v>0.61042328000000001</v>
      </c>
      <c r="I34" s="2">
        <v>2</v>
      </c>
      <c r="J34" s="2">
        <v>1</v>
      </c>
      <c r="K34" s="2" t="s">
        <v>2</v>
      </c>
      <c r="L34" s="2" t="s">
        <v>1</v>
      </c>
      <c r="M34" s="2">
        <v>17483</v>
      </c>
      <c r="N34" s="2" t="s">
        <v>594</v>
      </c>
      <c r="O34" s="2">
        <v>1559.8271769999999</v>
      </c>
      <c r="P34" s="2">
        <v>993.02542500000004</v>
      </c>
      <c r="Q34" s="2">
        <v>1314.829142</v>
      </c>
      <c r="R34" s="2">
        <v>2055.467967</v>
      </c>
      <c r="S34" s="2">
        <v>1089.1255410000001</v>
      </c>
      <c r="T34" s="2">
        <v>1092.1220920000001</v>
      </c>
      <c r="U34" s="2">
        <v>730.82082160000004</v>
      </c>
      <c r="V34" s="2">
        <v>1225.3658620000001</v>
      </c>
      <c r="W34" s="2">
        <v>1791.2120259999999</v>
      </c>
      <c r="X34" s="2">
        <v>1774.3748949999999</v>
      </c>
      <c r="Y34" s="2">
        <v>2257.8650929999999</v>
      </c>
      <c r="Z34" s="2">
        <v>1279.243412</v>
      </c>
      <c r="AA34" s="2" t="s">
        <v>55</v>
      </c>
      <c r="AB34" s="2">
        <v>0.76749999999999996</v>
      </c>
    </row>
    <row r="35" spans="1:28" x14ac:dyDescent="0.3">
      <c r="A35" s="2" t="s">
        <v>228</v>
      </c>
      <c r="B35" s="2">
        <v>18</v>
      </c>
      <c r="C35" s="2">
        <v>6</v>
      </c>
      <c r="D35" s="2">
        <v>174.27</v>
      </c>
      <c r="E35" s="2">
        <v>1.67834E-3</v>
      </c>
      <c r="F35" s="2">
        <v>2.7936649999999999E-3</v>
      </c>
      <c r="G35" s="2">
        <v>2.6087477849999998</v>
      </c>
      <c r="H35" s="2">
        <v>0.98291780100000004</v>
      </c>
      <c r="I35" s="2">
        <v>2</v>
      </c>
      <c r="J35" s="2">
        <v>1</v>
      </c>
      <c r="K35" s="2" t="s">
        <v>0</v>
      </c>
      <c r="L35" s="2" t="s">
        <v>2</v>
      </c>
      <c r="M35" s="2">
        <v>46856</v>
      </c>
      <c r="N35" s="2" t="s">
        <v>229</v>
      </c>
      <c r="O35" s="2">
        <v>5541.8932489999997</v>
      </c>
      <c r="P35" s="2">
        <v>3784.638794</v>
      </c>
      <c r="Q35" s="2">
        <v>4394.2091639999999</v>
      </c>
      <c r="R35" s="2">
        <v>3867.1287349999998</v>
      </c>
      <c r="S35" s="2">
        <v>2127.1123269999998</v>
      </c>
      <c r="T35" s="2">
        <v>2146.9791580000001</v>
      </c>
      <c r="U35" s="2">
        <v>1372.7785309999999</v>
      </c>
      <c r="V35" s="2">
        <v>2559.3968930000001</v>
      </c>
      <c r="W35" s="2">
        <v>978.14514380000003</v>
      </c>
      <c r="X35" s="2">
        <v>2316.3525209999998</v>
      </c>
      <c r="Y35" s="2">
        <v>1686.3480959999999</v>
      </c>
      <c r="Z35" s="2">
        <v>1761.0363179999999</v>
      </c>
      <c r="AA35" s="2" t="s">
        <v>55</v>
      </c>
      <c r="AB35" s="2">
        <v>0.39960000000000001</v>
      </c>
    </row>
    <row r="36" spans="1:28" x14ac:dyDescent="0.3">
      <c r="A36" s="2" t="s">
        <v>182</v>
      </c>
      <c r="B36" s="2">
        <v>40</v>
      </c>
      <c r="C36" s="2">
        <v>7</v>
      </c>
      <c r="D36" s="2">
        <v>1154.1400000000001</v>
      </c>
      <c r="E36" s="2">
        <v>1.0233429999999999E-3</v>
      </c>
      <c r="F36" s="2">
        <v>2.23558E-3</v>
      </c>
      <c r="G36" s="2">
        <v>3.4694620060000001</v>
      </c>
      <c r="H36" s="2">
        <v>0.99240623900000002</v>
      </c>
      <c r="I36" s="2">
        <v>2</v>
      </c>
      <c r="J36" s="2">
        <v>1</v>
      </c>
      <c r="K36" s="2" t="s">
        <v>0</v>
      </c>
      <c r="L36" s="2" t="s">
        <v>2</v>
      </c>
      <c r="M36" s="2">
        <v>77148</v>
      </c>
      <c r="N36" s="2" t="s">
        <v>183</v>
      </c>
      <c r="O36" s="2">
        <v>23377.66101</v>
      </c>
      <c r="P36" s="2">
        <v>9255.3811650000007</v>
      </c>
      <c r="Q36" s="2">
        <v>17618.714670000001</v>
      </c>
      <c r="R36" s="2">
        <v>15309.64428</v>
      </c>
      <c r="S36" s="2">
        <v>4959.0352679999996</v>
      </c>
      <c r="T36" s="2">
        <v>5848.5550899999998</v>
      </c>
      <c r="U36" s="2">
        <v>5770.0779060000004</v>
      </c>
      <c r="V36" s="2">
        <v>4098.6783070000001</v>
      </c>
      <c r="W36" s="2">
        <v>5889.6126519999998</v>
      </c>
      <c r="X36" s="2">
        <v>5196.4522420000003</v>
      </c>
      <c r="Y36" s="2">
        <v>2439.8726790000001</v>
      </c>
      <c r="Z36" s="2">
        <v>5370.7677370000001</v>
      </c>
      <c r="AA36" s="2" t="s">
        <v>55</v>
      </c>
      <c r="AB36" s="2">
        <v>0.49940000000000001</v>
      </c>
    </row>
    <row r="37" spans="1:28" x14ac:dyDescent="0.3">
      <c r="A37" s="2" t="s">
        <v>463</v>
      </c>
      <c r="B37" s="2">
        <v>15</v>
      </c>
      <c r="C37" s="2">
        <v>5</v>
      </c>
      <c r="D37" s="2">
        <v>119.63</v>
      </c>
      <c r="E37" s="2">
        <v>1.7280792E-2</v>
      </c>
      <c r="F37" s="2">
        <v>1.2816770999999999E-2</v>
      </c>
      <c r="G37" s="2">
        <v>4.3630541770000004</v>
      </c>
      <c r="H37" s="2">
        <v>0.78365470400000004</v>
      </c>
      <c r="I37" s="2">
        <v>2</v>
      </c>
      <c r="J37" s="2">
        <v>1</v>
      </c>
      <c r="K37" s="2" t="s">
        <v>2</v>
      </c>
      <c r="L37" s="2" t="s">
        <v>0</v>
      </c>
      <c r="M37" s="2">
        <v>50491</v>
      </c>
      <c r="N37" s="2" t="s">
        <v>464</v>
      </c>
      <c r="O37" s="2">
        <v>477.27971919999999</v>
      </c>
      <c r="P37" s="2">
        <v>396.21822559999998</v>
      </c>
      <c r="Q37" s="2">
        <v>1456.7465729999999</v>
      </c>
      <c r="R37" s="2">
        <v>733.09589040000003</v>
      </c>
      <c r="S37" s="2">
        <v>3319.9924120000001</v>
      </c>
      <c r="T37" s="2">
        <v>4974.2386459999998</v>
      </c>
      <c r="U37" s="2">
        <v>1908.4091880000001</v>
      </c>
      <c r="V37" s="2">
        <v>1133.1003499999999</v>
      </c>
      <c r="W37" s="2">
        <v>5865.4498569999996</v>
      </c>
      <c r="X37" s="2">
        <v>1973.24441</v>
      </c>
      <c r="Y37" s="2">
        <v>4067.2238710000001</v>
      </c>
      <c r="Z37" s="2">
        <v>1459.602026</v>
      </c>
      <c r="AA37" s="2" t="s">
        <v>55</v>
      </c>
      <c r="AB37" s="2">
        <v>0.99209999999999998</v>
      </c>
    </row>
    <row r="38" spans="1:28" x14ac:dyDescent="0.3">
      <c r="A38" s="2" t="s">
        <v>127</v>
      </c>
      <c r="B38" s="2">
        <v>21</v>
      </c>
      <c r="C38" s="2">
        <v>1</v>
      </c>
      <c r="D38" s="2">
        <v>374.99</v>
      </c>
      <c r="E38" s="2">
        <v>3.1436000000000002E-4</v>
      </c>
      <c r="F38" s="2">
        <v>1.0514789999999999E-3</v>
      </c>
      <c r="G38" s="2">
        <v>5.0950737180000001</v>
      </c>
      <c r="H38" s="2">
        <v>0.99935156599999997</v>
      </c>
      <c r="I38" s="2" t="s">
        <v>39</v>
      </c>
      <c r="J38" s="2">
        <v>2</v>
      </c>
      <c r="K38" s="2" t="s">
        <v>1</v>
      </c>
      <c r="L38" s="2" t="s">
        <v>0</v>
      </c>
      <c r="M38" s="2">
        <v>40019</v>
      </c>
      <c r="N38" s="2" t="s">
        <v>128</v>
      </c>
      <c r="O38" s="2">
        <v>170.665919</v>
      </c>
      <c r="P38" s="2">
        <v>136.22456020000001</v>
      </c>
      <c r="Q38" s="2">
        <v>218.1820937</v>
      </c>
      <c r="R38" s="2">
        <v>132.01417850000001</v>
      </c>
      <c r="S38" s="2">
        <v>595.35071159999995</v>
      </c>
      <c r="T38" s="2">
        <v>1455.6446390000001</v>
      </c>
      <c r="U38" s="2">
        <v>532.04335630000003</v>
      </c>
      <c r="V38" s="2">
        <v>764.86673069999995</v>
      </c>
      <c r="W38" s="2">
        <v>605.78343429999995</v>
      </c>
      <c r="X38" s="2">
        <v>799.48007229999996</v>
      </c>
      <c r="Y38" s="2">
        <v>361.57946149999998</v>
      </c>
      <c r="Z38" s="2">
        <v>560.70775119999996</v>
      </c>
      <c r="AA38" s="2" t="s">
        <v>55</v>
      </c>
      <c r="AB38" s="2">
        <v>0.3105</v>
      </c>
    </row>
    <row r="39" spans="1:28" x14ac:dyDescent="0.3">
      <c r="A39" s="2" t="s">
        <v>53</v>
      </c>
      <c r="B39" s="2">
        <v>17</v>
      </c>
      <c r="C39" s="2">
        <v>2</v>
      </c>
      <c r="D39" s="2">
        <v>108.01</v>
      </c>
      <c r="E39" s="4">
        <v>1.0499999999999999E-5</v>
      </c>
      <c r="F39" s="2">
        <v>1.19583E-4</v>
      </c>
      <c r="G39" s="2">
        <v>30.733815029999999</v>
      </c>
      <c r="H39" s="2">
        <v>0.99999999900000003</v>
      </c>
      <c r="I39" s="2">
        <v>2</v>
      </c>
      <c r="J39" s="2">
        <v>1</v>
      </c>
      <c r="K39" s="2" t="s">
        <v>2</v>
      </c>
      <c r="L39" s="2" t="s">
        <v>0</v>
      </c>
      <c r="M39" s="2">
        <v>69921</v>
      </c>
      <c r="N39" s="2" t="s">
        <v>54</v>
      </c>
      <c r="O39" s="2">
        <v>20.306462239999998</v>
      </c>
      <c r="P39" s="2">
        <v>31.635389329999999</v>
      </c>
      <c r="Q39" s="2">
        <v>63.450048430000002</v>
      </c>
      <c r="R39" s="2">
        <v>41.67616554</v>
      </c>
      <c r="S39" s="2">
        <v>709.09216470000001</v>
      </c>
      <c r="T39" s="2">
        <v>396.08619729999998</v>
      </c>
      <c r="U39" s="2">
        <v>197.19236599999999</v>
      </c>
      <c r="V39" s="2">
        <v>165.76864789999999</v>
      </c>
      <c r="W39" s="2">
        <v>1355.488967</v>
      </c>
      <c r="X39" s="2">
        <v>1365.4516410000001</v>
      </c>
      <c r="Y39" s="2">
        <v>948.872344</v>
      </c>
      <c r="Z39" s="2">
        <v>1157.4879209999999</v>
      </c>
      <c r="AA39" s="2" t="s">
        <v>55</v>
      </c>
      <c r="AB39" s="2">
        <v>0.62439999999999996</v>
      </c>
    </row>
    <row r="42" spans="1:28" x14ac:dyDescent="0.3">
      <c r="A42" s="2" t="s">
        <v>1061</v>
      </c>
      <c r="B42" s="5">
        <f>(38/310)*100</f>
        <v>12.258064516129032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3"/>
  <sheetViews>
    <sheetView workbookViewId="0">
      <selection activeCell="B13" sqref="B13"/>
    </sheetView>
  </sheetViews>
  <sheetFormatPr defaultColWidth="8.88671875" defaultRowHeight="14.4" x14ac:dyDescent="0.3"/>
  <cols>
    <col min="1" max="1" width="28.44140625" style="2" bestFit="1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577</v>
      </c>
      <c r="B2" s="2">
        <v>25</v>
      </c>
      <c r="C2" s="2">
        <v>5</v>
      </c>
      <c r="D2" s="2">
        <v>147.28</v>
      </c>
      <c r="E2" s="2">
        <v>4.0106900000000001E-2</v>
      </c>
      <c r="F2" s="2">
        <v>2.3427223E-2</v>
      </c>
      <c r="G2" s="2">
        <v>2.1794374209999998</v>
      </c>
      <c r="H2" s="2">
        <v>0.63184024800000005</v>
      </c>
      <c r="I2" s="2">
        <v>2</v>
      </c>
      <c r="J2" s="2">
        <v>1</v>
      </c>
      <c r="K2" s="2" t="s">
        <v>2</v>
      </c>
      <c r="L2" s="2" t="s">
        <v>1</v>
      </c>
      <c r="M2" s="2">
        <v>85129</v>
      </c>
      <c r="N2" s="2" t="s">
        <v>578</v>
      </c>
      <c r="O2" s="2">
        <v>3997.190693</v>
      </c>
      <c r="P2" s="2">
        <v>2775.113351</v>
      </c>
      <c r="Q2" s="2">
        <v>6081.7329799999998</v>
      </c>
      <c r="R2" s="2">
        <v>4437.2924730000004</v>
      </c>
      <c r="S2" s="2">
        <v>1883.534314</v>
      </c>
      <c r="T2" s="2">
        <v>3853.6130889999999</v>
      </c>
      <c r="U2" s="2">
        <v>2023.394771</v>
      </c>
      <c r="V2" s="2">
        <v>1943.547069</v>
      </c>
      <c r="W2" s="2">
        <v>4922.0716259999999</v>
      </c>
      <c r="X2" s="2">
        <v>8132.9530869999999</v>
      </c>
      <c r="Y2" s="2">
        <v>2851.7898220000002</v>
      </c>
      <c r="Z2" s="2">
        <v>5242.6406989999996</v>
      </c>
      <c r="AA2" s="2" t="s">
        <v>43</v>
      </c>
      <c r="AB2" s="2">
        <v>0.42020000000000002</v>
      </c>
    </row>
    <row r="3" spans="1:28" x14ac:dyDescent="0.3">
      <c r="A3" s="2" t="s">
        <v>206</v>
      </c>
      <c r="B3" s="2">
        <v>7</v>
      </c>
      <c r="C3" s="2">
        <v>1</v>
      </c>
      <c r="D3" s="2">
        <v>50.37</v>
      </c>
      <c r="E3" s="2">
        <v>1.328566E-3</v>
      </c>
      <c r="F3" s="2">
        <v>2.4758580000000001E-3</v>
      </c>
      <c r="G3" s="2">
        <v>2.9759234569999999</v>
      </c>
      <c r="H3" s="2">
        <v>0.98818330799999998</v>
      </c>
      <c r="I3" s="2">
        <v>2</v>
      </c>
      <c r="J3" s="2">
        <v>1</v>
      </c>
      <c r="K3" s="2" t="s">
        <v>2</v>
      </c>
      <c r="L3" s="2" t="s">
        <v>0</v>
      </c>
      <c r="M3" s="2">
        <v>12408</v>
      </c>
      <c r="N3" s="2" t="s">
        <v>207</v>
      </c>
      <c r="O3" s="2">
        <v>357.17395049999999</v>
      </c>
      <c r="P3" s="2">
        <v>802.21699460000002</v>
      </c>
      <c r="Q3" s="2">
        <v>403.74938689999999</v>
      </c>
      <c r="R3" s="2">
        <v>728.94065709999995</v>
      </c>
      <c r="S3" s="2">
        <v>1013.795109</v>
      </c>
      <c r="T3" s="2">
        <v>1744.1965009999999</v>
      </c>
      <c r="U3" s="2">
        <v>880.48258869999995</v>
      </c>
      <c r="V3" s="2">
        <v>1140.1321909999999</v>
      </c>
      <c r="W3" s="2">
        <v>1488.8653469999999</v>
      </c>
      <c r="X3" s="2">
        <v>1910.2708540000001</v>
      </c>
      <c r="Y3" s="2">
        <v>1866.647295</v>
      </c>
      <c r="Z3" s="2">
        <v>1555.274085</v>
      </c>
      <c r="AA3" s="2" t="s">
        <v>43</v>
      </c>
      <c r="AB3" s="2">
        <v>0.3266</v>
      </c>
    </row>
    <row r="4" spans="1:28" x14ac:dyDescent="0.3">
      <c r="A4" s="2" t="s">
        <v>304</v>
      </c>
      <c r="B4" s="2">
        <v>11</v>
      </c>
      <c r="C4" s="2">
        <v>1</v>
      </c>
      <c r="D4" s="2">
        <v>216.39</v>
      </c>
      <c r="E4" s="2">
        <v>4.468812E-3</v>
      </c>
      <c r="F4" s="2">
        <v>5.3132079999999998E-3</v>
      </c>
      <c r="G4" s="2">
        <v>3.2982700199999999</v>
      </c>
      <c r="H4" s="2">
        <v>0.93770363000000001</v>
      </c>
      <c r="I4" s="2">
        <v>2</v>
      </c>
      <c r="J4" s="2">
        <v>1</v>
      </c>
      <c r="K4" s="2" t="s">
        <v>2</v>
      </c>
      <c r="L4" s="2" t="s">
        <v>1</v>
      </c>
      <c r="M4" s="2">
        <v>56982</v>
      </c>
      <c r="N4" s="2" t="s">
        <v>305</v>
      </c>
      <c r="O4" s="2">
        <v>723.14888840000003</v>
      </c>
      <c r="P4" s="2">
        <v>657.51732579999998</v>
      </c>
      <c r="Q4" s="2">
        <v>872.96149979999996</v>
      </c>
      <c r="R4" s="2">
        <v>489.45708639999998</v>
      </c>
      <c r="S4" s="2">
        <v>418.83087929999999</v>
      </c>
      <c r="T4" s="2">
        <v>859.70622230000004</v>
      </c>
      <c r="U4" s="2">
        <v>348.67336210000002</v>
      </c>
      <c r="V4" s="2">
        <v>898.15137519999996</v>
      </c>
      <c r="W4" s="2">
        <v>2386.2896930000002</v>
      </c>
      <c r="X4" s="2">
        <v>3114.5306249999999</v>
      </c>
      <c r="Y4" s="2">
        <v>1096.498165</v>
      </c>
      <c r="Z4" s="2">
        <v>1732.00676</v>
      </c>
      <c r="AA4" s="2" t="s">
        <v>43</v>
      </c>
      <c r="AB4" s="2">
        <v>0.48849999999999999</v>
      </c>
    </row>
    <row r="5" spans="1:28" x14ac:dyDescent="0.3">
      <c r="A5" s="2" t="s">
        <v>350</v>
      </c>
      <c r="B5" s="2">
        <v>15</v>
      </c>
      <c r="C5" s="2">
        <v>1</v>
      </c>
      <c r="D5" s="2">
        <v>93.88</v>
      </c>
      <c r="E5" s="2">
        <v>7.1178939999999996E-3</v>
      </c>
      <c r="F5" s="2">
        <v>7.2707270000000003E-3</v>
      </c>
      <c r="G5" s="2">
        <v>3.6324873229999999</v>
      </c>
      <c r="H5" s="2">
        <v>0.89819214400000003</v>
      </c>
      <c r="I5" s="2">
        <v>2</v>
      </c>
      <c r="J5" s="2">
        <v>1</v>
      </c>
      <c r="K5" s="2" t="s">
        <v>2</v>
      </c>
      <c r="L5" s="2" t="s">
        <v>0</v>
      </c>
      <c r="M5" s="2">
        <v>44800</v>
      </c>
      <c r="N5" s="2" t="s">
        <v>351</v>
      </c>
      <c r="O5" s="2">
        <v>78.784576099999995</v>
      </c>
      <c r="P5" s="2">
        <v>53.070185870000003</v>
      </c>
      <c r="Q5" s="2">
        <v>71.631901439999993</v>
      </c>
      <c r="R5" s="2">
        <v>182.03408920000001</v>
      </c>
      <c r="S5" s="2">
        <v>112.7025323</v>
      </c>
      <c r="T5" s="2">
        <v>61.827132779999999</v>
      </c>
      <c r="U5" s="2">
        <v>219.1545811</v>
      </c>
      <c r="V5" s="2">
        <v>74.858286019999994</v>
      </c>
      <c r="W5" s="2">
        <v>461.456548</v>
      </c>
      <c r="X5" s="2">
        <v>449.880987</v>
      </c>
      <c r="Y5" s="2">
        <v>241.3864853</v>
      </c>
      <c r="Z5" s="2">
        <v>247.6752261</v>
      </c>
      <c r="AA5" s="2" t="s">
        <v>43</v>
      </c>
      <c r="AB5" s="2">
        <v>0.57689999999999997</v>
      </c>
    </row>
    <row r="6" spans="1:28" x14ac:dyDescent="0.3">
      <c r="A6" s="2" t="s">
        <v>536</v>
      </c>
      <c r="B6" s="2">
        <v>11</v>
      </c>
      <c r="C6" s="2">
        <v>4</v>
      </c>
      <c r="D6" s="2">
        <v>50.33</v>
      </c>
      <c r="E6" s="2">
        <v>3.0526975000000001E-2</v>
      </c>
      <c r="F6" s="2">
        <v>1.943085E-2</v>
      </c>
      <c r="G6" s="2">
        <v>3.6721455070000002</v>
      </c>
      <c r="H6" s="2">
        <v>0.68473110699999995</v>
      </c>
      <c r="I6" s="2">
        <v>2</v>
      </c>
      <c r="J6" s="2">
        <v>1</v>
      </c>
      <c r="K6" s="2" t="s">
        <v>1</v>
      </c>
      <c r="L6" s="2" t="s">
        <v>0</v>
      </c>
      <c r="M6" s="2">
        <v>37359</v>
      </c>
      <c r="N6" s="2" t="s">
        <v>537</v>
      </c>
      <c r="O6" s="2">
        <v>2592.7633580000002</v>
      </c>
      <c r="P6" s="2">
        <v>848.12502029999996</v>
      </c>
      <c r="Q6" s="2">
        <v>5045.5114910000002</v>
      </c>
      <c r="R6" s="2">
        <v>3174.1139370000001</v>
      </c>
      <c r="S6" s="2">
        <v>9803.8555550000001</v>
      </c>
      <c r="T6" s="2">
        <v>23189.492470000001</v>
      </c>
      <c r="U6" s="2">
        <v>4705.542582</v>
      </c>
      <c r="V6" s="2">
        <v>5120.2127710000004</v>
      </c>
      <c r="W6" s="2">
        <v>13342.906129999999</v>
      </c>
      <c r="X6" s="2">
        <v>6536.328391</v>
      </c>
      <c r="Y6" s="2">
        <v>10418.5344</v>
      </c>
      <c r="Z6" s="2">
        <v>6772.5174950000001</v>
      </c>
      <c r="AA6" s="2" t="s">
        <v>43</v>
      </c>
      <c r="AB6" s="2">
        <v>0.53269999999999995</v>
      </c>
    </row>
    <row r="7" spans="1:28" x14ac:dyDescent="0.3">
      <c r="A7" s="2" t="s">
        <v>168</v>
      </c>
      <c r="B7" s="2">
        <v>4</v>
      </c>
      <c r="C7" s="2">
        <v>1</v>
      </c>
      <c r="D7" s="2">
        <v>42.24</v>
      </c>
      <c r="E7" s="2">
        <v>8.1942500000000004E-4</v>
      </c>
      <c r="F7" s="2">
        <v>1.939975E-3</v>
      </c>
      <c r="G7" s="2">
        <v>4.5106182610000003</v>
      </c>
      <c r="H7" s="2">
        <v>0.99492694299999995</v>
      </c>
      <c r="I7" s="2">
        <v>2</v>
      </c>
      <c r="J7" s="2">
        <v>1</v>
      </c>
      <c r="K7" s="2" t="s">
        <v>0</v>
      </c>
      <c r="L7" s="2" t="s">
        <v>1</v>
      </c>
      <c r="M7" s="2">
        <v>20486</v>
      </c>
      <c r="N7" s="2" t="s">
        <v>169</v>
      </c>
      <c r="O7" s="2">
        <v>1858.272381</v>
      </c>
      <c r="P7" s="2">
        <v>2050.8381850000001</v>
      </c>
      <c r="Q7" s="2">
        <v>3209.3004070000002</v>
      </c>
      <c r="R7" s="2">
        <v>3314.4391000000001</v>
      </c>
      <c r="S7" s="2">
        <v>316.48564169999997</v>
      </c>
      <c r="T7" s="2">
        <v>648.28843380000001</v>
      </c>
      <c r="U7" s="2">
        <v>527.24159950000001</v>
      </c>
      <c r="V7" s="2">
        <v>820.93777599999999</v>
      </c>
      <c r="W7" s="2">
        <v>2076.6539210000001</v>
      </c>
      <c r="X7" s="2">
        <v>1872.072085</v>
      </c>
      <c r="Y7" s="2">
        <v>1043.9234409999999</v>
      </c>
      <c r="Z7" s="2">
        <v>951.01441890000001</v>
      </c>
      <c r="AA7" s="2" t="s">
        <v>43</v>
      </c>
      <c r="AB7" s="2">
        <v>0.4284</v>
      </c>
    </row>
    <row r="8" spans="1:28" x14ac:dyDescent="0.3">
      <c r="A8" s="2" t="s">
        <v>64</v>
      </c>
      <c r="B8" s="2">
        <v>20</v>
      </c>
      <c r="C8" s="2">
        <v>1</v>
      </c>
      <c r="D8" s="2">
        <v>451.14</v>
      </c>
      <c r="E8" s="4">
        <v>1.8700000000000001E-5</v>
      </c>
      <c r="F8" s="2">
        <v>1.52946E-4</v>
      </c>
      <c r="G8" s="2">
        <v>6.5220484489999997</v>
      </c>
      <c r="H8" s="2">
        <v>0.99999997600000001</v>
      </c>
      <c r="I8" s="2">
        <v>2</v>
      </c>
      <c r="J8" s="2">
        <v>1</v>
      </c>
      <c r="K8" s="2" t="s">
        <v>1</v>
      </c>
      <c r="L8" s="2" t="s">
        <v>0</v>
      </c>
      <c r="M8" s="2">
        <v>71438</v>
      </c>
      <c r="N8" s="2" t="s">
        <v>65</v>
      </c>
      <c r="O8" s="2">
        <v>1223.809773</v>
      </c>
      <c r="P8" s="2">
        <v>546.62326110000004</v>
      </c>
      <c r="Q8" s="2">
        <v>1002.675702</v>
      </c>
      <c r="R8" s="2">
        <v>844.27745530000004</v>
      </c>
      <c r="S8" s="2">
        <v>6727.401562</v>
      </c>
      <c r="T8" s="2">
        <v>8687.374221</v>
      </c>
      <c r="U8" s="2">
        <v>3743.7085069999998</v>
      </c>
      <c r="V8" s="2">
        <v>4434.283711</v>
      </c>
      <c r="W8" s="2">
        <v>6439.7152910000004</v>
      </c>
      <c r="X8" s="2">
        <v>4754.489055</v>
      </c>
      <c r="Y8" s="2">
        <v>4755.0081300000002</v>
      </c>
      <c r="Z8" s="2">
        <v>4794.1166819999999</v>
      </c>
      <c r="AA8" s="2" t="s">
        <v>43</v>
      </c>
      <c r="AB8" s="2">
        <v>0.60399999999999998</v>
      </c>
    </row>
    <row r="9" spans="1:28" x14ac:dyDescent="0.3">
      <c r="A9" s="2" t="s">
        <v>140</v>
      </c>
      <c r="B9" s="2">
        <v>7</v>
      </c>
      <c r="C9" s="2">
        <v>1</v>
      </c>
      <c r="D9" s="2">
        <v>68.61</v>
      </c>
      <c r="E9" s="2">
        <v>4.66737E-4</v>
      </c>
      <c r="F9" s="2">
        <v>1.3968190000000001E-3</v>
      </c>
      <c r="G9" s="2">
        <v>14.04006794</v>
      </c>
      <c r="H9" s="2">
        <v>0.99838081099999998</v>
      </c>
      <c r="I9" s="2">
        <v>2</v>
      </c>
      <c r="J9" s="2">
        <v>1</v>
      </c>
      <c r="K9" s="2" t="s">
        <v>2</v>
      </c>
      <c r="L9" s="2" t="s">
        <v>0</v>
      </c>
      <c r="M9" s="2">
        <v>29469</v>
      </c>
      <c r="N9" s="2" t="s">
        <v>141</v>
      </c>
      <c r="O9" s="2">
        <v>51.409195889999999</v>
      </c>
      <c r="P9" s="2">
        <v>25.057650649999999</v>
      </c>
      <c r="Q9" s="2">
        <v>58.784360270000001</v>
      </c>
      <c r="R9" s="2">
        <v>36.120588789999999</v>
      </c>
      <c r="S9" s="2">
        <v>305.85050589999997</v>
      </c>
      <c r="T9" s="2">
        <v>344.26972740000002</v>
      </c>
      <c r="U9" s="2">
        <v>123.5230787</v>
      </c>
      <c r="V9" s="2">
        <v>115.33597640000001</v>
      </c>
      <c r="W9" s="2">
        <v>312.28286789999999</v>
      </c>
      <c r="X9" s="2">
        <v>985.84711140000002</v>
      </c>
      <c r="Y9" s="2">
        <v>251.62478580000001</v>
      </c>
      <c r="Z9" s="2">
        <v>856.31688880000002</v>
      </c>
      <c r="AA9" s="2" t="s">
        <v>43</v>
      </c>
      <c r="AB9" s="2">
        <v>0.29299999999999998</v>
      </c>
    </row>
    <row r="10" spans="1:28" x14ac:dyDescent="0.3">
      <c r="A10" s="2" t="s">
        <v>41</v>
      </c>
      <c r="B10" s="2">
        <v>18</v>
      </c>
      <c r="C10" s="2">
        <v>2</v>
      </c>
      <c r="D10" s="2">
        <v>109.46</v>
      </c>
      <c r="E10" s="4">
        <v>6.5699999999999998E-6</v>
      </c>
      <c r="F10" s="2">
        <v>1.06525E-4</v>
      </c>
      <c r="G10" s="2">
        <v>19.86710021</v>
      </c>
      <c r="H10" s="2">
        <v>1</v>
      </c>
      <c r="I10" s="2">
        <v>2</v>
      </c>
      <c r="J10" s="2">
        <v>1</v>
      </c>
      <c r="K10" s="2" t="s">
        <v>1</v>
      </c>
      <c r="L10" s="2" t="s">
        <v>0</v>
      </c>
      <c r="M10" s="2">
        <v>67030</v>
      </c>
      <c r="N10" s="2" t="s">
        <v>42</v>
      </c>
      <c r="O10" s="2">
        <v>257.20445310000002</v>
      </c>
      <c r="P10" s="2">
        <v>232.6449805</v>
      </c>
      <c r="Q10" s="2">
        <v>232.52813560000001</v>
      </c>
      <c r="R10" s="2">
        <v>541.29606220000005</v>
      </c>
      <c r="S10" s="2">
        <v>7369.111672</v>
      </c>
      <c r="T10" s="2">
        <v>10379.72307</v>
      </c>
      <c r="U10" s="2">
        <v>4671.1812010000003</v>
      </c>
      <c r="V10" s="2">
        <v>2685.514725</v>
      </c>
      <c r="W10" s="2">
        <v>7415.4453579999999</v>
      </c>
      <c r="X10" s="2">
        <v>6157.8752899999999</v>
      </c>
      <c r="Y10" s="2">
        <v>4406.6511909999999</v>
      </c>
      <c r="Z10" s="2">
        <v>4355.6481009999998</v>
      </c>
      <c r="AA10" s="2" t="s">
        <v>43</v>
      </c>
      <c r="AB10" s="2">
        <v>0.78259999999999996</v>
      </c>
    </row>
    <row r="13" spans="1:28" x14ac:dyDescent="0.3">
      <c r="A13" s="2" t="s">
        <v>1062</v>
      </c>
      <c r="B13" s="5">
        <f>(9/310)*100</f>
        <v>2.903225806451613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7"/>
  <sheetViews>
    <sheetView topLeftCell="A13" workbookViewId="0">
      <selection activeCell="B27" sqref="B27"/>
    </sheetView>
  </sheetViews>
  <sheetFormatPr defaultColWidth="8.88671875" defaultRowHeight="14.4" x14ac:dyDescent="0.3"/>
  <cols>
    <col min="1" max="1" width="23.6640625" style="2" bestFit="1" customWidth="1"/>
    <col min="2" max="13" width="8.88671875" style="2"/>
    <col min="14" max="14" width="13.33203125" style="2" customWidth="1"/>
    <col min="15" max="16" width="8.88671875" style="2"/>
    <col min="17" max="17" width="9.33203125" style="2" customWidth="1"/>
    <col min="18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569</v>
      </c>
      <c r="B2" s="2">
        <v>17</v>
      </c>
      <c r="C2" s="2">
        <v>5</v>
      </c>
      <c r="D2" s="2">
        <v>141.94999999999999</v>
      </c>
      <c r="E2" s="2">
        <v>3.8251541999999999E-2</v>
      </c>
      <c r="F2" s="2">
        <v>2.2735780000000001E-2</v>
      </c>
      <c r="G2" s="2">
        <v>2.051373983</v>
      </c>
      <c r="H2" s="2">
        <v>0.64122013</v>
      </c>
      <c r="I2" s="2">
        <v>2</v>
      </c>
      <c r="J2" s="2">
        <v>1</v>
      </c>
      <c r="K2" s="2" t="s">
        <v>0</v>
      </c>
      <c r="L2" s="2" t="s">
        <v>1</v>
      </c>
      <c r="M2" s="2">
        <v>49148</v>
      </c>
      <c r="N2" s="2" t="s">
        <v>570</v>
      </c>
      <c r="O2" s="2">
        <v>5373.0223480000004</v>
      </c>
      <c r="P2" s="2">
        <v>3396.6871339999998</v>
      </c>
      <c r="Q2" s="2">
        <v>7408.1832610000001</v>
      </c>
      <c r="R2" s="2">
        <v>8627.2978399999993</v>
      </c>
      <c r="S2" s="2">
        <v>2659.9470590000001</v>
      </c>
      <c r="T2" s="2">
        <v>4558.1065040000003</v>
      </c>
      <c r="U2" s="2">
        <v>2896.6760760000002</v>
      </c>
      <c r="V2" s="2">
        <v>1977.2588490000001</v>
      </c>
      <c r="W2" s="2">
        <v>4751.3079310000003</v>
      </c>
      <c r="X2" s="2">
        <v>3691.648044</v>
      </c>
      <c r="Y2" s="2">
        <v>3523.8825609999999</v>
      </c>
      <c r="Z2" s="2">
        <v>3178.2562309999998</v>
      </c>
      <c r="AA2" s="2" t="s">
        <v>139</v>
      </c>
      <c r="AB2" s="2">
        <v>0.98750000000000004</v>
      </c>
    </row>
    <row r="3" spans="1:28" x14ac:dyDescent="0.3">
      <c r="A3" s="2" t="s">
        <v>316</v>
      </c>
      <c r="B3" s="2">
        <v>5</v>
      </c>
      <c r="C3" s="2">
        <v>2</v>
      </c>
      <c r="D3" s="2">
        <v>55.22</v>
      </c>
      <c r="E3" s="2">
        <v>5.3352520000000004E-3</v>
      </c>
      <c r="F3" s="2">
        <v>6.1081750000000004E-3</v>
      </c>
      <c r="G3" s="2">
        <v>2.2533659519999998</v>
      </c>
      <c r="H3" s="2">
        <v>0.92425033199999995</v>
      </c>
      <c r="I3" s="2">
        <v>2</v>
      </c>
      <c r="J3" s="2">
        <v>1</v>
      </c>
      <c r="K3" s="2" t="s">
        <v>2</v>
      </c>
      <c r="L3" s="2" t="s">
        <v>0</v>
      </c>
      <c r="M3" s="2">
        <v>18230</v>
      </c>
      <c r="N3" s="2" t="s">
        <v>317</v>
      </c>
      <c r="O3" s="2">
        <v>4130.9443460000002</v>
      </c>
      <c r="P3" s="2">
        <v>2330.7460609999998</v>
      </c>
      <c r="Q3" s="2">
        <v>4104.1816179999996</v>
      </c>
      <c r="R3" s="2">
        <v>3678.4177140000002</v>
      </c>
      <c r="S3" s="2">
        <v>7196.0919489999997</v>
      </c>
      <c r="T3" s="2">
        <v>8630.1312030000008</v>
      </c>
      <c r="U3" s="2">
        <v>4284.4833360000002</v>
      </c>
      <c r="V3" s="2">
        <v>4690.8167240000002</v>
      </c>
      <c r="W3" s="2">
        <v>7823.2382230000003</v>
      </c>
      <c r="X3" s="2">
        <v>8079.1911120000004</v>
      </c>
      <c r="Y3" s="2">
        <v>9710.3951249999991</v>
      </c>
      <c r="Z3" s="2">
        <v>6484.7730510000001</v>
      </c>
      <c r="AA3" s="2" t="s">
        <v>139</v>
      </c>
      <c r="AB3" s="2">
        <v>0.42380000000000001</v>
      </c>
    </row>
    <row r="4" spans="1:28" x14ac:dyDescent="0.3">
      <c r="A4" s="2" t="s">
        <v>330</v>
      </c>
      <c r="B4" s="2">
        <v>16</v>
      </c>
      <c r="C4" s="2">
        <v>1</v>
      </c>
      <c r="D4" s="2">
        <v>127.62</v>
      </c>
      <c r="E4" s="2">
        <v>6.2146220000000004E-3</v>
      </c>
      <c r="F4" s="2">
        <v>6.7956809999999996E-3</v>
      </c>
      <c r="G4" s="2">
        <v>2.669936506</v>
      </c>
      <c r="H4" s="2">
        <v>0.91112124000000005</v>
      </c>
      <c r="I4" s="2">
        <v>2</v>
      </c>
      <c r="J4" s="2">
        <v>1</v>
      </c>
      <c r="K4" s="2" t="s">
        <v>2</v>
      </c>
      <c r="L4" s="2" t="s">
        <v>0</v>
      </c>
      <c r="M4" s="2">
        <v>40207</v>
      </c>
      <c r="N4" s="2" t="s">
        <v>331</v>
      </c>
      <c r="O4" s="2">
        <v>296.35250559999997</v>
      </c>
      <c r="P4" s="2">
        <v>302.04812879999997</v>
      </c>
      <c r="Q4" s="2">
        <v>433.18224850000001</v>
      </c>
      <c r="R4" s="2">
        <v>276.40215769999998</v>
      </c>
      <c r="S4" s="2">
        <v>423.06543429999999</v>
      </c>
      <c r="T4" s="2">
        <v>644.70359570000005</v>
      </c>
      <c r="U4" s="2">
        <v>1079.1538969999999</v>
      </c>
      <c r="V4" s="2">
        <v>351.10728699999999</v>
      </c>
      <c r="W4" s="2">
        <v>1040.535828</v>
      </c>
      <c r="X4" s="2">
        <v>930.5011816</v>
      </c>
      <c r="Y4" s="2">
        <v>771.28660520000005</v>
      </c>
      <c r="Z4" s="2">
        <v>749.91339400000004</v>
      </c>
      <c r="AA4" s="2" t="s">
        <v>139</v>
      </c>
      <c r="AB4" s="2">
        <v>0.42270000000000002</v>
      </c>
    </row>
    <row r="5" spans="1:28" x14ac:dyDescent="0.3">
      <c r="A5" s="2" t="s">
        <v>602</v>
      </c>
      <c r="B5" s="2">
        <v>24</v>
      </c>
      <c r="C5" s="2">
        <v>2</v>
      </c>
      <c r="D5" s="2">
        <v>1491.28</v>
      </c>
      <c r="E5" s="2">
        <v>4.7933908999999997E-2</v>
      </c>
      <c r="F5" s="2">
        <v>2.6541250999999998E-2</v>
      </c>
      <c r="G5" s="2">
        <v>2.7190042600000002</v>
      </c>
      <c r="H5" s="2">
        <v>0.59590310199999996</v>
      </c>
      <c r="I5" s="2">
        <v>2</v>
      </c>
      <c r="J5" s="2">
        <v>1</v>
      </c>
      <c r="K5" s="2" t="s">
        <v>0</v>
      </c>
      <c r="L5" s="2" t="s">
        <v>1</v>
      </c>
      <c r="M5" s="2">
        <v>28554</v>
      </c>
      <c r="N5" s="2" t="s">
        <v>603</v>
      </c>
      <c r="O5" s="2">
        <v>19984.183809999999</v>
      </c>
      <c r="P5" s="2">
        <v>7343.4152919999997</v>
      </c>
      <c r="Q5" s="2">
        <v>17541.42827</v>
      </c>
      <c r="R5" s="2">
        <v>30358.782169999999</v>
      </c>
      <c r="S5" s="2">
        <v>5531.7202630000002</v>
      </c>
      <c r="T5" s="2">
        <v>8085.733185</v>
      </c>
      <c r="U5" s="2">
        <v>3406.3434950000001</v>
      </c>
      <c r="V5" s="2">
        <v>10643.61449</v>
      </c>
      <c r="W5" s="2">
        <v>8679.2607590000007</v>
      </c>
      <c r="X5" s="2">
        <v>11684.49294</v>
      </c>
      <c r="Y5" s="2">
        <v>11299.787249999999</v>
      </c>
      <c r="Z5" s="2">
        <v>16022.90336</v>
      </c>
      <c r="AA5" s="2" t="s">
        <v>139</v>
      </c>
      <c r="AB5" s="2">
        <v>0.96840000000000004</v>
      </c>
    </row>
    <row r="6" spans="1:28" x14ac:dyDescent="0.3">
      <c r="A6" s="2" t="s">
        <v>585</v>
      </c>
      <c r="B6" s="2">
        <v>16</v>
      </c>
      <c r="C6" s="2">
        <v>4</v>
      </c>
      <c r="D6" s="2">
        <v>46.5</v>
      </c>
      <c r="E6" s="2">
        <v>4.2969263000000001E-2</v>
      </c>
      <c r="F6" s="2">
        <v>2.4763328000000001E-2</v>
      </c>
      <c r="G6" s="2">
        <v>2.7970520240000001</v>
      </c>
      <c r="H6" s="2">
        <v>0.61805600199999999</v>
      </c>
      <c r="I6" s="2">
        <v>2</v>
      </c>
      <c r="J6" s="2">
        <v>1</v>
      </c>
      <c r="K6" s="2" t="s">
        <v>1</v>
      </c>
      <c r="L6" s="2" t="s">
        <v>0</v>
      </c>
      <c r="M6" s="2">
        <v>33855</v>
      </c>
      <c r="N6" s="2" t="s">
        <v>586</v>
      </c>
      <c r="O6" s="2">
        <v>1938.4985569999999</v>
      </c>
      <c r="P6" s="2">
        <v>1055.5826099999999</v>
      </c>
      <c r="Q6" s="2">
        <v>1211.278219</v>
      </c>
      <c r="R6" s="2">
        <v>1656.2161189999999</v>
      </c>
      <c r="S6" s="2">
        <v>3652.7947260000001</v>
      </c>
      <c r="T6" s="2">
        <v>8818.9475509999993</v>
      </c>
      <c r="U6" s="2">
        <v>1762.284811</v>
      </c>
      <c r="V6" s="2">
        <v>2161.1045469999999</v>
      </c>
      <c r="W6" s="2">
        <v>4624.7266339999996</v>
      </c>
      <c r="X6" s="2">
        <v>3678.4886040000001</v>
      </c>
      <c r="Y6" s="2">
        <v>2964.7875800000002</v>
      </c>
      <c r="Z6" s="2">
        <v>2688.2061359999998</v>
      </c>
      <c r="AA6" s="2" t="s">
        <v>139</v>
      </c>
      <c r="AB6" s="2">
        <v>0.99419999999999997</v>
      </c>
    </row>
    <row r="7" spans="1:28" x14ac:dyDescent="0.3">
      <c r="A7" s="2" t="s">
        <v>554</v>
      </c>
      <c r="B7" s="2">
        <v>13</v>
      </c>
      <c r="C7" s="2">
        <v>3</v>
      </c>
      <c r="D7" s="2">
        <v>107.22</v>
      </c>
      <c r="E7" s="2">
        <v>3.4890993000000002E-2</v>
      </c>
      <c r="F7" s="2">
        <v>2.1333000000000001E-2</v>
      </c>
      <c r="G7" s="2">
        <v>2.8547252209999998</v>
      </c>
      <c r="H7" s="2">
        <v>0.65920055799999999</v>
      </c>
      <c r="I7" s="2">
        <v>2</v>
      </c>
      <c r="J7" s="2">
        <v>1</v>
      </c>
      <c r="K7" s="2" t="s">
        <v>2</v>
      </c>
      <c r="L7" s="2" t="s">
        <v>0</v>
      </c>
      <c r="M7" s="2">
        <v>43154</v>
      </c>
      <c r="N7" s="2" t="s">
        <v>555</v>
      </c>
      <c r="O7" s="2">
        <v>247.86331759999999</v>
      </c>
      <c r="P7" s="2">
        <v>310.34252759999998</v>
      </c>
      <c r="Q7" s="2">
        <v>254.72304439999999</v>
      </c>
      <c r="R7" s="2">
        <v>185.83424969999999</v>
      </c>
      <c r="S7" s="2">
        <v>88.51457791</v>
      </c>
      <c r="T7" s="2">
        <v>514.90035869999997</v>
      </c>
      <c r="U7" s="2">
        <v>181.36399080000001</v>
      </c>
      <c r="V7" s="2">
        <v>567.31591800000001</v>
      </c>
      <c r="W7" s="2">
        <v>664.98089589999995</v>
      </c>
      <c r="X7" s="2">
        <v>856.16594410000005</v>
      </c>
      <c r="Y7" s="2">
        <v>659.67214290000004</v>
      </c>
      <c r="Z7" s="2">
        <v>670.3753408</v>
      </c>
      <c r="AA7" s="2" t="s">
        <v>139</v>
      </c>
      <c r="AB7" s="2">
        <v>0.82330000000000003</v>
      </c>
    </row>
    <row r="8" spans="1:28" x14ac:dyDescent="0.3">
      <c r="A8" s="2" t="s">
        <v>619</v>
      </c>
      <c r="B8" s="2">
        <v>11</v>
      </c>
      <c r="C8" s="2">
        <v>2</v>
      </c>
      <c r="D8" s="2">
        <v>702.47</v>
      </c>
      <c r="E8" s="2">
        <v>4.9815015999999997E-2</v>
      </c>
      <c r="F8" s="2">
        <v>2.6891559999999998E-2</v>
      </c>
      <c r="G8" s="2">
        <v>2.8687609639999998</v>
      </c>
      <c r="H8" s="2">
        <v>0.58802831899999997</v>
      </c>
      <c r="I8" s="2">
        <v>2</v>
      </c>
      <c r="J8" s="2">
        <v>1</v>
      </c>
      <c r="K8" s="2" t="s">
        <v>1</v>
      </c>
      <c r="L8" s="2" t="s">
        <v>0</v>
      </c>
      <c r="M8" s="2">
        <v>14516</v>
      </c>
      <c r="N8" s="2" t="s">
        <v>620</v>
      </c>
      <c r="O8" s="2">
        <v>3121.177443</v>
      </c>
      <c r="P8" s="2">
        <v>617.31285509999998</v>
      </c>
      <c r="Q8" s="2">
        <v>3014.8714580000001</v>
      </c>
      <c r="R8" s="2">
        <v>2470.4021170000001</v>
      </c>
      <c r="S8" s="2">
        <v>4919.6847280000002</v>
      </c>
      <c r="T8" s="2">
        <v>13574.018319999999</v>
      </c>
      <c r="U8" s="2">
        <v>4881.5760550000005</v>
      </c>
      <c r="V8" s="2">
        <v>3085.4946460000001</v>
      </c>
      <c r="W8" s="2">
        <v>8052.212931</v>
      </c>
      <c r="X8" s="2">
        <v>6448.3848699999999</v>
      </c>
      <c r="Y8" s="2">
        <v>4743.2101540000003</v>
      </c>
      <c r="Z8" s="2">
        <v>4288.9150390000004</v>
      </c>
      <c r="AA8" s="2" t="s">
        <v>139</v>
      </c>
      <c r="AB8" s="2">
        <v>0.98350000000000004</v>
      </c>
    </row>
    <row r="9" spans="1:28" x14ac:dyDescent="0.3">
      <c r="A9" s="2" t="s">
        <v>469</v>
      </c>
      <c r="B9" s="2">
        <v>7</v>
      </c>
      <c r="C9" s="2">
        <v>3</v>
      </c>
      <c r="D9" s="2">
        <v>45.87</v>
      </c>
      <c r="E9" s="2">
        <v>1.8807165000000001E-2</v>
      </c>
      <c r="F9" s="2">
        <v>1.3769248E-2</v>
      </c>
      <c r="G9" s="2">
        <v>3.034112742</v>
      </c>
      <c r="H9" s="2">
        <v>0.77007564799999995</v>
      </c>
      <c r="I9" s="2">
        <v>2</v>
      </c>
      <c r="J9" s="2">
        <v>1</v>
      </c>
      <c r="K9" s="2" t="s">
        <v>2</v>
      </c>
      <c r="L9" s="2" t="s">
        <v>1</v>
      </c>
      <c r="M9" s="2">
        <v>29025</v>
      </c>
      <c r="N9" s="2" t="s">
        <v>470</v>
      </c>
      <c r="O9" s="2">
        <v>2032.1505119999999</v>
      </c>
      <c r="P9" s="2">
        <v>2007.8114559999999</v>
      </c>
      <c r="Q9" s="2">
        <v>4248.9657999999999</v>
      </c>
      <c r="R9" s="2">
        <v>4213.8696849999997</v>
      </c>
      <c r="S9" s="2">
        <v>1266.7511460000001</v>
      </c>
      <c r="T9" s="2">
        <v>3197.084617</v>
      </c>
      <c r="U9" s="2">
        <v>820.10070570000005</v>
      </c>
      <c r="V9" s="2">
        <v>1232.906716</v>
      </c>
      <c r="W9" s="2">
        <v>2648.6956749999999</v>
      </c>
      <c r="X9" s="2">
        <v>6862.1644859999997</v>
      </c>
      <c r="Y9" s="2">
        <v>5145.3435559999998</v>
      </c>
      <c r="Z9" s="2">
        <v>5116.6332279999997</v>
      </c>
      <c r="AA9" s="2" t="s">
        <v>139</v>
      </c>
      <c r="AB9" s="2">
        <v>0.98819999999999997</v>
      </c>
    </row>
    <row r="10" spans="1:28" x14ac:dyDescent="0.3">
      <c r="A10" s="2" t="s">
        <v>328</v>
      </c>
      <c r="B10" s="2">
        <v>25</v>
      </c>
      <c r="C10" s="2">
        <v>3</v>
      </c>
      <c r="D10" s="2">
        <v>284.3</v>
      </c>
      <c r="E10" s="2">
        <v>6.0257180000000002E-3</v>
      </c>
      <c r="F10" s="2">
        <v>6.631624E-3</v>
      </c>
      <c r="G10" s="2">
        <v>3.285941733</v>
      </c>
      <c r="H10" s="2">
        <v>0.91389624800000002</v>
      </c>
      <c r="I10" s="2">
        <v>2</v>
      </c>
      <c r="J10" s="2">
        <v>1</v>
      </c>
      <c r="K10" s="2" t="s">
        <v>0</v>
      </c>
      <c r="L10" s="2" t="s">
        <v>1</v>
      </c>
      <c r="M10" s="2">
        <v>73922</v>
      </c>
      <c r="N10" s="2" t="s">
        <v>329</v>
      </c>
      <c r="O10" s="2">
        <v>5178.4510460000001</v>
      </c>
      <c r="P10" s="2">
        <v>2586.2896949999999</v>
      </c>
      <c r="Q10" s="2">
        <v>4862.8938340000004</v>
      </c>
      <c r="R10" s="2">
        <v>4704.586644</v>
      </c>
      <c r="S10" s="2">
        <v>501.7656303</v>
      </c>
      <c r="T10" s="2">
        <v>1637.6218040000001</v>
      </c>
      <c r="U10" s="2">
        <v>1439.863339</v>
      </c>
      <c r="V10" s="2">
        <v>1695.4079469999999</v>
      </c>
      <c r="W10" s="2">
        <v>1909.507791</v>
      </c>
      <c r="X10" s="2">
        <v>1116.2111580000001</v>
      </c>
      <c r="Y10" s="2">
        <v>1654.029644</v>
      </c>
      <c r="Z10" s="2">
        <v>713.07459219999998</v>
      </c>
      <c r="AA10" s="2" t="s">
        <v>139</v>
      </c>
      <c r="AB10" s="2">
        <v>0.71299999999999997</v>
      </c>
    </row>
    <row r="11" spans="1:28" x14ac:dyDescent="0.3">
      <c r="A11" s="2" t="s">
        <v>418</v>
      </c>
      <c r="B11" s="2">
        <v>36</v>
      </c>
      <c r="C11" s="2">
        <v>7</v>
      </c>
      <c r="D11" s="2">
        <v>192.83</v>
      </c>
      <c r="E11" s="2">
        <v>1.2160255999999999E-2</v>
      </c>
      <c r="F11" s="2">
        <v>1.0168464E-2</v>
      </c>
      <c r="G11" s="2">
        <v>3.4843027869999998</v>
      </c>
      <c r="H11" s="2">
        <v>0.83524340699999999</v>
      </c>
      <c r="I11" s="2">
        <v>2</v>
      </c>
      <c r="J11" s="2">
        <v>1</v>
      </c>
      <c r="K11" s="2" t="s">
        <v>1</v>
      </c>
      <c r="L11" s="2" t="s">
        <v>0</v>
      </c>
      <c r="M11" s="2">
        <v>105358</v>
      </c>
      <c r="N11" s="2" t="s">
        <v>419</v>
      </c>
      <c r="O11" s="2">
        <v>1503.659433</v>
      </c>
      <c r="P11" s="2">
        <v>755.27183390000005</v>
      </c>
      <c r="Q11" s="2">
        <v>1314.9923470000001</v>
      </c>
      <c r="R11" s="2">
        <v>3698.232062</v>
      </c>
      <c r="S11" s="2">
        <v>8300.4833319999998</v>
      </c>
      <c r="T11" s="2">
        <v>9662.7230159999999</v>
      </c>
      <c r="U11" s="2">
        <v>3956.2759019999999</v>
      </c>
      <c r="V11" s="2">
        <v>3418.9100440000002</v>
      </c>
      <c r="W11" s="2">
        <v>4773.5444450000005</v>
      </c>
      <c r="X11" s="2">
        <v>3568.3514319999999</v>
      </c>
      <c r="Y11" s="2">
        <v>4597.6473759999999</v>
      </c>
      <c r="Z11" s="2">
        <v>3179.8669610000002</v>
      </c>
      <c r="AA11" s="2" t="s">
        <v>139</v>
      </c>
      <c r="AB11" s="2">
        <v>0.87529999999999997</v>
      </c>
    </row>
    <row r="12" spans="1:28" x14ac:dyDescent="0.3">
      <c r="A12" s="2" t="s">
        <v>166</v>
      </c>
      <c r="B12" s="2">
        <v>11</v>
      </c>
      <c r="C12" s="2">
        <v>2</v>
      </c>
      <c r="D12" s="2">
        <v>173.62</v>
      </c>
      <c r="E12" s="2">
        <v>8.1281300000000001E-4</v>
      </c>
      <c r="F12" s="2">
        <v>1.939975E-3</v>
      </c>
      <c r="G12" s="2">
        <v>3.6381792989999999</v>
      </c>
      <c r="H12" s="2">
        <v>0.99500343700000005</v>
      </c>
      <c r="I12" s="2">
        <v>2</v>
      </c>
      <c r="J12" s="2">
        <v>1</v>
      </c>
      <c r="K12" s="2" t="s">
        <v>1</v>
      </c>
      <c r="L12" s="2" t="s">
        <v>0</v>
      </c>
      <c r="M12" s="2">
        <v>22955</v>
      </c>
      <c r="N12" s="2" t="s">
        <v>167</v>
      </c>
      <c r="O12" s="2">
        <v>1219.447314</v>
      </c>
      <c r="P12" s="2">
        <v>1615.13428</v>
      </c>
      <c r="Q12" s="2">
        <v>1138.379406</v>
      </c>
      <c r="R12" s="2">
        <v>1556.5842399999999</v>
      </c>
      <c r="S12" s="2">
        <v>3236.3989379999998</v>
      </c>
      <c r="T12" s="2">
        <v>7936.2039409999998</v>
      </c>
      <c r="U12" s="2">
        <v>4146.542324</v>
      </c>
      <c r="V12" s="2">
        <v>4798.3318259999996</v>
      </c>
      <c r="W12" s="2">
        <v>5780.0295969999997</v>
      </c>
      <c r="X12" s="2">
        <v>5186.9236899999996</v>
      </c>
      <c r="Y12" s="2">
        <v>2656.9591660000001</v>
      </c>
      <c r="Z12" s="2">
        <v>3178.7774850000001</v>
      </c>
      <c r="AA12" s="2" t="s">
        <v>139</v>
      </c>
      <c r="AB12" s="2">
        <v>0.62280000000000002</v>
      </c>
    </row>
    <row r="13" spans="1:28" x14ac:dyDescent="0.3">
      <c r="A13" s="2" t="s">
        <v>297</v>
      </c>
      <c r="B13" s="2">
        <v>32</v>
      </c>
      <c r="C13" s="2">
        <v>5</v>
      </c>
      <c r="D13" s="2">
        <v>789.44</v>
      </c>
      <c r="E13" s="2">
        <v>4.2331840000000001E-3</v>
      </c>
      <c r="F13" s="2">
        <v>5.1951150000000001E-3</v>
      </c>
      <c r="G13" s="2">
        <v>3.7167224230000002</v>
      </c>
      <c r="H13" s="2">
        <v>0.94144591799999999</v>
      </c>
      <c r="I13" s="2">
        <v>2</v>
      </c>
      <c r="J13" s="2">
        <v>1</v>
      </c>
      <c r="K13" s="2" t="s">
        <v>0</v>
      </c>
      <c r="L13" s="2" t="s">
        <v>1</v>
      </c>
      <c r="M13" s="2">
        <v>58977</v>
      </c>
      <c r="N13" s="2" t="s">
        <v>298</v>
      </c>
      <c r="O13" s="2">
        <v>10712.1101</v>
      </c>
      <c r="P13" s="2">
        <v>6692.2225189999999</v>
      </c>
      <c r="Q13" s="2">
        <v>21920.462210000002</v>
      </c>
      <c r="R13" s="2">
        <v>16343.09993</v>
      </c>
      <c r="S13" s="2">
        <v>2815.812304</v>
      </c>
      <c r="T13" s="2">
        <v>5740.1057639999999</v>
      </c>
      <c r="U13" s="2">
        <v>3566.5005369999999</v>
      </c>
      <c r="V13" s="2">
        <v>2855.265609</v>
      </c>
      <c r="W13" s="2">
        <v>9154.2972680000003</v>
      </c>
      <c r="X13" s="2">
        <v>6174.5246209999996</v>
      </c>
      <c r="Y13" s="2">
        <v>4975.4121450000002</v>
      </c>
      <c r="Z13" s="2">
        <v>5383.9932129999997</v>
      </c>
      <c r="AA13" s="2" t="s">
        <v>139</v>
      </c>
      <c r="AB13" s="2">
        <v>0.99419999999999997</v>
      </c>
    </row>
    <row r="14" spans="1:28" x14ac:dyDescent="0.3">
      <c r="A14" s="2" t="s">
        <v>137</v>
      </c>
      <c r="B14" s="2">
        <v>19</v>
      </c>
      <c r="C14" s="2">
        <v>2</v>
      </c>
      <c r="D14" s="2">
        <v>185.31</v>
      </c>
      <c r="E14" s="2">
        <v>4.60481E-4</v>
      </c>
      <c r="F14" s="2">
        <v>1.3968190000000001E-3</v>
      </c>
      <c r="G14" s="2">
        <v>3.7866105710000002</v>
      </c>
      <c r="H14" s="2">
        <v>0.99842808999999999</v>
      </c>
      <c r="I14" s="2">
        <v>2</v>
      </c>
      <c r="J14" s="2">
        <v>1</v>
      </c>
      <c r="K14" s="2" t="s">
        <v>0</v>
      </c>
      <c r="L14" s="2" t="s">
        <v>1</v>
      </c>
      <c r="M14" s="2">
        <v>58111</v>
      </c>
      <c r="N14" s="2" t="s">
        <v>138</v>
      </c>
      <c r="O14" s="2">
        <v>8735.1773439999997</v>
      </c>
      <c r="P14" s="2">
        <v>8029.3519610000003</v>
      </c>
      <c r="Q14" s="2">
        <v>16088.93871</v>
      </c>
      <c r="R14" s="2">
        <v>20044.839070000002</v>
      </c>
      <c r="S14" s="2">
        <v>3781.755647</v>
      </c>
      <c r="T14" s="2">
        <v>4378.450957</v>
      </c>
      <c r="U14" s="2">
        <v>2977.9966020000002</v>
      </c>
      <c r="V14" s="2">
        <v>2831.62709</v>
      </c>
      <c r="W14" s="2">
        <v>11742.37559</v>
      </c>
      <c r="X14" s="2">
        <v>10754.71255</v>
      </c>
      <c r="Y14" s="2">
        <v>9075.8153089999996</v>
      </c>
      <c r="Z14" s="2">
        <v>8122.2927339999997</v>
      </c>
      <c r="AA14" s="2" t="s">
        <v>139</v>
      </c>
      <c r="AB14" s="2">
        <v>0.99609999999999999</v>
      </c>
    </row>
    <row r="15" spans="1:28" x14ac:dyDescent="0.3">
      <c r="A15" s="2" t="s">
        <v>496</v>
      </c>
      <c r="B15" s="2">
        <v>17</v>
      </c>
      <c r="C15" s="2">
        <v>2</v>
      </c>
      <c r="D15" s="2">
        <v>77.319999999999993</v>
      </c>
      <c r="E15" s="2">
        <v>2.4813490000000001E-2</v>
      </c>
      <c r="F15" s="2">
        <v>1.7136957000000001E-2</v>
      </c>
      <c r="G15" s="2">
        <v>4.0718722889999999</v>
      </c>
      <c r="H15" s="2">
        <v>0.72273498400000002</v>
      </c>
      <c r="I15" s="2">
        <v>2</v>
      </c>
      <c r="J15" s="2">
        <v>1</v>
      </c>
      <c r="K15" s="2" t="s">
        <v>2</v>
      </c>
      <c r="L15" s="2" t="s">
        <v>1</v>
      </c>
      <c r="M15" s="2">
        <v>35052</v>
      </c>
      <c r="N15" s="2" t="s">
        <v>497</v>
      </c>
      <c r="O15" s="2">
        <v>699.22450549999996</v>
      </c>
      <c r="P15" s="2">
        <v>210.6411933</v>
      </c>
      <c r="Q15" s="2">
        <v>894.35807350000005</v>
      </c>
      <c r="R15" s="2">
        <v>468.70721600000002</v>
      </c>
      <c r="S15" s="2">
        <v>368.74332670000001</v>
      </c>
      <c r="T15" s="2">
        <v>114.2976097</v>
      </c>
      <c r="U15" s="2">
        <v>334.75233580000003</v>
      </c>
      <c r="V15" s="2">
        <v>66.578691280000001</v>
      </c>
      <c r="W15" s="2">
        <v>499.68672529999998</v>
      </c>
      <c r="X15" s="2">
        <v>708.20686309999996</v>
      </c>
      <c r="Y15" s="2">
        <v>1517.904055</v>
      </c>
      <c r="Z15" s="2">
        <v>875.25204740000004</v>
      </c>
      <c r="AA15" s="2" t="s">
        <v>139</v>
      </c>
      <c r="AB15" s="2">
        <v>0.69920000000000004</v>
      </c>
    </row>
    <row r="16" spans="1:28" x14ac:dyDescent="0.3">
      <c r="A16" s="2" t="s">
        <v>172</v>
      </c>
      <c r="B16" s="2">
        <v>38</v>
      </c>
      <c r="C16" s="2">
        <v>5</v>
      </c>
      <c r="D16" s="2">
        <v>920.5</v>
      </c>
      <c r="E16" s="2">
        <v>8.3018800000000004E-4</v>
      </c>
      <c r="F16" s="2">
        <v>1.939975E-3</v>
      </c>
      <c r="G16" s="2">
        <v>4.1213112360000004</v>
      </c>
      <c r="H16" s="2">
        <v>0.99480165700000001</v>
      </c>
      <c r="I16" s="2" t="s">
        <v>39</v>
      </c>
      <c r="J16" s="2">
        <v>2</v>
      </c>
      <c r="K16" s="2" t="s">
        <v>2</v>
      </c>
      <c r="L16" s="2" t="s">
        <v>1</v>
      </c>
      <c r="M16" s="2">
        <v>77811</v>
      </c>
      <c r="N16" s="2" t="s">
        <v>173</v>
      </c>
      <c r="O16" s="2">
        <v>6234.6107179999999</v>
      </c>
      <c r="P16" s="2">
        <v>7050.4992979999997</v>
      </c>
      <c r="Q16" s="2">
        <v>8989.2511759999998</v>
      </c>
      <c r="R16" s="2">
        <v>4219.4546780000001</v>
      </c>
      <c r="S16" s="2">
        <v>2690.6605800000002</v>
      </c>
      <c r="T16" s="2">
        <v>4252.6399170000004</v>
      </c>
      <c r="U16" s="2">
        <v>1694.7368590000001</v>
      </c>
      <c r="V16" s="2">
        <v>1627.4832570000001</v>
      </c>
      <c r="W16" s="2">
        <v>7399.4118440000002</v>
      </c>
      <c r="X16" s="2">
        <v>8801.5218000000004</v>
      </c>
      <c r="Y16" s="2">
        <v>13966.751029999999</v>
      </c>
      <c r="Z16" s="2">
        <v>12139.72077</v>
      </c>
      <c r="AA16" s="2" t="s">
        <v>139</v>
      </c>
      <c r="AB16" s="2">
        <v>0.99650000000000005</v>
      </c>
    </row>
    <row r="17" spans="1:28" x14ac:dyDescent="0.3">
      <c r="A17" s="2" t="s">
        <v>170</v>
      </c>
      <c r="B17" s="2">
        <v>5</v>
      </c>
      <c r="C17" s="2">
        <v>1</v>
      </c>
      <c r="D17" s="2">
        <v>39.65</v>
      </c>
      <c r="E17" s="2">
        <v>8.2785699999999999E-4</v>
      </c>
      <c r="F17" s="2">
        <v>1.939975E-3</v>
      </c>
      <c r="G17" s="2">
        <v>4.8492395410000002</v>
      </c>
      <c r="H17" s="2">
        <v>0.99482886999999998</v>
      </c>
      <c r="I17" s="2">
        <v>2</v>
      </c>
      <c r="J17" s="2">
        <v>1</v>
      </c>
      <c r="K17" s="2" t="s">
        <v>2</v>
      </c>
      <c r="L17" s="2" t="s">
        <v>0</v>
      </c>
      <c r="M17" s="2">
        <v>14397</v>
      </c>
      <c r="N17" s="2" t="s">
        <v>171</v>
      </c>
      <c r="O17" s="2">
        <v>428.90314990000002</v>
      </c>
      <c r="P17" s="2">
        <v>348.70595229999998</v>
      </c>
      <c r="Q17" s="2">
        <v>775.16402819999996</v>
      </c>
      <c r="R17" s="2">
        <v>421.80753370000002</v>
      </c>
      <c r="S17" s="2">
        <v>2201.088299</v>
      </c>
      <c r="T17" s="2">
        <v>3001.0815269999998</v>
      </c>
      <c r="U17" s="2">
        <v>2004.64266</v>
      </c>
      <c r="V17" s="2">
        <v>857.66261350000002</v>
      </c>
      <c r="W17" s="2">
        <v>3525.1069120000002</v>
      </c>
      <c r="X17" s="2">
        <v>2361.4112829999999</v>
      </c>
      <c r="Y17" s="2">
        <v>2061.6258509999998</v>
      </c>
      <c r="Z17" s="2">
        <v>1627.070586</v>
      </c>
      <c r="AA17" s="2" t="s">
        <v>139</v>
      </c>
      <c r="AB17" s="2">
        <v>0.92730000000000001</v>
      </c>
    </row>
    <row r="18" spans="1:28" x14ac:dyDescent="0.3">
      <c r="A18" s="2" t="s">
        <v>567</v>
      </c>
      <c r="B18" s="2">
        <v>8</v>
      </c>
      <c r="C18" s="2">
        <v>3</v>
      </c>
      <c r="D18" s="2">
        <v>164.91</v>
      </c>
      <c r="E18" s="2">
        <v>3.8130877000000001E-2</v>
      </c>
      <c r="F18" s="2">
        <v>2.2735780000000001E-2</v>
      </c>
      <c r="G18" s="2">
        <v>4.87766696</v>
      </c>
      <c r="H18" s="2">
        <v>0.64184305399999997</v>
      </c>
      <c r="I18" s="2" t="s">
        <v>39</v>
      </c>
      <c r="J18" s="2">
        <v>2</v>
      </c>
      <c r="K18" s="2" t="s">
        <v>2</v>
      </c>
      <c r="L18" s="2" t="s">
        <v>1</v>
      </c>
      <c r="M18" s="2">
        <v>18376</v>
      </c>
      <c r="N18" s="2" t="s">
        <v>568</v>
      </c>
      <c r="O18" s="2">
        <v>3697.9425390000001</v>
      </c>
      <c r="P18" s="2">
        <v>2402.8465999999999</v>
      </c>
      <c r="Q18" s="2">
        <v>31783.540850000001</v>
      </c>
      <c r="R18" s="2">
        <v>3307.1217449999999</v>
      </c>
      <c r="S18" s="2">
        <v>6167.769937</v>
      </c>
      <c r="T18" s="2">
        <v>25722.135829999999</v>
      </c>
      <c r="U18" s="2">
        <v>6782.204874</v>
      </c>
      <c r="V18" s="2">
        <v>1055.2447870000001</v>
      </c>
      <c r="W18" s="2">
        <v>20451.345089999999</v>
      </c>
      <c r="X18" s="2">
        <v>72735.375190000006</v>
      </c>
      <c r="Y18" s="2">
        <v>36981.299980000003</v>
      </c>
      <c r="Z18" s="2">
        <v>63608.788719999997</v>
      </c>
      <c r="AA18" s="2" t="s">
        <v>139</v>
      </c>
      <c r="AB18" s="2">
        <v>0.39929999999999999</v>
      </c>
    </row>
    <row r="19" spans="1:28" x14ac:dyDescent="0.3">
      <c r="A19" s="2" t="s">
        <v>366</v>
      </c>
      <c r="B19" s="2">
        <v>4</v>
      </c>
      <c r="C19" s="2">
        <v>1</v>
      </c>
      <c r="D19" s="2">
        <v>52.77</v>
      </c>
      <c r="E19" s="2">
        <v>8.3560019999999995E-3</v>
      </c>
      <c r="F19" s="2">
        <v>8.0989489999999994E-3</v>
      </c>
      <c r="G19" s="2">
        <v>6.1408655310000002</v>
      </c>
      <c r="H19" s="2">
        <v>0.88135387399999998</v>
      </c>
      <c r="I19" s="2">
        <v>2</v>
      </c>
      <c r="J19" s="2">
        <v>1</v>
      </c>
      <c r="K19" s="2" t="s">
        <v>2</v>
      </c>
      <c r="L19" s="2" t="s">
        <v>0</v>
      </c>
      <c r="M19" s="2">
        <v>13503</v>
      </c>
      <c r="N19" s="2" t="s">
        <v>341</v>
      </c>
      <c r="O19" s="2">
        <v>179.93102279999999</v>
      </c>
      <c r="P19" s="2">
        <v>76.320229760000004</v>
      </c>
      <c r="Q19" s="2">
        <v>389.7376486</v>
      </c>
      <c r="R19" s="2">
        <v>549.17563570000004</v>
      </c>
      <c r="S19" s="2">
        <v>1575.3134090000001</v>
      </c>
      <c r="T19" s="2">
        <v>2550.056752</v>
      </c>
      <c r="U19" s="2">
        <v>911.80125580000004</v>
      </c>
      <c r="V19" s="2">
        <v>386.68014470000003</v>
      </c>
      <c r="W19" s="2">
        <v>2803.697064</v>
      </c>
      <c r="X19" s="2">
        <v>1801.9510700000001</v>
      </c>
      <c r="Y19" s="2">
        <v>1157.718838</v>
      </c>
      <c r="Z19" s="2">
        <v>1575.977736</v>
      </c>
      <c r="AA19" s="2" t="s">
        <v>139</v>
      </c>
      <c r="AB19" s="2">
        <v>0.46079999999999999</v>
      </c>
    </row>
    <row r="20" spans="1:28" x14ac:dyDescent="0.3">
      <c r="A20" s="2" t="s">
        <v>360</v>
      </c>
      <c r="B20" s="2">
        <v>15</v>
      </c>
      <c r="C20" s="2">
        <v>4</v>
      </c>
      <c r="D20" s="2">
        <v>123.18</v>
      </c>
      <c r="E20" s="2">
        <v>7.7576520000000003E-3</v>
      </c>
      <c r="F20" s="2">
        <v>7.6927990000000002E-3</v>
      </c>
      <c r="G20" s="2">
        <v>6.3779392970000002</v>
      </c>
      <c r="H20" s="2">
        <v>0.88936737499999996</v>
      </c>
      <c r="I20" s="2">
        <v>2</v>
      </c>
      <c r="J20" s="2">
        <v>1</v>
      </c>
      <c r="K20" s="2" t="s">
        <v>0</v>
      </c>
      <c r="L20" s="2" t="s">
        <v>2</v>
      </c>
      <c r="M20" s="2">
        <v>40172</v>
      </c>
      <c r="N20" s="2" t="s">
        <v>361</v>
      </c>
      <c r="O20" s="2">
        <v>5139.8208409999997</v>
      </c>
      <c r="P20" s="2">
        <v>3646.294304</v>
      </c>
      <c r="Q20" s="2">
        <v>7655.1318739999997</v>
      </c>
      <c r="R20" s="2">
        <v>15320.35425</v>
      </c>
      <c r="S20" s="2">
        <v>2480.6520909999999</v>
      </c>
      <c r="T20" s="2">
        <v>4577.5636249999998</v>
      </c>
      <c r="U20" s="2">
        <v>1883.4618929999999</v>
      </c>
      <c r="V20" s="2">
        <v>716.99773560000006</v>
      </c>
      <c r="W20" s="2">
        <v>2098.1145689999998</v>
      </c>
      <c r="X20" s="2">
        <v>1038.0708090000001</v>
      </c>
      <c r="Y20" s="2">
        <v>920.4876107</v>
      </c>
      <c r="Z20" s="2">
        <v>923.24290380000002</v>
      </c>
      <c r="AA20" s="2" t="s">
        <v>139</v>
      </c>
      <c r="AB20" s="2">
        <v>0.81979999999999997</v>
      </c>
    </row>
    <row r="21" spans="1:28" x14ac:dyDescent="0.3">
      <c r="A21" s="2" t="s">
        <v>178</v>
      </c>
      <c r="B21" s="2">
        <v>15</v>
      </c>
      <c r="C21" s="2">
        <v>3</v>
      </c>
      <c r="D21" s="2">
        <v>198.02</v>
      </c>
      <c r="E21" s="2">
        <v>9.7625800000000003E-4</v>
      </c>
      <c r="F21" s="2">
        <v>2.1780599999999999E-3</v>
      </c>
      <c r="G21" s="2">
        <v>9.3464799119999995</v>
      </c>
      <c r="H21" s="2">
        <v>0.99301374200000003</v>
      </c>
      <c r="I21" s="2">
        <v>2</v>
      </c>
      <c r="J21" s="2">
        <v>1</v>
      </c>
      <c r="K21" s="2" t="s">
        <v>1</v>
      </c>
      <c r="L21" s="2" t="s">
        <v>0</v>
      </c>
      <c r="M21" s="2">
        <v>27245</v>
      </c>
      <c r="N21" s="2" t="s">
        <v>179</v>
      </c>
      <c r="O21" s="2">
        <v>30.931437280000001</v>
      </c>
      <c r="P21" s="2">
        <v>171.5160692</v>
      </c>
      <c r="Q21" s="2">
        <v>252.1336268</v>
      </c>
      <c r="R21" s="2">
        <v>129.4083449</v>
      </c>
      <c r="S21" s="2">
        <v>1264.467635</v>
      </c>
      <c r="T21" s="2">
        <v>2037.322449</v>
      </c>
      <c r="U21" s="2">
        <v>1212.0846710000001</v>
      </c>
      <c r="V21" s="2">
        <v>944.37117290000003</v>
      </c>
      <c r="W21" s="2">
        <v>1298.719904</v>
      </c>
      <c r="X21" s="2">
        <v>1370.0899260000001</v>
      </c>
      <c r="Y21" s="2">
        <v>404.45237889999999</v>
      </c>
      <c r="Z21" s="2">
        <v>1016.482809</v>
      </c>
      <c r="AA21" s="2" t="s">
        <v>139</v>
      </c>
      <c r="AB21" s="2">
        <v>0.71250000000000002</v>
      </c>
    </row>
    <row r="22" spans="1:28" x14ac:dyDescent="0.3">
      <c r="A22" s="2" t="s">
        <v>214</v>
      </c>
      <c r="B22" s="2">
        <v>5</v>
      </c>
      <c r="C22" s="2">
        <v>1</v>
      </c>
      <c r="D22" s="2">
        <v>99.06</v>
      </c>
      <c r="E22" s="2">
        <v>1.4014240000000001E-3</v>
      </c>
      <c r="F22" s="2">
        <v>2.4758580000000001E-3</v>
      </c>
      <c r="G22" s="2">
        <v>12.692708769999999</v>
      </c>
      <c r="H22" s="2">
        <v>0.98711680599999996</v>
      </c>
      <c r="I22" s="2">
        <v>2</v>
      </c>
      <c r="J22" s="2">
        <v>1</v>
      </c>
      <c r="K22" s="2" t="s">
        <v>2</v>
      </c>
      <c r="L22" s="2" t="s">
        <v>1</v>
      </c>
      <c r="M22" s="2">
        <v>15808</v>
      </c>
      <c r="N22" s="2" t="s">
        <v>215</v>
      </c>
      <c r="O22" s="2">
        <v>259.27669650000001</v>
      </c>
      <c r="P22" s="2">
        <v>175.5344288</v>
      </c>
      <c r="Q22" s="2">
        <v>414.57323259999998</v>
      </c>
      <c r="R22" s="2">
        <v>328.37758400000001</v>
      </c>
      <c r="S22" s="2">
        <v>35.205514409999999</v>
      </c>
      <c r="T22" s="2">
        <v>319.49306719999998</v>
      </c>
      <c r="U22" s="2">
        <v>17.659721480000002</v>
      </c>
      <c r="V22" s="2">
        <v>74.532410639999995</v>
      </c>
      <c r="W22" s="2">
        <v>2431.1468380000001</v>
      </c>
      <c r="X22" s="2">
        <v>1269.145348</v>
      </c>
      <c r="Y22" s="2">
        <v>839.34973809999997</v>
      </c>
      <c r="Z22" s="2">
        <v>1132.6117569999999</v>
      </c>
      <c r="AA22" s="2" t="s">
        <v>139</v>
      </c>
      <c r="AB22" s="2">
        <v>0.61860000000000004</v>
      </c>
    </row>
    <row r="23" spans="1:28" x14ac:dyDescent="0.3">
      <c r="A23" s="2" t="s">
        <v>506</v>
      </c>
      <c r="B23" s="2">
        <v>2</v>
      </c>
      <c r="C23" s="2">
        <v>1</v>
      </c>
      <c r="D23" s="2">
        <v>25.56</v>
      </c>
      <c r="E23" s="2">
        <v>2.6278913000000001E-2</v>
      </c>
      <c r="F23" s="2">
        <v>1.7610515E-2</v>
      </c>
      <c r="G23" s="2">
        <v>69.754001410000001</v>
      </c>
      <c r="H23" s="2">
        <v>0.71241998799999995</v>
      </c>
      <c r="I23" s="2">
        <v>2</v>
      </c>
      <c r="J23" s="2">
        <v>1</v>
      </c>
      <c r="K23" s="2" t="s">
        <v>1</v>
      </c>
      <c r="L23" s="2" t="s">
        <v>2</v>
      </c>
      <c r="M23" s="2">
        <v>12870</v>
      </c>
      <c r="N23" s="2" t="s">
        <v>507</v>
      </c>
      <c r="O23" s="2">
        <v>580.02967799999999</v>
      </c>
      <c r="P23" s="2">
        <v>967.25170319999995</v>
      </c>
      <c r="Q23" s="2">
        <v>229.53986889999999</v>
      </c>
      <c r="R23" s="2">
        <v>1859.0825400000001</v>
      </c>
      <c r="S23" s="2">
        <v>3342.4793100000002</v>
      </c>
      <c r="T23" s="2">
        <v>6.311005153</v>
      </c>
      <c r="U23" s="2">
        <v>1811.196471</v>
      </c>
      <c r="V23" s="2">
        <v>1712.9684360000001</v>
      </c>
      <c r="W23" s="2">
        <v>50.11588605</v>
      </c>
      <c r="X23" s="2">
        <v>48.415453849999999</v>
      </c>
      <c r="Y23" s="2">
        <v>0</v>
      </c>
      <c r="Z23" s="2">
        <v>0</v>
      </c>
      <c r="AA23" s="2" t="s">
        <v>139</v>
      </c>
      <c r="AB23" s="2">
        <v>0.47699999999999998</v>
      </c>
    </row>
    <row r="24" spans="1:28" x14ac:dyDescent="0.3">
      <c r="A24" s="2" t="s">
        <v>194</v>
      </c>
      <c r="B24" s="2">
        <v>25</v>
      </c>
      <c r="C24" s="2">
        <v>1</v>
      </c>
      <c r="D24" s="2">
        <v>125.6</v>
      </c>
      <c r="E24" s="2">
        <v>1.112177E-3</v>
      </c>
      <c r="F24" s="2">
        <v>2.2536259999999999E-3</v>
      </c>
      <c r="G24" s="2">
        <v>734.5731141</v>
      </c>
      <c r="H24" s="2">
        <v>0.99122447000000002</v>
      </c>
      <c r="I24" s="2">
        <v>2</v>
      </c>
      <c r="J24" s="2">
        <v>1</v>
      </c>
      <c r="K24" s="2" t="s">
        <v>0</v>
      </c>
      <c r="L24" s="2" t="s">
        <v>1</v>
      </c>
      <c r="M24" s="2">
        <v>81469</v>
      </c>
      <c r="N24" s="2" t="s">
        <v>195</v>
      </c>
      <c r="O24" s="2">
        <v>1203.2617399999999</v>
      </c>
      <c r="P24" s="2">
        <v>1424.9655640000001</v>
      </c>
      <c r="Q24" s="2">
        <v>2555.8615580000001</v>
      </c>
      <c r="R24" s="2">
        <v>720.35445049999998</v>
      </c>
      <c r="S24" s="2">
        <v>5.85652449</v>
      </c>
      <c r="T24" s="2">
        <v>2.1814001219999999</v>
      </c>
      <c r="U24" s="2">
        <v>0</v>
      </c>
      <c r="V24" s="2">
        <v>0</v>
      </c>
      <c r="W24" s="2">
        <v>1.168138227</v>
      </c>
      <c r="X24" s="2">
        <v>94.91417654</v>
      </c>
      <c r="Y24" s="2">
        <v>750.16178309999998</v>
      </c>
      <c r="Z24" s="2">
        <v>15.2129806</v>
      </c>
      <c r="AA24" s="2" t="s">
        <v>139</v>
      </c>
      <c r="AB24" s="2">
        <v>0.98319999999999996</v>
      </c>
    </row>
    <row r="27" spans="1:28" x14ac:dyDescent="0.3">
      <c r="A27" s="2" t="s">
        <v>1063</v>
      </c>
      <c r="B27" s="5">
        <f>(23/310)*100</f>
        <v>7.419354838709677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53"/>
  <sheetViews>
    <sheetView topLeftCell="A34" workbookViewId="0">
      <selection activeCell="B53" sqref="B53"/>
    </sheetView>
  </sheetViews>
  <sheetFormatPr defaultColWidth="8.88671875" defaultRowHeight="14.4" x14ac:dyDescent="0.3"/>
  <cols>
    <col min="1" max="1" width="19.33203125" style="2" bestFit="1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489</v>
      </c>
      <c r="B2" s="2">
        <v>30</v>
      </c>
      <c r="C2" s="2">
        <v>6</v>
      </c>
      <c r="D2" s="2">
        <v>143.36000000000001</v>
      </c>
      <c r="E2" s="2">
        <v>2.3765020000000001E-2</v>
      </c>
      <c r="F2" s="2">
        <v>1.6683021999999999E-2</v>
      </c>
      <c r="G2" s="2">
        <v>1.8227278950000001</v>
      </c>
      <c r="H2" s="2">
        <v>0.73038493699999996</v>
      </c>
      <c r="I2" s="2">
        <v>2</v>
      </c>
      <c r="J2" s="2">
        <v>1</v>
      </c>
      <c r="K2" s="2" t="s">
        <v>0</v>
      </c>
      <c r="L2" s="2" t="s">
        <v>1</v>
      </c>
      <c r="M2" s="2">
        <v>95277</v>
      </c>
      <c r="N2" s="2" t="s">
        <v>490</v>
      </c>
      <c r="O2" s="2">
        <v>14119.57531</v>
      </c>
      <c r="P2" s="2">
        <v>10658.791139999999</v>
      </c>
      <c r="Q2" s="2">
        <v>19181.02147</v>
      </c>
      <c r="R2" s="2">
        <v>17877.76367</v>
      </c>
      <c r="S2" s="2">
        <v>7973.2831489999999</v>
      </c>
      <c r="T2" s="2">
        <v>10948.953649999999</v>
      </c>
      <c r="U2" s="2">
        <v>5400.466066</v>
      </c>
      <c r="V2" s="2">
        <v>9602.9048889999995</v>
      </c>
      <c r="W2" s="2">
        <v>15807.17664</v>
      </c>
      <c r="X2" s="2">
        <v>14014.82185</v>
      </c>
      <c r="Y2" s="2">
        <v>11868.5746</v>
      </c>
      <c r="Z2" s="2">
        <v>10087.75375</v>
      </c>
      <c r="AA2" s="2" t="s">
        <v>46</v>
      </c>
      <c r="AB2" s="2">
        <v>0.98629999999999995</v>
      </c>
    </row>
    <row r="3" spans="1:28" x14ac:dyDescent="0.3">
      <c r="A3" s="2" t="s">
        <v>401</v>
      </c>
      <c r="B3" s="2">
        <v>21</v>
      </c>
      <c r="C3" s="2">
        <v>7</v>
      </c>
      <c r="D3" s="2">
        <v>221.87</v>
      </c>
      <c r="E3" s="2">
        <v>1.0846849E-2</v>
      </c>
      <c r="F3" s="2">
        <v>9.4473830000000002E-3</v>
      </c>
      <c r="G3" s="2">
        <v>1.8892823480000001</v>
      </c>
      <c r="H3" s="2">
        <v>0.85028817199999995</v>
      </c>
      <c r="I3" s="2">
        <v>2</v>
      </c>
      <c r="J3" s="2">
        <v>1</v>
      </c>
      <c r="K3" s="2" t="s">
        <v>2</v>
      </c>
      <c r="L3" s="2" t="s">
        <v>1</v>
      </c>
      <c r="M3" s="2">
        <v>73921</v>
      </c>
      <c r="N3" s="2" t="s">
        <v>402</v>
      </c>
      <c r="O3" s="2">
        <v>11827.61565</v>
      </c>
      <c r="P3" s="2">
        <v>9474.3324769999999</v>
      </c>
      <c r="Q3" s="2">
        <v>13477.40653</v>
      </c>
      <c r="R3" s="2">
        <v>18022.5353</v>
      </c>
      <c r="S3" s="2">
        <v>16653.453170000001</v>
      </c>
      <c r="T3" s="2">
        <v>13654.59654</v>
      </c>
      <c r="U3" s="2">
        <v>9350.0905700000003</v>
      </c>
      <c r="V3" s="2">
        <v>8308.1976319999994</v>
      </c>
      <c r="W3" s="2">
        <v>25141.240330000001</v>
      </c>
      <c r="X3" s="2">
        <v>22972.30617</v>
      </c>
      <c r="Y3" s="2">
        <v>24258.378130000001</v>
      </c>
      <c r="Z3" s="2">
        <v>18250.030879999998</v>
      </c>
      <c r="AA3" s="2" t="s">
        <v>46</v>
      </c>
      <c r="AB3" s="2">
        <v>0.62849999999999995</v>
      </c>
    </row>
    <row r="4" spans="1:28" x14ac:dyDescent="0.3">
      <c r="A4" s="2" t="s">
        <v>405</v>
      </c>
      <c r="B4" s="2">
        <v>10</v>
      </c>
      <c r="C4" s="2">
        <v>5</v>
      </c>
      <c r="D4" s="2">
        <v>43.51</v>
      </c>
      <c r="E4" s="2">
        <v>1.1086451000000001E-2</v>
      </c>
      <c r="F4" s="2">
        <v>9.5999540000000008E-3</v>
      </c>
      <c r="G4" s="2">
        <v>1.88949528</v>
      </c>
      <c r="H4" s="2">
        <v>0.84747950299999997</v>
      </c>
      <c r="I4" s="2">
        <v>2</v>
      </c>
      <c r="J4" s="2">
        <v>1</v>
      </c>
      <c r="K4" s="2" t="s">
        <v>2</v>
      </c>
      <c r="L4" s="2" t="s">
        <v>0</v>
      </c>
      <c r="M4" s="2">
        <v>43412</v>
      </c>
      <c r="N4" s="2" t="s">
        <v>406</v>
      </c>
      <c r="O4" s="2">
        <v>6569.1653900000001</v>
      </c>
      <c r="P4" s="2">
        <v>5416.2579269999997</v>
      </c>
      <c r="Q4" s="2">
        <v>7539.5345399999997</v>
      </c>
      <c r="R4" s="2">
        <v>5885.8257329999997</v>
      </c>
      <c r="S4" s="2">
        <v>5176.5431699999999</v>
      </c>
      <c r="T4" s="2">
        <v>10962.27917</v>
      </c>
      <c r="U4" s="2">
        <v>5312.0248510000001</v>
      </c>
      <c r="V4" s="2">
        <v>5672.9268819999998</v>
      </c>
      <c r="W4" s="2">
        <v>14046.5702</v>
      </c>
      <c r="X4" s="2">
        <v>14423.71313</v>
      </c>
      <c r="Y4" s="2">
        <v>9471.2567940000008</v>
      </c>
      <c r="Z4" s="2">
        <v>10072.01554</v>
      </c>
      <c r="AA4" s="2" t="s">
        <v>46</v>
      </c>
      <c r="AB4" s="2">
        <v>0.99939999999999996</v>
      </c>
    </row>
    <row r="5" spans="1:28" x14ac:dyDescent="0.3">
      <c r="A5" s="2" t="s">
        <v>518</v>
      </c>
      <c r="B5" s="2">
        <v>36</v>
      </c>
      <c r="C5" s="2">
        <v>5</v>
      </c>
      <c r="D5" s="2">
        <v>193.86</v>
      </c>
      <c r="E5" s="2">
        <v>2.7804709E-2</v>
      </c>
      <c r="F5" s="2">
        <v>1.8303156000000001E-2</v>
      </c>
      <c r="G5" s="2">
        <v>1.9176297280000001</v>
      </c>
      <c r="H5" s="2">
        <v>0.70211517599999995</v>
      </c>
      <c r="I5" s="2">
        <v>2</v>
      </c>
      <c r="J5" s="2">
        <v>1</v>
      </c>
      <c r="K5" s="2" t="s">
        <v>2</v>
      </c>
      <c r="L5" s="2" t="s">
        <v>0</v>
      </c>
      <c r="M5" s="2">
        <v>144564</v>
      </c>
      <c r="N5" s="2" t="s">
        <v>519</v>
      </c>
      <c r="O5" s="2">
        <v>4884.5829229999999</v>
      </c>
      <c r="P5" s="2">
        <v>3163.7864800000002</v>
      </c>
      <c r="Q5" s="2">
        <v>7010.8696440000003</v>
      </c>
      <c r="R5" s="2">
        <v>8377.967525</v>
      </c>
      <c r="S5" s="2">
        <v>8304.2265850000003</v>
      </c>
      <c r="T5" s="2">
        <v>7751.8620929999997</v>
      </c>
      <c r="U5" s="2">
        <v>4362.4345709999998</v>
      </c>
      <c r="V5" s="2">
        <v>4165.5512740000004</v>
      </c>
      <c r="W5" s="2">
        <v>10598.01115</v>
      </c>
      <c r="X5" s="2">
        <v>13248.901599999999</v>
      </c>
      <c r="Y5" s="2">
        <v>9641.1768749999992</v>
      </c>
      <c r="Z5" s="2">
        <v>11455.79444</v>
      </c>
      <c r="AA5" s="2" t="s">
        <v>46</v>
      </c>
      <c r="AB5" s="2">
        <v>0.64670000000000005</v>
      </c>
    </row>
    <row r="6" spans="1:28" x14ac:dyDescent="0.3">
      <c r="A6" s="2" t="s">
        <v>494</v>
      </c>
      <c r="B6" s="2">
        <v>43</v>
      </c>
      <c r="C6" s="2">
        <v>11</v>
      </c>
      <c r="D6" s="2">
        <v>641.11</v>
      </c>
      <c r="E6" s="2">
        <v>2.4764682999999999E-2</v>
      </c>
      <c r="F6" s="2">
        <v>1.7136957000000001E-2</v>
      </c>
      <c r="G6" s="2">
        <v>2.2276097749999999</v>
      </c>
      <c r="H6" s="2">
        <v>0.723085961</v>
      </c>
      <c r="I6" s="2">
        <v>2</v>
      </c>
      <c r="J6" s="2">
        <v>1</v>
      </c>
      <c r="K6" s="2" t="s">
        <v>2</v>
      </c>
      <c r="L6" s="2" t="s">
        <v>1</v>
      </c>
      <c r="M6" s="2">
        <v>105468</v>
      </c>
      <c r="N6" s="2" t="s">
        <v>495</v>
      </c>
      <c r="O6" s="2">
        <v>8261.5418040000004</v>
      </c>
      <c r="P6" s="2">
        <v>8291.0022929999996</v>
      </c>
      <c r="Q6" s="2">
        <v>21865.513889999998</v>
      </c>
      <c r="R6" s="2">
        <v>16929.945970000001</v>
      </c>
      <c r="S6" s="2">
        <v>12342.313690000001</v>
      </c>
      <c r="T6" s="2">
        <v>15593.44572</v>
      </c>
      <c r="U6" s="2">
        <v>7728.1350199999997</v>
      </c>
      <c r="V6" s="2">
        <v>9059.9446850000004</v>
      </c>
      <c r="W6" s="2">
        <v>33288.98388</v>
      </c>
      <c r="X6" s="2">
        <v>24522.314009999998</v>
      </c>
      <c r="Y6" s="2">
        <v>20563.34735</v>
      </c>
      <c r="Z6" s="2">
        <v>21252.61594</v>
      </c>
      <c r="AA6" s="2" t="s">
        <v>46</v>
      </c>
      <c r="AB6" s="2">
        <v>0.57169999999999999</v>
      </c>
    </row>
    <row r="7" spans="1:28" x14ac:dyDescent="0.3">
      <c r="A7" s="2" t="s">
        <v>606</v>
      </c>
      <c r="B7" s="2">
        <v>25</v>
      </c>
      <c r="C7" s="2">
        <v>4</v>
      </c>
      <c r="D7" s="2">
        <v>792.6</v>
      </c>
      <c r="E7" s="2">
        <v>4.8143354999999999E-2</v>
      </c>
      <c r="F7" s="2">
        <v>2.6541250999999998E-2</v>
      </c>
      <c r="G7" s="2">
        <v>2.2410624339999998</v>
      </c>
      <c r="H7" s="2">
        <v>0.59501301900000003</v>
      </c>
      <c r="I7" s="2">
        <v>2</v>
      </c>
      <c r="J7" s="2">
        <v>1</v>
      </c>
      <c r="K7" s="2" t="s">
        <v>2</v>
      </c>
      <c r="L7" s="2" t="s">
        <v>0</v>
      </c>
      <c r="M7" s="2">
        <v>51570</v>
      </c>
      <c r="N7" s="2" t="s">
        <v>607</v>
      </c>
      <c r="O7" s="2">
        <v>2418.0823220000002</v>
      </c>
      <c r="P7" s="2">
        <v>1560.3934469999999</v>
      </c>
      <c r="Q7" s="2">
        <v>4209.2236000000003</v>
      </c>
      <c r="R7" s="2">
        <v>4566.9733690000003</v>
      </c>
      <c r="S7" s="2">
        <v>2477.9164820000001</v>
      </c>
      <c r="T7" s="2">
        <v>7245.2116880000003</v>
      </c>
      <c r="U7" s="2">
        <v>2872.909611</v>
      </c>
      <c r="V7" s="2">
        <v>2673.433841</v>
      </c>
      <c r="W7" s="2">
        <v>7956.3424359999999</v>
      </c>
      <c r="X7" s="2">
        <v>9319.288998</v>
      </c>
      <c r="Y7" s="2">
        <v>4810.9815479999997</v>
      </c>
      <c r="Z7" s="2">
        <v>6497.404955</v>
      </c>
      <c r="AA7" s="2" t="s">
        <v>46</v>
      </c>
      <c r="AB7" s="2">
        <v>0.61180000000000001</v>
      </c>
    </row>
    <row r="8" spans="1:28" x14ac:dyDescent="0.3">
      <c r="A8" s="2" t="s">
        <v>514</v>
      </c>
      <c r="B8" s="2">
        <v>14</v>
      </c>
      <c r="C8" s="2">
        <v>5</v>
      </c>
      <c r="D8" s="2">
        <v>74.72</v>
      </c>
      <c r="E8" s="2">
        <v>2.6730113E-2</v>
      </c>
      <c r="F8" s="2">
        <v>1.7742323000000001E-2</v>
      </c>
      <c r="G8" s="2">
        <v>2.471226503</v>
      </c>
      <c r="H8" s="2">
        <v>0.70932800399999996</v>
      </c>
      <c r="I8" s="2">
        <v>2</v>
      </c>
      <c r="J8" s="2">
        <v>1</v>
      </c>
      <c r="K8" s="2" t="s">
        <v>2</v>
      </c>
      <c r="L8" s="2" t="s">
        <v>1</v>
      </c>
      <c r="M8" s="2">
        <v>43334</v>
      </c>
      <c r="N8" s="2" t="s">
        <v>515</v>
      </c>
      <c r="O8" s="2">
        <v>3637.7165949999999</v>
      </c>
      <c r="P8" s="2">
        <v>2194.4228560000001</v>
      </c>
      <c r="Q8" s="2">
        <v>7257.2949989999997</v>
      </c>
      <c r="R8" s="2">
        <v>5168.3842489999997</v>
      </c>
      <c r="S8" s="2">
        <v>2462.8291869999998</v>
      </c>
      <c r="T8" s="2">
        <v>6359.0962730000001</v>
      </c>
      <c r="U8" s="2">
        <v>2229.0455360000001</v>
      </c>
      <c r="V8" s="2">
        <v>2484.3842519999998</v>
      </c>
      <c r="W8" s="2">
        <v>10995.70629</v>
      </c>
      <c r="X8" s="2">
        <v>8606.4983709999997</v>
      </c>
      <c r="Y8" s="2">
        <v>7055.1431849999999</v>
      </c>
      <c r="Z8" s="2">
        <v>6791.5807690000001</v>
      </c>
      <c r="AA8" s="2" t="s">
        <v>46</v>
      </c>
      <c r="AB8" s="2">
        <v>0.99309999999999998</v>
      </c>
    </row>
    <row r="9" spans="1:28" x14ac:dyDescent="0.3">
      <c r="A9" s="2" t="s">
        <v>198</v>
      </c>
      <c r="B9" s="2">
        <v>17</v>
      </c>
      <c r="C9" s="2">
        <v>4</v>
      </c>
      <c r="D9" s="2">
        <v>101.85</v>
      </c>
      <c r="E9" s="2">
        <v>1.136155E-3</v>
      </c>
      <c r="F9" s="2">
        <v>2.2536259999999999E-3</v>
      </c>
      <c r="G9" s="2">
        <v>2.4771317549999998</v>
      </c>
      <c r="H9" s="2">
        <v>0.99089816500000005</v>
      </c>
      <c r="I9" s="2">
        <v>2</v>
      </c>
      <c r="J9" s="2">
        <v>1</v>
      </c>
      <c r="K9" s="2" t="s">
        <v>2</v>
      </c>
      <c r="L9" s="2" t="s">
        <v>0</v>
      </c>
      <c r="M9" s="2">
        <v>74687</v>
      </c>
      <c r="N9" s="2" t="s">
        <v>199</v>
      </c>
      <c r="O9" s="2">
        <v>3256.9701279999999</v>
      </c>
      <c r="P9" s="2">
        <v>3159.0064349999998</v>
      </c>
      <c r="Q9" s="2">
        <v>4693.3713079999998</v>
      </c>
      <c r="R9" s="2">
        <v>6666.3055560000003</v>
      </c>
      <c r="S9" s="2">
        <v>5849.7326320000002</v>
      </c>
      <c r="T9" s="2">
        <v>6095.4466629999997</v>
      </c>
      <c r="U9" s="2">
        <v>3794.1646040000001</v>
      </c>
      <c r="V9" s="2">
        <v>5608.5979200000002</v>
      </c>
      <c r="W9" s="2">
        <v>10633.662480000001</v>
      </c>
      <c r="X9" s="2">
        <v>12601.982599999999</v>
      </c>
      <c r="Y9" s="2">
        <v>11485.99559</v>
      </c>
      <c r="Z9" s="2">
        <v>9310.9949120000001</v>
      </c>
      <c r="AA9" s="2" t="s">
        <v>46</v>
      </c>
      <c r="AB9" s="2">
        <v>0.55110000000000003</v>
      </c>
    </row>
    <row r="10" spans="1:28" x14ac:dyDescent="0.3">
      <c r="A10" s="2" t="s">
        <v>528</v>
      </c>
      <c r="B10" s="2">
        <v>11</v>
      </c>
      <c r="C10" s="2">
        <v>2</v>
      </c>
      <c r="D10" s="2">
        <v>73.91</v>
      </c>
      <c r="E10" s="2">
        <v>2.9529208000000001E-2</v>
      </c>
      <c r="F10" s="2">
        <v>1.9055249E-2</v>
      </c>
      <c r="G10" s="2">
        <v>2.5007654769999998</v>
      </c>
      <c r="H10" s="2">
        <v>0.69096157000000002</v>
      </c>
      <c r="I10" s="2">
        <v>2</v>
      </c>
      <c r="J10" s="2">
        <v>1</v>
      </c>
      <c r="K10" s="2" t="s">
        <v>2</v>
      </c>
      <c r="L10" s="2" t="s">
        <v>1</v>
      </c>
      <c r="M10" s="2">
        <v>49882</v>
      </c>
      <c r="N10" s="2" t="s">
        <v>529</v>
      </c>
      <c r="O10" s="2">
        <v>891.29444569999998</v>
      </c>
      <c r="P10" s="2">
        <v>1740.4468810000001</v>
      </c>
      <c r="Q10" s="2">
        <v>3004.8665040000001</v>
      </c>
      <c r="R10" s="2">
        <v>2475.8202430000001</v>
      </c>
      <c r="S10" s="2">
        <v>2038.0389520000001</v>
      </c>
      <c r="T10" s="2">
        <v>1935.280405</v>
      </c>
      <c r="U10" s="2">
        <v>1511.4233160000001</v>
      </c>
      <c r="V10" s="2">
        <v>888.80920849999995</v>
      </c>
      <c r="W10" s="2">
        <v>3595.6590580000002</v>
      </c>
      <c r="X10" s="2">
        <v>2785.2319499999999</v>
      </c>
      <c r="Y10" s="2">
        <v>5993.782123</v>
      </c>
      <c r="Z10" s="2">
        <v>3564.085376</v>
      </c>
      <c r="AA10" s="2" t="s">
        <v>46</v>
      </c>
      <c r="AB10" s="2">
        <v>0.93659999999999999</v>
      </c>
    </row>
    <row r="11" spans="1:28" x14ac:dyDescent="0.3">
      <c r="A11" s="2" t="s">
        <v>452</v>
      </c>
      <c r="B11" s="2">
        <v>28</v>
      </c>
      <c r="C11" s="2">
        <v>2</v>
      </c>
      <c r="D11" s="2">
        <v>160.06</v>
      </c>
      <c r="E11" s="2">
        <v>1.4873328E-2</v>
      </c>
      <c r="F11" s="2">
        <v>1.1326688E-2</v>
      </c>
      <c r="G11" s="2">
        <v>2.5540573580000001</v>
      </c>
      <c r="H11" s="2">
        <v>0.80664313499999996</v>
      </c>
      <c r="I11" s="2">
        <v>2</v>
      </c>
      <c r="J11" s="2">
        <v>1</v>
      </c>
      <c r="K11" s="2" t="s">
        <v>1</v>
      </c>
      <c r="L11" s="2" t="s">
        <v>2</v>
      </c>
      <c r="M11" s="2">
        <v>90414</v>
      </c>
      <c r="N11" s="2" t="s">
        <v>453</v>
      </c>
      <c r="O11" s="2">
        <v>869.98875580000004</v>
      </c>
      <c r="P11" s="2">
        <v>497.28926940000002</v>
      </c>
      <c r="Q11" s="2">
        <v>1186.95228</v>
      </c>
      <c r="R11" s="2">
        <v>521.83918530000005</v>
      </c>
      <c r="S11" s="2">
        <v>860.8509679</v>
      </c>
      <c r="T11" s="2">
        <v>1508.2085159999999</v>
      </c>
      <c r="U11" s="2">
        <v>936.82763869999997</v>
      </c>
      <c r="V11" s="2">
        <v>650.64992089999998</v>
      </c>
      <c r="W11" s="2">
        <v>590.65833799999996</v>
      </c>
      <c r="X11" s="2">
        <v>303.74631959999999</v>
      </c>
      <c r="Y11" s="2">
        <v>334.1298865</v>
      </c>
      <c r="Z11" s="2">
        <v>320.58377580000001</v>
      </c>
      <c r="AA11" s="2" t="s">
        <v>46</v>
      </c>
      <c r="AB11" s="2">
        <v>0.91890000000000005</v>
      </c>
    </row>
    <row r="12" spans="1:28" x14ac:dyDescent="0.3">
      <c r="A12" s="2" t="s">
        <v>435</v>
      </c>
      <c r="B12" s="2">
        <v>17</v>
      </c>
      <c r="C12" s="2">
        <v>1</v>
      </c>
      <c r="D12" s="2">
        <v>110.21</v>
      </c>
      <c r="E12" s="2">
        <v>1.3501267000000001E-2</v>
      </c>
      <c r="F12" s="2">
        <v>1.0735145999999999E-2</v>
      </c>
      <c r="G12" s="2">
        <v>2.6471943470000001</v>
      </c>
      <c r="H12" s="2">
        <v>0.82071690100000005</v>
      </c>
      <c r="I12" s="2">
        <v>2</v>
      </c>
      <c r="J12" s="2">
        <v>1</v>
      </c>
      <c r="K12" s="2" t="s">
        <v>0</v>
      </c>
      <c r="L12" s="2" t="s">
        <v>1</v>
      </c>
      <c r="M12" s="2">
        <v>41376</v>
      </c>
      <c r="N12" s="2" t="s">
        <v>436</v>
      </c>
      <c r="O12" s="2">
        <v>11911.17801</v>
      </c>
      <c r="P12" s="2">
        <v>6906.4720729999999</v>
      </c>
      <c r="Q12" s="2">
        <v>15714.81724</v>
      </c>
      <c r="R12" s="2">
        <v>20578.797409999999</v>
      </c>
      <c r="S12" s="2">
        <v>3235.9804570000001</v>
      </c>
      <c r="T12" s="2">
        <v>6963.0684700000002</v>
      </c>
      <c r="U12" s="2">
        <v>6214.459038</v>
      </c>
      <c r="V12" s="2">
        <v>4405.2372880000003</v>
      </c>
      <c r="W12" s="2">
        <v>9567.5245269999996</v>
      </c>
      <c r="X12" s="2">
        <v>7917.704315</v>
      </c>
      <c r="Y12" s="2">
        <v>6986.3928459999997</v>
      </c>
      <c r="Z12" s="2">
        <v>6373.1568960000004</v>
      </c>
      <c r="AA12" s="2" t="s">
        <v>46</v>
      </c>
      <c r="AB12" s="2">
        <v>0.71450000000000002</v>
      </c>
    </row>
    <row r="13" spans="1:28" x14ac:dyDescent="0.3">
      <c r="A13" s="2" t="s">
        <v>200</v>
      </c>
      <c r="B13" s="2">
        <v>15</v>
      </c>
      <c r="C13" s="2">
        <v>5</v>
      </c>
      <c r="D13" s="2">
        <v>63.07</v>
      </c>
      <c r="E13" s="2">
        <v>1.1979569999999999E-3</v>
      </c>
      <c r="F13" s="2">
        <v>2.3489019999999999E-3</v>
      </c>
      <c r="G13" s="2">
        <v>2.6993689129999998</v>
      </c>
      <c r="H13" s="2">
        <v>0.99004400100000001</v>
      </c>
      <c r="I13" s="2">
        <v>2</v>
      </c>
      <c r="J13" s="2">
        <v>1</v>
      </c>
      <c r="K13" s="2" t="s">
        <v>0</v>
      </c>
      <c r="L13" s="2" t="s">
        <v>1</v>
      </c>
      <c r="M13" s="2">
        <v>52832</v>
      </c>
      <c r="N13" s="2" t="s">
        <v>201</v>
      </c>
      <c r="O13" s="2">
        <v>11607.177519999999</v>
      </c>
      <c r="P13" s="2">
        <v>8124.6504420000001</v>
      </c>
      <c r="Q13" s="2">
        <v>17149.107459999999</v>
      </c>
      <c r="R13" s="2">
        <v>12357.321260000001</v>
      </c>
      <c r="S13" s="2">
        <v>4612.1555619999999</v>
      </c>
      <c r="T13" s="2">
        <v>6236.9477370000004</v>
      </c>
      <c r="U13" s="2">
        <v>3356.1048719999999</v>
      </c>
      <c r="V13" s="2">
        <v>4035.4466889999999</v>
      </c>
      <c r="W13" s="2">
        <v>8260.0887120000007</v>
      </c>
      <c r="X13" s="2">
        <v>7904.2220420000003</v>
      </c>
      <c r="Y13" s="2">
        <v>9003.0148790000003</v>
      </c>
      <c r="Z13" s="2">
        <v>6180.9509449999996</v>
      </c>
      <c r="AA13" s="2" t="s">
        <v>46</v>
      </c>
      <c r="AB13" s="2">
        <v>0.98519999999999996</v>
      </c>
    </row>
    <row r="14" spans="1:28" x14ac:dyDescent="0.3">
      <c r="A14" s="2" t="s">
        <v>516</v>
      </c>
      <c r="B14" s="2">
        <v>15</v>
      </c>
      <c r="C14" s="2">
        <v>4</v>
      </c>
      <c r="D14" s="2">
        <v>78.91</v>
      </c>
      <c r="E14" s="2">
        <v>2.7653533000000001E-2</v>
      </c>
      <c r="F14" s="2">
        <v>1.8284106000000001E-2</v>
      </c>
      <c r="G14" s="2">
        <v>2.7210969729999999</v>
      </c>
      <c r="H14" s="2">
        <v>0.70311731700000002</v>
      </c>
      <c r="I14" s="2">
        <v>2</v>
      </c>
      <c r="J14" s="2">
        <v>1</v>
      </c>
      <c r="K14" s="2" t="s">
        <v>2</v>
      </c>
      <c r="L14" s="2" t="s">
        <v>1</v>
      </c>
      <c r="M14" s="2">
        <v>63081</v>
      </c>
      <c r="N14" s="2" t="s">
        <v>517</v>
      </c>
      <c r="O14" s="2">
        <v>1303.0505800000001</v>
      </c>
      <c r="P14" s="2">
        <v>294.98010429999999</v>
      </c>
      <c r="Q14" s="2">
        <v>935.22521819999997</v>
      </c>
      <c r="R14" s="2">
        <v>1040.9362819999999</v>
      </c>
      <c r="S14" s="2">
        <v>883.18393390000006</v>
      </c>
      <c r="T14" s="2">
        <v>1354.6685809999999</v>
      </c>
      <c r="U14" s="2">
        <v>651.83128929999998</v>
      </c>
      <c r="V14" s="2">
        <v>344.45653479999999</v>
      </c>
      <c r="W14" s="2">
        <v>2751.2394789999998</v>
      </c>
      <c r="X14" s="2">
        <v>2354.5125189999999</v>
      </c>
      <c r="Y14" s="2">
        <v>1653.2084789999999</v>
      </c>
      <c r="Z14" s="2">
        <v>2041.44901</v>
      </c>
      <c r="AA14" s="2" t="s">
        <v>46</v>
      </c>
      <c r="AB14" s="2">
        <v>0.64729999999999999</v>
      </c>
    </row>
    <row r="15" spans="1:28" x14ac:dyDescent="0.3">
      <c r="A15" s="2" t="s">
        <v>373</v>
      </c>
      <c r="B15" s="2">
        <v>18</v>
      </c>
      <c r="C15" s="2">
        <v>12</v>
      </c>
      <c r="D15" s="2">
        <v>385.22</v>
      </c>
      <c r="E15" s="2">
        <v>8.71597E-3</v>
      </c>
      <c r="F15" s="2">
        <v>8.2601129999999995E-3</v>
      </c>
      <c r="G15" s="2">
        <v>2.7781496699999999</v>
      </c>
      <c r="H15" s="2">
        <v>0.876641</v>
      </c>
      <c r="I15" s="2" t="s">
        <v>39</v>
      </c>
      <c r="J15" s="2">
        <v>2</v>
      </c>
      <c r="K15" s="2" t="s">
        <v>0</v>
      </c>
      <c r="L15" s="2" t="s">
        <v>1</v>
      </c>
      <c r="M15" s="2">
        <v>25320</v>
      </c>
      <c r="N15" s="2" t="s">
        <v>374</v>
      </c>
      <c r="O15" s="2">
        <v>117334.26029999999</v>
      </c>
      <c r="P15" s="2">
        <v>66686.084570000006</v>
      </c>
      <c r="Q15" s="2">
        <v>171844.13949999999</v>
      </c>
      <c r="R15" s="2">
        <v>176958.85819999999</v>
      </c>
      <c r="S15" s="2">
        <v>38750.590640000002</v>
      </c>
      <c r="T15" s="2">
        <v>71099.045540000006</v>
      </c>
      <c r="U15" s="2">
        <v>45566.168579999998</v>
      </c>
      <c r="V15" s="2">
        <v>36374.92136</v>
      </c>
      <c r="W15" s="2">
        <v>92371.067750000002</v>
      </c>
      <c r="X15" s="2">
        <v>68988.453710000002</v>
      </c>
      <c r="Y15" s="2">
        <v>53333.59792</v>
      </c>
      <c r="Z15" s="2">
        <v>58891.640549999996</v>
      </c>
      <c r="AA15" s="2" t="s">
        <v>46</v>
      </c>
      <c r="AB15" s="2">
        <v>0.48149999999999998</v>
      </c>
    </row>
    <row r="16" spans="1:28" x14ac:dyDescent="0.3">
      <c r="A16" s="2" t="s">
        <v>256</v>
      </c>
      <c r="B16" s="2">
        <v>11</v>
      </c>
      <c r="C16" s="2">
        <v>3</v>
      </c>
      <c r="D16" s="2">
        <v>64.790000000000006</v>
      </c>
      <c r="E16" s="2">
        <v>2.3266430000000002E-3</v>
      </c>
      <c r="F16" s="2">
        <v>3.407995E-3</v>
      </c>
      <c r="G16" s="2">
        <v>2.8003190259999999</v>
      </c>
      <c r="H16" s="2">
        <v>0.97254670700000001</v>
      </c>
      <c r="I16" s="2">
        <v>2</v>
      </c>
      <c r="J16" s="2">
        <v>1</v>
      </c>
      <c r="K16" s="2" t="s">
        <v>2</v>
      </c>
      <c r="L16" s="2" t="s">
        <v>1</v>
      </c>
      <c r="M16" s="2">
        <v>36860</v>
      </c>
      <c r="N16" s="2" t="s">
        <v>257</v>
      </c>
      <c r="O16" s="2">
        <v>4744.5295269999997</v>
      </c>
      <c r="P16" s="2">
        <v>3164.9483329999998</v>
      </c>
      <c r="Q16" s="2">
        <v>4855.4082740000003</v>
      </c>
      <c r="R16" s="2">
        <v>4754.5459620000001</v>
      </c>
      <c r="S16" s="2">
        <v>1552.7550739999999</v>
      </c>
      <c r="T16" s="2">
        <v>2128.5184340000001</v>
      </c>
      <c r="U16" s="2">
        <v>835.64574779999998</v>
      </c>
      <c r="V16" s="2">
        <v>2636.6730510000002</v>
      </c>
      <c r="W16" s="2">
        <v>6563.1641870000003</v>
      </c>
      <c r="X16" s="2">
        <v>4270.2125210000004</v>
      </c>
      <c r="Y16" s="2">
        <v>5016.0785779999997</v>
      </c>
      <c r="Z16" s="2">
        <v>4182.8853589999999</v>
      </c>
      <c r="AA16" s="2" t="s">
        <v>46</v>
      </c>
      <c r="AB16" s="2">
        <v>0.99850000000000005</v>
      </c>
    </row>
    <row r="17" spans="1:28" x14ac:dyDescent="0.3">
      <c r="A17" s="2" t="s">
        <v>192</v>
      </c>
      <c r="B17" s="2">
        <v>18</v>
      </c>
      <c r="C17" s="2">
        <v>3</v>
      </c>
      <c r="D17" s="2">
        <v>88.35</v>
      </c>
      <c r="E17" s="2">
        <v>1.0993590000000001E-3</v>
      </c>
      <c r="F17" s="2">
        <v>2.2536259999999999E-3</v>
      </c>
      <c r="G17" s="2">
        <v>2.808402069</v>
      </c>
      <c r="H17" s="2">
        <v>0.99139768699999997</v>
      </c>
      <c r="I17" s="2">
        <v>2</v>
      </c>
      <c r="J17" s="2">
        <v>1</v>
      </c>
      <c r="K17" s="2" t="s">
        <v>2</v>
      </c>
      <c r="L17" s="2" t="s">
        <v>0</v>
      </c>
      <c r="M17" s="2">
        <v>57080</v>
      </c>
      <c r="N17" s="2" t="s">
        <v>193</v>
      </c>
      <c r="O17" s="2">
        <v>8053.9533940000001</v>
      </c>
      <c r="P17" s="2">
        <v>7501.8236539999998</v>
      </c>
      <c r="Q17" s="2">
        <v>13350.52132</v>
      </c>
      <c r="R17" s="2">
        <v>8751.2155110000003</v>
      </c>
      <c r="S17" s="2">
        <v>20791.27939</v>
      </c>
      <c r="T17" s="2">
        <v>24675.561180000001</v>
      </c>
      <c r="U17" s="2">
        <v>13520.135490000001</v>
      </c>
      <c r="V17" s="2">
        <v>11943.155650000001</v>
      </c>
      <c r="W17" s="2">
        <v>30707.647499999999</v>
      </c>
      <c r="X17" s="2">
        <v>27043.22379</v>
      </c>
      <c r="Y17" s="2">
        <v>26825.372149999999</v>
      </c>
      <c r="Z17" s="2">
        <v>21181.19643</v>
      </c>
      <c r="AA17" s="2" t="s">
        <v>46</v>
      </c>
      <c r="AB17" s="2">
        <v>0.69989999999999997</v>
      </c>
    </row>
    <row r="18" spans="1:28" x14ac:dyDescent="0.3">
      <c r="A18" s="2" t="s">
        <v>410</v>
      </c>
      <c r="B18" s="2">
        <v>3</v>
      </c>
      <c r="C18" s="2">
        <v>2</v>
      </c>
      <c r="D18" s="2">
        <v>51.37</v>
      </c>
      <c r="E18" s="2">
        <v>1.1556663999999999E-2</v>
      </c>
      <c r="F18" s="2">
        <v>9.8570120000000001E-3</v>
      </c>
      <c r="G18" s="2">
        <v>2.8859868789999998</v>
      </c>
      <c r="H18" s="2">
        <v>0.84205197200000004</v>
      </c>
      <c r="I18" s="2">
        <v>2</v>
      </c>
      <c r="J18" s="2">
        <v>1</v>
      </c>
      <c r="K18" s="2" t="s">
        <v>2</v>
      </c>
      <c r="L18" s="2" t="s">
        <v>1</v>
      </c>
      <c r="M18" s="2">
        <v>26802</v>
      </c>
      <c r="N18" s="2" t="s">
        <v>411</v>
      </c>
      <c r="O18" s="2">
        <v>390.0518788</v>
      </c>
      <c r="P18" s="2">
        <v>437.59606509999998</v>
      </c>
      <c r="Q18" s="2">
        <v>661.18121919999999</v>
      </c>
      <c r="R18" s="2">
        <v>783.0460779</v>
      </c>
      <c r="S18" s="2">
        <v>465.8646339</v>
      </c>
      <c r="T18" s="2">
        <v>214.05503189999999</v>
      </c>
      <c r="U18" s="2">
        <v>99.766897040000003</v>
      </c>
      <c r="V18" s="2">
        <v>149.20853750000001</v>
      </c>
      <c r="W18" s="2">
        <v>440.61082490000001</v>
      </c>
      <c r="X18" s="2">
        <v>804.04974560000005</v>
      </c>
      <c r="Y18" s="2">
        <v>897.27255539999999</v>
      </c>
      <c r="Z18" s="2">
        <v>538.84594579999998</v>
      </c>
      <c r="AA18" s="2" t="s">
        <v>46</v>
      </c>
      <c r="AB18" s="2">
        <v>0.97289999999999999</v>
      </c>
    </row>
    <row r="19" spans="1:28" x14ac:dyDescent="0.3">
      <c r="A19" s="2" t="s">
        <v>571</v>
      </c>
      <c r="B19" s="2">
        <v>6</v>
      </c>
      <c r="C19" s="2">
        <v>1</v>
      </c>
      <c r="D19" s="2">
        <v>70.97</v>
      </c>
      <c r="E19" s="2">
        <v>3.8763957000000002E-2</v>
      </c>
      <c r="F19" s="2">
        <v>2.2960346E-2</v>
      </c>
      <c r="G19" s="2">
        <v>2.9751556739999998</v>
      </c>
      <c r="H19" s="2">
        <v>0.63859267399999997</v>
      </c>
      <c r="I19" s="2">
        <v>2</v>
      </c>
      <c r="J19" s="2">
        <v>1</v>
      </c>
      <c r="K19" s="2" t="s">
        <v>0</v>
      </c>
      <c r="L19" s="2" t="s">
        <v>1</v>
      </c>
      <c r="M19" s="2">
        <v>21995</v>
      </c>
      <c r="N19" s="2" t="s">
        <v>572</v>
      </c>
      <c r="O19" s="2">
        <v>2696.7783800000002</v>
      </c>
      <c r="P19" s="2">
        <v>780.88344700000005</v>
      </c>
      <c r="Q19" s="2">
        <v>2414.5075109999998</v>
      </c>
      <c r="R19" s="2">
        <v>3279.908887</v>
      </c>
      <c r="S19" s="2">
        <v>93.1662417</v>
      </c>
      <c r="T19" s="2">
        <v>2358.759791</v>
      </c>
      <c r="U19" s="2">
        <v>145.2170582</v>
      </c>
      <c r="V19" s="2">
        <v>485.747094</v>
      </c>
      <c r="W19" s="2">
        <v>2510.9693820000002</v>
      </c>
      <c r="X19" s="2">
        <v>1854.497218</v>
      </c>
      <c r="Y19" s="2">
        <v>2030.3093799999999</v>
      </c>
      <c r="Z19" s="2">
        <v>1679.1950099999999</v>
      </c>
      <c r="AA19" s="2" t="s">
        <v>46</v>
      </c>
      <c r="AB19" s="2">
        <v>0.98719999999999997</v>
      </c>
    </row>
    <row r="20" spans="1:28" x14ac:dyDescent="0.3">
      <c r="A20" s="2" t="s">
        <v>345</v>
      </c>
      <c r="B20" s="2">
        <v>42</v>
      </c>
      <c r="C20" s="2">
        <v>7</v>
      </c>
      <c r="D20" s="2">
        <v>188.7</v>
      </c>
      <c r="E20" s="2">
        <v>6.979842E-3</v>
      </c>
      <c r="F20" s="2">
        <v>7.2601319999999999E-3</v>
      </c>
      <c r="G20" s="2">
        <v>3.0306631230000001</v>
      </c>
      <c r="H20" s="2">
        <v>0.90013215499999999</v>
      </c>
      <c r="I20" s="2">
        <v>2</v>
      </c>
      <c r="J20" s="2">
        <v>1</v>
      </c>
      <c r="K20" s="2" t="s">
        <v>0</v>
      </c>
      <c r="L20" s="2" t="s">
        <v>1</v>
      </c>
      <c r="M20" s="2">
        <v>141893</v>
      </c>
      <c r="N20" s="2" t="s">
        <v>346</v>
      </c>
      <c r="O20" s="2">
        <v>23315.790980000002</v>
      </c>
      <c r="P20" s="2">
        <v>17745.774959999999</v>
      </c>
      <c r="Q20" s="2">
        <v>24120.050200000001</v>
      </c>
      <c r="R20" s="2">
        <v>30709.38738</v>
      </c>
      <c r="S20" s="2">
        <v>9562.1289130000005</v>
      </c>
      <c r="T20" s="2">
        <v>12710.741180000001</v>
      </c>
      <c r="U20" s="2">
        <v>5257.7718400000003</v>
      </c>
      <c r="V20" s="2">
        <v>4109.6293949999999</v>
      </c>
      <c r="W20" s="2">
        <v>30210.56222</v>
      </c>
      <c r="X20" s="2">
        <v>12746.368350000001</v>
      </c>
      <c r="Y20" s="2">
        <v>15537.058650000001</v>
      </c>
      <c r="Z20" s="2">
        <v>12452.498229999999</v>
      </c>
      <c r="AA20" s="2" t="s">
        <v>46</v>
      </c>
      <c r="AB20" s="2">
        <v>0.97740000000000005</v>
      </c>
    </row>
    <row r="21" spans="1:28" x14ac:dyDescent="0.3">
      <c r="A21" s="2" t="s">
        <v>306</v>
      </c>
      <c r="B21" s="2">
        <v>9</v>
      </c>
      <c r="C21" s="2">
        <v>4</v>
      </c>
      <c r="D21" s="2">
        <v>56.75</v>
      </c>
      <c r="E21" s="2">
        <v>4.4851450000000003E-3</v>
      </c>
      <c r="F21" s="2">
        <v>5.3132079999999998E-3</v>
      </c>
      <c r="G21" s="2">
        <v>3.1430909460000001</v>
      </c>
      <c r="H21" s="2">
        <v>0.93744548999999999</v>
      </c>
      <c r="I21" s="2">
        <v>2</v>
      </c>
      <c r="J21" s="2">
        <v>1</v>
      </c>
      <c r="K21" s="2" t="s">
        <v>2</v>
      </c>
      <c r="L21" s="2" t="s">
        <v>0</v>
      </c>
      <c r="M21" s="2">
        <v>27768</v>
      </c>
      <c r="N21" s="2" t="s">
        <v>307</v>
      </c>
      <c r="O21" s="2">
        <v>603.09934759999999</v>
      </c>
      <c r="P21" s="2">
        <v>370.81055789999999</v>
      </c>
      <c r="Q21" s="2">
        <v>932.70608700000003</v>
      </c>
      <c r="R21" s="2">
        <v>427.20837330000001</v>
      </c>
      <c r="S21" s="2">
        <v>893.96218529999999</v>
      </c>
      <c r="T21" s="2">
        <v>1272.295836</v>
      </c>
      <c r="U21" s="2">
        <v>1214.0647939999999</v>
      </c>
      <c r="V21" s="2">
        <v>2950.97471</v>
      </c>
      <c r="W21" s="2">
        <v>2104.3300049999998</v>
      </c>
      <c r="X21" s="2">
        <v>1437.2782589999999</v>
      </c>
      <c r="Y21" s="2">
        <v>2039.4469369999999</v>
      </c>
      <c r="Z21" s="2">
        <v>1754.367033</v>
      </c>
      <c r="AA21" s="2" t="s">
        <v>46</v>
      </c>
      <c r="AB21" s="2">
        <v>0.93400000000000005</v>
      </c>
    </row>
    <row r="22" spans="1:28" x14ac:dyDescent="0.3">
      <c r="A22" s="2" t="s">
        <v>186</v>
      </c>
      <c r="B22" s="2">
        <v>12</v>
      </c>
      <c r="C22" s="2">
        <v>1</v>
      </c>
      <c r="D22" s="2">
        <v>50.14</v>
      </c>
      <c r="E22" s="2">
        <v>1.067047E-3</v>
      </c>
      <c r="F22" s="2">
        <v>2.2536259999999999E-3</v>
      </c>
      <c r="G22" s="2">
        <v>3.1958138489999999</v>
      </c>
      <c r="H22" s="2">
        <v>0.99183038700000004</v>
      </c>
      <c r="I22" s="2">
        <v>2</v>
      </c>
      <c r="J22" s="2">
        <v>1</v>
      </c>
      <c r="K22" s="2" t="s">
        <v>0</v>
      </c>
      <c r="L22" s="2" t="s">
        <v>1</v>
      </c>
      <c r="M22" s="2">
        <v>19859</v>
      </c>
      <c r="N22" s="2" t="s">
        <v>187</v>
      </c>
      <c r="O22" s="2">
        <v>621.04523540000002</v>
      </c>
      <c r="P22" s="2">
        <v>309.01042610000002</v>
      </c>
      <c r="Q22" s="2">
        <v>567.92521250000004</v>
      </c>
      <c r="R22" s="2">
        <v>775.64946420000001</v>
      </c>
      <c r="S22" s="2">
        <v>120.30337900000001</v>
      </c>
      <c r="T22" s="2">
        <v>225.66346519999999</v>
      </c>
      <c r="U22" s="2">
        <v>171.1649865</v>
      </c>
      <c r="V22" s="2">
        <v>194.30833630000001</v>
      </c>
      <c r="W22" s="2">
        <v>473.25511599999999</v>
      </c>
      <c r="X22" s="2">
        <v>441.19030770000001</v>
      </c>
      <c r="Y22" s="2">
        <v>325.33810890000001</v>
      </c>
      <c r="Z22" s="2">
        <v>362.99564989999999</v>
      </c>
      <c r="AA22" s="2" t="s">
        <v>46</v>
      </c>
      <c r="AB22" s="2">
        <v>0.78349999999999997</v>
      </c>
    </row>
    <row r="23" spans="1:28" x14ac:dyDescent="0.3">
      <c r="A23" s="2" t="s">
        <v>299</v>
      </c>
      <c r="B23" s="2">
        <v>15</v>
      </c>
      <c r="C23" s="2">
        <v>4</v>
      </c>
      <c r="D23" s="2">
        <v>86.88</v>
      </c>
      <c r="E23" s="2">
        <v>4.2881580000000002E-3</v>
      </c>
      <c r="F23" s="2">
        <v>5.224991E-3</v>
      </c>
      <c r="G23" s="2">
        <v>3.2425334509999999</v>
      </c>
      <c r="H23" s="2">
        <v>0.94056981900000003</v>
      </c>
      <c r="I23" s="2">
        <v>2</v>
      </c>
      <c r="J23" s="2">
        <v>1</v>
      </c>
      <c r="K23" s="2" t="s">
        <v>0</v>
      </c>
      <c r="L23" s="2" t="s">
        <v>1</v>
      </c>
      <c r="M23" s="2">
        <v>46585</v>
      </c>
      <c r="N23" s="2" t="s">
        <v>300</v>
      </c>
      <c r="O23" s="2">
        <v>96748.250239999994</v>
      </c>
      <c r="P23" s="2">
        <v>51020.217129999997</v>
      </c>
      <c r="Q23" s="2">
        <v>85499.162419999993</v>
      </c>
      <c r="R23" s="2">
        <v>84082.011889999994</v>
      </c>
      <c r="S23" s="2">
        <v>10512.554840000001</v>
      </c>
      <c r="T23" s="2">
        <v>33471.394350000002</v>
      </c>
      <c r="U23" s="2">
        <v>23678.641670000001</v>
      </c>
      <c r="V23" s="2">
        <v>30208.30128</v>
      </c>
      <c r="W23" s="2">
        <v>83952.49308</v>
      </c>
      <c r="X23" s="2">
        <v>63875.122289999999</v>
      </c>
      <c r="Y23" s="2">
        <v>70221.173280000003</v>
      </c>
      <c r="Z23" s="2">
        <v>36254.251929999999</v>
      </c>
      <c r="AA23" s="2" t="s">
        <v>46</v>
      </c>
      <c r="AB23" s="2">
        <v>0.4582</v>
      </c>
    </row>
    <row r="24" spans="1:28" x14ac:dyDescent="0.3">
      <c r="A24" s="2" t="s">
        <v>340</v>
      </c>
      <c r="B24" s="2">
        <v>11</v>
      </c>
      <c r="C24" s="2">
        <v>2</v>
      </c>
      <c r="D24" s="2">
        <v>169.68</v>
      </c>
      <c r="E24" s="2">
        <v>6.7219469999999998E-3</v>
      </c>
      <c r="F24" s="2">
        <v>7.0962439999999998E-3</v>
      </c>
      <c r="G24" s="2">
        <v>3.4303431550000001</v>
      </c>
      <c r="H24" s="2">
        <v>0.90379086799999997</v>
      </c>
      <c r="I24" s="2">
        <v>2</v>
      </c>
      <c r="J24" s="2">
        <v>1</v>
      </c>
      <c r="K24" s="2" t="s">
        <v>2</v>
      </c>
      <c r="L24" s="2" t="s">
        <v>1</v>
      </c>
      <c r="M24" s="2">
        <v>23549</v>
      </c>
      <c r="N24" s="2" t="s">
        <v>341</v>
      </c>
      <c r="O24" s="2">
        <v>649.07315149999999</v>
      </c>
      <c r="P24" s="2">
        <v>485.88621890000002</v>
      </c>
      <c r="Q24" s="2">
        <v>500.98905780000001</v>
      </c>
      <c r="R24" s="2">
        <v>453.93727050000001</v>
      </c>
      <c r="S24" s="2">
        <v>289.11057979999998</v>
      </c>
      <c r="T24" s="2">
        <v>737.20243640000001</v>
      </c>
      <c r="U24" s="2">
        <v>120.1127402</v>
      </c>
      <c r="V24" s="2">
        <v>334.30381629999999</v>
      </c>
      <c r="W24" s="2">
        <v>1274.876559</v>
      </c>
      <c r="X24" s="2">
        <v>986.028007</v>
      </c>
      <c r="Y24" s="2">
        <v>1794.0118600000001</v>
      </c>
      <c r="Z24" s="2">
        <v>1024.4941289999999</v>
      </c>
      <c r="AA24" s="2" t="s">
        <v>46</v>
      </c>
      <c r="AB24" s="2">
        <v>0.72889999999999999</v>
      </c>
    </row>
    <row r="25" spans="1:28" x14ac:dyDescent="0.3">
      <c r="A25" s="2" t="s">
        <v>51</v>
      </c>
      <c r="B25" s="2">
        <v>16</v>
      </c>
      <c r="C25" s="2">
        <v>2</v>
      </c>
      <c r="D25" s="2">
        <v>86.26</v>
      </c>
      <c r="E25" s="4">
        <v>9.4499999999999993E-6</v>
      </c>
      <c r="F25" s="2">
        <v>1.1511899999999999E-4</v>
      </c>
      <c r="G25" s="2">
        <v>3.5046649489999999</v>
      </c>
      <c r="H25" s="2">
        <v>0.99999999900000003</v>
      </c>
      <c r="I25" s="2">
        <v>2</v>
      </c>
      <c r="J25" s="2">
        <v>1</v>
      </c>
      <c r="K25" s="2" t="s">
        <v>2</v>
      </c>
      <c r="L25" s="2" t="s">
        <v>0</v>
      </c>
      <c r="M25" s="2">
        <v>32632</v>
      </c>
      <c r="N25" s="2" t="s">
        <v>52</v>
      </c>
      <c r="O25" s="2">
        <v>1621.784713</v>
      </c>
      <c r="P25" s="2">
        <v>1393.257656</v>
      </c>
      <c r="Q25" s="2">
        <v>1598.9383459999999</v>
      </c>
      <c r="R25" s="2">
        <v>1869.724111</v>
      </c>
      <c r="S25" s="2">
        <v>2589.2401030000001</v>
      </c>
      <c r="T25" s="2">
        <v>3591.3756370000001</v>
      </c>
      <c r="U25" s="2">
        <v>2255.4584620000001</v>
      </c>
      <c r="V25" s="2">
        <v>2689.5603040000001</v>
      </c>
      <c r="W25" s="2">
        <v>6562.857747</v>
      </c>
      <c r="X25" s="2">
        <v>5871.7356600000003</v>
      </c>
      <c r="Y25" s="2">
        <v>5987.8569699999998</v>
      </c>
      <c r="Z25" s="2">
        <v>4300.7626680000003</v>
      </c>
      <c r="AA25" s="2" t="s">
        <v>46</v>
      </c>
      <c r="AB25" s="2">
        <v>0.75480000000000003</v>
      </c>
    </row>
    <row r="26" spans="1:28" x14ac:dyDescent="0.3">
      <c r="A26" s="2" t="s">
        <v>267</v>
      </c>
      <c r="B26" s="2">
        <v>5</v>
      </c>
      <c r="C26" s="2">
        <v>1</v>
      </c>
      <c r="D26" s="2">
        <v>39.53</v>
      </c>
      <c r="E26" s="2">
        <v>2.8197220000000002E-3</v>
      </c>
      <c r="F26" s="2">
        <v>3.872169E-3</v>
      </c>
      <c r="G26" s="2">
        <v>3.5077117480000002</v>
      </c>
      <c r="H26" s="2">
        <v>0.96445242200000003</v>
      </c>
      <c r="I26" s="2">
        <v>2</v>
      </c>
      <c r="J26" s="2">
        <v>1</v>
      </c>
      <c r="K26" s="2" t="s">
        <v>0</v>
      </c>
      <c r="L26" s="2" t="s">
        <v>1</v>
      </c>
      <c r="M26" s="2">
        <v>26807</v>
      </c>
      <c r="N26" s="2" t="s">
        <v>268</v>
      </c>
      <c r="O26" s="2">
        <v>4473.4697610000003</v>
      </c>
      <c r="P26" s="2">
        <v>2863.7747989999998</v>
      </c>
      <c r="Q26" s="2">
        <v>3626.1953210000001</v>
      </c>
      <c r="R26" s="2">
        <v>6825.9155140000003</v>
      </c>
      <c r="S26" s="2">
        <v>1423.3347409999999</v>
      </c>
      <c r="T26" s="2">
        <v>1775.307611</v>
      </c>
      <c r="U26" s="2">
        <v>971.16831860000002</v>
      </c>
      <c r="V26" s="2">
        <v>901.68797979999999</v>
      </c>
      <c r="W26" s="2">
        <v>7500.1835190000002</v>
      </c>
      <c r="X26" s="2">
        <v>3076.875513</v>
      </c>
      <c r="Y26" s="2">
        <v>3582.8134519999999</v>
      </c>
      <c r="Z26" s="2">
        <v>2483.2829579999998</v>
      </c>
      <c r="AA26" s="2" t="s">
        <v>46</v>
      </c>
      <c r="AB26" s="2">
        <v>0.99680000000000002</v>
      </c>
    </row>
    <row r="27" spans="1:28" x14ac:dyDescent="0.3">
      <c r="A27" s="2" t="s">
        <v>461</v>
      </c>
      <c r="B27" s="2">
        <v>7</v>
      </c>
      <c r="C27" s="2">
        <v>2</v>
      </c>
      <c r="D27" s="2">
        <v>42.43</v>
      </c>
      <c r="E27" s="2">
        <v>1.6589862E-2</v>
      </c>
      <c r="F27" s="2">
        <v>1.2358054E-2</v>
      </c>
      <c r="G27" s="2">
        <v>3.5094687819999999</v>
      </c>
      <c r="H27" s="2">
        <v>0.79004562300000003</v>
      </c>
      <c r="I27" s="2">
        <v>2</v>
      </c>
      <c r="J27" s="2">
        <v>1</v>
      </c>
      <c r="K27" s="2" t="s">
        <v>0</v>
      </c>
      <c r="L27" s="2" t="s">
        <v>2</v>
      </c>
      <c r="M27" s="2">
        <v>12503</v>
      </c>
      <c r="N27" s="2" t="s">
        <v>462</v>
      </c>
      <c r="O27" s="2">
        <v>1737.5683959999999</v>
      </c>
      <c r="P27" s="2">
        <v>2903.193675</v>
      </c>
      <c r="Q27" s="2">
        <v>1685.7863130000001</v>
      </c>
      <c r="R27" s="2">
        <v>5359.4516309999999</v>
      </c>
      <c r="S27" s="2">
        <v>3954.7188999999998</v>
      </c>
      <c r="T27" s="2">
        <v>3145.9594990000001</v>
      </c>
      <c r="U27" s="2">
        <v>1876.1917109999999</v>
      </c>
      <c r="V27" s="2">
        <v>2329.1685400000001</v>
      </c>
      <c r="W27" s="2">
        <v>1830.433237</v>
      </c>
      <c r="X27" s="2">
        <v>962.53752840000004</v>
      </c>
      <c r="Y27" s="2">
        <v>237.3104955</v>
      </c>
      <c r="Z27" s="2">
        <v>299.56742600000001</v>
      </c>
      <c r="AA27" s="2" t="s">
        <v>46</v>
      </c>
      <c r="AB27" s="2">
        <v>0.94120000000000004</v>
      </c>
    </row>
    <row r="28" spans="1:28" x14ac:dyDescent="0.3">
      <c r="A28" s="2" t="s">
        <v>356</v>
      </c>
      <c r="B28" s="2">
        <v>23</v>
      </c>
      <c r="C28" s="2">
        <v>3</v>
      </c>
      <c r="D28" s="2">
        <v>117.4</v>
      </c>
      <c r="E28" s="2">
        <v>7.6441879999999997E-3</v>
      </c>
      <c r="F28" s="2">
        <v>7.6468500000000002E-3</v>
      </c>
      <c r="G28" s="2">
        <v>3.7766856639999999</v>
      </c>
      <c r="H28" s="2">
        <v>0.89091284400000004</v>
      </c>
      <c r="I28" s="2">
        <v>2</v>
      </c>
      <c r="J28" s="2">
        <v>1</v>
      </c>
      <c r="K28" s="2" t="s">
        <v>2</v>
      </c>
      <c r="L28" s="2" t="s">
        <v>1</v>
      </c>
      <c r="M28" s="2">
        <v>72038</v>
      </c>
      <c r="N28" s="2" t="s">
        <v>357</v>
      </c>
      <c r="O28" s="2">
        <v>100.95575650000001</v>
      </c>
      <c r="P28" s="2">
        <v>92.593672139999995</v>
      </c>
      <c r="Q28" s="2">
        <v>168.72186740000001</v>
      </c>
      <c r="R28" s="2">
        <v>414.16711500000002</v>
      </c>
      <c r="S28" s="2">
        <v>43.381677789999998</v>
      </c>
      <c r="T28" s="2">
        <v>68.039483050000001</v>
      </c>
      <c r="U28" s="2">
        <v>82.95925896</v>
      </c>
      <c r="V28" s="2">
        <v>36.35731389</v>
      </c>
      <c r="W28" s="2">
        <v>300.94528960000002</v>
      </c>
      <c r="X28" s="2">
        <v>212.50471450000001</v>
      </c>
      <c r="Y28" s="2">
        <v>152.61608079999999</v>
      </c>
      <c r="Z28" s="2">
        <v>205.35780600000001</v>
      </c>
      <c r="AA28" s="2" t="s">
        <v>46</v>
      </c>
      <c r="AB28" s="2">
        <v>0.84870000000000001</v>
      </c>
    </row>
    <row r="29" spans="1:28" x14ac:dyDescent="0.3">
      <c r="A29" s="2" t="s">
        <v>426</v>
      </c>
      <c r="B29" s="2">
        <v>27</v>
      </c>
      <c r="C29" s="2">
        <v>2</v>
      </c>
      <c r="D29" s="2">
        <v>198.83</v>
      </c>
      <c r="E29" s="2">
        <v>1.2571693E-2</v>
      </c>
      <c r="F29" s="2">
        <v>1.0309214000000001E-2</v>
      </c>
      <c r="G29" s="2">
        <v>4.1409058669999999</v>
      </c>
      <c r="H29" s="2">
        <v>0.83070073099999997</v>
      </c>
      <c r="I29" s="2">
        <v>2</v>
      </c>
      <c r="J29" s="2">
        <v>1</v>
      </c>
      <c r="K29" s="2" t="s">
        <v>0</v>
      </c>
      <c r="L29" s="2" t="s">
        <v>1</v>
      </c>
      <c r="M29" s="2">
        <v>134918</v>
      </c>
      <c r="N29" s="2" t="s">
        <v>427</v>
      </c>
      <c r="O29" s="2">
        <v>37144.097240000003</v>
      </c>
      <c r="P29" s="2">
        <v>28785.304899999999</v>
      </c>
      <c r="Q29" s="2">
        <v>51481.499660000001</v>
      </c>
      <c r="R29" s="2">
        <v>110353.6522</v>
      </c>
      <c r="S29" s="2">
        <v>25469.588660000001</v>
      </c>
      <c r="T29" s="2">
        <v>7706.6677600000003</v>
      </c>
      <c r="U29" s="2">
        <v>14431.110710000001</v>
      </c>
      <c r="V29" s="2">
        <v>7396.1903929999999</v>
      </c>
      <c r="W29" s="2">
        <v>29164.10295</v>
      </c>
      <c r="X29" s="2">
        <v>14822.613939999999</v>
      </c>
      <c r="Y29" s="2">
        <v>10633.10461</v>
      </c>
      <c r="Z29" s="2">
        <v>8195.2829359999996</v>
      </c>
      <c r="AA29" s="2" t="s">
        <v>46</v>
      </c>
      <c r="AB29" s="2">
        <v>0.51829999999999998</v>
      </c>
    </row>
    <row r="30" spans="1:28" x14ac:dyDescent="0.3">
      <c r="A30" s="2" t="s">
        <v>121</v>
      </c>
      <c r="B30" s="2">
        <v>14</v>
      </c>
      <c r="C30" s="2">
        <v>5</v>
      </c>
      <c r="D30" s="2">
        <v>98.84</v>
      </c>
      <c r="E30" s="2">
        <v>2.5835000000000002E-4</v>
      </c>
      <c r="F30" s="2">
        <v>9.0670400000000004E-4</v>
      </c>
      <c r="G30" s="2">
        <v>4.1766063259999999</v>
      </c>
      <c r="H30" s="2">
        <v>0.99960366</v>
      </c>
      <c r="I30" s="2">
        <v>2</v>
      </c>
      <c r="J30" s="2">
        <v>1</v>
      </c>
      <c r="K30" s="2" t="s">
        <v>2</v>
      </c>
      <c r="L30" s="2" t="s">
        <v>0</v>
      </c>
      <c r="M30" s="2">
        <v>78338</v>
      </c>
      <c r="N30" s="2" t="s">
        <v>122</v>
      </c>
      <c r="O30" s="2">
        <v>2758.1127529999999</v>
      </c>
      <c r="P30" s="2">
        <v>1746.4748569999999</v>
      </c>
      <c r="Q30" s="2">
        <v>2054.4954290000001</v>
      </c>
      <c r="R30" s="2">
        <v>2721.5816799999998</v>
      </c>
      <c r="S30" s="2">
        <v>6626.6671530000003</v>
      </c>
      <c r="T30" s="2">
        <v>9936.2505110000002</v>
      </c>
      <c r="U30" s="2">
        <v>5396.495801</v>
      </c>
      <c r="V30" s="2">
        <v>4393.2648680000002</v>
      </c>
      <c r="W30" s="2">
        <v>13510.70125</v>
      </c>
      <c r="X30" s="2">
        <v>10210.870269999999</v>
      </c>
      <c r="Y30" s="2">
        <v>6420.7004699999998</v>
      </c>
      <c r="Z30" s="2">
        <v>8619.4109869999993</v>
      </c>
      <c r="AA30" s="2" t="s">
        <v>46</v>
      </c>
      <c r="AB30" s="2">
        <v>0.88829999999999998</v>
      </c>
    </row>
    <row r="31" spans="1:28" x14ac:dyDescent="0.3">
      <c r="A31" s="2" t="s">
        <v>292</v>
      </c>
      <c r="B31" s="2">
        <v>19</v>
      </c>
      <c r="C31" s="2">
        <v>4</v>
      </c>
      <c r="D31" s="2">
        <v>96.21</v>
      </c>
      <c r="E31" s="2">
        <v>3.9585109999999996E-3</v>
      </c>
      <c r="F31" s="2">
        <v>4.9392300000000002E-3</v>
      </c>
      <c r="G31" s="2">
        <v>4.5177363010000002</v>
      </c>
      <c r="H31" s="2">
        <v>0.94584931000000005</v>
      </c>
      <c r="I31" s="2">
        <v>2</v>
      </c>
      <c r="J31" s="2">
        <v>1</v>
      </c>
      <c r="K31" s="2" t="s">
        <v>2</v>
      </c>
      <c r="L31" s="2" t="s">
        <v>0</v>
      </c>
      <c r="M31" s="2">
        <v>63361</v>
      </c>
      <c r="N31" s="2" t="s">
        <v>293</v>
      </c>
      <c r="O31" s="2">
        <v>7974.6431499999999</v>
      </c>
      <c r="P31" s="2">
        <v>7970.7760040000003</v>
      </c>
      <c r="Q31" s="2">
        <v>7132.013097</v>
      </c>
      <c r="R31" s="2">
        <v>17697.266149999999</v>
      </c>
      <c r="S31" s="2">
        <v>18930.327109999998</v>
      </c>
      <c r="T31" s="2">
        <v>13526.185009999999</v>
      </c>
      <c r="U31" s="2">
        <v>28570.125080000002</v>
      </c>
      <c r="V31" s="2">
        <v>18397.576420000001</v>
      </c>
      <c r="W31" s="2">
        <v>85404.982329999999</v>
      </c>
      <c r="X31" s="2">
        <v>32987.16721</v>
      </c>
      <c r="Y31" s="2">
        <v>43295.19</v>
      </c>
      <c r="Z31" s="2">
        <v>22521.995589999999</v>
      </c>
      <c r="AA31" s="2" t="s">
        <v>46</v>
      </c>
      <c r="AB31" s="2">
        <v>0.81479999999999997</v>
      </c>
    </row>
    <row r="32" spans="1:28" x14ac:dyDescent="0.3">
      <c r="A32" s="2" t="s">
        <v>236</v>
      </c>
      <c r="B32" s="2">
        <v>9</v>
      </c>
      <c r="C32" s="2">
        <v>3</v>
      </c>
      <c r="D32" s="2">
        <v>48.24</v>
      </c>
      <c r="E32" s="2">
        <v>1.7542009999999999E-3</v>
      </c>
      <c r="F32" s="2">
        <v>2.7977760000000001E-3</v>
      </c>
      <c r="G32" s="2">
        <v>4.6590107620000003</v>
      </c>
      <c r="H32" s="2">
        <v>0.98173546</v>
      </c>
      <c r="I32" s="2">
        <v>2</v>
      </c>
      <c r="J32" s="2">
        <v>1</v>
      </c>
      <c r="K32" s="2" t="s">
        <v>0</v>
      </c>
      <c r="L32" s="2" t="s">
        <v>1</v>
      </c>
      <c r="M32" s="2">
        <v>24552</v>
      </c>
      <c r="N32" s="2" t="s">
        <v>237</v>
      </c>
      <c r="O32" s="2">
        <v>9062.7824500000006</v>
      </c>
      <c r="P32" s="2">
        <v>5969.2800719999996</v>
      </c>
      <c r="Q32" s="2">
        <v>10785.03002</v>
      </c>
      <c r="R32" s="2">
        <v>11743.90228</v>
      </c>
      <c r="S32" s="2">
        <v>2310.8100129999998</v>
      </c>
      <c r="T32" s="2">
        <v>1784.748384</v>
      </c>
      <c r="U32" s="2">
        <v>891.85240780000004</v>
      </c>
      <c r="V32" s="2">
        <v>3074.5999390000002</v>
      </c>
      <c r="W32" s="2">
        <v>1969.940785</v>
      </c>
      <c r="X32" s="2">
        <v>5056.1158589999995</v>
      </c>
      <c r="Y32" s="2">
        <v>4217.6651069999998</v>
      </c>
      <c r="Z32" s="2">
        <v>4521.5889299999999</v>
      </c>
      <c r="AA32" s="2" t="s">
        <v>46</v>
      </c>
      <c r="AB32" s="2">
        <v>0.56630000000000003</v>
      </c>
    </row>
    <row r="33" spans="1:28" x14ac:dyDescent="0.3">
      <c r="A33" s="2" t="s">
        <v>522</v>
      </c>
      <c r="B33" s="2">
        <v>8</v>
      </c>
      <c r="C33" s="2">
        <v>3</v>
      </c>
      <c r="D33" s="2">
        <v>55.57</v>
      </c>
      <c r="E33" s="2">
        <v>2.8151728000000001E-2</v>
      </c>
      <c r="F33" s="2">
        <v>1.8399557E-2</v>
      </c>
      <c r="G33" s="2">
        <v>4.6688272419999999</v>
      </c>
      <c r="H33" s="2">
        <v>0.69982999899999998</v>
      </c>
      <c r="I33" s="2">
        <v>2</v>
      </c>
      <c r="J33" s="2">
        <v>1</v>
      </c>
      <c r="K33" s="2" t="s">
        <v>2</v>
      </c>
      <c r="L33" s="2" t="s">
        <v>0</v>
      </c>
      <c r="M33" s="2">
        <v>24694</v>
      </c>
      <c r="N33" s="2" t="s">
        <v>523</v>
      </c>
      <c r="O33" s="2">
        <v>1781.3018460000001</v>
      </c>
      <c r="P33" s="2">
        <v>630.39724100000001</v>
      </c>
      <c r="Q33" s="2">
        <v>2264.9894359999998</v>
      </c>
      <c r="R33" s="2">
        <v>3545.3600649999998</v>
      </c>
      <c r="S33" s="2">
        <v>6606.1143869999996</v>
      </c>
      <c r="T33" s="2">
        <v>4063.260041</v>
      </c>
      <c r="U33" s="2">
        <v>1095.507989</v>
      </c>
      <c r="V33" s="2">
        <v>2121.0885269999999</v>
      </c>
      <c r="W33" s="2">
        <v>17093.128639999999</v>
      </c>
      <c r="X33" s="2">
        <v>4255.7071610000003</v>
      </c>
      <c r="Y33" s="2">
        <v>8652.9919090000003</v>
      </c>
      <c r="Z33" s="2">
        <v>8385.4967209999995</v>
      </c>
      <c r="AA33" s="2" t="s">
        <v>46</v>
      </c>
      <c r="AB33" s="2">
        <v>0.97019999999999995</v>
      </c>
    </row>
    <row r="34" spans="1:28" x14ac:dyDescent="0.3">
      <c r="A34" s="2" t="s">
        <v>99</v>
      </c>
      <c r="B34" s="2">
        <v>13</v>
      </c>
      <c r="C34" s="2">
        <v>6</v>
      </c>
      <c r="D34" s="2">
        <v>41.23</v>
      </c>
      <c r="E34" s="2">
        <v>1.2491999999999999E-4</v>
      </c>
      <c r="F34" s="2">
        <v>5.7593499999999997E-4</v>
      </c>
      <c r="G34" s="2">
        <v>4.7689067100000004</v>
      </c>
      <c r="H34" s="2">
        <v>0.99994978400000001</v>
      </c>
      <c r="I34" s="2">
        <v>2</v>
      </c>
      <c r="J34" s="2">
        <v>1</v>
      </c>
      <c r="K34" s="2" t="s">
        <v>2</v>
      </c>
      <c r="L34" s="2" t="s">
        <v>0</v>
      </c>
      <c r="M34" s="2">
        <v>17795</v>
      </c>
      <c r="N34" s="2" t="s">
        <v>100</v>
      </c>
      <c r="O34" s="2">
        <v>1017.956671</v>
      </c>
      <c r="P34" s="2">
        <v>1350.7818380000001</v>
      </c>
      <c r="Q34" s="2">
        <v>2390.3543220000001</v>
      </c>
      <c r="R34" s="2">
        <v>1885.7555050000001</v>
      </c>
      <c r="S34" s="2">
        <v>6014.6846109999997</v>
      </c>
      <c r="T34" s="2">
        <v>4655.9248429999998</v>
      </c>
      <c r="U34" s="2">
        <v>4306.9983979999997</v>
      </c>
      <c r="V34" s="2">
        <v>2788.6165390000001</v>
      </c>
      <c r="W34" s="2">
        <v>7252.1379120000001</v>
      </c>
      <c r="X34" s="2">
        <v>7084.4485320000003</v>
      </c>
      <c r="Y34" s="2">
        <v>10205.61656</v>
      </c>
      <c r="Z34" s="2">
        <v>7146.4588169999997</v>
      </c>
      <c r="AA34" s="2" t="s">
        <v>46</v>
      </c>
      <c r="AB34" s="2">
        <v>0.99929999999999997</v>
      </c>
    </row>
    <row r="35" spans="1:28" x14ac:dyDescent="0.3">
      <c r="A35" s="2" t="s">
        <v>388</v>
      </c>
      <c r="B35" s="2">
        <v>14</v>
      </c>
      <c r="C35" s="2">
        <v>2</v>
      </c>
      <c r="D35" s="2">
        <v>92.69</v>
      </c>
      <c r="E35" s="2">
        <v>9.7019840000000003E-3</v>
      </c>
      <c r="F35" s="2">
        <v>8.8033009999999995E-3</v>
      </c>
      <c r="G35" s="2">
        <v>5.080486284</v>
      </c>
      <c r="H35" s="2">
        <v>0.864128915</v>
      </c>
      <c r="I35" s="2">
        <v>2</v>
      </c>
      <c r="J35" s="2">
        <v>1</v>
      </c>
      <c r="K35" s="2" t="s">
        <v>0</v>
      </c>
      <c r="L35" s="2" t="s">
        <v>1</v>
      </c>
      <c r="M35" s="2">
        <v>60018</v>
      </c>
      <c r="N35" s="2" t="s">
        <v>389</v>
      </c>
      <c r="O35" s="2">
        <v>1898.855513</v>
      </c>
      <c r="P35" s="2">
        <v>842.43273920000001</v>
      </c>
      <c r="Q35" s="2">
        <v>1665.4979980000001</v>
      </c>
      <c r="R35" s="2">
        <v>1676.355718</v>
      </c>
      <c r="S35" s="2">
        <v>54.532501940000003</v>
      </c>
      <c r="T35" s="2">
        <v>314.61930869999998</v>
      </c>
      <c r="U35" s="2">
        <v>261.2210407</v>
      </c>
      <c r="V35" s="2">
        <v>566.98142289999998</v>
      </c>
      <c r="W35" s="2">
        <v>605.19874349999998</v>
      </c>
      <c r="X35" s="2">
        <v>1131.3679139999999</v>
      </c>
      <c r="Y35" s="2">
        <v>426.14331140000002</v>
      </c>
      <c r="Z35" s="2">
        <v>847.28853189999995</v>
      </c>
      <c r="AA35" s="2" t="s">
        <v>46</v>
      </c>
      <c r="AB35" s="2">
        <v>0.99029999999999996</v>
      </c>
    </row>
    <row r="36" spans="1:28" x14ac:dyDescent="0.3">
      <c r="A36" s="2" t="s">
        <v>242</v>
      </c>
      <c r="B36" s="2">
        <v>8</v>
      </c>
      <c r="C36" s="2">
        <v>3</v>
      </c>
      <c r="D36" s="2">
        <v>51.03</v>
      </c>
      <c r="E36" s="2">
        <v>1.862729E-3</v>
      </c>
      <c r="F36" s="2">
        <v>2.9151839999999999E-3</v>
      </c>
      <c r="G36" s="2">
        <v>5.2044561480000002</v>
      </c>
      <c r="H36" s="2">
        <v>0.98002553000000003</v>
      </c>
      <c r="I36" s="2">
        <v>2</v>
      </c>
      <c r="J36" s="2">
        <v>1</v>
      </c>
      <c r="K36" s="2" t="s">
        <v>2</v>
      </c>
      <c r="L36" s="2" t="s">
        <v>0</v>
      </c>
      <c r="M36" s="2">
        <v>29093</v>
      </c>
      <c r="N36" s="2" t="s">
        <v>243</v>
      </c>
      <c r="O36" s="2">
        <v>3303.4863</v>
      </c>
      <c r="P36" s="2">
        <v>1323.2501709999999</v>
      </c>
      <c r="Q36" s="2">
        <v>1366.3575430000001</v>
      </c>
      <c r="R36" s="2">
        <v>4898.0359420000004</v>
      </c>
      <c r="S36" s="2">
        <v>6164.7992679999998</v>
      </c>
      <c r="T36" s="2">
        <v>7924.5871040000002</v>
      </c>
      <c r="U36" s="2">
        <v>3746.6272279999998</v>
      </c>
      <c r="V36" s="2">
        <v>3105.2652480000002</v>
      </c>
      <c r="W36" s="2">
        <v>20531.78801</v>
      </c>
      <c r="X36" s="2">
        <v>12225.70988</v>
      </c>
      <c r="Y36" s="2">
        <v>10532.70861</v>
      </c>
      <c r="Z36" s="2">
        <v>13392.20176</v>
      </c>
      <c r="AA36" s="2" t="s">
        <v>46</v>
      </c>
      <c r="AB36" s="2">
        <v>0.49819999999999998</v>
      </c>
    </row>
    <row r="37" spans="1:28" x14ac:dyDescent="0.3">
      <c r="A37" s="2" t="s">
        <v>290</v>
      </c>
      <c r="B37" s="2">
        <v>18</v>
      </c>
      <c r="C37" s="2">
        <v>1</v>
      </c>
      <c r="D37" s="2">
        <v>89.33</v>
      </c>
      <c r="E37" s="2">
        <v>3.9444470000000002E-3</v>
      </c>
      <c r="F37" s="2">
        <v>4.9392300000000002E-3</v>
      </c>
      <c r="G37" s="2">
        <v>6.2406270189999997</v>
      </c>
      <c r="H37" s="2">
        <v>0.94607591000000002</v>
      </c>
      <c r="I37" s="2">
        <v>2</v>
      </c>
      <c r="J37" s="2">
        <v>1</v>
      </c>
      <c r="K37" s="2" t="s">
        <v>2</v>
      </c>
      <c r="L37" s="2" t="s">
        <v>0</v>
      </c>
      <c r="M37" s="2">
        <v>55697</v>
      </c>
      <c r="N37" s="2" t="s">
        <v>291</v>
      </c>
      <c r="O37" s="2">
        <v>42.205517059999998</v>
      </c>
      <c r="P37" s="2">
        <v>38.91072166</v>
      </c>
      <c r="Q37" s="2">
        <v>78.505019270000005</v>
      </c>
      <c r="R37" s="2">
        <v>7.3075853080000002</v>
      </c>
      <c r="S37" s="2">
        <v>24.04670037</v>
      </c>
      <c r="T37" s="2">
        <v>89.82931911</v>
      </c>
      <c r="U37" s="2">
        <v>54.784304839999997</v>
      </c>
      <c r="V37" s="2">
        <v>40.104456650000003</v>
      </c>
      <c r="W37" s="2">
        <v>277.03467269999999</v>
      </c>
      <c r="X37" s="2">
        <v>330.76370129999998</v>
      </c>
      <c r="Y37" s="2">
        <v>217.21480539999999</v>
      </c>
      <c r="Z37" s="2">
        <v>216.72747039999999</v>
      </c>
      <c r="AA37" s="2" t="s">
        <v>46</v>
      </c>
      <c r="AB37" s="2">
        <v>0.65280000000000005</v>
      </c>
    </row>
    <row r="38" spans="1:28" x14ac:dyDescent="0.3">
      <c r="A38" s="2" t="s">
        <v>123</v>
      </c>
      <c r="B38" s="2">
        <v>10</v>
      </c>
      <c r="C38" s="2">
        <v>2</v>
      </c>
      <c r="D38" s="2">
        <v>64.83</v>
      </c>
      <c r="E38" s="2">
        <v>2.6044700000000002E-4</v>
      </c>
      <c r="F38" s="2">
        <v>9.0670400000000004E-4</v>
      </c>
      <c r="G38" s="2">
        <v>7.3719884689999997</v>
      </c>
      <c r="H38" s="2">
        <v>0.99959533</v>
      </c>
      <c r="I38" s="2">
        <v>2</v>
      </c>
      <c r="J38" s="2">
        <v>1</v>
      </c>
      <c r="K38" s="2" t="s">
        <v>2</v>
      </c>
      <c r="L38" s="2" t="s">
        <v>1</v>
      </c>
      <c r="M38" s="2">
        <v>20321</v>
      </c>
      <c r="N38" s="2" t="s">
        <v>124</v>
      </c>
      <c r="O38" s="2">
        <v>3346.1429750000002</v>
      </c>
      <c r="P38" s="2">
        <v>1653.030696</v>
      </c>
      <c r="Q38" s="2">
        <v>4050.624562</v>
      </c>
      <c r="R38" s="2">
        <v>4168.0430409999999</v>
      </c>
      <c r="S38" s="2">
        <v>670.74158379999994</v>
      </c>
      <c r="T38" s="2">
        <v>834.09939999999995</v>
      </c>
      <c r="U38" s="2">
        <v>181.58534839999999</v>
      </c>
      <c r="V38" s="2">
        <v>279.73329660000002</v>
      </c>
      <c r="W38" s="2">
        <v>3200.902333</v>
      </c>
      <c r="X38" s="2">
        <v>4612.8284430000003</v>
      </c>
      <c r="Y38" s="2">
        <v>2964.9363279999998</v>
      </c>
      <c r="Z38" s="2">
        <v>3715.839007</v>
      </c>
      <c r="AA38" s="2" t="s">
        <v>46</v>
      </c>
      <c r="AB38" s="2">
        <v>0.99270000000000003</v>
      </c>
    </row>
    <row r="39" spans="1:28" x14ac:dyDescent="0.3">
      <c r="A39" s="2" t="s">
        <v>148</v>
      </c>
      <c r="B39" s="2">
        <v>23</v>
      </c>
      <c r="C39" s="2">
        <v>2</v>
      </c>
      <c r="D39" s="2">
        <v>188.7</v>
      </c>
      <c r="E39" s="2">
        <v>5.0617399999999997E-4</v>
      </c>
      <c r="F39" s="2">
        <v>1.415508E-3</v>
      </c>
      <c r="G39" s="2">
        <v>7.7439571369999998</v>
      </c>
      <c r="H39" s="2">
        <v>0.99806954800000003</v>
      </c>
      <c r="I39" s="2">
        <v>2</v>
      </c>
      <c r="J39" s="2">
        <v>1</v>
      </c>
      <c r="K39" s="2" t="s">
        <v>0</v>
      </c>
      <c r="L39" s="2" t="s">
        <v>1</v>
      </c>
      <c r="M39" s="2">
        <v>48824</v>
      </c>
      <c r="N39" s="2" t="s">
        <v>149</v>
      </c>
      <c r="O39" s="2">
        <v>627.50316699999996</v>
      </c>
      <c r="P39" s="2">
        <v>405.99588</v>
      </c>
      <c r="Q39" s="2">
        <v>829.54563410000003</v>
      </c>
      <c r="R39" s="2">
        <v>1070.0600039999999</v>
      </c>
      <c r="S39" s="2">
        <v>41.666484619999999</v>
      </c>
      <c r="T39" s="2">
        <v>217.84545109999999</v>
      </c>
      <c r="U39" s="2">
        <v>70.966561870000007</v>
      </c>
      <c r="V39" s="2">
        <v>48.281951720000002</v>
      </c>
      <c r="W39" s="2">
        <v>138.37823030000001</v>
      </c>
      <c r="X39" s="2">
        <v>209.3588938</v>
      </c>
      <c r="Y39" s="2">
        <v>168.39662050000001</v>
      </c>
      <c r="Z39" s="2">
        <v>135.712569</v>
      </c>
      <c r="AA39" s="2" t="s">
        <v>46</v>
      </c>
      <c r="AB39" s="2">
        <v>0.998</v>
      </c>
    </row>
    <row r="40" spans="1:28" x14ac:dyDescent="0.3">
      <c r="A40" s="2" t="s">
        <v>208</v>
      </c>
      <c r="B40" s="2">
        <v>23</v>
      </c>
      <c r="C40" s="2">
        <v>5</v>
      </c>
      <c r="D40" s="2">
        <v>201.24</v>
      </c>
      <c r="E40" s="2">
        <v>1.3375559999999999E-3</v>
      </c>
      <c r="F40" s="2">
        <v>2.4758580000000001E-3</v>
      </c>
      <c r="G40" s="2">
        <v>7.977833242</v>
      </c>
      <c r="H40" s="2">
        <v>0.98805273999999998</v>
      </c>
      <c r="I40" s="2">
        <v>2</v>
      </c>
      <c r="J40" s="2">
        <v>1</v>
      </c>
      <c r="K40" s="2" t="s">
        <v>2</v>
      </c>
      <c r="L40" s="2" t="s">
        <v>0</v>
      </c>
      <c r="M40" s="2">
        <v>73923</v>
      </c>
      <c r="N40" s="2" t="s">
        <v>209</v>
      </c>
      <c r="O40" s="2">
        <v>4161.3830390000003</v>
      </c>
      <c r="P40" s="2">
        <v>2106.7594509999999</v>
      </c>
      <c r="Q40" s="2">
        <v>6212.5867470000003</v>
      </c>
      <c r="R40" s="2">
        <v>6644.441022</v>
      </c>
      <c r="S40" s="2">
        <v>12142.99159</v>
      </c>
      <c r="T40" s="2">
        <v>17933.062590000001</v>
      </c>
      <c r="U40" s="2">
        <v>6679.8172199999999</v>
      </c>
      <c r="V40" s="2">
        <v>4546.237059</v>
      </c>
      <c r="W40" s="2">
        <v>68988.734899999996</v>
      </c>
      <c r="X40" s="2">
        <v>33551.74469</v>
      </c>
      <c r="Y40" s="2">
        <v>25553.039069999999</v>
      </c>
      <c r="Z40" s="2">
        <v>24483.900389999999</v>
      </c>
      <c r="AA40" s="2" t="s">
        <v>46</v>
      </c>
      <c r="AB40" s="2">
        <v>0.93559999999999999</v>
      </c>
    </row>
    <row r="41" spans="1:28" x14ac:dyDescent="0.3">
      <c r="A41" s="2" t="s">
        <v>258</v>
      </c>
      <c r="B41" s="2">
        <v>4</v>
      </c>
      <c r="C41" s="2">
        <v>2</v>
      </c>
      <c r="D41" s="2">
        <v>22.79</v>
      </c>
      <c r="E41" s="2">
        <v>2.3374480000000002E-3</v>
      </c>
      <c r="F41" s="2">
        <v>3.407995E-3</v>
      </c>
      <c r="G41" s="2">
        <v>9.0855408759999996</v>
      </c>
      <c r="H41" s="2">
        <v>0.97237029200000002</v>
      </c>
      <c r="I41" s="2">
        <v>2</v>
      </c>
      <c r="J41" s="2">
        <v>1</v>
      </c>
      <c r="K41" s="2" t="s">
        <v>2</v>
      </c>
      <c r="L41" s="2" t="s">
        <v>0</v>
      </c>
      <c r="M41" s="2">
        <v>18782</v>
      </c>
      <c r="N41" s="2" t="s">
        <v>259</v>
      </c>
      <c r="O41" s="2">
        <v>134.50938550000001</v>
      </c>
      <c r="P41" s="2">
        <v>70.053390629999996</v>
      </c>
      <c r="Q41" s="2">
        <v>203.71096030000001</v>
      </c>
      <c r="R41" s="2">
        <v>142.42963309999999</v>
      </c>
      <c r="S41" s="2">
        <v>808.77764279999997</v>
      </c>
      <c r="T41" s="2">
        <v>1346.5659989999999</v>
      </c>
      <c r="U41" s="2">
        <v>240.2700629</v>
      </c>
      <c r="V41" s="2">
        <v>223.0807829</v>
      </c>
      <c r="W41" s="2">
        <v>2116.3004000000001</v>
      </c>
      <c r="X41" s="2">
        <v>870.03708510000001</v>
      </c>
      <c r="Y41" s="2">
        <v>1051.935448</v>
      </c>
      <c r="Z41" s="2">
        <v>965.16504169999996</v>
      </c>
      <c r="AA41" s="2" t="s">
        <v>46</v>
      </c>
      <c r="AB41" s="2">
        <v>0.73350000000000004</v>
      </c>
    </row>
    <row r="42" spans="1:28" x14ac:dyDescent="0.3">
      <c r="A42" s="2" t="s">
        <v>44</v>
      </c>
      <c r="B42" s="2">
        <v>12</v>
      </c>
      <c r="C42" s="2">
        <v>2</v>
      </c>
      <c r="D42" s="2">
        <v>116.68</v>
      </c>
      <c r="E42" s="4">
        <v>6.8700000000000003E-6</v>
      </c>
      <c r="F42" s="2">
        <v>1.06525E-4</v>
      </c>
      <c r="G42" s="2">
        <v>9.8523048899999992</v>
      </c>
      <c r="H42" s="2">
        <v>1</v>
      </c>
      <c r="I42" s="2">
        <v>2</v>
      </c>
      <c r="J42" s="2">
        <v>1</v>
      </c>
      <c r="K42" s="2" t="s">
        <v>0</v>
      </c>
      <c r="L42" s="2" t="s">
        <v>1</v>
      </c>
      <c r="M42" s="2">
        <v>41388</v>
      </c>
      <c r="N42" s="2" t="s">
        <v>45</v>
      </c>
      <c r="O42" s="2">
        <v>1103.6351420000001</v>
      </c>
      <c r="P42" s="2">
        <v>680.47028090000003</v>
      </c>
      <c r="Q42" s="2">
        <v>1391.591764</v>
      </c>
      <c r="R42" s="2">
        <v>669.68981640000004</v>
      </c>
      <c r="S42" s="2">
        <v>65.228216459999999</v>
      </c>
      <c r="T42" s="2">
        <v>146.37879749999999</v>
      </c>
      <c r="U42" s="2">
        <v>90.642270859999996</v>
      </c>
      <c r="V42" s="2">
        <v>88.054004259999999</v>
      </c>
      <c r="W42" s="2">
        <v>654.33388600000001</v>
      </c>
      <c r="X42" s="2">
        <v>565.61034930000005</v>
      </c>
      <c r="Y42" s="2">
        <v>958.3347665</v>
      </c>
      <c r="Z42" s="2">
        <v>539.73804370000005</v>
      </c>
      <c r="AA42" s="2" t="s">
        <v>46</v>
      </c>
      <c r="AB42" s="2">
        <v>0.57010000000000005</v>
      </c>
    </row>
    <row r="43" spans="1:28" x14ac:dyDescent="0.3">
      <c r="A43" s="2" t="s">
        <v>81</v>
      </c>
      <c r="B43" s="2">
        <v>10</v>
      </c>
      <c r="C43" s="2">
        <v>4</v>
      </c>
      <c r="D43" s="2">
        <v>85.11</v>
      </c>
      <c r="E43" s="4">
        <v>6.6199999999999996E-5</v>
      </c>
      <c r="F43" s="2">
        <v>3.9221900000000002E-4</v>
      </c>
      <c r="G43" s="2">
        <v>14.252910200000001</v>
      </c>
      <c r="H43" s="2">
        <v>0.99999421799999999</v>
      </c>
      <c r="I43" s="2" t="s">
        <v>39</v>
      </c>
      <c r="J43" s="2">
        <v>2</v>
      </c>
      <c r="K43" s="2" t="s">
        <v>1</v>
      </c>
      <c r="L43" s="2" t="s">
        <v>0</v>
      </c>
      <c r="M43" s="2">
        <v>18479</v>
      </c>
      <c r="N43" s="2" t="s">
        <v>82</v>
      </c>
      <c r="O43" s="2">
        <v>1994.168645</v>
      </c>
      <c r="P43" s="2">
        <v>1588.0591569999999</v>
      </c>
      <c r="Q43" s="2">
        <v>3735.517014</v>
      </c>
      <c r="R43" s="2">
        <v>4176.5065189999996</v>
      </c>
      <c r="S43" s="2">
        <v>37170.463710000004</v>
      </c>
      <c r="T43" s="2">
        <v>80816.489830000006</v>
      </c>
      <c r="U43" s="2">
        <v>28125.08265</v>
      </c>
      <c r="V43" s="2">
        <v>17714.495900000002</v>
      </c>
      <c r="W43" s="2">
        <v>53812.722329999997</v>
      </c>
      <c r="X43" s="2">
        <v>30781.41015</v>
      </c>
      <c r="Y43" s="2">
        <v>23356.583190000001</v>
      </c>
      <c r="Z43" s="2">
        <v>26644.40856</v>
      </c>
      <c r="AA43" s="2" t="s">
        <v>46</v>
      </c>
      <c r="AB43" s="2">
        <v>0.84150000000000003</v>
      </c>
    </row>
    <row r="44" spans="1:28" x14ac:dyDescent="0.3">
      <c r="A44" s="2" t="s">
        <v>62</v>
      </c>
      <c r="B44" s="2">
        <v>24</v>
      </c>
      <c r="C44" s="2">
        <v>2</v>
      </c>
      <c r="D44" s="2">
        <v>163.19999999999999</v>
      </c>
      <c r="E44" s="4">
        <v>1.5E-5</v>
      </c>
      <c r="F44" s="2">
        <v>1.3499599999999999E-4</v>
      </c>
      <c r="G44" s="2">
        <v>15.06932903</v>
      </c>
      <c r="H44" s="2">
        <v>0.999999992</v>
      </c>
      <c r="I44" s="2">
        <v>2</v>
      </c>
      <c r="J44" s="2">
        <v>1</v>
      </c>
      <c r="K44" s="2" t="s">
        <v>1</v>
      </c>
      <c r="L44" s="2" t="s">
        <v>0</v>
      </c>
      <c r="M44" s="2">
        <v>52616</v>
      </c>
      <c r="N44" s="2" t="s">
        <v>63</v>
      </c>
      <c r="O44" s="2">
        <v>3420.3097269999998</v>
      </c>
      <c r="P44" s="2">
        <v>2201.7994880000001</v>
      </c>
      <c r="Q44" s="2">
        <v>3078.852723</v>
      </c>
      <c r="R44" s="2">
        <v>3200.557425</v>
      </c>
      <c r="S44" s="2">
        <v>43876.340239999998</v>
      </c>
      <c r="T44" s="2">
        <v>84156.521250000005</v>
      </c>
      <c r="U44" s="2">
        <v>24763.60816</v>
      </c>
      <c r="V44" s="2">
        <v>26551.441579999999</v>
      </c>
      <c r="W44" s="2">
        <v>37973.237609999996</v>
      </c>
      <c r="X44" s="2">
        <v>23762.45624</v>
      </c>
      <c r="Y44" s="2">
        <v>18151.053159999999</v>
      </c>
      <c r="Z44" s="2">
        <v>19495.200349999999</v>
      </c>
      <c r="AA44" s="2" t="s">
        <v>46</v>
      </c>
      <c r="AB44" s="2">
        <v>0.80789999999999995</v>
      </c>
    </row>
    <row r="45" spans="1:28" x14ac:dyDescent="0.3">
      <c r="A45" s="2" t="s">
        <v>212</v>
      </c>
      <c r="B45" s="2">
        <v>44</v>
      </c>
      <c r="C45" s="2">
        <v>10</v>
      </c>
      <c r="D45" s="2">
        <v>222.47</v>
      </c>
      <c r="E45" s="2">
        <v>1.389379E-3</v>
      </c>
      <c r="F45" s="2">
        <v>2.4758580000000001E-3</v>
      </c>
      <c r="G45" s="2">
        <v>18.826801549999999</v>
      </c>
      <c r="H45" s="2">
        <v>0.98729439799999996</v>
      </c>
      <c r="I45" s="2">
        <v>2</v>
      </c>
      <c r="J45" s="2">
        <v>1</v>
      </c>
      <c r="K45" s="2" t="s">
        <v>2</v>
      </c>
      <c r="L45" s="2" t="s">
        <v>0</v>
      </c>
      <c r="M45" s="2">
        <v>103678</v>
      </c>
      <c r="N45" s="2" t="s">
        <v>213</v>
      </c>
      <c r="O45" s="2">
        <v>1269.926639</v>
      </c>
      <c r="P45" s="2">
        <v>1565.6105219999999</v>
      </c>
      <c r="Q45" s="2">
        <v>3741.54702</v>
      </c>
      <c r="R45" s="2">
        <v>1884.998057</v>
      </c>
      <c r="S45" s="2">
        <v>9732.8040639999999</v>
      </c>
      <c r="T45" s="2">
        <v>103513.7199</v>
      </c>
      <c r="U45" s="2">
        <v>15145.405049999999</v>
      </c>
      <c r="V45" s="2">
        <v>8514.5613049999993</v>
      </c>
      <c r="W45" s="2">
        <v>73768.389880000002</v>
      </c>
      <c r="X45" s="2">
        <v>33848.987809999999</v>
      </c>
      <c r="Y45" s="2">
        <v>18568.584510000001</v>
      </c>
      <c r="Z45" s="2">
        <v>33127.980810000001</v>
      </c>
      <c r="AA45" s="2" t="s">
        <v>46</v>
      </c>
      <c r="AB45" s="2">
        <v>0.87219999999999998</v>
      </c>
    </row>
    <row r="46" spans="1:28" x14ac:dyDescent="0.3">
      <c r="A46" s="2" t="s">
        <v>473</v>
      </c>
      <c r="B46" s="2">
        <v>4</v>
      </c>
      <c r="C46" s="2">
        <v>1</v>
      </c>
      <c r="D46" s="2">
        <v>91.61</v>
      </c>
      <c r="E46" s="2">
        <v>1.9348613000000001E-2</v>
      </c>
      <c r="F46" s="2">
        <v>1.4045099E-2</v>
      </c>
      <c r="G46" s="2">
        <v>22.182997820000001</v>
      </c>
      <c r="H46" s="2">
        <v>0.765426787</v>
      </c>
      <c r="I46" s="2">
        <v>2</v>
      </c>
      <c r="J46" s="2">
        <v>1</v>
      </c>
      <c r="K46" s="2" t="s">
        <v>2</v>
      </c>
      <c r="L46" s="2" t="s">
        <v>0</v>
      </c>
      <c r="M46" s="2">
        <v>15757</v>
      </c>
      <c r="N46" s="2" t="s">
        <v>474</v>
      </c>
      <c r="O46" s="2">
        <v>58.939426259999998</v>
      </c>
      <c r="P46" s="2">
        <v>132.3956483</v>
      </c>
      <c r="Q46" s="2">
        <v>137.91439560000001</v>
      </c>
      <c r="R46" s="2">
        <v>49.239008480000003</v>
      </c>
      <c r="S46" s="2">
        <v>434.71614090000003</v>
      </c>
      <c r="T46" s="2">
        <v>2328.9390530000001</v>
      </c>
      <c r="U46" s="2">
        <v>312.71847020000001</v>
      </c>
      <c r="V46" s="2">
        <v>638.21532379999996</v>
      </c>
      <c r="W46" s="2">
        <v>1412.590688</v>
      </c>
      <c r="X46" s="2">
        <v>4731.8737929999998</v>
      </c>
      <c r="Y46" s="2">
        <v>120.0978588</v>
      </c>
      <c r="Z46" s="2">
        <v>2131.4467570000002</v>
      </c>
      <c r="AA46" s="2" t="s">
        <v>46</v>
      </c>
      <c r="AB46" s="2">
        <v>0.6875</v>
      </c>
    </row>
    <row r="47" spans="1:28" x14ac:dyDescent="0.3">
      <c r="A47" s="2" t="s">
        <v>97</v>
      </c>
      <c r="B47" s="2">
        <v>12</v>
      </c>
      <c r="C47" s="2">
        <v>1</v>
      </c>
      <c r="D47" s="2">
        <v>65.83</v>
      </c>
      <c r="E47" s="2">
        <v>1.00855E-4</v>
      </c>
      <c r="F47" s="2">
        <v>4.7790300000000001E-4</v>
      </c>
      <c r="G47" s="2">
        <v>23.11529474</v>
      </c>
      <c r="H47" s="2">
        <v>0.99997476299999999</v>
      </c>
      <c r="I47" s="2">
        <v>2</v>
      </c>
      <c r="J47" s="2">
        <v>1</v>
      </c>
      <c r="K47" s="2" t="s">
        <v>0</v>
      </c>
      <c r="L47" s="2" t="s">
        <v>1</v>
      </c>
      <c r="M47" s="2">
        <v>49641</v>
      </c>
      <c r="N47" s="2" t="s">
        <v>98</v>
      </c>
      <c r="O47" s="2">
        <v>752.82803999999999</v>
      </c>
      <c r="P47" s="2">
        <v>521.4995103</v>
      </c>
      <c r="Q47" s="2">
        <v>1730.848812</v>
      </c>
      <c r="R47" s="2">
        <v>1427.770669</v>
      </c>
      <c r="S47" s="2">
        <v>63.887299949999999</v>
      </c>
      <c r="T47" s="2">
        <v>61.328459510000002</v>
      </c>
      <c r="U47" s="2">
        <v>14.85748559</v>
      </c>
      <c r="V47" s="2">
        <v>51.702247370000002</v>
      </c>
      <c r="W47" s="2">
        <v>472.13965639999998</v>
      </c>
      <c r="X47" s="2">
        <v>250.3392327</v>
      </c>
      <c r="Y47" s="2">
        <v>337.60168440000001</v>
      </c>
      <c r="Z47" s="2">
        <v>156.6308851</v>
      </c>
      <c r="AA47" s="2" t="s">
        <v>46</v>
      </c>
      <c r="AB47" s="2">
        <v>0.89</v>
      </c>
    </row>
    <row r="48" spans="1:28" x14ac:dyDescent="0.3">
      <c r="A48" s="2" t="s">
        <v>83</v>
      </c>
      <c r="B48" s="2">
        <v>16</v>
      </c>
      <c r="C48" s="2">
        <v>3</v>
      </c>
      <c r="D48" s="2">
        <v>80.41</v>
      </c>
      <c r="E48" s="4">
        <v>6.6699999999999995E-5</v>
      </c>
      <c r="F48" s="2">
        <v>3.9221900000000002E-4</v>
      </c>
      <c r="G48" s="2">
        <v>35.50937296</v>
      </c>
      <c r="H48" s="2">
        <v>0.99999404700000005</v>
      </c>
      <c r="I48" s="2">
        <v>2</v>
      </c>
      <c r="J48" s="2">
        <v>1</v>
      </c>
      <c r="K48" s="2" t="s">
        <v>2</v>
      </c>
      <c r="L48" s="2" t="s">
        <v>0</v>
      </c>
      <c r="M48" s="2">
        <v>38190</v>
      </c>
      <c r="N48" s="2" t="s">
        <v>84</v>
      </c>
      <c r="O48" s="2">
        <v>31.992846289999999</v>
      </c>
      <c r="P48" s="2">
        <v>27.188317290000001</v>
      </c>
      <c r="Q48" s="2">
        <v>126.0768557</v>
      </c>
      <c r="R48" s="2">
        <v>9.6400157770000003</v>
      </c>
      <c r="S48" s="2">
        <v>317.06935979999997</v>
      </c>
      <c r="T48" s="2">
        <v>1238.8982840000001</v>
      </c>
      <c r="U48" s="2">
        <v>579.98335469999995</v>
      </c>
      <c r="V48" s="2">
        <v>521.6295298</v>
      </c>
      <c r="W48" s="2">
        <v>2357.5643960000002</v>
      </c>
      <c r="X48" s="2">
        <v>1834.5342700000001</v>
      </c>
      <c r="Y48" s="2">
        <v>1418.5902160000001</v>
      </c>
      <c r="Z48" s="2">
        <v>1310.0181339999999</v>
      </c>
      <c r="AA48" s="2" t="s">
        <v>46</v>
      </c>
      <c r="AB48" s="2">
        <v>0.41889999999999999</v>
      </c>
    </row>
    <row r="49" spans="1:28" x14ac:dyDescent="0.3">
      <c r="A49" s="2" t="s">
        <v>77</v>
      </c>
      <c r="B49" s="2">
        <v>3</v>
      </c>
      <c r="C49" s="2">
        <v>1</v>
      </c>
      <c r="D49" s="2">
        <v>25.48</v>
      </c>
      <c r="E49" s="4">
        <v>5.2599999999999998E-5</v>
      </c>
      <c r="F49" s="2">
        <v>3.4517599999999999E-4</v>
      </c>
      <c r="G49" s="2">
        <v>517.95411000000001</v>
      </c>
      <c r="H49" s="2">
        <v>0.999997578</v>
      </c>
      <c r="I49" s="2">
        <v>2</v>
      </c>
      <c r="J49" s="2">
        <v>1</v>
      </c>
      <c r="K49" s="2" t="s">
        <v>2</v>
      </c>
      <c r="L49" s="2" t="s">
        <v>0</v>
      </c>
      <c r="M49" s="2">
        <v>12391</v>
      </c>
      <c r="N49" s="2" t="s">
        <v>78</v>
      </c>
      <c r="O49" s="2">
        <v>10.86060193</v>
      </c>
      <c r="P49" s="2">
        <v>4.1196921069999997</v>
      </c>
      <c r="Q49" s="2">
        <v>65.500816400000005</v>
      </c>
      <c r="R49" s="2">
        <v>10.05243701</v>
      </c>
      <c r="S49" s="2">
        <v>873.99418319999995</v>
      </c>
      <c r="T49" s="2">
        <v>1900.8208950000001</v>
      </c>
      <c r="U49" s="2">
        <v>241.86527520000001</v>
      </c>
      <c r="V49" s="2">
        <v>83.481079640000004</v>
      </c>
      <c r="W49" s="2">
        <v>22165.16156</v>
      </c>
      <c r="X49" s="2">
        <v>13304.06524</v>
      </c>
      <c r="Y49" s="2">
        <v>5838.88256</v>
      </c>
      <c r="Z49" s="2">
        <v>5584.1136370000004</v>
      </c>
      <c r="AA49" s="2" t="s">
        <v>46</v>
      </c>
      <c r="AB49" s="2">
        <v>0.47020000000000001</v>
      </c>
    </row>
    <row r="50" spans="1:28" x14ac:dyDescent="0.3">
      <c r="A50" s="2" t="s">
        <v>129</v>
      </c>
      <c r="B50" s="2">
        <v>7</v>
      </c>
      <c r="C50" s="2">
        <v>1</v>
      </c>
      <c r="D50" s="2">
        <v>446.83</v>
      </c>
      <c r="E50" s="2">
        <v>3.5692100000000001E-4</v>
      </c>
      <c r="F50" s="2">
        <v>1.1708770000000001E-3</v>
      </c>
      <c r="G50" s="2">
        <v>563.30105500000002</v>
      </c>
      <c r="H50" s="2">
        <v>0.99912044600000005</v>
      </c>
      <c r="I50" s="2">
        <v>2</v>
      </c>
      <c r="J50" s="2">
        <v>1</v>
      </c>
      <c r="K50" s="2" t="s">
        <v>0</v>
      </c>
      <c r="L50" s="2" t="s">
        <v>2</v>
      </c>
      <c r="M50" s="2">
        <v>14807</v>
      </c>
      <c r="N50" s="2" t="s">
        <v>130</v>
      </c>
      <c r="O50" s="2">
        <v>92.798318649999999</v>
      </c>
      <c r="P50" s="2">
        <v>67.164454710000001</v>
      </c>
      <c r="Q50" s="2">
        <v>160.7915442</v>
      </c>
      <c r="R50" s="2">
        <v>106.31561139999999</v>
      </c>
      <c r="S50" s="2">
        <v>8.0838202119999991</v>
      </c>
      <c r="T50" s="2">
        <v>0</v>
      </c>
      <c r="U50" s="2">
        <v>24.832816170000001</v>
      </c>
      <c r="V50" s="2">
        <v>24.58339338</v>
      </c>
      <c r="W50" s="2">
        <v>0</v>
      </c>
      <c r="X50" s="2">
        <v>0.75815574100000005</v>
      </c>
      <c r="Y50" s="2">
        <v>0</v>
      </c>
      <c r="Z50" s="2">
        <v>0</v>
      </c>
      <c r="AA50" s="2" t="s">
        <v>46</v>
      </c>
      <c r="AB50" s="2">
        <v>0.80149999999999999</v>
      </c>
    </row>
    <row r="53" spans="1:28" x14ac:dyDescent="0.3">
      <c r="A53" s="2" t="s">
        <v>1064</v>
      </c>
      <c r="B53" s="5">
        <f>(49/310)*100</f>
        <v>15.806451612903224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33"/>
  <sheetViews>
    <sheetView topLeftCell="A28" workbookViewId="0">
      <selection activeCell="M36" sqref="M36"/>
    </sheetView>
  </sheetViews>
  <sheetFormatPr defaultColWidth="8.88671875" defaultRowHeight="14.4" x14ac:dyDescent="0.3"/>
  <cols>
    <col min="1" max="1" width="19.6640625" style="2" bestFit="1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320</v>
      </c>
      <c r="B2" s="2">
        <v>57</v>
      </c>
      <c r="C2" s="2">
        <v>8</v>
      </c>
      <c r="D2" s="2">
        <v>332.12</v>
      </c>
      <c r="E2" s="2">
        <v>5.4888940000000002E-3</v>
      </c>
      <c r="F2" s="2">
        <v>6.2008430000000002E-3</v>
      </c>
      <c r="G2" s="2">
        <v>1.8819782620000001</v>
      </c>
      <c r="H2" s="2">
        <v>0.92191771700000003</v>
      </c>
      <c r="I2" s="2">
        <v>2</v>
      </c>
      <c r="J2" s="2">
        <v>1</v>
      </c>
      <c r="K2" s="2" t="s">
        <v>2</v>
      </c>
      <c r="L2" s="2" t="s">
        <v>1</v>
      </c>
      <c r="M2" s="2">
        <v>175122</v>
      </c>
      <c r="N2" s="2" t="s">
        <v>321</v>
      </c>
      <c r="O2" s="2">
        <v>16155.780119999999</v>
      </c>
      <c r="P2" s="2">
        <v>11056.076590000001</v>
      </c>
      <c r="Q2" s="2">
        <v>19543.062610000001</v>
      </c>
      <c r="R2" s="2">
        <v>18225.868900000001</v>
      </c>
      <c r="S2" s="2">
        <v>12668.37617</v>
      </c>
      <c r="T2" s="2">
        <v>15852.430829999999</v>
      </c>
      <c r="U2" s="2">
        <v>10973.668949999999</v>
      </c>
      <c r="V2" s="2">
        <v>9311.4408559999993</v>
      </c>
      <c r="W2" s="2">
        <v>23215.820390000001</v>
      </c>
      <c r="X2" s="2">
        <v>26503.831300000002</v>
      </c>
      <c r="Y2" s="2">
        <v>21970.417310000001</v>
      </c>
      <c r="Z2" s="2">
        <v>20161.605490000002</v>
      </c>
      <c r="AA2" s="2" t="s">
        <v>22</v>
      </c>
      <c r="AB2" s="2">
        <v>0.84899999999999998</v>
      </c>
    </row>
    <row r="3" spans="1:28" x14ac:dyDescent="0.3">
      <c r="A3" s="2" t="s">
        <v>539</v>
      </c>
      <c r="B3" s="2">
        <v>37</v>
      </c>
      <c r="C3" s="2">
        <v>10</v>
      </c>
      <c r="D3" s="2">
        <v>660.67</v>
      </c>
      <c r="E3" s="2">
        <v>3.1214146000000002E-2</v>
      </c>
      <c r="F3" s="2">
        <v>1.9640900999999999E-2</v>
      </c>
      <c r="G3" s="2">
        <v>2.018912254</v>
      </c>
      <c r="H3" s="2">
        <v>0.68053007399999998</v>
      </c>
      <c r="I3" s="2">
        <v>2</v>
      </c>
      <c r="J3" s="2">
        <v>1</v>
      </c>
      <c r="K3" s="2" t="s">
        <v>2</v>
      </c>
      <c r="L3" s="2" t="s">
        <v>1</v>
      </c>
      <c r="M3" s="2">
        <v>80728</v>
      </c>
      <c r="N3" s="2" t="s">
        <v>540</v>
      </c>
      <c r="O3" s="2">
        <v>11230.50013</v>
      </c>
      <c r="P3" s="2">
        <v>7671.2341420000002</v>
      </c>
      <c r="Q3" s="2">
        <v>15052.75999</v>
      </c>
      <c r="R3" s="2">
        <v>11873.66597</v>
      </c>
      <c r="S3" s="2">
        <v>7446.166518</v>
      </c>
      <c r="T3" s="2">
        <v>20361.847519999999</v>
      </c>
      <c r="U3" s="2">
        <v>6659.1652130000002</v>
      </c>
      <c r="V3" s="2">
        <v>9378.5607359999995</v>
      </c>
      <c r="W3" s="2">
        <v>26837.77016</v>
      </c>
      <c r="X3" s="2">
        <v>27571.720140000001</v>
      </c>
      <c r="Y3" s="2">
        <v>16494.94643</v>
      </c>
      <c r="Z3" s="2">
        <v>17616.264999999999</v>
      </c>
      <c r="AA3" s="2" t="s">
        <v>22</v>
      </c>
      <c r="AB3" s="2">
        <v>0.88180000000000003</v>
      </c>
    </row>
    <row r="4" spans="1:28" x14ac:dyDescent="0.3">
      <c r="A4" s="2" t="s">
        <v>591</v>
      </c>
      <c r="B4" s="2">
        <v>10</v>
      </c>
      <c r="C4" s="2">
        <v>3</v>
      </c>
      <c r="D4" s="2">
        <v>61.94</v>
      </c>
      <c r="E4" s="2">
        <v>4.4542628000000001E-2</v>
      </c>
      <c r="F4" s="2">
        <v>2.5375939E-2</v>
      </c>
      <c r="G4" s="2">
        <v>2.0445356490000002</v>
      </c>
      <c r="H4" s="2">
        <v>0.61080712199999998</v>
      </c>
      <c r="I4" s="2">
        <v>2</v>
      </c>
      <c r="J4" s="2">
        <v>1</v>
      </c>
      <c r="K4" s="2" t="s">
        <v>2</v>
      </c>
      <c r="L4" s="2" t="s">
        <v>0</v>
      </c>
      <c r="M4" s="2">
        <v>36081</v>
      </c>
      <c r="N4" s="2" t="s">
        <v>592</v>
      </c>
      <c r="O4" s="2">
        <v>20245.231599999999</v>
      </c>
      <c r="P4" s="2">
        <v>4881.0518490000004</v>
      </c>
      <c r="Q4" s="2">
        <v>8948.0841249999994</v>
      </c>
      <c r="R4" s="2">
        <v>4794.8079900000002</v>
      </c>
      <c r="S4" s="2">
        <v>12247.367109999999</v>
      </c>
      <c r="T4" s="2">
        <v>23437.01872</v>
      </c>
      <c r="U4" s="2">
        <v>17595.25546</v>
      </c>
      <c r="V4" s="2">
        <v>25162.569950000001</v>
      </c>
      <c r="W4" s="2">
        <v>26086.807720000001</v>
      </c>
      <c r="X4" s="2">
        <v>23430.556619999999</v>
      </c>
      <c r="Y4" s="2">
        <v>13811.436729999999</v>
      </c>
      <c r="Z4" s="2">
        <v>16140.614020000001</v>
      </c>
      <c r="AA4" s="2" t="s">
        <v>22</v>
      </c>
      <c r="AB4" s="2">
        <v>0.85909999999999997</v>
      </c>
    </row>
    <row r="5" spans="1:28" x14ac:dyDescent="0.3">
      <c r="A5" s="2" t="s">
        <v>534</v>
      </c>
      <c r="B5" s="2">
        <v>26</v>
      </c>
      <c r="C5" s="2">
        <v>4</v>
      </c>
      <c r="D5" s="2">
        <v>151.09</v>
      </c>
      <c r="E5" s="2">
        <v>3.0075603999999999E-2</v>
      </c>
      <c r="F5" s="2">
        <v>1.9215243999999999E-2</v>
      </c>
      <c r="G5" s="2">
        <v>2.2456450760000002</v>
      </c>
      <c r="H5" s="2">
        <v>0.68753014800000001</v>
      </c>
      <c r="I5" s="2">
        <v>2</v>
      </c>
      <c r="J5" s="2">
        <v>1</v>
      </c>
      <c r="K5" s="2" t="s">
        <v>2</v>
      </c>
      <c r="L5" s="2" t="s">
        <v>0</v>
      </c>
      <c r="M5" s="2">
        <v>106068</v>
      </c>
      <c r="N5" s="2" t="s">
        <v>535</v>
      </c>
      <c r="O5" s="2">
        <v>1456.5119110000001</v>
      </c>
      <c r="P5" s="2">
        <v>872.51949790000003</v>
      </c>
      <c r="Q5" s="2">
        <v>1383.9123440000001</v>
      </c>
      <c r="R5" s="2">
        <v>3397.514549</v>
      </c>
      <c r="S5" s="2">
        <v>3736.7896139999998</v>
      </c>
      <c r="T5" s="2">
        <v>4760.3222960000003</v>
      </c>
      <c r="U5" s="2">
        <v>2482.0446579999998</v>
      </c>
      <c r="V5" s="2">
        <v>2823.6850030000001</v>
      </c>
      <c r="W5" s="2">
        <v>2978.2411179999999</v>
      </c>
      <c r="X5" s="2">
        <v>6180.6741620000003</v>
      </c>
      <c r="Y5" s="2">
        <v>3807.0837160000001</v>
      </c>
      <c r="Z5" s="2">
        <v>3001.5666799999999</v>
      </c>
      <c r="AA5" s="2" t="s">
        <v>22</v>
      </c>
      <c r="AB5" s="2">
        <v>0.99819999999999998</v>
      </c>
    </row>
    <row r="6" spans="1:28" x14ac:dyDescent="0.3">
      <c r="A6" s="2" t="s">
        <v>375</v>
      </c>
      <c r="B6" s="2">
        <v>8</v>
      </c>
      <c r="C6" s="2">
        <v>3</v>
      </c>
      <c r="D6" s="2">
        <v>55.86</v>
      </c>
      <c r="E6" s="2">
        <v>8.7735850000000004E-3</v>
      </c>
      <c r="F6" s="2">
        <v>8.2687779999999992E-3</v>
      </c>
      <c r="G6" s="2">
        <v>2.3231495999999998</v>
      </c>
      <c r="H6" s="2">
        <v>0.87589402999999999</v>
      </c>
      <c r="I6" s="2">
        <v>2</v>
      </c>
      <c r="J6" s="2">
        <v>1</v>
      </c>
      <c r="K6" s="2" t="s">
        <v>0</v>
      </c>
      <c r="L6" s="2" t="s">
        <v>1</v>
      </c>
      <c r="M6" s="2">
        <v>33079</v>
      </c>
      <c r="N6" s="2" t="s">
        <v>376</v>
      </c>
      <c r="O6" s="2">
        <v>8467.1511050000008</v>
      </c>
      <c r="P6" s="2">
        <v>5128.4863720000003</v>
      </c>
      <c r="Q6" s="2">
        <v>8895.6313630000004</v>
      </c>
      <c r="R6" s="2">
        <v>5943.9155019999998</v>
      </c>
      <c r="S6" s="2">
        <v>2503.5631950000002</v>
      </c>
      <c r="T6" s="2">
        <v>5322.0412800000004</v>
      </c>
      <c r="U6" s="2">
        <v>2346.5241249999999</v>
      </c>
      <c r="V6" s="2">
        <v>2067.799618</v>
      </c>
      <c r="W6" s="2">
        <v>8538.1206820000007</v>
      </c>
      <c r="X6" s="2">
        <v>5157.4505749999998</v>
      </c>
      <c r="Y6" s="2">
        <v>5511.789299</v>
      </c>
      <c r="Z6" s="2">
        <v>4815.1350339999999</v>
      </c>
      <c r="AA6" s="2" t="s">
        <v>22</v>
      </c>
      <c r="AB6" s="2">
        <v>0.99950000000000006</v>
      </c>
    </row>
    <row r="7" spans="1:28" x14ac:dyDescent="0.3">
      <c r="A7" s="2" t="s">
        <v>403</v>
      </c>
      <c r="B7" s="2">
        <v>25</v>
      </c>
      <c r="C7" s="2">
        <v>6</v>
      </c>
      <c r="D7" s="2">
        <v>127.01</v>
      </c>
      <c r="E7" s="2">
        <v>1.0854874E-2</v>
      </c>
      <c r="F7" s="2">
        <v>9.4473830000000002E-3</v>
      </c>
      <c r="G7" s="2">
        <v>2.410638219</v>
      </c>
      <c r="H7" s="2">
        <v>0.85019361999999998</v>
      </c>
      <c r="I7" s="2">
        <v>2</v>
      </c>
      <c r="J7" s="2">
        <v>1</v>
      </c>
      <c r="K7" s="2" t="s">
        <v>0</v>
      </c>
      <c r="L7" s="2" t="s">
        <v>1</v>
      </c>
      <c r="M7" s="2">
        <v>108094</v>
      </c>
      <c r="N7" s="2" t="s">
        <v>404</v>
      </c>
      <c r="O7" s="2">
        <v>9810.0446759999995</v>
      </c>
      <c r="P7" s="2">
        <v>4897.8670140000004</v>
      </c>
      <c r="Q7" s="2">
        <v>7346.5712649999996</v>
      </c>
      <c r="R7" s="2">
        <v>5185.2705290000004</v>
      </c>
      <c r="S7" s="2">
        <v>1818.4202849999999</v>
      </c>
      <c r="T7" s="2">
        <v>2261.4660909999998</v>
      </c>
      <c r="U7" s="2">
        <v>2804.7320260000001</v>
      </c>
      <c r="V7" s="2">
        <v>4415.191444</v>
      </c>
      <c r="W7" s="2">
        <v>3755.6373149999999</v>
      </c>
      <c r="X7" s="2">
        <v>3140.448879</v>
      </c>
      <c r="Y7" s="2">
        <v>2816.4757289999998</v>
      </c>
      <c r="Z7" s="2">
        <v>5170.990127</v>
      </c>
      <c r="AA7" s="2" t="s">
        <v>22</v>
      </c>
      <c r="AB7" s="2">
        <v>0.98140000000000005</v>
      </c>
    </row>
    <row r="8" spans="1:28" x14ac:dyDescent="0.3">
      <c r="A8" s="2" t="s">
        <v>416</v>
      </c>
      <c r="B8" s="2">
        <v>42</v>
      </c>
      <c r="C8" s="2">
        <v>10</v>
      </c>
      <c r="D8" s="2">
        <v>156.87</v>
      </c>
      <c r="E8" s="2">
        <v>1.2073146E-2</v>
      </c>
      <c r="F8" s="2">
        <v>1.0145355E-2</v>
      </c>
      <c r="G8" s="2">
        <v>2.4526943779999999</v>
      </c>
      <c r="H8" s="2">
        <v>0.83621528199999995</v>
      </c>
      <c r="I8" s="2">
        <v>2</v>
      </c>
      <c r="J8" s="2">
        <v>1</v>
      </c>
      <c r="K8" s="2" t="s">
        <v>0</v>
      </c>
      <c r="L8" s="2" t="s">
        <v>1</v>
      </c>
      <c r="M8" s="2">
        <v>123423</v>
      </c>
      <c r="N8" s="2" t="s">
        <v>417</v>
      </c>
      <c r="O8" s="2">
        <v>10598.33603</v>
      </c>
      <c r="P8" s="2">
        <v>9107.1160369999998</v>
      </c>
      <c r="Q8" s="2">
        <v>11471.63298</v>
      </c>
      <c r="R8" s="2">
        <v>24725.020479999999</v>
      </c>
      <c r="S8" s="2">
        <v>6434.8334709999999</v>
      </c>
      <c r="T8" s="2">
        <v>4186.2220230000003</v>
      </c>
      <c r="U8" s="2">
        <v>4115.1341920000004</v>
      </c>
      <c r="V8" s="2">
        <v>8055.9306969999998</v>
      </c>
      <c r="W8" s="2">
        <v>13271.93765</v>
      </c>
      <c r="X8" s="2">
        <v>13559.37355</v>
      </c>
      <c r="Y8" s="2">
        <v>14816.04502</v>
      </c>
      <c r="Z8" s="2">
        <v>8523.1958350000004</v>
      </c>
      <c r="AA8" s="2" t="s">
        <v>22</v>
      </c>
      <c r="AB8" s="2">
        <v>0.88239999999999996</v>
      </c>
    </row>
    <row r="9" spans="1:28" x14ac:dyDescent="0.3">
      <c r="A9" s="2" t="s">
        <v>524</v>
      </c>
      <c r="B9" s="2">
        <v>38</v>
      </c>
      <c r="C9" s="2">
        <v>14</v>
      </c>
      <c r="D9" s="2">
        <v>622.78</v>
      </c>
      <c r="E9" s="2">
        <v>2.8613491000000001E-2</v>
      </c>
      <c r="F9" s="2">
        <v>1.8629979000000001E-2</v>
      </c>
      <c r="G9" s="2">
        <v>2.4636927270000002</v>
      </c>
      <c r="H9" s="2">
        <v>0.69682152900000005</v>
      </c>
      <c r="I9" s="2">
        <v>2</v>
      </c>
      <c r="J9" s="2">
        <v>1</v>
      </c>
      <c r="K9" s="2" t="s">
        <v>2</v>
      </c>
      <c r="L9" s="2" t="s">
        <v>0</v>
      </c>
      <c r="M9" s="2">
        <v>67730</v>
      </c>
      <c r="N9" s="2" t="s">
        <v>525</v>
      </c>
      <c r="O9" s="2">
        <v>6700.3623740000003</v>
      </c>
      <c r="P9" s="2">
        <v>2413.2831110000002</v>
      </c>
      <c r="Q9" s="2">
        <v>9032.7821399999993</v>
      </c>
      <c r="R9" s="2">
        <v>3492.9837600000001</v>
      </c>
      <c r="S9" s="2">
        <v>6025.4931139999999</v>
      </c>
      <c r="T9" s="2">
        <v>11129.882240000001</v>
      </c>
      <c r="U9" s="2">
        <v>3791.5583029999998</v>
      </c>
      <c r="V9" s="2">
        <v>6544.5965269999997</v>
      </c>
      <c r="W9" s="2">
        <v>17005.527699999999</v>
      </c>
      <c r="X9" s="2">
        <v>13844.20989</v>
      </c>
      <c r="Y9" s="2">
        <v>10174.301160000001</v>
      </c>
      <c r="Z9" s="2">
        <v>12288.821690000001</v>
      </c>
      <c r="AA9" s="2" t="s">
        <v>22</v>
      </c>
      <c r="AB9" s="2">
        <v>0.93340000000000001</v>
      </c>
    </row>
    <row r="10" spans="1:28" x14ac:dyDescent="0.3">
      <c r="A10" s="2" t="s">
        <v>446</v>
      </c>
      <c r="B10" s="2">
        <v>19</v>
      </c>
      <c r="C10" s="2">
        <v>5</v>
      </c>
      <c r="D10" s="2">
        <v>106.66</v>
      </c>
      <c r="E10" s="2">
        <v>1.4076817E-2</v>
      </c>
      <c r="F10" s="2">
        <v>1.0865632E-2</v>
      </c>
      <c r="G10" s="2">
        <v>2.718104361</v>
      </c>
      <c r="H10" s="2">
        <v>0.81472061299999998</v>
      </c>
      <c r="I10" s="2">
        <v>2</v>
      </c>
      <c r="J10" s="2">
        <v>1</v>
      </c>
      <c r="K10" s="2" t="s">
        <v>1</v>
      </c>
      <c r="L10" s="2" t="s">
        <v>0</v>
      </c>
      <c r="M10" s="2">
        <v>52118</v>
      </c>
      <c r="N10" s="2" t="s">
        <v>447</v>
      </c>
      <c r="O10" s="2">
        <v>2316.2629400000001</v>
      </c>
      <c r="P10" s="2">
        <v>2004.1586239999999</v>
      </c>
      <c r="Q10" s="2">
        <v>2424.5522799999999</v>
      </c>
      <c r="R10" s="2">
        <v>742.97667609999996</v>
      </c>
      <c r="S10" s="2">
        <v>3533.6545470000001</v>
      </c>
      <c r="T10" s="2">
        <v>9338.4195880000007</v>
      </c>
      <c r="U10" s="2">
        <v>3267.4155369999999</v>
      </c>
      <c r="V10" s="2">
        <v>4213.5412960000003</v>
      </c>
      <c r="W10" s="2">
        <v>6086.753796</v>
      </c>
      <c r="X10" s="2">
        <v>5595.3434889999999</v>
      </c>
      <c r="Y10" s="2">
        <v>4328.9879879999999</v>
      </c>
      <c r="Z10" s="2">
        <v>3785.085689</v>
      </c>
      <c r="AA10" s="2" t="s">
        <v>22</v>
      </c>
      <c r="AB10" s="2">
        <v>0.99750000000000005</v>
      </c>
    </row>
    <row r="11" spans="1:28" x14ac:dyDescent="0.3">
      <c r="A11" s="2" t="s">
        <v>288</v>
      </c>
      <c r="B11" s="2">
        <v>46</v>
      </c>
      <c r="C11" s="2">
        <v>9</v>
      </c>
      <c r="D11" s="2">
        <v>240.55</v>
      </c>
      <c r="E11" s="2">
        <v>3.9070800000000003E-3</v>
      </c>
      <c r="F11" s="2">
        <v>4.9392300000000002E-3</v>
      </c>
      <c r="G11" s="2">
        <v>2.7851662570000002</v>
      </c>
      <c r="H11" s="2">
        <v>0.94667843200000001</v>
      </c>
      <c r="I11" s="2">
        <v>2</v>
      </c>
      <c r="J11" s="2">
        <v>1</v>
      </c>
      <c r="K11" s="2" t="s">
        <v>2</v>
      </c>
      <c r="L11" s="2" t="s">
        <v>1</v>
      </c>
      <c r="M11" s="2">
        <v>139685</v>
      </c>
      <c r="N11" s="2" t="s">
        <v>289</v>
      </c>
      <c r="O11" s="2">
        <v>10846.998890000001</v>
      </c>
      <c r="P11" s="2">
        <v>5685.2820959999999</v>
      </c>
      <c r="Q11" s="2">
        <v>10722.905500000001</v>
      </c>
      <c r="R11" s="2">
        <v>10604.14323</v>
      </c>
      <c r="S11" s="2">
        <v>5157.6275089999999</v>
      </c>
      <c r="T11" s="2">
        <v>7423.2781530000002</v>
      </c>
      <c r="U11" s="2">
        <v>4804.2292630000002</v>
      </c>
      <c r="V11" s="2">
        <v>4305.2967060000001</v>
      </c>
      <c r="W11" s="2">
        <v>23350.230299999999</v>
      </c>
      <c r="X11" s="2">
        <v>13207.71962</v>
      </c>
      <c r="Y11" s="2">
        <v>13514.93418</v>
      </c>
      <c r="Z11" s="2">
        <v>10338.57417</v>
      </c>
      <c r="AA11" s="2" t="s">
        <v>22</v>
      </c>
      <c r="AB11" s="2">
        <v>0.99819999999999998</v>
      </c>
    </row>
    <row r="12" spans="1:28" x14ac:dyDescent="0.3">
      <c r="A12" s="2" t="s">
        <v>520</v>
      </c>
      <c r="B12" s="2">
        <v>24</v>
      </c>
      <c r="C12" s="2">
        <v>2</v>
      </c>
      <c r="D12" s="2">
        <v>140.04</v>
      </c>
      <c r="E12" s="2">
        <v>2.7896936000000001E-2</v>
      </c>
      <c r="F12" s="2">
        <v>1.8303156000000001E-2</v>
      </c>
      <c r="G12" s="2">
        <v>2.8364714530000001</v>
      </c>
      <c r="H12" s="2">
        <v>0.70150578699999999</v>
      </c>
      <c r="I12" s="2">
        <v>2</v>
      </c>
      <c r="J12" s="2">
        <v>1</v>
      </c>
      <c r="K12" s="2" t="s">
        <v>1</v>
      </c>
      <c r="L12" s="2" t="s">
        <v>0</v>
      </c>
      <c r="M12" s="2">
        <v>61940</v>
      </c>
      <c r="N12" s="2" t="s">
        <v>521</v>
      </c>
      <c r="O12" s="2">
        <v>163.09302890000001</v>
      </c>
      <c r="P12" s="2">
        <v>169.25386030000001</v>
      </c>
      <c r="Q12" s="2">
        <v>334.92611160000001</v>
      </c>
      <c r="R12" s="2">
        <v>220.51659280000001</v>
      </c>
      <c r="S12" s="2">
        <v>917.11498119999999</v>
      </c>
      <c r="T12" s="2">
        <v>869.55998139999997</v>
      </c>
      <c r="U12" s="2">
        <v>461.93202760000003</v>
      </c>
      <c r="V12" s="2">
        <v>269.58284880000002</v>
      </c>
      <c r="W12" s="2">
        <v>524.98194509999996</v>
      </c>
      <c r="X12" s="2">
        <v>460.05114429999998</v>
      </c>
      <c r="Y12" s="2">
        <v>555.19184710000002</v>
      </c>
      <c r="Z12" s="2">
        <v>268.08674509999997</v>
      </c>
      <c r="AA12" s="2" t="s">
        <v>22</v>
      </c>
      <c r="AB12" s="2">
        <v>0.98160000000000003</v>
      </c>
    </row>
    <row r="13" spans="1:28" x14ac:dyDescent="0.3">
      <c r="A13" s="2" t="s">
        <v>224</v>
      </c>
      <c r="B13" s="2">
        <v>20</v>
      </c>
      <c r="C13" s="2">
        <v>4</v>
      </c>
      <c r="D13" s="2">
        <v>99.34</v>
      </c>
      <c r="E13" s="2">
        <v>1.577153E-3</v>
      </c>
      <c r="F13" s="2">
        <v>2.690399E-3</v>
      </c>
      <c r="G13" s="2">
        <v>3.0420629629999998</v>
      </c>
      <c r="H13" s="2">
        <v>0.98447547899999999</v>
      </c>
      <c r="I13" s="2">
        <v>2</v>
      </c>
      <c r="J13" s="2">
        <v>1</v>
      </c>
      <c r="K13" s="2" t="s">
        <v>1</v>
      </c>
      <c r="L13" s="2" t="s">
        <v>0</v>
      </c>
      <c r="M13" s="2">
        <v>75013</v>
      </c>
      <c r="N13" s="2" t="s">
        <v>225</v>
      </c>
      <c r="O13" s="2">
        <v>2694.9843770000002</v>
      </c>
      <c r="P13" s="2">
        <v>1805.984117</v>
      </c>
      <c r="Q13" s="2">
        <v>3710.6251080000002</v>
      </c>
      <c r="R13" s="2">
        <v>4600.003925</v>
      </c>
      <c r="S13" s="2">
        <v>13080.30384</v>
      </c>
      <c r="T13" s="2">
        <v>13022.78816</v>
      </c>
      <c r="U13" s="2">
        <v>6788.1539229999998</v>
      </c>
      <c r="V13" s="2">
        <v>6082.4404039999999</v>
      </c>
      <c r="W13" s="2">
        <v>8499.4240669999999</v>
      </c>
      <c r="X13" s="2">
        <v>11132.792799999999</v>
      </c>
      <c r="Y13" s="2">
        <v>8602.5815509999993</v>
      </c>
      <c r="Z13" s="2">
        <v>9563.4942589999991</v>
      </c>
      <c r="AA13" s="2" t="s">
        <v>22</v>
      </c>
      <c r="AB13" s="2">
        <v>0.628</v>
      </c>
    </row>
    <row r="14" spans="1:28" x14ac:dyDescent="0.3">
      <c r="A14" s="2" t="s">
        <v>541</v>
      </c>
      <c r="B14" s="2">
        <v>6</v>
      </c>
      <c r="C14" s="2">
        <v>2</v>
      </c>
      <c r="D14" s="2">
        <v>35.119999999999997</v>
      </c>
      <c r="E14" s="2">
        <v>3.1315903999999999E-2</v>
      </c>
      <c r="F14" s="2">
        <v>1.9640900999999999E-2</v>
      </c>
      <c r="G14" s="2">
        <v>3.3084985009999999</v>
      </c>
      <c r="H14" s="2">
        <v>0.67991403800000005</v>
      </c>
      <c r="I14" s="2">
        <v>2</v>
      </c>
      <c r="J14" s="2">
        <v>1</v>
      </c>
      <c r="K14" s="2" t="s">
        <v>0</v>
      </c>
      <c r="L14" s="2" t="s">
        <v>1</v>
      </c>
      <c r="M14" s="2">
        <v>12100</v>
      </c>
      <c r="N14" s="2" t="s">
        <v>542</v>
      </c>
      <c r="O14" s="2">
        <v>37707.606899999999</v>
      </c>
      <c r="P14" s="2">
        <v>22677.16318</v>
      </c>
      <c r="Q14" s="2">
        <v>60808.716260000001</v>
      </c>
      <c r="R14" s="2">
        <v>106190.799</v>
      </c>
      <c r="S14" s="2">
        <v>20887.65999</v>
      </c>
      <c r="T14" s="2">
        <v>28674.538339999999</v>
      </c>
      <c r="U14" s="2">
        <v>9464.9094229999992</v>
      </c>
      <c r="V14" s="2">
        <v>9700.2274020000004</v>
      </c>
      <c r="W14" s="2">
        <v>58449.88377</v>
      </c>
      <c r="X14" s="2">
        <v>81141.905180000002</v>
      </c>
      <c r="Y14" s="2">
        <v>22791.901849999998</v>
      </c>
      <c r="Z14" s="2">
        <v>57032.144419999997</v>
      </c>
      <c r="AA14" s="2" t="s">
        <v>22</v>
      </c>
      <c r="AB14" s="2">
        <v>0.99680000000000002</v>
      </c>
    </row>
    <row r="15" spans="1:28" x14ac:dyDescent="0.3">
      <c r="A15" s="2" t="s">
        <v>386</v>
      </c>
      <c r="B15" s="2">
        <v>16</v>
      </c>
      <c r="C15" s="2">
        <v>2</v>
      </c>
      <c r="D15" s="2">
        <v>93.01</v>
      </c>
      <c r="E15" s="2">
        <v>9.6621940000000007E-3</v>
      </c>
      <c r="F15" s="2">
        <v>8.8033009999999995E-3</v>
      </c>
      <c r="G15" s="2">
        <v>3.4208634830000002</v>
      </c>
      <c r="H15" s="2">
        <v>0.86462292399999996</v>
      </c>
      <c r="I15" s="2">
        <v>2</v>
      </c>
      <c r="J15" s="2">
        <v>1</v>
      </c>
      <c r="K15" s="2" t="s">
        <v>0</v>
      </c>
      <c r="L15" s="2" t="s">
        <v>1</v>
      </c>
      <c r="M15" s="2">
        <v>63894</v>
      </c>
      <c r="N15" s="2" t="s">
        <v>387</v>
      </c>
      <c r="O15" s="2">
        <v>54054.313959999999</v>
      </c>
      <c r="P15" s="2">
        <v>38085.748970000001</v>
      </c>
      <c r="Q15" s="2">
        <v>34038.443149999999</v>
      </c>
      <c r="R15" s="2">
        <v>80893.650609999997</v>
      </c>
      <c r="S15" s="2">
        <v>24296.783029999999</v>
      </c>
      <c r="T15" s="2">
        <v>10969.91633</v>
      </c>
      <c r="U15" s="2">
        <v>7389.1619179999998</v>
      </c>
      <c r="V15" s="2">
        <v>17876.269789999998</v>
      </c>
      <c r="W15" s="2">
        <v>29770.80675</v>
      </c>
      <c r="X15" s="2">
        <v>12540.57638</v>
      </c>
      <c r="Y15" s="2">
        <v>13646.46739</v>
      </c>
      <c r="Z15" s="2">
        <v>6757.8782780000001</v>
      </c>
      <c r="AA15" s="2" t="s">
        <v>22</v>
      </c>
      <c r="AB15" s="2">
        <v>0.99099999999999999</v>
      </c>
    </row>
    <row r="16" spans="1:28" x14ac:dyDescent="0.3">
      <c r="A16" s="2" t="s">
        <v>216</v>
      </c>
      <c r="B16" s="2">
        <v>45</v>
      </c>
      <c r="C16" s="2">
        <v>12</v>
      </c>
      <c r="D16" s="2">
        <v>2088.11</v>
      </c>
      <c r="E16" s="2">
        <v>1.41698E-3</v>
      </c>
      <c r="F16" s="2">
        <v>2.4758580000000001E-3</v>
      </c>
      <c r="G16" s="2">
        <v>3.5430081800000002</v>
      </c>
      <c r="H16" s="2">
        <v>0.98688674799999998</v>
      </c>
      <c r="I16" s="2" t="s">
        <v>39</v>
      </c>
      <c r="J16" s="2">
        <v>2</v>
      </c>
      <c r="K16" s="2" t="s">
        <v>0</v>
      </c>
      <c r="L16" s="2" t="s">
        <v>2</v>
      </c>
      <c r="M16" s="2">
        <v>61076</v>
      </c>
      <c r="N16" s="2" t="s">
        <v>217</v>
      </c>
      <c r="O16" s="2">
        <v>43530.753559999997</v>
      </c>
      <c r="P16" s="2">
        <v>26330.42124</v>
      </c>
      <c r="Q16" s="2">
        <v>69198.391449999996</v>
      </c>
      <c r="R16" s="2">
        <v>24397.767739999999</v>
      </c>
      <c r="S16" s="2">
        <v>14484.31365</v>
      </c>
      <c r="T16" s="2">
        <v>16577.5841</v>
      </c>
      <c r="U16" s="2">
        <v>7750.4903850000001</v>
      </c>
      <c r="V16" s="2">
        <v>8942.6664509999991</v>
      </c>
      <c r="W16" s="2">
        <v>12886.382890000001</v>
      </c>
      <c r="X16" s="2">
        <v>11442.23913</v>
      </c>
      <c r="Y16" s="2">
        <v>10764.80719</v>
      </c>
      <c r="Z16" s="2">
        <v>11041.7547</v>
      </c>
      <c r="AA16" s="2" t="s">
        <v>22</v>
      </c>
      <c r="AB16" s="2">
        <v>0.99950000000000006</v>
      </c>
    </row>
    <row r="17" spans="1:28" x14ac:dyDescent="0.3">
      <c r="A17" s="2" t="s">
        <v>543</v>
      </c>
      <c r="B17" s="2">
        <v>8</v>
      </c>
      <c r="C17" s="2">
        <v>2</v>
      </c>
      <c r="D17" s="2">
        <v>60.03</v>
      </c>
      <c r="E17" s="2">
        <v>3.1432667999999997E-2</v>
      </c>
      <c r="F17" s="2">
        <v>1.9640900999999999E-2</v>
      </c>
      <c r="G17" s="2">
        <v>3.6351069109999998</v>
      </c>
      <c r="H17" s="2">
        <v>0.67920905399999998</v>
      </c>
      <c r="I17" s="2">
        <v>2</v>
      </c>
      <c r="J17" s="2">
        <v>1</v>
      </c>
      <c r="K17" s="2" t="s">
        <v>0</v>
      </c>
      <c r="L17" s="2" t="s">
        <v>1</v>
      </c>
      <c r="M17" s="2">
        <v>19521</v>
      </c>
      <c r="N17" s="2" t="s">
        <v>544</v>
      </c>
      <c r="O17" s="2">
        <v>891.96134050000001</v>
      </c>
      <c r="P17" s="2">
        <v>711.8122654</v>
      </c>
      <c r="Q17" s="2">
        <v>1161.6627659999999</v>
      </c>
      <c r="R17" s="2">
        <v>779.96231160000002</v>
      </c>
      <c r="S17" s="2">
        <v>116.3656589</v>
      </c>
      <c r="T17" s="2">
        <v>41.655292619999997</v>
      </c>
      <c r="U17" s="2">
        <v>155.99265130000001</v>
      </c>
      <c r="V17" s="2">
        <v>661.30810580000002</v>
      </c>
      <c r="W17" s="2">
        <v>99.312965340000005</v>
      </c>
      <c r="X17" s="2">
        <v>554.03348140000003</v>
      </c>
      <c r="Y17" s="2">
        <v>293.13282409999999</v>
      </c>
      <c r="Z17" s="2">
        <v>306.84133550000001</v>
      </c>
      <c r="AA17" s="2" t="s">
        <v>22</v>
      </c>
      <c r="AB17" s="2">
        <v>0.99950000000000006</v>
      </c>
    </row>
    <row r="18" spans="1:28" x14ac:dyDescent="0.3">
      <c r="A18" s="2" t="s">
        <v>248</v>
      </c>
      <c r="B18" s="2">
        <v>13</v>
      </c>
      <c r="C18" s="2">
        <v>3</v>
      </c>
      <c r="D18" s="2">
        <v>73.3</v>
      </c>
      <c r="E18" s="2">
        <v>2.1140260000000002E-3</v>
      </c>
      <c r="F18" s="2">
        <v>3.2198460000000002E-3</v>
      </c>
      <c r="G18" s="2">
        <v>4.3596192450000002</v>
      </c>
      <c r="H18" s="2">
        <v>0.97600115099999996</v>
      </c>
      <c r="I18" s="2">
        <v>2</v>
      </c>
      <c r="J18" s="2">
        <v>1</v>
      </c>
      <c r="K18" s="2" t="s">
        <v>2</v>
      </c>
      <c r="L18" s="2" t="s">
        <v>0</v>
      </c>
      <c r="M18" s="2">
        <v>52210</v>
      </c>
      <c r="N18" s="2" t="s">
        <v>249</v>
      </c>
      <c r="O18" s="2">
        <v>2771.9076230000001</v>
      </c>
      <c r="P18" s="2">
        <v>1166.0203939999999</v>
      </c>
      <c r="Q18" s="2">
        <v>3690.6404640000001</v>
      </c>
      <c r="R18" s="2">
        <v>2308.8878030000001</v>
      </c>
      <c r="S18" s="2">
        <v>9556.0221860000001</v>
      </c>
      <c r="T18" s="2">
        <v>10578.39344</v>
      </c>
      <c r="U18" s="2">
        <v>5781.9492280000004</v>
      </c>
      <c r="V18" s="2">
        <v>4855.3846460000004</v>
      </c>
      <c r="W18" s="2">
        <v>16995.515200000002</v>
      </c>
      <c r="X18" s="2">
        <v>7534.6671990000004</v>
      </c>
      <c r="Y18" s="2">
        <v>11802.08209</v>
      </c>
      <c r="Z18" s="2">
        <v>6991.2611720000004</v>
      </c>
      <c r="AA18" s="2" t="s">
        <v>22</v>
      </c>
      <c r="AB18" s="2">
        <v>0.87229999999999996</v>
      </c>
    </row>
    <row r="19" spans="1:28" x14ac:dyDescent="0.3">
      <c r="A19" s="2" t="s">
        <v>71</v>
      </c>
      <c r="B19" s="2">
        <v>25</v>
      </c>
      <c r="C19" s="2">
        <v>2</v>
      </c>
      <c r="D19" s="2">
        <v>148.68</v>
      </c>
      <c r="E19" s="4">
        <v>2.7500000000000001E-5</v>
      </c>
      <c r="F19" s="2">
        <v>2.0413300000000001E-4</v>
      </c>
      <c r="G19" s="2">
        <v>5.3980447859999998</v>
      </c>
      <c r="H19" s="2">
        <v>0.99999984600000003</v>
      </c>
      <c r="I19" s="2">
        <v>2</v>
      </c>
      <c r="J19" s="2">
        <v>1</v>
      </c>
      <c r="K19" s="2" t="s">
        <v>2</v>
      </c>
      <c r="L19" s="2" t="s">
        <v>1</v>
      </c>
      <c r="M19" s="2">
        <v>77912</v>
      </c>
      <c r="N19" s="2" t="s">
        <v>72</v>
      </c>
      <c r="O19" s="2">
        <v>2167.1094670000002</v>
      </c>
      <c r="P19" s="2">
        <v>1725.946668</v>
      </c>
      <c r="Q19" s="2">
        <v>2531.2778269999999</v>
      </c>
      <c r="R19" s="2">
        <v>3007.9461630000001</v>
      </c>
      <c r="S19" s="2">
        <v>1313.336233</v>
      </c>
      <c r="T19" s="2">
        <v>527.39301760000001</v>
      </c>
      <c r="U19" s="2">
        <v>987.98420060000001</v>
      </c>
      <c r="V19" s="2">
        <v>949.32403480000005</v>
      </c>
      <c r="W19" s="2">
        <v>5717.8844719999997</v>
      </c>
      <c r="X19" s="2">
        <v>5393.1472270000004</v>
      </c>
      <c r="Y19" s="2">
        <v>4863.664358</v>
      </c>
      <c r="Z19" s="2">
        <v>4419.3194999999996</v>
      </c>
      <c r="AA19" s="2" t="s">
        <v>22</v>
      </c>
      <c r="AB19" s="2">
        <v>0.99860000000000004</v>
      </c>
    </row>
    <row r="20" spans="1:28" x14ac:dyDescent="0.3">
      <c r="A20" s="2" t="s">
        <v>294</v>
      </c>
      <c r="B20" s="2">
        <v>26</v>
      </c>
      <c r="C20" s="2">
        <v>7</v>
      </c>
      <c r="D20" s="2">
        <v>1536.02</v>
      </c>
      <c r="E20" s="2">
        <v>3.9667699999999997E-3</v>
      </c>
      <c r="F20" s="2">
        <v>4.9392300000000002E-3</v>
      </c>
      <c r="G20" s="2">
        <v>5.5512582100000003</v>
      </c>
      <c r="H20" s="2">
        <v>0.94571630500000003</v>
      </c>
      <c r="I20" s="2" t="s">
        <v>39</v>
      </c>
      <c r="J20" s="2">
        <v>2</v>
      </c>
      <c r="K20" s="2" t="s">
        <v>2</v>
      </c>
      <c r="L20" s="2" t="s">
        <v>1</v>
      </c>
      <c r="M20" s="2">
        <v>37655</v>
      </c>
      <c r="N20" s="2" t="s">
        <v>128</v>
      </c>
      <c r="O20" s="2">
        <v>71054.059309999997</v>
      </c>
      <c r="P20" s="2">
        <v>57868.156730000002</v>
      </c>
      <c r="Q20" s="2">
        <v>132101.25750000001</v>
      </c>
      <c r="R20" s="2">
        <v>53621.425360000001</v>
      </c>
      <c r="S20" s="2">
        <v>16751.388269999999</v>
      </c>
      <c r="T20" s="2">
        <v>71600.087719999996</v>
      </c>
      <c r="U20" s="2">
        <v>8895.4413719999993</v>
      </c>
      <c r="V20" s="2">
        <v>19043.441279999999</v>
      </c>
      <c r="W20" s="2">
        <v>97921.621039999998</v>
      </c>
      <c r="X20" s="2">
        <v>126186.7844</v>
      </c>
      <c r="Y20" s="2">
        <v>177306.57519999999</v>
      </c>
      <c r="Z20" s="2">
        <v>244142.82750000001</v>
      </c>
      <c r="AA20" s="2" t="s">
        <v>22</v>
      </c>
      <c r="AB20" s="2">
        <v>0.28599999999999998</v>
      </c>
    </row>
    <row r="21" spans="1:28" x14ac:dyDescent="0.3">
      <c r="A21" s="2" t="s">
        <v>222</v>
      </c>
      <c r="B21" s="2">
        <v>26</v>
      </c>
      <c r="C21" s="2">
        <v>3</v>
      </c>
      <c r="D21" s="2">
        <v>308.87</v>
      </c>
      <c r="E21" s="2">
        <v>1.5386390000000001E-3</v>
      </c>
      <c r="F21" s="2">
        <v>2.651212E-3</v>
      </c>
      <c r="G21" s="2">
        <v>6.3702206920000002</v>
      </c>
      <c r="H21" s="2">
        <v>0.98506183000000003</v>
      </c>
      <c r="I21" s="2">
        <v>2</v>
      </c>
      <c r="J21" s="2">
        <v>1</v>
      </c>
      <c r="K21" s="2" t="s">
        <v>0</v>
      </c>
      <c r="L21" s="2" t="s">
        <v>1</v>
      </c>
      <c r="M21" s="2">
        <v>70590</v>
      </c>
      <c r="N21" s="2" t="s">
        <v>223</v>
      </c>
      <c r="O21" s="2">
        <v>12824.35583</v>
      </c>
      <c r="P21" s="2">
        <v>4177.382141</v>
      </c>
      <c r="Q21" s="2">
        <v>13505.40704</v>
      </c>
      <c r="R21" s="2">
        <v>20977.054</v>
      </c>
      <c r="S21" s="2">
        <v>3738.9550359999998</v>
      </c>
      <c r="T21" s="2">
        <v>1337.6778589999999</v>
      </c>
      <c r="U21" s="2">
        <v>1689.12168</v>
      </c>
      <c r="V21" s="2">
        <v>1316.2572580000001</v>
      </c>
      <c r="W21" s="2">
        <v>3446.491415</v>
      </c>
      <c r="X21" s="2">
        <v>2753.4205449999999</v>
      </c>
      <c r="Y21" s="2">
        <v>2741.9850470000001</v>
      </c>
      <c r="Z21" s="2">
        <v>2784.9019699999999</v>
      </c>
      <c r="AA21" s="2" t="s">
        <v>22</v>
      </c>
      <c r="AB21" s="2">
        <v>0.48380000000000001</v>
      </c>
    </row>
    <row r="22" spans="1:28" x14ac:dyDescent="0.3">
      <c r="A22" s="2" t="s">
        <v>246</v>
      </c>
      <c r="B22" s="2">
        <v>14</v>
      </c>
      <c r="C22" s="2">
        <v>2</v>
      </c>
      <c r="D22" s="2">
        <v>79.069999999999993</v>
      </c>
      <c r="E22" s="2">
        <v>1.9929710000000001E-3</v>
      </c>
      <c r="F22" s="2">
        <v>3.062815E-3</v>
      </c>
      <c r="G22" s="2">
        <v>7.768814613</v>
      </c>
      <c r="H22" s="2">
        <v>0.97794954000000001</v>
      </c>
      <c r="I22" s="2">
        <v>2</v>
      </c>
      <c r="J22" s="2">
        <v>1</v>
      </c>
      <c r="K22" s="2" t="s">
        <v>2</v>
      </c>
      <c r="L22" s="2" t="s">
        <v>0</v>
      </c>
      <c r="M22" s="2">
        <v>28656</v>
      </c>
      <c r="N22" s="2" t="s">
        <v>247</v>
      </c>
      <c r="O22" s="2">
        <v>278.20314000000002</v>
      </c>
      <c r="P22" s="2">
        <v>61.312146429999999</v>
      </c>
      <c r="Q22" s="2">
        <v>590.46996490000004</v>
      </c>
      <c r="R22" s="2">
        <v>92.614177979999994</v>
      </c>
      <c r="S22" s="2">
        <v>1006.167006</v>
      </c>
      <c r="T22" s="2">
        <v>1671.7226840000001</v>
      </c>
      <c r="U22" s="2">
        <v>639.50717589999999</v>
      </c>
      <c r="V22" s="2">
        <v>544.29265940000005</v>
      </c>
      <c r="W22" s="2">
        <v>2053.7760929999999</v>
      </c>
      <c r="X22" s="2">
        <v>2490.0632489999998</v>
      </c>
      <c r="Y22" s="2">
        <v>1759.7781660000001</v>
      </c>
      <c r="Z22" s="2">
        <v>1640.767881</v>
      </c>
      <c r="AA22" s="2" t="s">
        <v>22</v>
      </c>
      <c r="AB22" s="2">
        <v>0.97160000000000002</v>
      </c>
    </row>
    <row r="23" spans="1:28" x14ac:dyDescent="0.3">
      <c r="A23" s="2" t="s">
        <v>460</v>
      </c>
      <c r="B23" s="2">
        <v>15</v>
      </c>
      <c r="C23" s="2">
        <v>3</v>
      </c>
      <c r="D23" s="2">
        <v>148.94</v>
      </c>
      <c r="E23" s="2">
        <v>1.6083348000000001E-2</v>
      </c>
      <c r="F23" s="2">
        <v>1.2033291E-2</v>
      </c>
      <c r="G23" s="2">
        <v>8.2346497529999994</v>
      </c>
      <c r="H23" s="2">
        <v>0.79483347299999996</v>
      </c>
      <c r="I23" s="2">
        <v>2</v>
      </c>
      <c r="J23" s="2">
        <v>1</v>
      </c>
      <c r="K23" s="2" t="s">
        <v>2</v>
      </c>
      <c r="L23" s="2" t="s">
        <v>0</v>
      </c>
      <c r="M23" s="2">
        <v>34961</v>
      </c>
      <c r="N23" s="2" t="s">
        <v>247</v>
      </c>
      <c r="O23" s="2">
        <v>3521.6931159999999</v>
      </c>
      <c r="P23" s="2">
        <v>2257.3828199999998</v>
      </c>
      <c r="Q23" s="2">
        <v>7466.8675370000001</v>
      </c>
      <c r="R23" s="2">
        <v>15704.068810000001</v>
      </c>
      <c r="S23" s="2">
        <v>75266.153999999995</v>
      </c>
      <c r="T23" s="2">
        <v>65408.362869999997</v>
      </c>
      <c r="U23" s="2">
        <v>43801.391020000003</v>
      </c>
      <c r="V23" s="2">
        <v>4950.8927869999998</v>
      </c>
      <c r="W23" s="2">
        <v>73330.727169999998</v>
      </c>
      <c r="X23" s="2">
        <v>73699.103029999998</v>
      </c>
      <c r="Y23" s="2">
        <v>64495.777300000002</v>
      </c>
      <c r="Z23" s="2">
        <v>26867.603999999999</v>
      </c>
      <c r="AA23" s="2" t="s">
        <v>22</v>
      </c>
      <c r="AB23" s="2">
        <v>0.97160000000000002</v>
      </c>
    </row>
    <row r="24" spans="1:28" x14ac:dyDescent="0.3">
      <c r="A24" s="2" t="s">
        <v>152</v>
      </c>
      <c r="B24" s="2">
        <v>20</v>
      </c>
      <c r="C24" s="2">
        <v>6</v>
      </c>
      <c r="D24" s="2">
        <v>76.16</v>
      </c>
      <c r="E24" s="2">
        <v>6.0842100000000005E-4</v>
      </c>
      <c r="F24" s="2">
        <v>1.647428E-3</v>
      </c>
      <c r="G24" s="2">
        <v>9.2701676269999993</v>
      </c>
      <c r="H24" s="2">
        <v>0.99716450499999998</v>
      </c>
      <c r="I24" s="2">
        <v>2</v>
      </c>
      <c r="J24" s="2">
        <v>1</v>
      </c>
      <c r="K24" s="2" t="s">
        <v>1</v>
      </c>
      <c r="L24" s="2" t="s">
        <v>0</v>
      </c>
      <c r="M24" s="2">
        <v>54572</v>
      </c>
      <c r="N24" s="2" t="s">
        <v>153</v>
      </c>
      <c r="O24" s="2">
        <v>33594.025309999997</v>
      </c>
      <c r="P24" s="2">
        <v>18239.522980000002</v>
      </c>
      <c r="Q24" s="2">
        <v>24793.173220000001</v>
      </c>
      <c r="R24" s="2">
        <v>10188.440070000001</v>
      </c>
      <c r="S24" s="2">
        <v>62190.393689999997</v>
      </c>
      <c r="T24" s="2">
        <v>438958.72489999997</v>
      </c>
      <c r="U24" s="2">
        <v>147927.33439999999</v>
      </c>
      <c r="V24" s="2">
        <v>155714.64739999999</v>
      </c>
      <c r="W24" s="2">
        <v>250495.5477</v>
      </c>
      <c r="X24" s="2">
        <v>174384.1097</v>
      </c>
      <c r="Y24" s="2">
        <v>167243.0491</v>
      </c>
      <c r="Z24" s="2">
        <v>132925.03890000001</v>
      </c>
      <c r="AA24" s="2" t="s">
        <v>22</v>
      </c>
      <c r="AB24" s="2">
        <v>0.84079999999999999</v>
      </c>
    </row>
    <row r="25" spans="1:28" x14ac:dyDescent="0.3">
      <c r="A25" s="2" t="s">
        <v>491</v>
      </c>
      <c r="B25" s="2">
        <v>13</v>
      </c>
      <c r="C25" s="2">
        <v>2</v>
      </c>
      <c r="D25" s="2">
        <v>280.91000000000003</v>
      </c>
      <c r="E25" s="2">
        <v>2.4251350000000001E-2</v>
      </c>
      <c r="F25" s="2">
        <v>1.6954653E-2</v>
      </c>
      <c r="G25" s="2">
        <v>11.59048211</v>
      </c>
      <c r="H25" s="2">
        <v>0.72680750299999997</v>
      </c>
      <c r="I25" s="2">
        <v>2</v>
      </c>
      <c r="J25" s="2">
        <v>1</v>
      </c>
      <c r="K25" s="2" t="s">
        <v>0</v>
      </c>
      <c r="L25" s="2" t="s">
        <v>1</v>
      </c>
      <c r="M25" s="2">
        <v>31770</v>
      </c>
      <c r="N25" s="2" t="s">
        <v>217</v>
      </c>
      <c r="O25" s="2">
        <v>546.00974150000002</v>
      </c>
      <c r="P25" s="2">
        <v>64.580462600000004</v>
      </c>
      <c r="Q25" s="2">
        <v>785.76205140000002</v>
      </c>
      <c r="R25" s="2">
        <v>72.447895270000004</v>
      </c>
      <c r="S25" s="2">
        <v>15.844991869999999</v>
      </c>
      <c r="T25" s="2">
        <v>39.59316725</v>
      </c>
      <c r="U25" s="2">
        <v>15.919683689999999</v>
      </c>
      <c r="V25" s="2">
        <v>55.36683841</v>
      </c>
      <c r="W25" s="2">
        <v>28.063956610000002</v>
      </c>
      <c r="X25" s="2">
        <v>76.599966670000001</v>
      </c>
      <c r="Y25" s="2">
        <v>59.805035670000002</v>
      </c>
      <c r="Z25" s="2">
        <v>38.849747460000003</v>
      </c>
      <c r="AA25" s="2" t="s">
        <v>22</v>
      </c>
      <c r="AB25" s="2">
        <v>0.99890000000000001</v>
      </c>
    </row>
    <row r="26" spans="1:28" x14ac:dyDescent="0.3">
      <c r="A26" s="2" t="s">
        <v>254</v>
      </c>
      <c r="B26" s="2">
        <v>9</v>
      </c>
      <c r="C26" s="2">
        <v>2</v>
      </c>
      <c r="D26" s="2">
        <v>57.25</v>
      </c>
      <c r="E26" s="2">
        <v>2.2680970000000002E-3</v>
      </c>
      <c r="F26" s="2">
        <v>3.3643919999999999E-3</v>
      </c>
      <c r="G26" s="2">
        <v>14.91486473</v>
      </c>
      <c r="H26" s="2">
        <v>0.97350126699999995</v>
      </c>
      <c r="I26" s="2">
        <v>2</v>
      </c>
      <c r="J26" s="2">
        <v>1</v>
      </c>
      <c r="K26" s="2" t="s">
        <v>0</v>
      </c>
      <c r="L26" s="2" t="s">
        <v>1</v>
      </c>
      <c r="M26" s="2">
        <v>33542</v>
      </c>
      <c r="N26" s="2" t="s">
        <v>255</v>
      </c>
      <c r="O26" s="2">
        <v>3385.4621350000002</v>
      </c>
      <c r="P26" s="2">
        <v>3929.7889559999999</v>
      </c>
      <c r="Q26" s="2">
        <v>6306.1218070000004</v>
      </c>
      <c r="R26" s="2">
        <v>1230.8002489999999</v>
      </c>
      <c r="S26" s="2">
        <v>62.593627609999999</v>
      </c>
      <c r="T26" s="2">
        <v>81.284285760000003</v>
      </c>
      <c r="U26" s="2">
        <v>68.10673061</v>
      </c>
      <c r="V26" s="2">
        <v>783.81206039999995</v>
      </c>
      <c r="W26" s="2">
        <v>161.87327260000001</v>
      </c>
      <c r="X26" s="2">
        <v>685.02363439999999</v>
      </c>
      <c r="Y26" s="2">
        <v>700.14203369999996</v>
      </c>
      <c r="Z26" s="2">
        <v>574.45099679999998</v>
      </c>
      <c r="AA26" s="2" t="s">
        <v>22</v>
      </c>
      <c r="AB26" s="2">
        <v>0.57340000000000002</v>
      </c>
    </row>
    <row r="27" spans="1:28" x14ac:dyDescent="0.3">
      <c r="A27" s="2" t="s">
        <v>395</v>
      </c>
      <c r="B27" s="2">
        <v>3</v>
      </c>
      <c r="C27" s="2">
        <v>2</v>
      </c>
      <c r="D27" s="2">
        <v>88.73</v>
      </c>
      <c r="E27" s="2">
        <v>1.0287783999999999E-2</v>
      </c>
      <c r="F27" s="2">
        <v>9.1403620000000008E-3</v>
      </c>
      <c r="G27" s="2">
        <v>20.901283960000001</v>
      </c>
      <c r="H27" s="2">
        <v>0.85695831200000006</v>
      </c>
      <c r="I27" s="2">
        <v>1</v>
      </c>
      <c r="J27" s="2">
        <v>1</v>
      </c>
      <c r="K27" s="2" t="s">
        <v>2</v>
      </c>
      <c r="L27" s="2" t="s">
        <v>1</v>
      </c>
      <c r="M27" s="2">
        <v>45943</v>
      </c>
      <c r="N27" s="2" t="s">
        <v>396</v>
      </c>
      <c r="O27" s="2">
        <v>304.09321610000001</v>
      </c>
      <c r="P27" s="2">
        <v>557.07771690000004</v>
      </c>
      <c r="Q27" s="2">
        <v>1580.302394</v>
      </c>
      <c r="R27" s="2">
        <v>46.717997339999997</v>
      </c>
      <c r="S27" s="2">
        <v>35.993164890000003</v>
      </c>
      <c r="T27" s="2">
        <v>2077.8873450000001</v>
      </c>
      <c r="U27" s="2">
        <v>45.887799680000001</v>
      </c>
      <c r="V27" s="2">
        <v>65.016972870000004</v>
      </c>
      <c r="W27" s="2">
        <v>6547.0028560000001</v>
      </c>
      <c r="X27" s="2">
        <v>1813.7312039999999</v>
      </c>
      <c r="Y27" s="2">
        <v>11464.915419999999</v>
      </c>
      <c r="Z27" s="2">
        <v>26675.21946</v>
      </c>
      <c r="AA27" s="2" t="s">
        <v>22</v>
      </c>
      <c r="AB27" s="2">
        <v>0.99619999999999997</v>
      </c>
    </row>
    <row r="28" spans="1:28" x14ac:dyDescent="0.3">
      <c r="A28" s="2" t="s">
        <v>117</v>
      </c>
      <c r="B28" s="2">
        <v>13</v>
      </c>
      <c r="C28" s="2">
        <v>2</v>
      </c>
      <c r="D28" s="2">
        <v>80</v>
      </c>
      <c r="E28" s="2">
        <v>2.3262000000000001E-4</v>
      </c>
      <c r="F28" s="2">
        <v>8.6264600000000001E-4</v>
      </c>
      <c r="G28" s="2">
        <v>25.080110250000001</v>
      </c>
      <c r="H28" s="2">
        <v>0.99969867599999995</v>
      </c>
      <c r="I28" s="2">
        <v>2</v>
      </c>
      <c r="J28" s="2">
        <v>1</v>
      </c>
      <c r="K28" s="2" t="s">
        <v>1</v>
      </c>
      <c r="L28" s="2" t="s">
        <v>0</v>
      </c>
      <c r="M28" s="2">
        <v>51774</v>
      </c>
      <c r="N28" s="2" t="s">
        <v>118</v>
      </c>
      <c r="O28" s="2">
        <v>861.4518855</v>
      </c>
      <c r="P28" s="2">
        <v>463.40664650000002</v>
      </c>
      <c r="Q28" s="2">
        <v>1451.1597850000001</v>
      </c>
      <c r="R28" s="2">
        <v>1377.249812</v>
      </c>
      <c r="S28" s="2">
        <v>35143.303699999997</v>
      </c>
      <c r="T28" s="2">
        <v>51583.256099999999</v>
      </c>
      <c r="U28" s="2">
        <v>10178.00114</v>
      </c>
      <c r="V28" s="2">
        <v>7259.861637</v>
      </c>
      <c r="W28" s="2">
        <v>12343.29118</v>
      </c>
      <c r="X28" s="2">
        <v>11186.02</v>
      </c>
      <c r="Y28" s="2">
        <v>7724.703955</v>
      </c>
      <c r="Z28" s="2">
        <v>8527.8510079999996</v>
      </c>
      <c r="AA28" s="2" t="s">
        <v>22</v>
      </c>
      <c r="AB28" s="2">
        <v>0.58140000000000003</v>
      </c>
    </row>
    <row r="29" spans="1:28" x14ac:dyDescent="0.3">
      <c r="A29" s="2" t="s">
        <v>87</v>
      </c>
      <c r="B29" s="2">
        <v>6</v>
      </c>
      <c r="C29" s="2">
        <v>2</v>
      </c>
      <c r="D29" s="2">
        <v>33.119999999999997</v>
      </c>
      <c r="E29" s="4">
        <v>7.3499999999999998E-5</v>
      </c>
      <c r="F29" s="2">
        <v>4.0453700000000001E-4</v>
      </c>
      <c r="G29" s="2">
        <v>58.233910770000001</v>
      </c>
      <c r="H29" s="2">
        <v>0.99999151100000006</v>
      </c>
      <c r="I29" s="2">
        <v>2</v>
      </c>
      <c r="J29" s="2">
        <v>1</v>
      </c>
      <c r="K29" s="2" t="s">
        <v>2</v>
      </c>
      <c r="L29" s="2" t="s">
        <v>1</v>
      </c>
      <c r="M29" s="2">
        <v>23053</v>
      </c>
      <c r="N29" s="2" t="s">
        <v>88</v>
      </c>
      <c r="O29" s="2">
        <v>1120.441071</v>
      </c>
      <c r="P29" s="2">
        <v>347.32317460000002</v>
      </c>
      <c r="Q29" s="2">
        <v>1433.5791429999999</v>
      </c>
      <c r="R29" s="2">
        <v>1255.820573</v>
      </c>
      <c r="S29" s="2">
        <v>217.97130319999999</v>
      </c>
      <c r="T29" s="2">
        <v>100.56895969999999</v>
      </c>
      <c r="U29" s="2">
        <v>37.469696390000003</v>
      </c>
      <c r="V29" s="2">
        <v>16.280824320000001</v>
      </c>
      <c r="W29" s="2">
        <v>7983.3451080000004</v>
      </c>
      <c r="X29" s="2">
        <v>5973.2428620000001</v>
      </c>
      <c r="Y29" s="2">
        <v>3771.0959619999999</v>
      </c>
      <c r="Z29" s="2">
        <v>3952.2643410000001</v>
      </c>
      <c r="AA29" s="2" t="s">
        <v>22</v>
      </c>
      <c r="AB29" s="2">
        <v>0.8206</v>
      </c>
    </row>
    <row r="30" spans="1:28" x14ac:dyDescent="0.3">
      <c r="A30" s="2" t="s">
        <v>19</v>
      </c>
      <c r="B30" s="2">
        <v>9</v>
      </c>
      <c r="C30" s="2">
        <v>1</v>
      </c>
      <c r="D30" s="2">
        <v>71.680000000000007</v>
      </c>
      <c r="E30" s="4">
        <v>3.32E-8</v>
      </c>
      <c r="F30" s="4">
        <v>2.8399999999999999E-6</v>
      </c>
      <c r="G30" s="2" t="s">
        <v>20</v>
      </c>
      <c r="H30" s="2">
        <v>1</v>
      </c>
      <c r="I30" s="2">
        <v>2</v>
      </c>
      <c r="J30" s="2">
        <v>1</v>
      </c>
      <c r="K30" s="2" t="s">
        <v>0</v>
      </c>
      <c r="L30" s="2" t="s">
        <v>1</v>
      </c>
      <c r="M30" s="2">
        <v>24496</v>
      </c>
      <c r="N30" s="2" t="s">
        <v>21</v>
      </c>
      <c r="O30" s="2">
        <v>249.1258934</v>
      </c>
      <c r="P30" s="2">
        <v>74.626580309999994</v>
      </c>
      <c r="Q30" s="2">
        <v>53.031573539999997</v>
      </c>
      <c r="R30" s="2">
        <v>219.65044230000001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 t="s">
        <v>22</v>
      </c>
      <c r="AB30" s="2">
        <v>0.99919999999999998</v>
      </c>
    </row>
    <row r="33" spans="1:17" x14ac:dyDescent="0.3">
      <c r="A33" s="2" t="s">
        <v>1065</v>
      </c>
      <c r="B33" s="5">
        <f>(29/310)*100</f>
        <v>9.3548387096774199</v>
      </c>
      <c r="Q33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17"/>
  <sheetViews>
    <sheetView workbookViewId="0">
      <selection activeCell="AA3" sqref="AA1:AH1048576"/>
    </sheetView>
  </sheetViews>
  <sheetFormatPr defaultColWidth="8.88671875" defaultRowHeight="14.4" x14ac:dyDescent="0.3"/>
  <cols>
    <col min="1" max="1" width="22.33203125" style="2" bestFit="1" customWidth="1"/>
    <col min="2" max="13" width="8.88671875" style="2"/>
    <col min="14" max="14" width="13.33203125" style="2" customWidth="1"/>
    <col min="15" max="26" width="8.88671875" style="2"/>
    <col min="27" max="27" width="18" style="2" customWidth="1"/>
    <col min="28" max="28" width="12.109375" style="2" customWidth="1"/>
    <col min="29" max="16384" width="8.88671875" style="2"/>
  </cols>
  <sheetData>
    <row r="1" spans="1:28" s="3" customFormat="1" x14ac:dyDescent="0.3">
      <c r="A1" s="3" t="s">
        <v>3</v>
      </c>
      <c r="B1" s="3" t="s">
        <v>4</v>
      </c>
      <c r="C1" s="3" t="s">
        <v>5</v>
      </c>
      <c r="D1" s="3" t="s">
        <v>6</v>
      </c>
      <c r="E1" s="3" t="s">
        <v>757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745</v>
      </c>
      <c r="P1" s="3" t="s">
        <v>746</v>
      </c>
      <c r="Q1" s="3" t="s">
        <v>747</v>
      </c>
      <c r="R1" s="3" t="s">
        <v>748</v>
      </c>
      <c r="S1" s="3" t="s">
        <v>749</v>
      </c>
      <c r="T1" s="3" t="s">
        <v>750</v>
      </c>
      <c r="U1" s="3" t="s">
        <v>751</v>
      </c>
      <c r="V1" s="3" t="s">
        <v>752</v>
      </c>
      <c r="W1" s="3" t="s">
        <v>753</v>
      </c>
      <c r="X1" s="3" t="s">
        <v>754</v>
      </c>
      <c r="Y1" s="3" t="s">
        <v>755</v>
      </c>
      <c r="Z1" s="3" t="s">
        <v>756</v>
      </c>
      <c r="AA1" s="3" t="s">
        <v>758</v>
      </c>
      <c r="AB1" s="3" t="s">
        <v>759</v>
      </c>
    </row>
    <row r="2" spans="1:28" x14ac:dyDescent="0.3">
      <c r="A2" s="2" t="s">
        <v>609</v>
      </c>
      <c r="B2" s="2">
        <v>8</v>
      </c>
      <c r="C2" s="2">
        <v>3</v>
      </c>
      <c r="D2" s="2">
        <v>85.52</v>
      </c>
      <c r="E2" s="2">
        <v>4.8392808000000002E-2</v>
      </c>
      <c r="F2" s="2">
        <v>2.6543809000000002E-2</v>
      </c>
      <c r="G2" s="2">
        <v>2.0495378579999999</v>
      </c>
      <c r="H2" s="2">
        <v>0.59395732999999995</v>
      </c>
      <c r="I2" s="2">
        <v>2</v>
      </c>
      <c r="J2" s="2">
        <v>1</v>
      </c>
      <c r="K2" s="2" t="s">
        <v>0</v>
      </c>
      <c r="L2" s="2" t="s">
        <v>1</v>
      </c>
      <c r="M2" s="2">
        <v>18468</v>
      </c>
      <c r="N2" s="2" t="s">
        <v>610</v>
      </c>
      <c r="O2" s="2">
        <v>2662.8506280000001</v>
      </c>
      <c r="P2" s="2">
        <v>2770.9643660000002</v>
      </c>
      <c r="Q2" s="2">
        <v>4635.0682530000004</v>
      </c>
      <c r="R2" s="2">
        <v>6532.5280970000003</v>
      </c>
      <c r="S2" s="2">
        <v>1012.0932299999999</v>
      </c>
      <c r="T2" s="2">
        <v>3004.3629879999999</v>
      </c>
      <c r="U2" s="2">
        <v>1640.261293</v>
      </c>
      <c r="V2" s="2">
        <v>2443.3579639999998</v>
      </c>
      <c r="W2" s="2">
        <v>3560.1033320000001</v>
      </c>
      <c r="X2" s="2">
        <v>3181.5200199999999</v>
      </c>
      <c r="Y2" s="2">
        <v>3718.7457899999999</v>
      </c>
      <c r="Z2" s="2">
        <v>3263.2580419999999</v>
      </c>
      <c r="AA2" s="2" t="s">
        <v>18</v>
      </c>
      <c r="AB2" s="2">
        <v>0.39300000000000002</v>
      </c>
    </row>
    <row r="3" spans="1:28" x14ac:dyDescent="0.3">
      <c r="A3" s="2" t="s">
        <v>399</v>
      </c>
      <c r="B3" s="2">
        <v>14</v>
      </c>
      <c r="C3" s="2">
        <v>4</v>
      </c>
      <c r="D3" s="2">
        <v>135.94999999999999</v>
      </c>
      <c r="E3" s="2">
        <v>1.0744123E-2</v>
      </c>
      <c r="F3" s="2">
        <v>9.4473830000000002E-3</v>
      </c>
      <c r="G3" s="2">
        <v>2.1602633419999999</v>
      </c>
      <c r="H3" s="2">
        <v>0.85150142900000003</v>
      </c>
      <c r="I3" s="2">
        <v>2</v>
      </c>
      <c r="J3" s="2">
        <v>1</v>
      </c>
      <c r="K3" s="2" t="s">
        <v>0</v>
      </c>
      <c r="L3" s="2" t="s">
        <v>2</v>
      </c>
      <c r="M3" s="2">
        <v>22085</v>
      </c>
      <c r="N3" s="2" t="s">
        <v>400</v>
      </c>
      <c r="O3" s="2">
        <v>8792.9872670000004</v>
      </c>
      <c r="P3" s="2">
        <v>4837.815525</v>
      </c>
      <c r="Q3" s="2">
        <v>6220.2815790000004</v>
      </c>
      <c r="R3" s="2">
        <v>10944.33778</v>
      </c>
      <c r="S3" s="2">
        <v>5318.1088220000001</v>
      </c>
      <c r="T3" s="2">
        <v>4167.0439900000001</v>
      </c>
      <c r="U3" s="2">
        <v>2532.6189869999998</v>
      </c>
      <c r="V3" s="2">
        <v>2523.831173</v>
      </c>
      <c r="W3" s="2">
        <v>3889.9183640000001</v>
      </c>
      <c r="X3" s="2">
        <v>3214.0004020000001</v>
      </c>
      <c r="Y3" s="2">
        <v>3867.2097450000001</v>
      </c>
      <c r="Z3" s="2">
        <v>3284.2733899999998</v>
      </c>
      <c r="AA3" s="2" t="s">
        <v>18</v>
      </c>
      <c r="AB3" s="2">
        <v>0.91810000000000003</v>
      </c>
    </row>
    <row r="4" spans="1:28" x14ac:dyDescent="0.3">
      <c r="A4" s="2" t="s">
        <v>433</v>
      </c>
      <c r="B4" s="2">
        <v>7</v>
      </c>
      <c r="C4" s="2">
        <v>1</v>
      </c>
      <c r="D4" s="2">
        <v>135.81</v>
      </c>
      <c r="E4" s="2">
        <v>1.3375107000000001E-2</v>
      </c>
      <c r="F4" s="2">
        <v>1.0735145999999999E-2</v>
      </c>
      <c r="G4" s="2">
        <v>2.8714932329999998</v>
      </c>
      <c r="H4" s="2">
        <v>0.82204983700000001</v>
      </c>
      <c r="I4" s="2">
        <v>2</v>
      </c>
      <c r="J4" s="2">
        <v>1</v>
      </c>
      <c r="K4" s="2" t="s">
        <v>0</v>
      </c>
      <c r="L4" s="2" t="s">
        <v>2</v>
      </c>
      <c r="M4" s="2">
        <v>16819</v>
      </c>
      <c r="N4" s="2" t="s">
        <v>434</v>
      </c>
      <c r="O4" s="2">
        <v>616.38942540000005</v>
      </c>
      <c r="P4" s="2">
        <v>296.94148819999998</v>
      </c>
      <c r="Q4" s="2">
        <v>537.45396600000004</v>
      </c>
      <c r="R4" s="2">
        <v>656.79918910000004</v>
      </c>
      <c r="S4" s="2">
        <v>199.18531709999999</v>
      </c>
      <c r="T4" s="2">
        <v>384.42983579999998</v>
      </c>
      <c r="U4" s="2">
        <v>484.19388140000001</v>
      </c>
      <c r="V4" s="2">
        <v>699.80084450000004</v>
      </c>
      <c r="W4" s="2">
        <v>248.77745479999999</v>
      </c>
      <c r="X4" s="2">
        <v>201.22616249999999</v>
      </c>
      <c r="Y4" s="2">
        <v>124.9299688</v>
      </c>
      <c r="Z4" s="2">
        <v>159.03438740000001</v>
      </c>
      <c r="AA4" s="2" t="s">
        <v>18</v>
      </c>
      <c r="AB4" s="2">
        <v>0.51980000000000004</v>
      </c>
    </row>
    <row r="5" spans="1:28" x14ac:dyDescent="0.3">
      <c r="A5" s="2" t="s">
        <v>273</v>
      </c>
      <c r="B5" s="2">
        <v>18</v>
      </c>
      <c r="C5" s="2">
        <v>6</v>
      </c>
      <c r="D5" s="2">
        <v>141.63</v>
      </c>
      <c r="E5" s="2">
        <v>2.9393869999999999E-3</v>
      </c>
      <c r="F5" s="2">
        <v>3.9795050000000004E-3</v>
      </c>
      <c r="G5" s="2">
        <v>3.094202385</v>
      </c>
      <c r="H5" s="2">
        <v>0.96248258799999997</v>
      </c>
      <c r="I5" s="2">
        <v>2</v>
      </c>
      <c r="J5" s="2">
        <v>1</v>
      </c>
      <c r="K5" s="2" t="s">
        <v>2</v>
      </c>
      <c r="L5" s="2" t="s">
        <v>0</v>
      </c>
      <c r="M5" s="2">
        <v>47588</v>
      </c>
      <c r="N5" s="2" t="s">
        <v>274</v>
      </c>
      <c r="O5" s="2">
        <v>6460.1646710000005</v>
      </c>
      <c r="P5" s="2">
        <v>7305.0718690000003</v>
      </c>
      <c r="Q5" s="2">
        <v>11875.81854</v>
      </c>
      <c r="R5" s="2">
        <v>3717.9092479999999</v>
      </c>
      <c r="S5" s="2">
        <v>18662.025610000001</v>
      </c>
      <c r="T5" s="2">
        <v>18728.06151</v>
      </c>
      <c r="U5" s="2">
        <v>10664.31488</v>
      </c>
      <c r="V5" s="2">
        <v>10266.192779999999</v>
      </c>
      <c r="W5" s="2">
        <v>26610.118460000002</v>
      </c>
      <c r="X5" s="2">
        <v>22658.231810000001</v>
      </c>
      <c r="Y5" s="2">
        <v>23735.98979</v>
      </c>
      <c r="Z5" s="2">
        <v>17838.237400000002</v>
      </c>
      <c r="AA5" s="2" t="s">
        <v>18</v>
      </c>
      <c r="AB5" s="2">
        <v>0.75470000000000004</v>
      </c>
    </row>
    <row r="6" spans="1:28" x14ac:dyDescent="0.3">
      <c r="A6" s="2" t="s">
        <v>322</v>
      </c>
      <c r="B6" s="2">
        <v>13</v>
      </c>
      <c r="C6" s="2">
        <v>5</v>
      </c>
      <c r="D6" s="2">
        <v>35.020000000000003</v>
      </c>
      <c r="E6" s="2">
        <v>5.553901E-3</v>
      </c>
      <c r="F6" s="2">
        <v>6.2330040000000003E-3</v>
      </c>
      <c r="G6" s="2">
        <v>4.3466240349999996</v>
      </c>
      <c r="H6" s="2">
        <v>0.92093568599999998</v>
      </c>
      <c r="I6" s="2">
        <v>2</v>
      </c>
      <c r="J6" s="2">
        <v>1</v>
      </c>
      <c r="K6" s="2" t="s">
        <v>2</v>
      </c>
      <c r="L6" s="2" t="s">
        <v>0</v>
      </c>
      <c r="M6" s="2">
        <v>33409</v>
      </c>
      <c r="N6" s="2" t="s">
        <v>323</v>
      </c>
      <c r="O6" s="2">
        <v>1005.0956640000001</v>
      </c>
      <c r="P6" s="2">
        <v>962.868111</v>
      </c>
      <c r="Q6" s="2">
        <v>4463.0912660000004</v>
      </c>
      <c r="R6" s="2">
        <v>1467.2039030000001</v>
      </c>
      <c r="S6" s="2">
        <v>6086.4443160000001</v>
      </c>
      <c r="T6" s="2">
        <v>13903.96356</v>
      </c>
      <c r="U6" s="2">
        <v>4682.898005</v>
      </c>
      <c r="V6" s="2">
        <v>3878.650541</v>
      </c>
      <c r="W6" s="2">
        <v>13635.856809999999</v>
      </c>
      <c r="X6" s="2">
        <v>7574.1894380000003</v>
      </c>
      <c r="Y6" s="2">
        <v>6547.9354839999996</v>
      </c>
      <c r="Z6" s="2">
        <v>6572.7804269999997</v>
      </c>
      <c r="AA6" s="2" t="s">
        <v>18</v>
      </c>
      <c r="AB6" s="2">
        <v>0.62939999999999996</v>
      </c>
    </row>
    <row r="7" spans="1:28" x14ac:dyDescent="0.3">
      <c r="A7" s="2" t="s">
        <v>412</v>
      </c>
      <c r="B7" s="2">
        <v>21</v>
      </c>
      <c r="C7" s="2">
        <v>3</v>
      </c>
      <c r="D7" s="2">
        <v>169.68</v>
      </c>
      <c r="E7" s="2">
        <v>1.1894849000000001E-2</v>
      </c>
      <c r="F7" s="2">
        <v>1.0094985000000001E-2</v>
      </c>
      <c r="G7" s="2">
        <v>4.9042533349999999</v>
      </c>
      <c r="H7" s="2">
        <v>0.83821571399999995</v>
      </c>
      <c r="I7" s="2">
        <v>2</v>
      </c>
      <c r="J7" s="2">
        <v>1</v>
      </c>
      <c r="K7" s="2" t="s">
        <v>0</v>
      </c>
      <c r="L7" s="2" t="s">
        <v>1</v>
      </c>
      <c r="M7" s="2">
        <v>43876</v>
      </c>
      <c r="N7" s="2" t="s">
        <v>413</v>
      </c>
      <c r="O7" s="2">
        <v>24347.103510000001</v>
      </c>
      <c r="P7" s="2">
        <v>3259.850567</v>
      </c>
      <c r="Q7" s="2">
        <v>8137.6833399999996</v>
      </c>
      <c r="R7" s="2">
        <v>9645.2844669999995</v>
      </c>
      <c r="S7" s="2">
        <v>2261.3716599999998</v>
      </c>
      <c r="T7" s="2">
        <v>3314.3708499999998</v>
      </c>
      <c r="U7" s="2">
        <v>1979.55979</v>
      </c>
      <c r="V7" s="2">
        <v>1699.913282</v>
      </c>
      <c r="W7" s="2">
        <v>6043.8927000000003</v>
      </c>
      <c r="X7" s="2">
        <v>4891.2696779999997</v>
      </c>
      <c r="Y7" s="2">
        <v>7327.9745659999999</v>
      </c>
      <c r="Z7" s="2">
        <v>5300.3986219999997</v>
      </c>
      <c r="AA7" s="2" t="s">
        <v>18</v>
      </c>
      <c r="AB7" s="2">
        <v>0.48220000000000002</v>
      </c>
    </row>
    <row r="8" spans="1:28" x14ac:dyDescent="0.3">
      <c r="A8" s="2" t="s">
        <v>56</v>
      </c>
      <c r="B8" s="2">
        <v>11</v>
      </c>
      <c r="C8" s="2">
        <v>3</v>
      </c>
      <c r="D8" s="2">
        <v>66.61</v>
      </c>
      <c r="E8" s="4">
        <v>1.4E-5</v>
      </c>
      <c r="F8" s="2">
        <v>1.3499599999999999E-4</v>
      </c>
      <c r="G8" s="2">
        <v>5.1356771730000004</v>
      </c>
      <c r="H8" s="2">
        <v>0.99999999500000003</v>
      </c>
      <c r="I8" s="2">
        <v>2</v>
      </c>
      <c r="J8" s="2">
        <v>1</v>
      </c>
      <c r="K8" s="2" t="s">
        <v>0</v>
      </c>
      <c r="L8" s="2" t="s">
        <v>1</v>
      </c>
      <c r="M8" s="2">
        <v>37172</v>
      </c>
      <c r="N8" s="2" t="s">
        <v>57</v>
      </c>
      <c r="O8" s="2">
        <v>24675.215789999998</v>
      </c>
      <c r="P8" s="2">
        <v>17237.662179999999</v>
      </c>
      <c r="Q8" s="2">
        <v>32182.183410000001</v>
      </c>
      <c r="R8" s="2">
        <v>39051.397599999997</v>
      </c>
      <c r="S8" s="2">
        <v>6786.8188140000002</v>
      </c>
      <c r="T8" s="2">
        <v>5953.0263269999996</v>
      </c>
      <c r="U8" s="2">
        <v>4312.8245930000003</v>
      </c>
      <c r="V8" s="2">
        <v>4978.7888569999996</v>
      </c>
      <c r="W8" s="2">
        <v>17032.315310000002</v>
      </c>
      <c r="X8" s="2">
        <v>20247.48691</v>
      </c>
      <c r="Y8" s="2">
        <v>20191.73674</v>
      </c>
      <c r="Z8" s="2">
        <v>18123.079720000002</v>
      </c>
      <c r="AA8" s="2" t="s">
        <v>18</v>
      </c>
      <c r="AB8" s="2">
        <v>0.83209999999999995</v>
      </c>
    </row>
    <row r="9" spans="1:28" x14ac:dyDescent="0.3">
      <c r="A9" s="2" t="s">
        <v>556</v>
      </c>
      <c r="B9" s="2">
        <v>21</v>
      </c>
      <c r="C9" s="2">
        <v>3</v>
      </c>
      <c r="D9" s="2">
        <v>781.23</v>
      </c>
      <c r="E9" s="2">
        <v>3.5415248000000003E-2</v>
      </c>
      <c r="F9" s="2">
        <v>2.1576205000000001E-2</v>
      </c>
      <c r="G9" s="2">
        <v>5.1837765229999997</v>
      </c>
      <c r="H9" s="2">
        <v>0.65630600800000005</v>
      </c>
      <c r="I9" s="2">
        <v>2</v>
      </c>
      <c r="J9" s="2">
        <v>1</v>
      </c>
      <c r="K9" s="2" t="s">
        <v>1</v>
      </c>
      <c r="L9" s="2" t="s">
        <v>0</v>
      </c>
      <c r="M9" s="2">
        <v>33182</v>
      </c>
      <c r="N9" s="2" t="s">
        <v>557</v>
      </c>
      <c r="O9" s="2">
        <v>1136.2765320000001</v>
      </c>
      <c r="P9" s="2">
        <v>2807.3242829999999</v>
      </c>
      <c r="Q9" s="2">
        <v>2854.7766059999999</v>
      </c>
      <c r="R9" s="2">
        <v>252.0534328</v>
      </c>
      <c r="S9" s="2">
        <v>11429.144840000001</v>
      </c>
      <c r="T9" s="2">
        <v>6689.2809699999998</v>
      </c>
      <c r="U9" s="2">
        <v>15748.1929</v>
      </c>
      <c r="V9" s="2">
        <v>2681.2392199999999</v>
      </c>
      <c r="W9" s="2">
        <v>3634.4594350000002</v>
      </c>
      <c r="X9" s="2">
        <v>4339.0020199999999</v>
      </c>
      <c r="Y9" s="2">
        <v>2150.9310919999998</v>
      </c>
      <c r="Z9" s="2">
        <v>3188.4499000000001</v>
      </c>
      <c r="AA9" s="2" t="s">
        <v>18</v>
      </c>
      <c r="AB9" s="2">
        <v>0.53410000000000002</v>
      </c>
    </row>
    <row r="10" spans="1:28" x14ac:dyDescent="0.3">
      <c r="A10" s="2" t="s">
        <v>617</v>
      </c>
      <c r="B10" s="2">
        <v>6</v>
      </c>
      <c r="C10" s="2">
        <v>1</v>
      </c>
      <c r="D10" s="2">
        <v>53.36</v>
      </c>
      <c r="E10" s="2">
        <v>4.9784678999999998E-2</v>
      </c>
      <c r="F10" s="2">
        <v>2.6891559999999998E-2</v>
      </c>
      <c r="G10" s="2">
        <v>7.8262734109999998</v>
      </c>
      <c r="H10" s="2">
        <v>0.588153221</v>
      </c>
      <c r="I10" s="2">
        <v>2</v>
      </c>
      <c r="J10" s="2">
        <v>1</v>
      </c>
      <c r="K10" s="2" t="s">
        <v>0</v>
      </c>
      <c r="L10" s="2" t="s">
        <v>2</v>
      </c>
      <c r="M10" s="2">
        <v>11507</v>
      </c>
      <c r="N10" s="2" t="s">
        <v>618</v>
      </c>
      <c r="O10" s="2">
        <v>191.46868660000001</v>
      </c>
      <c r="P10" s="2">
        <v>239.50162169999999</v>
      </c>
      <c r="Q10" s="2">
        <v>186.89615860000001</v>
      </c>
      <c r="R10" s="2">
        <v>48.245803979999998</v>
      </c>
      <c r="S10" s="2">
        <v>0</v>
      </c>
      <c r="T10" s="2">
        <v>3.2649445250000002</v>
      </c>
      <c r="U10" s="2">
        <v>0</v>
      </c>
      <c r="V10" s="2">
        <v>101.6306656</v>
      </c>
      <c r="W10" s="2">
        <v>0</v>
      </c>
      <c r="X10" s="2">
        <v>24.225411399999999</v>
      </c>
      <c r="Y10" s="2">
        <v>33.402035179999999</v>
      </c>
      <c r="Z10" s="2">
        <v>27.48487136</v>
      </c>
      <c r="AA10" s="2" t="s">
        <v>18</v>
      </c>
      <c r="AB10" s="2">
        <v>0.37090000000000001</v>
      </c>
    </row>
    <row r="11" spans="1:28" x14ac:dyDescent="0.3">
      <c r="A11" s="2" t="s">
        <v>500</v>
      </c>
      <c r="B11" s="2">
        <v>9</v>
      </c>
      <c r="C11" s="2">
        <v>2</v>
      </c>
      <c r="D11" s="2">
        <v>96.46</v>
      </c>
      <c r="E11" s="2">
        <v>2.5382526999999998E-2</v>
      </c>
      <c r="F11" s="2">
        <v>1.7389149E-2</v>
      </c>
      <c r="G11" s="2">
        <v>9.0042266669999993</v>
      </c>
      <c r="H11" s="2">
        <v>0.71867886000000003</v>
      </c>
      <c r="I11" s="2">
        <v>2</v>
      </c>
      <c r="J11" s="2">
        <v>1</v>
      </c>
      <c r="K11" s="2" t="s">
        <v>0</v>
      </c>
      <c r="L11" s="2" t="s">
        <v>1</v>
      </c>
      <c r="M11" s="2">
        <v>20269</v>
      </c>
      <c r="N11" s="2" t="s">
        <v>57</v>
      </c>
      <c r="O11" s="2">
        <v>2658.8423299999999</v>
      </c>
      <c r="P11" s="2">
        <v>2913.417297</v>
      </c>
      <c r="Q11" s="2">
        <v>7564.9318979999998</v>
      </c>
      <c r="R11" s="2">
        <v>473.01229219999999</v>
      </c>
      <c r="S11" s="2">
        <v>139.17589319999999</v>
      </c>
      <c r="T11" s="2">
        <v>725.0160879</v>
      </c>
      <c r="U11" s="2">
        <v>317.17951570000002</v>
      </c>
      <c r="V11" s="2">
        <v>330.1635101</v>
      </c>
      <c r="W11" s="2">
        <v>1330.2908500000001</v>
      </c>
      <c r="X11" s="2">
        <v>1211.005977</v>
      </c>
      <c r="Y11" s="2">
        <v>431.56352520000002</v>
      </c>
      <c r="Z11" s="2">
        <v>930.83328659999995</v>
      </c>
      <c r="AA11" s="2" t="s">
        <v>18</v>
      </c>
      <c r="AB11" s="2">
        <v>0.77139999999999997</v>
      </c>
    </row>
    <row r="12" spans="1:28" x14ac:dyDescent="0.3">
      <c r="A12" s="2" t="s">
        <v>113</v>
      </c>
      <c r="B12" s="2">
        <v>14</v>
      </c>
      <c r="C12" s="2">
        <v>3</v>
      </c>
      <c r="D12" s="2">
        <v>185.16</v>
      </c>
      <c r="E12" s="2">
        <v>2.0619E-4</v>
      </c>
      <c r="F12" s="2">
        <v>7.9298400000000005E-4</v>
      </c>
      <c r="G12" s="2">
        <v>11.293286930000001</v>
      </c>
      <c r="H12" s="2">
        <v>0.99978224199999999</v>
      </c>
      <c r="I12" s="2">
        <v>2</v>
      </c>
      <c r="J12" s="2">
        <v>1</v>
      </c>
      <c r="K12" s="2" t="s">
        <v>2</v>
      </c>
      <c r="L12" s="2" t="s">
        <v>0</v>
      </c>
      <c r="M12" s="2">
        <v>30154</v>
      </c>
      <c r="N12" s="2" t="s">
        <v>114</v>
      </c>
      <c r="O12" s="2">
        <v>839.20232490000001</v>
      </c>
      <c r="P12" s="2">
        <v>462.48230969999997</v>
      </c>
      <c r="Q12" s="2">
        <v>1703.2799199999999</v>
      </c>
      <c r="R12" s="2">
        <v>2886.3901310000001</v>
      </c>
      <c r="S12" s="2">
        <v>6139.9199049999997</v>
      </c>
      <c r="T12" s="2">
        <v>4129.3831250000003</v>
      </c>
      <c r="U12" s="2">
        <v>2584.843742</v>
      </c>
      <c r="V12" s="2">
        <v>2738.5026579999999</v>
      </c>
      <c r="W12" s="2">
        <v>17739.657220000001</v>
      </c>
      <c r="X12" s="2">
        <v>19902.140800000001</v>
      </c>
      <c r="Y12" s="2">
        <v>13282.92145</v>
      </c>
      <c r="Z12" s="2">
        <v>15608.039419999999</v>
      </c>
      <c r="AA12" s="2" t="s">
        <v>18</v>
      </c>
      <c r="AB12" s="2">
        <v>0.33329999999999999</v>
      </c>
    </row>
    <row r="13" spans="1:28" x14ac:dyDescent="0.3">
      <c r="A13" s="2" t="s">
        <v>31</v>
      </c>
      <c r="B13" s="2">
        <v>5</v>
      </c>
      <c r="C13" s="2">
        <v>1</v>
      </c>
      <c r="D13" s="2">
        <v>39.92</v>
      </c>
      <c r="E13" s="4">
        <v>4.2699999999999998E-6</v>
      </c>
      <c r="F13" s="2">
        <v>1.05851E-4</v>
      </c>
      <c r="G13" s="2">
        <v>18.319433830000001</v>
      </c>
      <c r="H13" s="2">
        <v>1</v>
      </c>
      <c r="I13" s="2">
        <v>2</v>
      </c>
      <c r="J13" s="2">
        <v>1</v>
      </c>
      <c r="K13" s="2" t="s">
        <v>2</v>
      </c>
      <c r="L13" s="2" t="s">
        <v>0</v>
      </c>
      <c r="M13" s="2">
        <v>17890</v>
      </c>
      <c r="N13" s="2" t="s">
        <v>32</v>
      </c>
      <c r="O13" s="2">
        <v>328.86725719999998</v>
      </c>
      <c r="P13" s="2">
        <v>341.8239628</v>
      </c>
      <c r="Q13" s="2">
        <v>750.03330940000001</v>
      </c>
      <c r="R13" s="2">
        <v>203.82275440000001</v>
      </c>
      <c r="S13" s="2">
        <v>4625.1475030000001</v>
      </c>
      <c r="T13" s="2">
        <v>2388.0673729999999</v>
      </c>
      <c r="U13" s="2">
        <v>2033.056955</v>
      </c>
      <c r="V13" s="2">
        <v>2320.7305369999999</v>
      </c>
      <c r="W13" s="2">
        <v>7451.2606649999998</v>
      </c>
      <c r="X13" s="2">
        <v>8062.9554280000002</v>
      </c>
      <c r="Y13" s="2">
        <v>6852.1371639999998</v>
      </c>
      <c r="Z13" s="2">
        <v>7394.4332089999998</v>
      </c>
      <c r="AA13" s="2" t="s">
        <v>18</v>
      </c>
      <c r="AB13" s="2">
        <v>0.41470000000000001</v>
      </c>
    </row>
    <row r="14" spans="1:28" x14ac:dyDescent="0.3">
      <c r="A14" s="2" t="s">
        <v>16</v>
      </c>
      <c r="B14" s="2">
        <v>7</v>
      </c>
      <c r="C14" s="2">
        <v>1</v>
      </c>
      <c r="D14" s="2">
        <v>131.66999999999999</v>
      </c>
      <c r="E14" s="4">
        <v>4.8E-9</v>
      </c>
      <c r="F14" s="4">
        <v>8.1900000000000001E-7</v>
      </c>
      <c r="G14" s="2">
        <v>1136.988726</v>
      </c>
      <c r="H14" s="2">
        <v>1</v>
      </c>
      <c r="I14" s="2">
        <v>2</v>
      </c>
      <c r="J14" s="2">
        <v>1</v>
      </c>
      <c r="K14" s="2" t="s">
        <v>1</v>
      </c>
      <c r="L14" s="2" t="s">
        <v>0</v>
      </c>
      <c r="M14" s="2">
        <v>28933</v>
      </c>
      <c r="N14" s="2" t="s">
        <v>17</v>
      </c>
      <c r="O14" s="2">
        <v>0.89858608299999998</v>
      </c>
      <c r="P14" s="2">
        <v>0</v>
      </c>
      <c r="Q14" s="2">
        <v>0</v>
      </c>
      <c r="R14" s="2">
        <v>0.152380187</v>
      </c>
      <c r="S14" s="2">
        <v>273.76626679999998</v>
      </c>
      <c r="T14" s="2">
        <v>482.07018649999998</v>
      </c>
      <c r="U14" s="2">
        <v>237.15665659999999</v>
      </c>
      <c r="V14" s="2">
        <v>201.94369069999999</v>
      </c>
      <c r="W14" s="2">
        <v>379.76299970000002</v>
      </c>
      <c r="X14" s="2">
        <v>231.76113029999999</v>
      </c>
      <c r="Y14" s="2">
        <v>140.21146859999999</v>
      </c>
      <c r="Z14" s="2">
        <v>215.69008299999999</v>
      </c>
      <c r="AA14" s="2" t="s">
        <v>18</v>
      </c>
      <c r="AB14" s="2">
        <v>0.47839999999999999</v>
      </c>
    </row>
    <row r="17" spans="1:2" x14ac:dyDescent="0.3">
      <c r="A17" s="2" t="s">
        <v>1066</v>
      </c>
      <c r="B17" s="5">
        <f>(13/310)*100</f>
        <v>4.1935483870967749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All CaCl2 p&lt;0.05</vt:lpstr>
      <vt:lpstr>Extracellular CaCl2  </vt:lpstr>
      <vt:lpstr>Cytoplasm CaCl2</vt:lpstr>
      <vt:lpstr>(Endo)Membrane CaCl2</vt:lpstr>
      <vt:lpstr>Lysosome-Vacuole CaCl2</vt:lpstr>
      <vt:lpstr>Mitochondrion CaCl2</vt:lpstr>
      <vt:lpstr>Nucleus CaCl2</vt:lpstr>
      <vt:lpstr>Plastid CaCl2</vt:lpstr>
      <vt:lpstr>Peroxisome CaCl2</vt:lpstr>
      <vt:lpstr>Undetermined CaCl2</vt:lpstr>
      <vt:lpstr>All EGTA p&lt;0.05</vt:lpstr>
      <vt:lpstr>Extracellular EGTA  </vt:lpstr>
      <vt:lpstr>Cytoplasm EGTA</vt:lpstr>
      <vt:lpstr>(Endo)Membrane EGTA</vt:lpstr>
      <vt:lpstr>Lysosome-Vacuole EGTA</vt:lpstr>
      <vt:lpstr>Mitochondrion EGTA</vt:lpstr>
      <vt:lpstr>Nucleus EGTA</vt:lpstr>
      <vt:lpstr>Plastid EGTA</vt:lpstr>
      <vt:lpstr>Peroxisome EGTA</vt:lpstr>
      <vt:lpstr>Undetermined EGTA</vt:lpstr>
      <vt:lpstr>All LiCl p&lt;0.05</vt:lpstr>
      <vt:lpstr>Extracellular LiCl</vt:lpstr>
      <vt:lpstr>Cytoplasm LiCl</vt:lpstr>
      <vt:lpstr>(Endo)Membrane LiCl</vt:lpstr>
      <vt:lpstr>Lysosome-Vacuole LiCl</vt:lpstr>
      <vt:lpstr>Mitochondrion LiCl</vt:lpstr>
      <vt:lpstr>Nucleus LiCl</vt:lpstr>
      <vt:lpstr>Plastid LiCl</vt:lpstr>
      <vt:lpstr>Undetermined LiCl</vt:lpstr>
      <vt:lpstr>Diff abund extracell proteins</vt:lpstr>
      <vt:lpstr>Group 1</vt:lpstr>
      <vt:lpstr>Group 2</vt:lpstr>
      <vt:lpstr>Group 3</vt:lpstr>
      <vt:lpstr>Group 4</vt:lpstr>
      <vt:lpstr>Upregulated in DCB and IXB FC&gt;4</vt:lpstr>
      <vt:lpstr>Upregulated in C&gt;4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Gea Guerriero</dc:creator>
  <cp:lastModifiedBy>Gea Guerriero</cp:lastModifiedBy>
  <dcterms:created xsi:type="dcterms:W3CDTF">2021-01-06T05:22:52Z</dcterms:created>
  <dcterms:modified xsi:type="dcterms:W3CDTF">2021-06-05T04:19:06Z</dcterms:modified>
</cp:coreProperties>
</file>