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Shared\Danielle\TurboID\Paper In Progress\Figures\"/>
    </mc:Choice>
  </mc:AlternateContent>
  <bookViews>
    <workbookView xWindow="0" yWindow="0" windowWidth="23040" windowHeight="8928" firstSheet="1" activeTab="4"/>
  </bookViews>
  <sheets>
    <sheet name="TurboID-LaA Candidates" sheetId="1" r:id="rId1"/>
    <sheet name="BioID-LaA Candidates" sheetId="2" r:id="rId2"/>
    <sheet name="BioID-LaA UniProt Designations" sheetId="3" r:id="rId3"/>
    <sheet name="TurboID-LaA UniProt Designation" sheetId="4" r:id="rId4"/>
    <sheet name="Location Tables" sheetId="5"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 i="5" l="1"/>
  <c r="O4" i="5"/>
  <c r="O5" i="5"/>
  <c r="N5" i="5"/>
  <c r="Q5" i="5" l="1"/>
  <c r="P5" i="5"/>
  <c r="Q4" i="5" l="1"/>
  <c r="P4" i="5"/>
  <c r="T59" i="2" l="1"/>
  <c r="S59" i="2"/>
  <c r="R59" i="2"/>
  <c r="N59" i="2"/>
  <c r="T58" i="2"/>
  <c r="S58" i="2"/>
  <c r="R58" i="2"/>
  <c r="N58" i="2"/>
  <c r="T57" i="2"/>
  <c r="S57" i="2"/>
  <c r="R57" i="2"/>
  <c r="N57" i="2"/>
  <c r="T56" i="2"/>
  <c r="S56" i="2"/>
  <c r="R56" i="2"/>
  <c r="N56" i="2"/>
  <c r="T55" i="2"/>
  <c r="S55" i="2"/>
  <c r="R55" i="2"/>
  <c r="N55" i="2"/>
  <c r="T54" i="2"/>
  <c r="S54" i="2"/>
  <c r="R54" i="2"/>
  <c r="N54" i="2"/>
  <c r="T53" i="2"/>
  <c r="S53" i="2"/>
  <c r="R53" i="2"/>
  <c r="N53" i="2"/>
  <c r="T52" i="2"/>
  <c r="S52" i="2"/>
  <c r="R52" i="2"/>
  <c r="N52" i="2"/>
  <c r="T51" i="2"/>
  <c r="S51" i="2"/>
  <c r="R51" i="2"/>
  <c r="N51" i="2"/>
  <c r="T50" i="2"/>
  <c r="S50" i="2"/>
  <c r="R50" i="2"/>
  <c r="N50" i="2"/>
  <c r="T49" i="2"/>
  <c r="S49" i="2"/>
  <c r="R49" i="2"/>
  <c r="N49" i="2"/>
  <c r="T48" i="2"/>
  <c r="S48" i="2"/>
  <c r="R48" i="2"/>
  <c r="N48" i="2"/>
  <c r="T47" i="2"/>
  <c r="S47" i="2"/>
  <c r="R47" i="2"/>
  <c r="N47" i="2"/>
  <c r="T46" i="2"/>
  <c r="S46" i="2"/>
  <c r="R46" i="2"/>
  <c r="N46" i="2"/>
  <c r="T45" i="2"/>
  <c r="S45" i="2"/>
  <c r="R45" i="2"/>
  <c r="N45" i="2"/>
  <c r="T44" i="2"/>
  <c r="S44" i="2"/>
  <c r="R44" i="2"/>
  <c r="N44" i="2"/>
  <c r="T43" i="2"/>
  <c r="S43" i="2"/>
  <c r="R43" i="2"/>
  <c r="N43" i="2"/>
  <c r="T42" i="2"/>
  <c r="S42" i="2"/>
  <c r="R42" i="2"/>
  <c r="N42" i="2"/>
  <c r="T41" i="2"/>
  <c r="S41" i="2"/>
  <c r="R41" i="2"/>
  <c r="N41" i="2"/>
  <c r="T40" i="2"/>
  <c r="S40" i="2"/>
  <c r="R40" i="2"/>
  <c r="N40" i="2"/>
  <c r="T39" i="2"/>
  <c r="S39" i="2"/>
  <c r="R39" i="2"/>
  <c r="N39" i="2"/>
  <c r="T38" i="2"/>
  <c r="S38" i="2"/>
  <c r="R38" i="2"/>
  <c r="N38" i="2"/>
  <c r="T37" i="2"/>
  <c r="S37" i="2"/>
  <c r="R37" i="2"/>
  <c r="N37" i="2"/>
  <c r="T36" i="2"/>
  <c r="S36" i="2"/>
  <c r="R36" i="2"/>
  <c r="N36" i="2"/>
  <c r="T35" i="2"/>
  <c r="S35" i="2"/>
  <c r="R35" i="2"/>
  <c r="N35" i="2"/>
  <c r="T34" i="2"/>
  <c r="S34" i="2"/>
  <c r="R34" i="2"/>
  <c r="N34" i="2"/>
  <c r="T33" i="2"/>
  <c r="S33" i="2"/>
  <c r="R33" i="2"/>
  <c r="N33" i="2"/>
  <c r="T32" i="2"/>
  <c r="S32" i="2"/>
  <c r="R32" i="2"/>
  <c r="N32" i="2"/>
  <c r="T31" i="2"/>
  <c r="S31" i="2"/>
  <c r="R31" i="2"/>
  <c r="N31" i="2"/>
  <c r="T30" i="2"/>
  <c r="S30" i="2"/>
  <c r="R30" i="2"/>
  <c r="N30" i="2"/>
  <c r="T29" i="2"/>
  <c r="S29" i="2"/>
  <c r="R29" i="2"/>
  <c r="N29" i="2"/>
  <c r="T28" i="2"/>
  <c r="S28" i="2"/>
  <c r="R28" i="2"/>
  <c r="N28" i="2"/>
  <c r="T27" i="2"/>
  <c r="S27" i="2"/>
  <c r="R27" i="2"/>
  <c r="N27" i="2"/>
  <c r="T26" i="2"/>
  <c r="S26" i="2"/>
  <c r="R26" i="2"/>
  <c r="N26" i="2"/>
  <c r="T25" i="2"/>
  <c r="S25" i="2"/>
  <c r="R25" i="2"/>
  <c r="N25" i="2"/>
  <c r="T24" i="2"/>
  <c r="S24" i="2"/>
  <c r="R24" i="2"/>
  <c r="N24" i="2"/>
  <c r="T23" i="2"/>
  <c r="S23" i="2"/>
  <c r="R23" i="2"/>
  <c r="N23" i="2"/>
  <c r="T22" i="2"/>
  <c r="S22" i="2"/>
  <c r="R22" i="2"/>
  <c r="N22" i="2"/>
  <c r="T21" i="2"/>
  <c r="S21" i="2"/>
  <c r="R21" i="2"/>
  <c r="N21" i="2"/>
  <c r="T20" i="2"/>
  <c r="S20" i="2"/>
  <c r="R20" i="2"/>
  <c r="N20" i="2"/>
  <c r="T19" i="2"/>
  <c r="S19" i="2"/>
  <c r="R19" i="2"/>
  <c r="N19" i="2"/>
  <c r="T18" i="2"/>
  <c r="S18" i="2"/>
  <c r="R18" i="2"/>
  <c r="N18" i="2"/>
  <c r="T17" i="2"/>
  <c r="S17" i="2"/>
  <c r="R17" i="2"/>
  <c r="N17" i="2"/>
  <c r="T16" i="2"/>
  <c r="S16" i="2"/>
  <c r="R16" i="2"/>
  <c r="N16" i="2"/>
  <c r="T15" i="2"/>
  <c r="S15" i="2"/>
  <c r="R15" i="2"/>
  <c r="N15" i="2"/>
  <c r="T14" i="2"/>
  <c r="S14" i="2"/>
  <c r="R14" i="2"/>
  <c r="N14" i="2"/>
  <c r="T13" i="2"/>
  <c r="S13" i="2"/>
  <c r="R13" i="2"/>
  <c r="N13" i="2"/>
  <c r="T12" i="2"/>
  <c r="S12" i="2"/>
  <c r="R12" i="2"/>
  <c r="N12" i="2"/>
  <c r="T11" i="2"/>
  <c r="S11" i="2"/>
  <c r="R11" i="2"/>
  <c r="N11" i="2"/>
  <c r="T10" i="2"/>
  <c r="S10" i="2"/>
  <c r="R10" i="2"/>
  <c r="N10" i="2"/>
  <c r="T9" i="2"/>
  <c r="S9" i="2"/>
  <c r="R9" i="2"/>
  <c r="N9" i="2"/>
  <c r="T8" i="2"/>
  <c r="S8" i="2"/>
  <c r="R8" i="2"/>
  <c r="N8" i="2"/>
  <c r="T7" i="2"/>
  <c r="S7" i="2"/>
  <c r="R7" i="2"/>
  <c r="N7" i="2"/>
  <c r="T6" i="2"/>
  <c r="S6" i="2"/>
  <c r="R6" i="2"/>
  <c r="N6" i="2"/>
  <c r="T5" i="2"/>
  <c r="S5" i="2"/>
  <c r="R5" i="2"/>
  <c r="N5" i="2"/>
  <c r="T4" i="2"/>
  <c r="S4" i="2"/>
  <c r="R4" i="2"/>
  <c r="N4" i="2"/>
  <c r="T3" i="2"/>
  <c r="S3" i="2"/>
  <c r="R3" i="2"/>
  <c r="N3" i="2"/>
  <c r="T2" i="2"/>
  <c r="S2" i="2"/>
  <c r="R2" i="2"/>
  <c r="N2" i="2"/>
  <c r="T158" i="1"/>
  <c r="R158" i="1"/>
  <c r="N158" i="1"/>
  <c r="T157" i="1"/>
  <c r="R157" i="1"/>
  <c r="N157" i="1"/>
  <c r="T156" i="1"/>
  <c r="R156" i="1"/>
  <c r="N156" i="1"/>
  <c r="T155" i="1"/>
  <c r="R155" i="1"/>
  <c r="N155" i="1"/>
  <c r="T154" i="1"/>
  <c r="R154" i="1"/>
  <c r="N154" i="1"/>
  <c r="T153" i="1"/>
  <c r="R153" i="1"/>
  <c r="N153" i="1"/>
  <c r="T152" i="1"/>
  <c r="R152" i="1"/>
  <c r="S152" i="1" s="1"/>
  <c r="N152" i="1"/>
  <c r="T151" i="1"/>
  <c r="R151" i="1"/>
  <c r="N151" i="1"/>
  <c r="T150" i="1"/>
  <c r="R150" i="1"/>
  <c r="N150" i="1"/>
  <c r="T149" i="1"/>
  <c r="R149" i="1"/>
  <c r="N149" i="1"/>
  <c r="T148" i="1"/>
  <c r="R148" i="1"/>
  <c r="S148" i="1" s="1"/>
  <c r="N148" i="1"/>
  <c r="T147" i="1"/>
  <c r="R147" i="1"/>
  <c r="N147" i="1"/>
  <c r="T146" i="1"/>
  <c r="R146" i="1"/>
  <c r="N146" i="1"/>
  <c r="T145" i="1"/>
  <c r="R145" i="1"/>
  <c r="N145" i="1"/>
  <c r="T144" i="1"/>
  <c r="R144" i="1"/>
  <c r="S144" i="1" s="1"/>
  <c r="N144" i="1"/>
  <c r="T143" i="1"/>
  <c r="R143" i="1"/>
  <c r="N143" i="1"/>
  <c r="T142" i="1"/>
  <c r="R142" i="1"/>
  <c r="N142" i="1"/>
  <c r="T141" i="1"/>
  <c r="R141" i="1"/>
  <c r="N141" i="1"/>
  <c r="T140" i="1"/>
  <c r="R140" i="1"/>
  <c r="S140" i="1" s="1"/>
  <c r="N140" i="1"/>
  <c r="T139" i="1"/>
  <c r="R139" i="1"/>
  <c r="N139" i="1"/>
  <c r="T138" i="1"/>
  <c r="R138" i="1"/>
  <c r="N138" i="1"/>
  <c r="T137" i="1"/>
  <c r="R137" i="1"/>
  <c r="N137" i="1"/>
  <c r="T136" i="1"/>
  <c r="R136" i="1"/>
  <c r="S136" i="1" s="1"/>
  <c r="N136" i="1"/>
  <c r="T135" i="1"/>
  <c r="R135" i="1"/>
  <c r="N135" i="1"/>
  <c r="T134" i="1"/>
  <c r="R134" i="1"/>
  <c r="N134" i="1"/>
  <c r="T133" i="1"/>
  <c r="R133" i="1"/>
  <c r="N133" i="1"/>
  <c r="T132" i="1"/>
  <c r="R132" i="1"/>
  <c r="S132" i="1" s="1"/>
  <c r="N132" i="1"/>
  <c r="T131" i="1"/>
  <c r="R131" i="1"/>
  <c r="N131" i="1"/>
  <c r="T130" i="1"/>
  <c r="R130" i="1"/>
  <c r="N130" i="1"/>
  <c r="T129" i="1"/>
  <c r="R129" i="1"/>
  <c r="N129" i="1"/>
  <c r="T128" i="1"/>
  <c r="R128" i="1"/>
  <c r="S128" i="1" s="1"/>
  <c r="N128" i="1"/>
  <c r="T127" i="1"/>
  <c r="R127" i="1"/>
  <c r="N127" i="1"/>
  <c r="T126" i="1"/>
  <c r="R126" i="1"/>
  <c r="N126" i="1"/>
  <c r="T125" i="1"/>
  <c r="R125" i="1"/>
  <c r="N125" i="1"/>
  <c r="T124" i="1"/>
  <c r="R124" i="1"/>
  <c r="S124" i="1" s="1"/>
  <c r="N124" i="1"/>
  <c r="T123" i="1"/>
  <c r="R123" i="1"/>
  <c r="N123" i="1"/>
  <c r="T122" i="1"/>
  <c r="R122" i="1"/>
  <c r="N122" i="1"/>
  <c r="T121" i="1"/>
  <c r="R121" i="1"/>
  <c r="N121" i="1"/>
  <c r="T120" i="1"/>
  <c r="R120" i="1"/>
  <c r="S120" i="1" s="1"/>
  <c r="N120" i="1"/>
  <c r="T119" i="1"/>
  <c r="R119" i="1"/>
  <c r="N119" i="1"/>
  <c r="T118" i="1"/>
  <c r="R118" i="1"/>
  <c r="N118" i="1"/>
  <c r="T117" i="1"/>
  <c r="R117" i="1"/>
  <c r="N117" i="1"/>
  <c r="T116" i="1"/>
  <c r="R116" i="1"/>
  <c r="S116" i="1" s="1"/>
  <c r="N116" i="1"/>
  <c r="T115" i="1"/>
  <c r="R115" i="1"/>
  <c r="N115" i="1"/>
  <c r="T114" i="1"/>
  <c r="R114" i="1"/>
  <c r="N114" i="1"/>
  <c r="T113" i="1"/>
  <c r="R113" i="1"/>
  <c r="N113" i="1"/>
  <c r="T112" i="1"/>
  <c r="R112" i="1"/>
  <c r="S112" i="1" s="1"/>
  <c r="N112" i="1"/>
  <c r="T111" i="1"/>
  <c r="R111" i="1"/>
  <c r="N111" i="1"/>
  <c r="T110" i="1"/>
  <c r="R110" i="1"/>
  <c r="N110" i="1"/>
  <c r="T109" i="1"/>
  <c r="R109" i="1"/>
  <c r="N109" i="1"/>
  <c r="T108" i="1"/>
  <c r="R108" i="1"/>
  <c r="S108" i="1" s="1"/>
  <c r="N108" i="1"/>
  <c r="T107" i="1"/>
  <c r="R107" i="1"/>
  <c r="N107" i="1"/>
  <c r="T106" i="1"/>
  <c r="R106" i="1"/>
  <c r="N106" i="1"/>
  <c r="T105" i="1"/>
  <c r="R105" i="1"/>
  <c r="N105" i="1"/>
  <c r="T104" i="1"/>
  <c r="R104" i="1"/>
  <c r="S104" i="1" s="1"/>
  <c r="N104" i="1"/>
  <c r="T103" i="1"/>
  <c r="R103" i="1"/>
  <c r="N103" i="1"/>
  <c r="T102" i="1"/>
  <c r="R102" i="1"/>
  <c r="N102" i="1"/>
  <c r="T101" i="1"/>
  <c r="R101" i="1"/>
  <c r="N101" i="1"/>
  <c r="T100" i="1"/>
  <c r="R100" i="1"/>
  <c r="S100" i="1" s="1"/>
  <c r="N100" i="1"/>
  <c r="T99" i="1"/>
  <c r="R99" i="1"/>
  <c r="N99" i="1"/>
  <c r="T98" i="1"/>
  <c r="R98" i="1"/>
  <c r="N98" i="1"/>
  <c r="T97" i="1"/>
  <c r="R97" i="1"/>
  <c r="N97" i="1"/>
  <c r="T96" i="1"/>
  <c r="R96" i="1"/>
  <c r="S96" i="1" s="1"/>
  <c r="N96" i="1"/>
  <c r="T95" i="1"/>
  <c r="R95" i="1"/>
  <c r="N95" i="1"/>
  <c r="T94" i="1"/>
  <c r="R94" i="1"/>
  <c r="N94" i="1"/>
  <c r="T93" i="1"/>
  <c r="R93" i="1"/>
  <c r="N93" i="1"/>
  <c r="T92" i="1"/>
  <c r="R92" i="1"/>
  <c r="S92" i="1" s="1"/>
  <c r="N92" i="1"/>
  <c r="T91" i="1"/>
  <c r="R91" i="1"/>
  <c r="N91" i="1"/>
  <c r="T90" i="1"/>
  <c r="R90" i="1"/>
  <c r="N90" i="1"/>
  <c r="T89" i="1"/>
  <c r="R89" i="1"/>
  <c r="N89" i="1"/>
  <c r="T88" i="1"/>
  <c r="R88" i="1"/>
  <c r="S88" i="1" s="1"/>
  <c r="N88" i="1"/>
  <c r="T87" i="1"/>
  <c r="R87" i="1"/>
  <c r="N87" i="1"/>
  <c r="T86" i="1"/>
  <c r="R86" i="1"/>
  <c r="N86" i="1"/>
  <c r="T85" i="1"/>
  <c r="R85" i="1"/>
  <c r="N85" i="1"/>
  <c r="T84" i="1"/>
  <c r="R84" i="1"/>
  <c r="S84" i="1" s="1"/>
  <c r="N84" i="1"/>
  <c r="T83" i="1"/>
  <c r="R83" i="1"/>
  <c r="N83" i="1"/>
  <c r="T82" i="1"/>
  <c r="R82" i="1"/>
  <c r="N82" i="1"/>
  <c r="T81" i="1"/>
  <c r="R81" i="1"/>
  <c r="N81" i="1"/>
  <c r="T80" i="1"/>
  <c r="R80" i="1"/>
  <c r="S80" i="1" s="1"/>
  <c r="N80" i="1"/>
  <c r="T79" i="1"/>
  <c r="R79" i="1"/>
  <c r="N79" i="1"/>
  <c r="T78" i="1"/>
  <c r="R78" i="1"/>
  <c r="N78" i="1"/>
  <c r="T77" i="1"/>
  <c r="R77" i="1"/>
  <c r="N77" i="1"/>
  <c r="T76" i="1"/>
  <c r="R76" i="1"/>
  <c r="S76" i="1" s="1"/>
  <c r="N76" i="1"/>
  <c r="T75" i="1"/>
  <c r="R75" i="1"/>
  <c r="N75" i="1"/>
  <c r="T74" i="1"/>
  <c r="R74" i="1"/>
  <c r="N74" i="1"/>
  <c r="T73" i="1"/>
  <c r="R73" i="1"/>
  <c r="N73" i="1"/>
  <c r="T72" i="1"/>
  <c r="R72" i="1"/>
  <c r="S72" i="1" s="1"/>
  <c r="N72" i="1"/>
  <c r="T71" i="1"/>
  <c r="R71" i="1"/>
  <c r="N71" i="1"/>
  <c r="T70" i="1"/>
  <c r="R70" i="1"/>
  <c r="N70" i="1"/>
  <c r="T69" i="1"/>
  <c r="R69" i="1"/>
  <c r="N69" i="1"/>
  <c r="T68" i="1"/>
  <c r="R68" i="1"/>
  <c r="S68" i="1" s="1"/>
  <c r="N68" i="1"/>
  <c r="T67" i="1"/>
  <c r="R67" i="1"/>
  <c r="N67" i="1"/>
  <c r="T66" i="1"/>
  <c r="R66" i="1"/>
  <c r="N66" i="1"/>
  <c r="T65" i="1"/>
  <c r="R65" i="1"/>
  <c r="N65" i="1"/>
  <c r="T64" i="1"/>
  <c r="R64" i="1"/>
  <c r="S64" i="1" s="1"/>
  <c r="N64" i="1"/>
  <c r="T63" i="1"/>
  <c r="R63" i="1"/>
  <c r="N63" i="1"/>
  <c r="T62" i="1"/>
  <c r="R62" i="1"/>
  <c r="N62" i="1"/>
  <c r="T61" i="1"/>
  <c r="R61" i="1"/>
  <c r="N61" i="1"/>
  <c r="T60" i="1"/>
  <c r="R60" i="1"/>
  <c r="S60" i="1" s="1"/>
  <c r="N60" i="1"/>
  <c r="T59" i="1"/>
  <c r="R59" i="1"/>
  <c r="N59" i="1"/>
  <c r="T58" i="1"/>
  <c r="R58" i="1"/>
  <c r="N58" i="1"/>
  <c r="T57" i="1"/>
  <c r="R57" i="1"/>
  <c r="N57" i="1"/>
  <c r="T56" i="1"/>
  <c r="R56" i="1"/>
  <c r="S56" i="1" s="1"/>
  <c r="N56" i="1"/>
  <c r="T55" i="1"/>
  <c r="R55" i="1"/>
  <c r="N55" i="1"/>
  <c r="T54" i="1"/>
  <c r="R54" i="1"/>
  <c r="N54" i="1"/>
  <c r="T53" i="1"/>
  <c r="R53" i="1"/>
  <c r="N53" i="1"/>
  <c r="T52" i="1"/>
  <c r="R52" i="1"/>
  <c r="S52" i="1" s="1"/>
  <c r="N52" i="1"/>
  <c r="T51" i="1"/>
  <c r="R51" i="1"/>
  <c r="N51" i="1"/>
  <c r="T50" i="1"/>
  <c r="R50" i="1"/>
  <c r="N50" i="1"/>
  <c r="T49" i="1"/>
  <c r="R49" i="1"/>
  <c r="N49" i="1"/>
  <c r="T48" i="1"/>
  <c r="R48" i="1"/>
  <c r="S48" i="1" s="1"/>
  <c r="N48" i="1"/>
  <c r="T47" i="1"/>
  <c r="R47" i="1"/>
  <c r="N47" i="1"/>
  <c r="T46" i="1"/>
  <c r="R46" i="1"/>
  <c r="N46" i="1"/>
  <c r="T45" i="1"/>
  <c r="R45" i="1"/>
  <c r="N45" i="1"/>
  <c r="T44" i="1"/>
  <c r="R44" i="1"/>
  <c r="S44" i="1" s="1"/>
  <c r="N44" i="1"/>
  <c r="T43" i="1"/>
  <c r="R43" i="1"/>
  <c r="N43" i="1"/>
  <c r="T42" i="1"/>
  <c r="R42" i="1"/>
  <c r="N42" i="1"/>
  <c r="T41" i="1"/>
  <c r="R41" i="1"/>
  <c r="N41" i="1"/>
  <c r="T40" i="1"/>
  <c r="R40" i="1"/>
  <c r="S40" i="1" s="1"/>
  <c r="N40" i="1"/>
  <c r="T39" i="1"/>
  <c r="R39" i="1"/>
  <c r="N39" i="1"/>
  <c r="T38" i="1"/>
  <c r="R38" i="1"/>
  <c r="N38" i="1"/>
  <c r="T37" i="1"/>
  <c r="R37" i="1"/>
  <c r="N37" i="1"/>
  <c r="T36" i="1"/>
  <c r="R36" i="1"/>
  <c r="S36" i="1" s="1"/>
  <c r="N36" i="1"/>
  <c r="T35" i="1"/>
  <c r="R35" i="1"/>
  <c r="N35" i="1"/>
  <c r="T34" i="1"/>
  <c r="R34" i="1"/>
  <c r="N34" i="1"/>
  <c r="T33" i="1"/>
  <c r="R33" i="1"/>
  <c r="N33" i="1"/>
  <c r="T32" i="1"/>
  <c r="R32" i="1"/>
  <c r="S32" i="1" s="1"/>
  <c r="N32" i="1"/>
  <c r="T31" i="1"/>
  <c r="R31" i="1"/>
  <c r="N31" i="1"/>
  <c r="T30" i="1"/>
  <c r="R30" i="1"/>
  <c r="N30" i="1"/>
  <c r="T29" i="1"/>
  <c r="R29" i="1"/>
  <c r="N29" i="1"/>
  <c r="T28" i="1"/>
  <c r="R28" i="1"/>
  <c r="S28" i="1" s="1"/>
  <c r="N28" i="1"/>
  <c r="T27" i="1"/>
  <c r="R27" i="1"/>
  <c r="N27" i="1"/>
  <c r="T26" i="1"/>
  <c r="R26" i="1"/>
  <c r="N26" i="1"/>
  <c r="T25" i="1"/>
  <c r="R25" i="1"/>
  <c r="N25" i="1"/>
  <c r="T24" i="1"/>
  <c r="R24" i="1"/>
  <c r="S24" i="1" s="1"/>
  <c r="N24" i="1"/>
  <c r="T23" i="1"/>
  <c r="R23" i="1"/>
  <c r="N23" i="1"/>
  <c r="T22" i="1"/>
  <c r="R22" i="1"/>
  <c r="N22" i="1"/>
  <c r="T21" i="1"/>
  <c r="R21" i="1"/>
  <c r="N21" i="1"/>
  <c r="T20" i="1"/>
  <c r="R20" i="1"/>
  <c r="S20" i="1" s="1"/>
  <c r="N20" i="1"/>
  <c r="T19" i="1"/>
  <c r="R19" i="1"/>
  <c r="N19" i="1"/>
  <c r="T18" i="1"/>
  <c r="R18" i="1"/>
  <c r="N18" i="1"/>
  <c r="T17" i="1"/>
  <c r="R17" i="1"/>
  <c r="N17" i="1"/>
  <c r="T16" i="1"/>
  <c r="R16" i="1"/>
  <c r="S16" i="1" s="1"/>
  <c r="N16" i="1"/>
  <c r="T15" i="1"/>
  <c r="R15" i="1"/>
  <c r="N15" i="1"/>
  <c r="T14" i="1"/>
  <c r="R14" i="1"/>
  <c r="N14" i="1"/>
  <c r="T13" i="1"/>
  <c r="R13" i="1"/>
  <c r="N13" i="1"/>
  <c r="T12" i="1"/>
  <c r="R12" i="1"/>
  <c r="S12" i="1" s="1"/>
  <c r="N12" i="1"/>
  <c r="T11" i="1"/>
  <c r="R11" i="1"/>
  <c r="N11" i="1"/>
  <c r="T10" i="1"/>
  <c r="R10" i="1"/>
  <c r="N10" i="1"/>
  <c r="T9" i="1"/>
  <c r="R9" i="1"/>
  <c r="N9" i="1"/>
  <c r="T8" i="1"/>
  <c r="R8" i="1"/>
  <c r="S8" i="1" s="1"/>
  <c r="N8" i="1"/>
  <c r="T7" i="1"/>
  <c r="R7" i="1"/>
  <c r="N7" i="1"/>
  <c r="T6" i="1"/>
  <c r="R6" i="1"/>
  <c r="N6" i="1"/>
  <c r="T5" i="1"/>
  <c r="R5" i="1"/>
  <c r="N5" i="1"/>
  <c r="T4" i="1"/>
  <c r="R4" i="1"/>
  <c r="S4" i="1" s="1"/>
  <c r="N4" i="1"/>
  <c r="T3" i="1"/>
  <c r="R3" i="1"/>
  <c r="N3" i="1"/>
  <c r="T2" i="1"/>
  <c r="R2" i="1"/>
  <c r="N2" i="1"/>
  <c r="S10" i="1" l="1"/>
  <c r="S14" i="1"/>
  <c r="S26" i="1"/>
  <c r="S30" i="1"/>
  <c r="S46" i="1"/>
  <c r="S50" i="1"/>
  <c r="S54" i="1"/>
  <c r="S58" i="1"/>
  <c r="S62" i="1"/>
  <c r="S70" i="1"/>
  <c r="S78" i="1"/>
  <c r="S82" i="1"/>
  <c r="S94" i="1"/>
  <c r="S106" i="1"/>
  <c r="S110" i="1"/>
  <c r="S122" i="1"/>
  <c r="S126" i="1"/>
  <c r="S130" i="1"/>
  <c r="S134" i="1"/>
  <c r="S138" i="1"/>
  <c r="S142" i="1"/>
  <c r="S146" i="1"/>
  <c r="S150" i="1"/>
  <c r="S156" i="1"/>
  <c r="S2" i="1"/>
  <c r="S6" i="1"/>
  <c r="S18" i="1"/>
  <c r="S22" i="1"/>
  <c r="S34" i="1"/>
  <c r="S38" i="1"/>
  <c r="S42" i="1"/>
  <c r="S66" i="1"/>
  <c r="S74" i="1"/>
  <c r="S86" i="1"/>
  <c r="S90" i="1"/>
  <c r="S98" i="1"/>
  <c r="S102" i="1"/>
  <c r="S114" i="1"/>
  <c r="S118" i="1"/>
  <c r="S154" i="1"/>
  <c r="S158" i="1"/>
  <c r="S3" i="1"/>
  <c r="S7" i="1"/>
  <c r="S11" i="1"/>
  <c r="S15" i="1"/>
  <c r="S19" i="1"/>
  <c r="S23" i="1"/>
  <c r="S27" i="1"/>
  <c r="S31" i="1"/>
  <c r="S35" i="1"/>
  <c r="S39" i="1"/>
  <c r="S43" i="1"/>
  <c r="S47" i="1"/>
  <c r="S51" i="1"/>
  <c r="S55" i="1"/>
  <c r="S59" i="1"/>
  <c r="S63" i="1"/>
  <c r="S67" i="1"/>
  <c r="S71" i="1"/>
  <c r="S5" i="1"/>
  <c r="S9" i="1"/>
  <c r="S13" i="1"/>
  <c r="S17" i="1"/>
  <c r="S21" i="1"/>
  <c r="S25" i="1"/>
  <c r="S29" i="1"/>
  <c r="S33" i="1"/>
  <c r="S37" i="1"/>
  <c r="S41" i="1"/>
  <c r="S45" i="1"/>
  <c r="S49" i="1"/>
  <c r="S53" i="1"/>
  <c r="S57" i="1"/>
  <c r="S61" i="1"/>
  <c r="S65" i="1"/>
  <c r="S69" i="1"/>
  <c r="S73" i="1"/>
  <c r="S75" i="1"/>
  <c r="S79" i="1"/>
  <c r="S83" i="1"/>
  <c r="S87" i="1"/>
  <c r="S91" i="1"/>
  <c r="S95" i="1"/>
  <c r="S99" i="1"/>
  <c r="S103" i="1"/>
  <c r="S107" i="1"/>
  <c r="S111" i="1"/>
  <c r="S115" i="1"/>
  <c r="S119" i="1"/>
  <c r="S123" i="1"/>
  <c r="S127" i="1"/>
  <c r="S131" i="1"/>
  <c r="S135" i="1"/>
  <c r="S139" i="1"/>
  <c r="S143" i="1"/>
  <c r="S147" i="1"/>
  <c r="S151" i="1"/>
  <c r="S155" i="1"/>
  <c r="S77" i="1"/>
  <c r="S81" i="1"/>
  <c r="S85" i="1"/>
  <c r="S89" i="1"/>
  <c r="S93" i="1"/>
  <c r="S97" i="1"/>
  <c r="S101" i="1"/>
  <c r="S105" i="1"/>
  <c r="S109" i="1"/>
  <c r="S113" i="1"/>
  <c r="S117" i="1"/>
  <c r="S121" i="1"/>
  <c r="S125" i="1"/>
  <c r="S129" i="1"/>
  <c r="S133" i="1"/>
  <c r="S137" i="1"/>
  <c r="S141" i="1"/>
  <c r="S145" i="1"/>
  <c r="S149" i="1"/>
  <c r="S153" i="1"/>
  <c r="S157" i="1"/>
</calcChain>
</file>

<file path=xl/sharedStrings.xml><?xml version="1.0" encoding="utf-8"?>
<sst xmlns="http://schemas.openxmlformats.org/spreadsheetml/2006/main" count="3400" uniqueCount="1527">
  <si>
    <t>Protein IDs</t>
  </si>
  <si>
    <t>Majority protein IDs</t>
  </si>
  <si>
    <t>Peptide counts (all)</t>
  </si>
  <si>
    <t>Peptide counts (razor+unique)</t>
  </si>
  <si>
    <t>Peptide counts (unique)</t>
  </si>
  <si>
    <t>Protein names</t>
  </si>
  <si>
    <t>Gene names</t>
  </si>
  <si>
    <t>Fasta headers</t>
  </si>
  <si>
    <t>Number of proteins</t>
  </si>
  <si>
    <t>Peptides</t>
  </si>
  <si>
    <t>Sum Turbo</t>
  </si>
  <si>
    <t>Sum LaA</t>
  </si>
  <si>
    <t>Ratio LaA/Turbo</t>
  </si>
  <si>
    <t>N</t>
  </si>
  <si>
    <t>P02545</t>
  </si>
  <si>
    <t>Prelamin-A/C;Lamin-A/C</t>
  </si>
  <si>
    <t>LMNA</t>
  </si>
  <si>
    <t>Prelamin-A/C OS=Homo sapiens OX=9606 GN=LMNA PE=1 SV=1</t>
  </si>
  <si>
    <t>P42167</t>
  </si>
  <si>
    <t>Lamina-associated polypeptide 2, isoforms beta/gamma;Thymopoietin;Thymopentin</t>
  </si>
  <si>
    <t>TMPO</t>
  </si>
  <si>
    <t>Lamina-associated polypeptide 2, isoforms beta/gamma OS=Homo sapiens OX=9606 GN=TMPO PE=1 SV=2</t>
  </si>
  <si>
    <t>P42166</t>
  </si>
  <si>
    <t>Lamina-associated polypeptide 2, isoform alpha;Thymopoietin;Thymopentin</t>
  </si>
  <si>
    <t>Lamina-associated polypeptide 2, isoform alpha OS=Homo sapiens OX=9606 GN=TMPO PE=1 SV=2</t>
  </si>
  <si>
    <t>P50402</t>
  </si>
  <si>
    <t>Emerin</t>
  </si>
  <si>
    <t>EMD</t>
  </si>
  <si>
    <t>Emerin OS=Homo sapiens OX=9606 GN=EMD PE=1 SV=1</t>
  </si>
  <si>
    <t>P49790</t>
  </si>
  <si>
    <t>Nuclear pore complex protein Nup153</t>
  </si>
  <si>
    <t>NUP153</t>
  </si>
  <si>
    <t>Nuclear pore complex protein Nup153 OS=Homo sapiens OX=9606 GN=NUP153 PE=1 SV=2</t>
  </si>
  <si>
    <t>Q9Y2U8</t>
  </si>
  <si>
    <t>Inner nuclear membrane protein Man1</t>
  </si>
  <si>
    <t>LEMD3</t>
  </si>
  <si>
    <t>Inner nuclear membrane protein Man1 OS=Homo sapiens OX=9606 GN=LEMD3 PE=1 SV=2</t>
  </si>
  <si>
    <t>Q14739</t>
  </si>
  <si>
    <t>Lamin-B receptor</t>
  </si>
  <si>
    <t>LBR</t>
  </si>
  <si>
    <t>Lamin-B receptor OS=Homo sapiens OX=9606 GN=LBR PE=1 SV=2</t>
  </si>
  <si>
    <t>Q5JTV8</t>
  </si>
  <si>
    <t>Torsin-1A-interacting protein 1</t>
  </si>
  <si>
    <t>TOR1AIP1</t>
  </si>
  <si>
    <t>Torsin-1A-interacting protein 1 OS=Homo sapiens OX=9606 GN=TOR1AIP1 PE=1 SV=2</t>
  </si>
  <si>
    <t>P52948</t>
  </si>
  <si>
    <t>Nuclear pore complex protein Nup98-Nup96;Nuclear pore complex protein Nup98;Nuclear pore complex protein Nup96</t>
  </si>
  <si>
    <t>NUP98</t>
  </si>
  <si>
    <t>Nuclear pore complex protein Nup98-Nup96 OS=Homo sapiens OX=9606 GN=NUP98 PE=1 SV=4</t>
  </si>
  <si>
    <t>P20700</t>
  </si>
  <si>
    <t>Lamin-B1</t>
  </si>
  <si>
    <t>LMNB1</t>
  </si>
  <si>
    <t>Lamin-B1 OS=Homo sapiens OX=9606 GN=LMNB1 PE=1 SV=2</t>
  </si>
  <si>
    <t>Q8WYP5</t>
  </si>
  <si>
    <t>Protein ELYS</t>
  </si>
  <si>
    <t>AHCTF1</t>
  </si>
  <si>
    <t>Protein ELYS OS=Homo sapiens OX=9606 GN=AHCTF1 PE=1 SV=3</t>
  </si>
  <si>
    <t>Q9UKX7</t>
  </si>
  <si>
    <t>Nuclear pore complex protein Nup50</t>
  </si>
  <si>
    <t>NUP50</t>
  </si>
  <si>
    <t>Nuclear pore complex protein Nup50 OS=Homo sapiens OX=9606 GN=NUP50 PE=1 SV=2</t>
  </si>
  <si>
    <t>O94901</t>
  </si>
  <si>
    <t>SUN domain-containing protein 1</t>
  </si>
  <si>
    <t>SUN1</t>
  </si>
  <si>
    <t>SUN domain-containing protein 1 OS=Homo sapiens OX=9606 GN=SUN1 PE=1 SV=3</t>
  </si>
  <si>
    <t>Q96HA1</t>
  </si>
  <si>
    <t>Nuclear envelope pore membrane protein POM 121</t>
  </si>
  <si>
    <t>POM121</t>
  </si>
  <si>
    <t>Nuclear envelope pore membrane protein POM 121 OS=Homo sapiens OX=9606 GN=POM121 PE=1 SV=2</t>
  </si>
  <si>
    <t>O75396</t>
  </si>
  <si>
    <t>Vesicle-trafficking protein SEC22b</t>
  </si>
  <si>
    <t>SEC22B</t>
  </si>
  <si>
    <t>Vesicle-trafficking protein SEC22b OS=Homo sapiens OX=9606 GN=SEC22B PE=1 SV=4</t>
  </si>
  <si>
    <t>Q9P0U3</t>
  </si>
  <si>
    <t>Sentrin-specific protease 1</t>
  </si>
  <si>
    <t>SENP1</t>
  </si>
  <si>
    <t>Sentrin-specific protease 1 OS=Homo sapiens OX=9606 GN=SENP1 PE=1 SV=2</t>
  </si>
  <si>
    <t>Q03252</t>
  </si>
  <si>
    <t>Lamin-B2</t>
  </si>
  <si>
    <t>LMNB2</t>
  </si>
  <si>
    <t>Lamin-B2 OS=Homo sapiens OX=9606 GN=LMNB2 PE=1 SV=4</t>
  </si>
  <si>
    <t>Q86Y07</t>
  </si>
  <si>
    <t>Serine/threonine-protein kinase VRK2</t>
  </si>
  <si>
    <t>VRK2</t>
  </si>
  <si>
    <t>Serine/threonine-protein kinase VRK2 OS=Homo sapiens OX=9606 GN=VRK2 PE=1 SV=3</t>
  </si>
  <si>
    <t>A8CG34;A6NF01;Q6PJE2</t>
  </si>
  <si>
    <t>A8CG34</t>
  </si>
  <si>
    <t>35;12;9</t>
  </si>
  <si>
    <t>8;2;0</t>
  </si>
  <si>
    <t>Nuclear envelope pore membrane protein POM 121C</t>
  </si>
  <si>
    <t>POM121C</t>
  </si>
  <si>
    <t>Nuclear envelope pore membrane protein POM 121C OS=Homo sapiens OX=9606 GN=POM121C PE=1 SV=3</t>
  </si>
  <si>
    <t>Q9Y6X4</t>
  </si>
  <si>
    <t>Soluble lamin-associated protein of 75 kDa</t>
  </si>
  <si>
    <t>FAM169A</t>
  </si>
  <si>
    <t>Soluble lamin-associated protein of 75 kDa OS=Homo sapiens OX=9606 GN=FAM169A PE=1 SV=2</t>
  </si>
  <si>
    <t>Q9ULW0</t>
  </si>
  <si>
    <t>Targeting protein for Xklp2</t>
  </si>
  <si>
    <t>TPX2</t>
  </si>
  <si>
    <t>Targeting protein for Xklp2 OS=Homo sapiens OX=9606 GN=TPX2 PE=1 SV=2</t>
  </si>
  <si>
    <t>Q96SK2</t>
  </si>
  <si>
    <t>Transmembrane protein 209</t>
  </si>
  <si>
    <t>TMEM209</t>
  </si>
  <si>
    <t>Transmembrane protein 209 OS=Homo sapiens OX=9606 GN=TMEM209 PE=1 SV=2</t>
  </si>
  <si>
    <t>Q9BTX1</t>
  </si>
  <si>
    <t>Nucleoporin NDC1</t>
  </si>
  <si>
    <t>NDC1</t>
  </si>
  <si>
    <t>Nucleoporin NDC1 OS=Homo sapiens OX=9606 GN=NDC1 PE=1 SV=2</t>
  </si>
  <si>
    <t>Q3LXA3</t>
  </si>
  <si>
    <t>Bifunctional ATP-dependent dihydroxyacetone kinase/FAD-AMP lyase (cyclizing);ATP-dependent dihydroxyacetone kinase;FAD-AMP lyase (cyclizing)</t>
  </si>
  <si>
    <t>DAK</t>
  </si>
  <si>
    <t>Triokinase/FMN cyclase OS=Homo sapiens OX=9606 GN=TKFC PE=1 SV=2</t>
  </si>
  <si>
    <t>Q9Y6I9</t>
  </si>
  <si>
    <t>Testis-expressed sequence 264 protein</t>
  </si>
  <si>
    <t>TEX264</t>
  </si>
  <si>
    <t>Testis-expressed protein 264 OS=Homo sapiens OX=9606 GN=TEX264 PE=1 SV=1</t>
  </si>
  <si>
    <t>Q58FF8</t>
  </si>
  <si>
    <t>Putative heat shock protein HSP 90-beta 2</t>
  </si>
  <si>
    <t>HSP90AB2P</t>
  </si>
  <si>
    <t>Putative heat shock protein HSP 90-beta 2 OS=Homo sapiens OX=9606 GN=HSP90AB2P PE=1 SV=2</t>
  </si>
  <si>
    <t>Q8WUM0</t>
  </si>
  <si>
    <t>Nuclear pore complex protein Nup133</t>
  </si>
  <si>
    <t>NUP133</t>
  </si>
  <si>
    <t>Nuclear pore complex protein Nup133 OS=Homo sapiens OX=9606 GN=NUP133 PE=1 SV=2</t>
  </si>
  <si>
    <t>P12270</t>
  </si>
  <si>
    <t>Nucleoprotein TPR</t>
  </si>
  <si>
    <t>TPR</t>
  </si>
  <si>
    <t>Nucleoprotein TPR OS=Homo sapiens OX=9606 GN=TPR PE=1 SV=3</t>
  </si>
  <si>
    <t>O60318</t>
  </si>
  <si>
    <t>Germinal-center associated nuclear protein</t>
  </si>
  <si>
    <t>MCM3AP</t>
  </si>
  <si>
    <t>Germinal-center associated nuclear protein OS=Homo sapiens OX=9606 GN=MCM3AP PE=1 SV=2</t>
  </si>
  <si>
    <t>P36776</t>
  </si>
  <si>
    <t>Lon protease homolog, mitochondrial</t>
  </si>
  <si>
    <t>LONP1</t>
  </si>
  <si>
    <t>Lon protease homolog, mitochondrial OS=Homo sapiens OX=9606 GN=LONP1 PE=1 SV=2</t>
  </si>
  <si>
    <t>Q9UH99</t>
  </si>
  <si>
    <t>SUN domain-containing protein 2</t>
  </si>
  <si>
    <t>SUN2</t>
  </si>
  <si>
    <t>SUN domain-containing protein 2 OS=Homo sapiens OX=9606 GN=SUN2 PE=1 SV=3</t>
  </si>
  <si>
    <t>P00167</t>
  </si>
  <si>
    <t>Cytochrome b5</t>
  </si>
  <si>
    <t>CYB5A</t>
  </si>
  <si>
    <t>Cytochrome b5 OS=Homo sapiens OX=9606 GN=CYB5A PE=1 SV=2</t>
  </si>
  <si>
    <t>O75694</t>
  </si>
  <si>
    <t>Nuclear pore complex protein Nup155</t>
  </si>
  <si>
    <t>NUP155</t>
  </si>
  <si>
    <t>Nuclear pore complex protein Nup155 OS=Homo sapiens OX=9606 GN=NUP155 PE=1 SV=1</t>
  </si>
  <si>
    <t>Q8IWB1</t>
  </si>
  <si>
    <t>Inositol 1,4,5-trisphosphate receptor-interacting protein</t>
  </si>
  <si>
    <t>ITPRIP</t>
  </si>
  <si>
    <t>Inositol 1,4,5-trisphosphate receptor-interacting protein OS=Homo sapiens OX=9606 GN=ITPRIP PE=1 SV=1</t>
  </si>
  <si>
    <t>Q9BWN1</t>
  </si>
  <si>
    <t>Proline-rich protein 14</t>
  </si>
  <si>
    <t>PRR14</t>
  </si>
  <si>
    <t>Proline-rich protein 14 OS=Homo sapiens OX=9606 GN=PRR14 PE=1 SV=1</t>
  </si>
  <si>
    <t>P62314</t>
  </si>
  <si>
    <t>Small nuclear ribonucleoprotein Sm D1</t>
  </si>
  <si>
    <t>SNRPD1</t>
  </si>
  <si>
    <t>Small nuclear ribonucleoprotein Sm D1 OS=Homo sapiens OX=9606 GN=SNRPD1 PE=1 SV=1</t>
  </si>
  <si>
    <t>Q5SNT2</t>
  </si>
  <si>
    <t>Transmembrane protein 201</t>
  </si>
  <si>
    <t>TMEM201</t>
  </si>
  <si>
    <t>Transmembrane protein 201 OS=Homo sapiens OX=9606 GN=TMEM201 PE=1 SV=1</t>
  </si>
  <si>
    <t>Q9Y4P3</t>
  </si>
  <si>
    <t>Transducin beta-like protein 2</t>
  </si>
  <si>
    <t>TBL2</t>
  </si>
  <si>
    <t>Transducin beta-like protein 2 OS=Homo sapiens OX=9606 GN=TBL2 PE=1 SV=1</t>
  </si>
  <si>
    <t>Q9Y394</t>
  </si>
  <si>
    <t>Dehydrogenase/reductase SDR family member 7</t>
  </si>
  <si>
    <t>DHRS7</t>
  </si>
  <si>
    <t>Dehydrogenase/reductase SDR family member 7 OS=Homo sapiens OX=9606 GN=DHRS7 PE=1 SV=1</t>
  </si>
  <si>
    <t>Q16401</t>
  </si>
  <si>
    <t>26S proteasome non-ATPase regulatory subunit 5</t>
  </si>
  <si>
    <t>PSMD5</t>
  </si>
  <si>
    <t>26S proteasome non-ATPase regulatory subunit 5 OS=Homo sapiens OX=9606 GN=PSMD5 PE=1 SV=3</t>
  </si>
  <si>
    <t>Q5BJD5</t>
  </si>
  <si>
    <t>Transmembrane protein 41B</t>
  </si>
  <si>
    <t>TMEM41B</t>
  </si>
  <si>
    <t>Transmembrane protein 41B OS=Homo sapiens OX=9606 GN=TMEM41B PE=1 SV=1</t>
  </si>
  <si>
    <t>O75915</t>
  </si>
  <si>
    <t>PRA1 family protein 3</t>
  </si>
  <si>
    <t>ARL6IP5</t>
  </si>
  <si>
    <t>PRA1 family protein 3 OS=Homo sapiens OX=9606 GN=ARL6IP5 PE=1 SV=1</t>
  </si>
  <si>
    <t>Q9Y679</t>
  </si>
  <si>
    <t>Ancient ubiquitous protein 1</t>
  </si>
  <si>
    <t>AUP1</t>
  </si>
  <si>
    <t>Ancient ubiquitous protein 1 OS=Homo sapiens OX=9606 GN=AUP1 PE=1 SV=2</t>
  </si>
  <si>
    <t>Q13724</t>
  </si>
  <si>
    <t>Mannosyl-oligosaccharide glucosidase</t>
  </si>
  <si>
    <t>MOGS</t>
  </si>
  <si>
    <t>Mannosyl-oligosaccharide glucosidase OS=Homo sapiens OX=9606 GN=MOGS PE=1 SV=5</t>
  </si>
  <si>
    <t>Q6NUQ4</t>
  </si>
  <si>
    <t>Transmembrane protein 214</t>
  </si>
  <si>
    <t>TMEM214</t>
  </si>
  <si>
    <t>Transmembrane protein 214 OS=Homo sapiens OX=9606 GN=TMEM214 PE=1 SV=2</t>
  </si>
  <si>
    <t>Q8N1F7</t>
  </si>
  <si>
    <t>Nuclear pore complex protein Nup93</t>
  </si>
  <si>
    <t>NUP93</t>
  </si>
  <si>
    <t>Nuclear pore complex protein Nup93 OS=Homo sapiens OX=9606 GN=NUP93 PE=1 SV=2</t>
  </si>
  <si>
    <t>Q03135;P56539</t>
  </si>
  <si>
    <t>Q03135</t>
  </si>
  <si>
    <t>7;1</t>
  </si>
  <si>
    <t>Caveolin-1</t>
  </si>
  <si>
    <t>CAV1</t>
  </si>
  <si>
    <t>Caveolin-1 OS=Homo sapiens OX=9606 GN=CAV1 PE=1 SV=4</t>
  </si>
  <si>
    <t>P43246</t>
  </si>
  <si>
    <t>DNA mismatch repair protein Msh2</t>
  </si>
  <si>
    <t>MSH2</t>
  </si>
  <si>
    <t>DNA mismatch repair protein Msh2 OS=Homo sapiens OX=9606 GN=MSH2 PE=1 SV=1</t>
  </si>
  <si>
    <t>Q9BRR6</t>
  </si>
  <si>
    <t>ADP-dependent glucokinase</t>
  </si>
  <si>
    <t>ADPGK</t>
  </si>
  <si>
    <t>ADP-dependent glucokinase OS=Homo sapiens OX=9606 GN=ADPGK PE=1 SV=1</t>
  </si>
  <si>
    <t>Q86UW9</t>
  </si>
  <si>
    <t>Probable E3 ubiquitin-protein ligase DTX2</t>
  </si>
  <si>
    <t>DTX2</t>
  </si>
  <si>
    <t>Probable E3 ubiquitin-protein ligase DTX2 OS=Homo sapiens OX=9606 GN=DTX2 PE=1 SV=3</t>
  </si>
  <si>
    <t>Q8N766</t>
  </si>
  <si>
    <t>ER membrane protein complex subunit 1</t>
  </si>
  <si>
    <t>EMC1</t>
  </si>
  <si>
    <t>ER membrane protein complex subunit 1 OS=Homo sapiens OX=9606 GN=EMC1 PE=1 SV=1</t>
  </si>
  <si>
    <t>P17612;P22694;P22612</t>
  </si>
  <si>
    <t>P17612;P22694</t>
  </si>
  <si>
    <t>11;6;2</t>
  </si>
  <si>
    <t>cAMP-dependent protein kinase catalytic subunit alpha;cAMP-dependent protein kinase catalytic subunit beta</t>
  </si>
  <si>
    <t>PRKACA;PRKACB</t>
  </si>
  <si>
    <t>cAMP-dependent protein kinase catalytic subunit alpha OS=Homo sapiens OX=9606 GN=PRKACA PE=1 SV=2;cAMP-dependent protein kinase catalytic subunit beta OS=Homo sapiens OX=9606 GN=PRKACB PE=1 SV=2</t>
  </si>
  <si>
    <t>Q99805</t>
  </si>
  <si>
    <t>Transmembrane 9 superfamily member 2</t>
  </si>
  <si>
    <t>TM9SF2</t>
  </si>
  <si>
    <t>Transmembrane 9 superfamily member 2 OS=Homo sapiens OX=9606 GN=TM9SF2 PE=1 SV=1</t>
  </si>
  <si>
    <t>Q9UGP8</t>
  </si>
  <si>
    <t>Translocation protein SEC63 homolog</t>
  </si>
  <si>
    <t>SEC63</t>
  </si>
  <si>
    <t>Translocation protein SEC63 homolog OS=Homo sapiens OX=9606 GN=SEC63 PE=1 SV=2</t>
  </si>
  <si>
    <t>Q92917</t>
  </si>
  <si>
    <t>G patch domain and KOW motifs-containing protein</t>
  </si>
  <si>
    <t>GPKOW</t>
  </si>
  <si>
    <t>G-patch domain and KOW motifs-containing protein OS=Homo sapiens OX=9606 GN=GPKOW PE=1 SV=2</t>
  </si>
  <si>
    <t>Q13505</t>
  </si>
  <si>
    <t>Metaxin-1</t>
  </si>
  <si>
    <t>MTX1</t>
  </si>
  <si>
    <t>Metaxin-1 OS=Homo sapiens OX=9606 GN=MTX1 PE=1 SV=3</t>
  </si>
  <si>
    <t>P17174</t>
  </si>
  <si>
    <t>Aspartate aminotransferase, cytoplasmic</t>
  </si>
  <si>
    <t>GOT1</t>
  </si>
  <si>
    <t>Aspartate aminotransferase, cytoplasmic OS=Homo sapiens OX=9606 GN=GOT1 PE=1 SV=3</t>
  </si>
  <si>
    <t>Q9HD20</t>
  </si>
  <si>
    <t>Manganese-transporting ATPase 13A1</t>
  </si>
  <si>
    <t>ATP13A1</t>
  </si>
  <si>
    <t>Manganese-transporting ATPase 13A1 OS=Homo sapiens OX=9606 GN=ATP13A1 PE=1 SV=2</t>
  </si>
  <si>
    <t>O15155</t>
  </si>
  <si>
    <t>BET1 homolog</t>
  </si>
  <si>
    <t>BET1</t>
  </si>
  <si>
    <t>BET1 homolog OS=Homo sapiens OX=9606 GN=BET1 PE=1 SV=1</t>
  </si>
  <si>
    <t>O15269</t>
  </si>
  <si>
    <t>Serine palmitoyltransferase 1</t>
  </si>
  <si>
    <t>SPTLC1</t>
  </si>
  <si>
    <t>Serine palmitoyltransferase 1 OS=Homo sapiens OX=9606 GN=SPTLC1 PE=1 SV=1</t>
  </si>
  <si>
    <t>P49585;Q9Y5K3</t>
  </si>
  <si>
    <t>P49585</t>
  </si>
  <si>
    <t>11;5</t>
  </si>
  <si>
    <t>Choline-phosphate cytidylyltransferase A</t>
  </si>
  <si>
    <t>PCYT1A</t>
  </si>
  <si>
    <t>Choline-phosphate cytidylyltransferase A OS=Homo sapiens OX=9606 GN=PCYT1A PE=1 SV=2</t>
  </si>
  <si>
    <t>O75880</t>
  </si>
  <si>
    <t>Protein SCO1 homolog, mitochondrial</t>
  </si>
  <si>
    <t>SCO1</t>
  </si>
  <si>
    <t>Protein SCO1 homolog, mitochondrial OS=Homo sapiens OX=9606 GN=SCO1 PE=1 SV=1</t>
  </si>
  <si>
    <t>O95249</t>
  </si>
  <si>
    <t>Golgi SNAP receptor complex member 1</t>
  </si>
  <si>
    <t>GOSR1</t>
  </si>
  <si>
    <t>Golgi SNAP receptor complex member 1 OS=Homo sapiens OX=9606 GN=GOSR1 PE=1 SV=1</t>
  </si>
  <si>
    <t>Q13616</t>
  </si>
  <si>
    <t>Cullin-1</t>
  </si>
  <si>
    <t>CUL1</t>
  </si>
  <si>
    <t>Cullin-1 OS=Homo sapiens OX=9606 GN=CUL1 PE=1 SV=2</t>
  </si>
  <si>
    <t>P09543</t>
  </si>
  <si>
    <t>2,3-cyclic-nucleotide 3-phosphodiesterase</t>
  </si>
  <si>
    <t>CNP</t>
  </si>
  <si>
    <t>2,3-cyclic-nucleotide 3-phosphodiesterase OS=Homo sapiens OX=9606 GN=CNP PE=1 SV=2</t>
  </si>
  <si>
    <t>Q9HAB8</t>
  </si>
  <si>
    <t>Phosphopantothenate--cysteine ligase</t>
  </si>
  <si>
    <t>PPCS</t>
  </si>
  <si>
    <t>Phosphopantothenate--cysteine ligase OS=Homo sapiens OX=9606 GN=PPCS PE=1 SV=2</t>
  </si>
  <si>
    <t>Q96G23</t>
  </si>
  <si>
    <t>Ceramide synthase 2</t>
  </si>
  <si>
    <t>CERS2</t>
  </si>
  <si>
    <t>Ceramide synthase 2 OS=Homo sapiens OX=9606 GN=CERS2 PE=1 SV=1</t>
  </si>
  <si>
    <t>Q969Z0</t>
  </si>
  <si>
    <t>Protein TBRG4</t>
  </si>
  <si>
    <t>TBRG4</t>
  </si>
  <si>
    <t>FAST kinase domain-containing protein 4 OS=Homo sapiens OX=9606 GN=TBRG4 PE=1 SV=1</t>
  </si>
  <si>
    <t>P35052</t>
  </si>
  <si>
    <t>Glypican-1;Secreted glypican-1</t>
  </si>
  <si>
    <t>GPC1</t>
  </si>
  <si>
    <t>Glypican-1 OS=Homo sapiens OX=9606 GN=GPC1 PE=1 SV=2</t>
  </si>
  <si>
    <t>Q9BVC6</t>
  </si>
  <si>
    <t>Transmembrane protein 109</t>
  </si>
  <si>
    <t>TMEM109</t>
  </si>
  <si>
    <t>Transmembrane protein 109 OS=Homo sapiens OX=9606 GN=TMEM109 PE=1 SV=1</t>
  </si>
  <si>
    <t>Q9NXE4</t>
  </si>
  <si>
    <t>Sphingomyelin phosphodiesterase 4</t>
  </si>
  <si>
    <t>SMPD4</t>
  </si>
  <si>
    <t>Sphingomyelin phosphodiesterase 4 OS=Homo sapiens OX=9606 GN=SMPD4 PE=1 SV=3</t>
  </si>
  <si>
    <t>Q5JPH6</t>
  </si>
  <si>
    <t>Probable glutamate--tRNA ligase, mitochondrial</t>
  </si>
  <si>
    <t>EARS2</t>
  </si>
  <si>
    <t>Probable glutamate--tRNA ligase, mitochondrial OS=Homo sapiens OX=9606 GN=EARS2 PE=1 SV=2</t>
  </si>
  <si>
    <t>P04818</t>
  </si>
  <si>
    <t>Thymidylate synthase</t>
  </si>
  <si>
    <t>TYMS</t>
  </si>
  <si>
    <t>Thymidylate synthase OS=Homo sapiens OX=9606 GN=TYMS PE=1 SV=3</t>
  </si>
  <si>
    <t>Q8N6R0</t>
  </si>
  <si>
    <t>Methyltransferase-like protein 13</t>
  </si>
  <si>
    <t>METTL13</t>
  </si>
  <si>
    <t>Methyltransferase-like protein 13 OS=Homo sapiens OX=9606 GN=METTL13 PE=1 SV=1</t>
  </si>
  <si>
    <t>Q9P287</t>
  </si>
  <si>
    <t>BRCA2 and CDKN1A-interacting protein</t>
  </si>
  <si>
    <t>BCCIP</t>
  </si>
  <si>
    <t>BRCA2 and CDKN1A-interacting protein OS=Homo sapiens OX=9606 GN=BCCIP PE=1 SV=1</t>
  </si>
  <si>
    <t>Q5JTH9</t>
  </si>
  <si>
    <t>RRP12-like protein</t>
  </si>
  <si>
    <t>RRP12</t>
  </si>
  <si>
    <t>RRP12-like protein OS=Homo sapiens OX=9606 GN=RRP12 PE=1 SV=2</t>
  </si>
  <si>
    <t>Q8NC56</t>
  </si>
  <si>
    <t>LEM domain-containing protein 2</t>
  </si>
  <si>
    <t>LEMD2</t>
  </si>
  <si>
    <t>LEM domain-containing protein 2 OS=Homo sapiens OX=9606 GN=LEMD2 PE=1 SV=1</t>
  </si>
  <si>
    <t>Q14690</t>
  </si>
  <si>
    <t>Protein RRP5 homolog</t>
  </si>
  <si>
    <t>PDCD11</t>
  </si>
  <si>
    <t>Protein RRP5 homolog OS=Homo sapiens OX=9606 GN=PDCD11 PE=1 SV=3</t>
  </si>
  <si>
    <t>Q9H0U3</t>
  </si>
  <si>
    <t>Magnesium transporter protein 1</t>
  </si>
  <si>
    <t>MAGT1</t>
  </si>
  <si>
    <t>Magnesium transporter protein 1 OS=Homo sapiens OX=9606 GN=MAGT1 PE=1 SV=1</t>
  </si>
  <si>
    <t>Q9Y6M5</t>
  </si>
  <si>
    <t>Zinc transporter 1</t>
  </si>
  <si>
    <t>SLC30A1</t>
  </si>
  <si>
    <t>Zinc transporter 1 OS=Homo sapiens OX=9606 GN=SLC30A1 PE=1 SV=3</t>
  </si>
  <si>
    <t>P56182</t>
  </si>
  <si>
    <t>Ribosomal RNA processing protein 1 homolog A</t>
  </si>
  <si>
    <t>RRP1</t>
  </si>
  <si>
    <t>Ribosomal RNA processing protein 1 homolog A OS=Homo sapiens OX=9606 GN=RRP1 PE=1 SV=1</t>
  </si>
  <si>
    <t>Q9Y5L0</t>
  </si>
  <si>
    <t>Transportin-3</t>
  </si>
  <si>
    <t>TNPO3</t>
  </si>
  <si>
    <t>Transportin-3 OS=Homo sapiens OX=9606 GN=TNPO3 PE=1 SV=3</t>
  </si>
  <si>
    <t>Q9UNS2</t>
  </si>
  <si>
    <t>COP9 signalosome complex subunit 3</t>
  </si>
  <si>
    <t>COPS3</t>
  </si>
  <si>
    <t>COP9 signalosome complex subunit 3 OS=Homo sapiens OX=9606 GN=COPS3 PE=1 SV=3</t>
  </si>
  <si>
    <t>Q14566</t>
  </si>
  <si>
    <t>DNA replication licensing factor MCM6</t>
  </si>
  <si>
    <t>MCM6</t>
  </si>
  <si>
    <t>DNA replication licensing factor MCM6 OS=Homo sapiens OX=9606 GN=MCM6 PE=1 SV=1</t>
  </si>
  <si>
    <t>Q15397</t>
  </si>
  <si>
    <t>Pumilio domain-containing protein KIAA0020</t>
  </si>
  <si>
    <t>KIAA0020</t>
  </si>
  <si>
    <t>Pumilio homolog 3 OS=Homo sapiens OX=9606 GN=PUM3 PE=1 SV=3</t>
  </si>
  <si>
    <t>O15118</t>
  </si>
  <si>
    <t>Niemann-Pick C1 protein</t>
  </si>
  <si>
    <t>NPC1</t>
  </si>
  <si>
    <t>NPC intracellular cholesterol transporter 1 OS=Homo sapiens OX=9606 GN=NPC1 PE=1 SV=2</t>
  </si>
  <si>
    <t>P35250</t>
  </si>
  <si>
    <t>Replication factor C subunit 2</t>
  </si>
  <si>
    <t>RFC2</t>
  </si>
  <si>
    <t>Replication factor C subunit 2 OS=Homo sapiens OX=9606 GN=RFC2 PE=1 SV=3</t>
  </si>
  <si>
    <t>O60684;O15131</t>
  </si>
  <si>
    <t>O60684</t>
  </si>
  <si>
    <t>9;4</t>
  </si>
  <si>
    <t>5;1</t>
  </si>
  <si>
    <t>Importin subunit alpha-7</t>
  </si>
  <si>
    <t>KPNA6</t>
  </si>
  <si>
    <t>Importin subunit alpha-7 OS=Homo sapiens OX=9606 GN=KPNA6 PE=1 SV=1</t>
  </si>
  <si>
    <t>O00194</t>
  </si>
  <si>
    <t>Ras-related protein Rab-27B</t>
  </si>
  <si>
    <t>RAB27B</t>
  </si>
  <si>
    <t>Ras-related protein Rab-27B OS=Homo sapiens OX=9606 GN=RAB27B PE=1 SV=4</t>
  </si>
  <si>
    <t>Q15286</t>
  </si>
  <si>
    <t>Ras-related protein Rab-35</t>
  </si>
  <si>
    <t>RAB35</t>
  </si>
  <si>
    <t>Ras-related protein Rab-35 OS=Homo sapiens OX=9606 GN=RAB35 PE=1 SV=1</t>
  </si>
  <si>
    <t>P15291</t>
  </si>
  <si>
    <t>Beta-1,4-galactosyltransferase 1;Lactose synthase A protein;N-acetyllactosamine synthase;Beta-N-acetylglucosaminylglycopeptide beta-1,4-galactosyltransferase;Beta-N-acetylglucosaminyl-glycolipid beta-1,4-galactosyltransferase;Processed beta-1,4-galactosyltransferase 1</t>
  </si>
  <si>
    <t>B4GALT1</t>
  </si>
  <si>
    <t>Beta-1,4-galactosyltransferase 1 OS=Homo sapiens OX=9606 GN=B4GALT1 PE=1 SV=5</t>
  </si>
  <si>
    <t>Q6NUM9</t>
  </si>
  <si>
    <t>All-trans-retinol 13,14-reductase</t>
  </si>
  <si>
    <t>RETSAT</t>
  </si>
  <si>
    <t>All-trans-retinol 13,14-reductase OS=Homo sapiens OX=9606 GN=RETSAT PE=1 SV=2</t>
  </si>
  <si>
    <t>Q15392</t>
  </si>
  <si>
    <t>Delta(24)-sterol reductase</t>
  </si>
  <si>
    <t>DHCR24</t>
  </si>
  <si>
    <t>Delta(24)-sterol reductase OS=Homo sapiens OX=9606 GN=DHCR24 PE=1 SV=2</t>
  </si>
  <si>
    <t>Q8N4V1</t>
  </si>
  <si>
    <t>Membrane magnesium transporter 1</t>
  </si>
  <si>
    <t>MMGT1</t>
  </si>
  <si>
    <t>Membrane magnesium transporter 1 OS=Homo sapiens OX=9606 GN=MMGT1 PE=1 SV=1</t>
  </si>
  <si>
    <t>Q9UIG0</t>
  </si>
  <si>
    <t>Tyrosine-protein kinase BAZ1B</t>
  </si>
  <si>
    <t>BAZ1B</t>
  </si>
  <si>
    <t>Tyrosine-protein kinase BAZ1B OS=Homo sapiens OX=9606 GN=BAZ1B PE=1 SV=2</t>
  </si>
  <si>
    <t>Q9NXG2</t>
  </si>
  <si>
    <t>THUMP domain-containing protein 1</t>
  </si>
  <si>
    <t>THUMPD1</t>
  </si>
  <si>
    <t>THUMP domain-containing protein 1 OS=Homo sapiens OX=9606 GN=THUMPD1 PE=1 SV=2</t>
  </si>
  <si>
    <t>Q9BVI4</t>
  </si>
  <si>
    <t>Nucleolar complex protein 4 homolog</t>
  </si>
  <si>
    <t>NOC4L</t>
  </si>
  <si>
    <t>Nucleolar complex protein 4 homolog OS=Homo sapiens OX=9606 GN=NOC4L PE=1 SV=1</t>
  </si>
  <si>
    <t>Q8NFQ8</t>
  </si>
  <si>
    <t>Torsin-1A-interacting protein 2</t>
  </si>
  <si>
    <t>TOR1AIP2</t>
  </si>
  <si>
    <t>Torsin-1A-interacting protein 2 OS=Homo sapiens OX=9606 GN=TOR1AIP2 PE=1 SV=1</t>
  </si>
  <si>
    <t>P05091</t>
  </si>
  <si>
    <t>Aldehyde dehydrogenase, mitochondrial</t>
  </si>
  <si>
    <t>ALDH2</t>
  </si>
  <si>
    <t>Aldehyde dehydrogenase, mitochondrial OS=Homo sapiens OX=9606 GN=ALDH2 PE=1 SV=2</t>
  </si>
  <si>
    <t>P54920;Q9H115</t>
  </si>
  <si>
    <t>P54920</t>
  </si>
  <si>
    <t>12;2</t>
  </si>
  <si>
    <t>11;2</t>
  </si>
  <si>
    <t>Alpha-soluble NSF attachment protein</t>
  </si>
  <si>
    <t>NAPA</t>
  </si>
  <si>
    <t>Alpha-soluble NSF attachment protein OS=Homo sapiens OX=9606 GN=NAPA PE=1 SV=3</t>
  </si>
  <si>
    <t>P08134</t>
  </si>
  <si>
    <t>Rho-related GTP-binding protein RhoC</t>
  </si>
  <si>
    <t>RHOC</t>
  </si>
  <si>
    <t>Rho-related GTP-binding protein RhoC OS=Homo sapiens OX=9606 GN=RHOC PE=1 SV=1</t>
  </si>
  <si>
    <t>Q9BUL8</t>
  </si>
  <si>
    <t>Programmed cell death protein 10</t>
  </si>
  <si>
    <t>PDCD10</t>
  </si>
  <si>
    <t>Programmed cell death protein 10 OS=Homo sapiens OX=9606 GN=PDCD10 PE=1 SV=1</t>
  </si>
  <si>
    <t>Q9NW82</t>
  </si>
  <si>
    <t>WD repeat-containing protein 70</t>
  </si>
  <si>
    <t>WDR70</t>
  </si>
  <si>
    <t>WD repeat-containing protein 70 OS=Homo sapiens OX=9606 GN=WDR70 PE=1 SV=1</t>
  </si>
  <si>
    <t>Q9H3K2</t>
  </si>
  <si>
    <t>Growth hormone-inducible transmembrane protein</t>
  </si>
  <si>
    <t>GHITM</t>
  </si>
  <si>
    <t>Growth hormone-inducible transmembrane protein OS=Homo sapiens OX=9606 GN=GHITM PE=1 SV=2</t>
  </si>
  <si>
    <t>O43615</t>
  </si>
  <si>
    <t>Mitochondrial import inner membrane translocase subunit TIM44</t>
  </si>
  <si>
    <t>TIMM44</t>
  </si>
  <si>
    <t>Mitochondrial import inner membrane translocase subunit TIM44 OS=Homo sapiens OX=9606 GN=TIMM44 PE=1 SV=2</t>
  </si>
  <si>
    <t>Q9NZ43</t>
  </si>
  <si>
    <t>Vesicle transport protein USE1</t>
  </si>
  <si>
    <t>USE1</t>
  </si>
  <si>
    <t>Vesicle transport protein USE1 OS=Homo sapiens OX=9606 GN=USE1 PE=1 SV=2</t>
  </si>
  <si>
    <t>P49841</t>
  </si>
  <si>
    <t>Glycogen synthase kinase-3 beta</t>
  </si>
  <si>
    <t>GSK3B</t>
  </si>
  <si>
    <t>Glycogen synthase kinase-3 beta OS=Homo sapiens OX=9606 GN=GSK3B PE=1 SV=2</t>
  </si>
  <si>
    <t>Q8WUY1</t>
  </si>
  <si>
    <t>Protein THEM6</t>
  </si>
  <si>
    <t>THEM6</t>
  </si>
  <si>
    <t>Protein THEM6 OS=Homo sapiens OX=9606 GN=THEM6 PE=1 SV=2</t>
  </si>
  <si>
    <t>Q5UIP0</t>
  </si>
  <si>
    <t>Telomere-associated protein RIF1</t>
  </si>
  <si>
    <t>RIF1</t>
  </si>
  <si>
    <t>Telomere-associated protein RIF1 OS=Homo sapiens OX=9606 GN=RIF1 PE=1 SV=2</t>
  </si>
  <si>
    <t>P52564</t>
  </si>
  <si>
    <t>Dual specificity mitogen-activated protein kinase kinase 6</t>
  </si>
  <si>
    <t>MAP2K6</t>
  </si>
  <si>
    <t>Dual specificity mitogen-activated protein kinase kinase 6 OS=Homo sapiens OX=9606 GN=MAP2K6 PE=1 SV=1</t>
  </si>
  <si>
    <t>Q86Y56</t>
  </si>
  <si>
    <t>Dynein assembly factor 5, axonemal</t>
  </si>
  <si>
    <t>DNAAF5</t>
  </si>
  <si>
    <t>Dynein assembly factor 5, axonemal OS=Homo sapiens OX=9606 GN=DNAAF5 PE=1 SV=4</t>
  </si>
  <si>
    <t>O15321</t>
  </si>
  <si>
    <t>Transmembrane 9 superfamily member 1</t>
  </si>
  <si>
    <t>TM9SF1</t>
  </si>
  <si>
    <t>Transmembrane 9 superfamily member 1 OS=Homo sapiens OX=9606 GN=TM9SF1 PE=2 SV=2</t>
  </si>
  <si>
    <t>Q9Y399</t>
  </si>
  <si>
    <t>28S ribosomal protein S2, mitochondrial</t>
  </si>
  <si>
    <t>MRPS2</t>
  </si>
  <si>
    <t>28S ribosomal protein S2, mitochondrial OS=Homo sapiens OX=9606 GN=MRPS2 PE=1 SV=1</t>
  </si>
  <si>
    <t>O95453</t>
  </si>
  <si>
    <t>Poly(A)-specific ribonuclease PARN</t>
  </si>
  <si>
    <t>PARN</t>
  </si>
  <si>
    <t>Poly(A)-specific ribonuclease PARN OS=Homo sapiens OX=9606 GN=PARN PE=1 SV=1</t>
  </si>
  <si>
    <t>P20339</t>
  </si>
  <si>
    <t>Ras-related protein Rab-5A</t>
  </si>
  <si>
    <t>RAB5A</t>
  </si>
  <si>
    <t>Ras-related protein Rab-5A OS=Homo sapiens OX=9606 GN=RAB5A PE=1 SV=2</t>
  </si>
  <si>
    <t>P28347;Q15561;Q99594;Q15562</t>
  </si>
  <si>
    <t>6;4;4;3</t>
  </si>
  <si>
    <t>Transcriptional enhancer factor TEF-1;Transcriptional enhancer factor TEF-3;Transcriptional enhancer factor TEF-5;Transcriptional enhancer factor TEF-4</t>
  </si>
  <si>
    <t>TEAD1;TEAD4;TEAD3;TEAD2</t>
  </si>
  <si>
    <t>Transcriptional enhancer factor TEF-1 OS=Homo sapiens OX=9606 GN=TEAD1 PE=1 SV=2;Transcriptional enhancer factor TEF-3 OS=Homo sapiens OX=9606 GN=TEAD4 PE=1 SV=3;Transcriptional enhancer factor TEF-5 OS=Homo sapiens OX=9606 GN=TEAD3 PE=1 SV=2;Transcription</t>
  </si>
  <si>
    <t>Q9BZG1</t>
  </si>
  <si>
    <t>Ras-related protein Rab-34</t>
  </si>
  <si>
    <t>RAB34</t>
  </si>
  <si>
    <t>Ras-related protein Rab-34 OS=Homo sapiens OX=9606 GN=RAB34 PE=1 SV=1</t>
  </si>
  <si>
    <t>O95168</t>
  </si>
  <si>
    <t>NADH dehydrogenase [ubiquinone] 1 beta subcomplex subunit 4</t>
  </si>
  <si>
    <t>NDUFB4</t>
  </si>
  <si>
    <t>NADH dehydrogenase [ubiquinone] 1 beta subcomplex subunit 4 OS=Homo sapiens OX=9606 GN=NDUFB4 PE=1 SV=3</t>
  </si>
  <si>
    <t>Q14692</t>
  </si>
  <si>
    <t>Ribosome biogenesis protein BMS1 homolog</t>
  </si>
  <si>
    <t>BMS1</t>
  </si>
  <si>
    <t>Ribosome biogenesis protein BMS1 homolog OS=Homo sapiens OX=9606 GN=BMS1 PE=1 SV=1</t>
  </si>
  <si>
    <t>Q9Y2Z4</t>
  </si>
  <si>
    <t>Tyrosine--tRNA ligase, mitochondrial</t>
  </si>
  <si>
    <t>YARS2</t>
  </si>
  <si>
    <t>Tyrosine--tRNA ligase, mitochondrial OS=Homo sapiens OX=9606 GN=YARS2 PE=1 SV=2</t>
  </si>
  <si>
    <t>Q9H7Z7</t>
  </si>
  <si>
    <t>Prostaglandin E synthase 2;Prostaglandin E synthase 2 truncated form</t>
  </si>
  <si>
    <t>PTGES2</t>
  </si>
  <si>
    <t>Prostaglandin E synthase 2 OS=Homo sapiens OX=9606 GN=PTGES2 PE=1 SV=1</t>
  </si>
  <si>
    <t>O15541</t>
  </si>
  <si>
    <t>RING finger protein 113A</t>
  </si>
  <si>
    <t>RNF113A</t>
  </si>
  <si>
    <t>E3 ubiquitin-protein ligase RNF113A OS=Homo sapiens OX=9606 GN=RNF113A PE=1 SV=1</t>
  </si>
  <si>
    <t>Q6UWP7</t>
  </si>
  <si>
    <t>Lysocardiolipin acyltransferase 1</t>
  </si>
  <si>
    <t>LCLAT1</t>
  </si>
  <si>
    <t>Lysocardiolipin acyltransferase 1 OS=Homo sapiens OX=9606 GN=LCLAT1 PE=1 SV=1</t>
  </si>
  <si>
    <t>Q8TBC4</t>
  </si>
  <si>
    <t>NEDD8-activating enzyme E1 catalytic subunit</t>
  </si>
  <si>
    <t>UBA3</t>
  </si>
  <si>
    <t>NEDD8-activating enzyme E1 catalytic subunit OS=Homo sapiens OX=9606 GN=UBA3 PE=1 SV=2</t>
  </si>
  <si>
    <t>Q9Y2L1</t>
  </si>
  <si>
    <t>Exosome complex exonuclease RRP44</t>
  </si>
  <si>
    <t>DIS3</t>
  </si>
  <si>
    <t>Exosome complex exonuclease RRP44 OS=Homo sapiens OX=9606 GN=DIS3 PE=1 SV=2</t>
  </si>
  <si>
    <t>Q7Z2T5</t>
  </si>
  <si>
    <t>TRMT1-like protein</t>
  </si>
  <si>
    <t>TRMT1L</t>
  </si>
  <si>
    <t>TRMT1-like protein OS=Homo sapiens OX=9606 GN=TRMT1L PE=1 SV=2</t>
  </si>
  <si>
    <t>P48739</t>
  </si>
  <si>
    <t>Phosphatidylinositol transfer protein beta isoform</t>
  </si>
  <si>
    <t>PITPNB</t>
  </si>
  <si>
    <t>Phosphatidylinositol transfer protein beta isoform OS=Homo sapiens OX=9606 GN=PITPNB PE=1 SV=2</t>
  </si>
  <si>
    <t>Q6ZXV5</t>
  </si>
  <si>
    <t>Transmembrane and TPR repeat-containing protein 3</t>
  </si>
  <si>
    <t>TMTC3</t>
  </si>
  <si>
    <t>Protein O-mannosyl-transferase TMTC3 OS=Homo sapiens OX=9606 GN=TMTC3 PE=1 SV=2</t>
  </si>
  <si>
    <t>Q9Y673</t>
  </si>
  <si>
    <t>Dolichyl-phosphate beta-glucosyltransferase</t>
  </si>
  <si>
    <t>ALG5</t>
  </si>
  <si>
    <t>Dolichyl-phosphate beta-glucosyltransferase OS=Homo sapiens OX=9606 GN=ALG5 PE=1 SV=1</t>
  </si>
  <si>
    <t>Q86X55</t>
  </si>
  <si>
    <t>Histone-arginine methyltransferase CARM1</t>
  </si>
  <si>
    <t>CARM1</t>
  </si>
  <si>
    <t>Histone-arginine methyltransferase CARM1 OS=Homo sapiens OX=9606 GN=CARM1 PE=1 SV=3</t>
  </si>
  <si>
    <t>O75340</t>
  </si>
  <si>
    <t>Programmed cell death protein 6</t>
  </si>
  <si>
    <t>PDCD6</t>
  </si>
  <si>
    <t>Programmed cell death protein 6 OS=Homo sapiens OX=9606 GN=PDCD6 PE=1 SV=1</t>
  </si>
  <si>
    <t>Q8IZ83</t>
  </si>
  <si>
    <t>Aldehyde dehydrogenase family 16 member A1</t>
  </si>
  <si>
    <t>ALDH16A1</t>
  </si>
  <si>
    <t>Aldehyde dehydrogenase family 16 member A1 OS=Homo sapiens OX=9606 GN=ALDH16A1 PE=1 SV=2</t>
  </si>
  <si>
    <t>Q9P2R7</t>
  </si>
  <si>
    <t>Succinyl-CoA ligase [ADP-forming] subunit beta, mitochondrial</t>
  </si>
  <si>
    <t>SUCLA2</t>
  </si>
  <si>
    <t>Succinate--CoA ligase [ADP-forming] subunit beta, mitochondrial OS=Homo sapiens OX=9606 GN=SUCLA2 PE=1 SV=3</t>
  </si>
  <si>
    <t>O96011</t>
  </si>
  <si>
    <t>Peroxisomal membrane protein 11B</t>
  </si>
  <si>
    <t>PEX11B</t>
  </si>
  <si>
    <t>Peroxisomal membrane protein 11B OS=Homo sapiens OX=9606 GN=PEX11B PE=1 SV=1</t>
  </si>
  <si>
    <t>Q9NQW7</t>
  </si>
  <si>
    <t>Xaa-Pro aminopeptidase 1</t>
  </si>
  <si>
    <t>XPNPEP1</t>
  </si>
  <si>
    <t>Xaa-Pro aminopeptidase 1 OS=Homo sapiens OX=9606 GN=XPNPEP1 PE=1 SV=3</t>
  </si>
  <si>
    <t>Q15904</t>
  </si>
  <si>
    <t>V-type proton ATPase subunit S1</t>
  </si>
  <si>
    <t>ATP6AP1</t>
  </si>
  <si>
    <t>V-type proton ATPase subunit S1 OS=Homo sapiens OX=9606 GN=ATP6AP1 PE=1 SV=2</t>
  </si>
  <si>
    <t>Q96JJ7</t>
  </si>
  <si>
    <t>Protein disulfide-isomerase TMX3</t>
  </si>
  <si>
    <t>TMX3</t>
  </si>
  <si>
    <t>Protein disulfide-isomerase TMX3 OS=Homo sapiens OX=9606 GN=TMX3 PE=1 SV=2</t>
  </si>
  <si>
    <t>P49069</t>
  </si>
  <si>
    <t>Calcium signal-modulating cyclophilin ligand</t>
  </si>
  <si>
    <t>CAMLG</t>
  </si>
  <si>
    <t>Calcium signal-modulating cyclophilin ligand OS=Homo sapiens OX=9606 GN=CAMLG PE=1 SV=1</t>
  </si>
  <si>
    <t>Q9UJ70</t>
  </si>
  <si>
    <t>N-acetyl-D-glucosamine kinase</t>
  </si>
  <si>
    <t>NAGK</t>
  </si>
  <si>
    <t>N-acetyl-D-glucosamine kinase OS=Homo sapiens OX=9606 GN=NAGK PE=1 SV=4</t>
  </si>
  <si>
    <t>P35659</t>
  </si>
  <si>
    <t>Protein DEK</t>
  </si>
  <si>
    <t>DEK</t>
  </si>
  <si>
    <t>Protein DEK OS=Homo sapiens OX=9606 GN=DEK PE=1 SV=1</t>
  </si>
  <si>
    <t>Q8IXB1</t>
  </si>
  <si>
    <t>DnaJ homolog subfamily C member 10</t>
  </si>
  <si>
    <t>DNAJC10</t>
  </si>
  <si>
    <t>DnaJ homolog subfamily C member 10 OS=Homo sapiens OX=9606 GN=DNAJC10 PE=1 SV=2</t>
  </si>
  <si>
    <t>Q7Z2K6</t>
  </si>
  <si>
    <t>Endoplasmic reticulum metallopeptidase 1</t>
  </si>
  <si>
    <t>ERMP1</t>
  </si>
  <si>
    <t>Endoplasmic reticulum metallopeptidase 1 OS=Homo sapiens OX=9606 GN=ERMP1 PE=1 SV=2</t>
  </si>
  <si>
    <t>Q6GMV2</t>
  </si>
  <si>
    <t>SET and MYND domain-containing protein 5</t>
  </si>
  <si>
    <t>SMYD5</t>
  </si>
  <si>
    <t>SET and MYND domain-containing protein 5 OS=Homo sapiens OX=9606 GN=SMYD5 PE=1 SV=2</t>
  </si>
  <si>
    <t>Q9NXW2</t>
  </si>
  <si>
    <t>DnaJ homolog subfamily B member 12</t>
  </si>
  <si>
    <t>DNAJB12</t>
  </si>
  <si>
    <t>DnaJ homolog subfamily B member 12 OS=Homo sapiens OX=9606 GN=DNAJB12 PE=1 SV=5</t>
  </si>
  <si>
    <t>P52306</t>
  </si>
  <si>
    <t>Rap1 GTPase-GDP dissociation stimulator 1</t>
  </si>
  <si>
    <t>RAP1GDS1</t>
  </si>
  <si>
    <t>Rap1 GTPase-GDP dissociation stimulator 1 OS=Homo sapiens OX=9606 GN=RAP1GDS1 PE=1 SV=3</t>
  </si>
  <si>
    <t>O15121</t>
  </si>
  <si>
    <t>Sphingolipid delta(4)-desaturase DES1</t>
  </si>
  <si>
    <t>DEGS1</t>
  </si>
  <si>
    <t>Sphingolipid delta(4)-desaturase DES1 OS=Homo sapiens OX=9606 GN=DEGS1 PE=1 SV=1</t>
  </si>
  <si>
    <t>Q12981</t>
  </si>
  <si>
    <t>Vesicle transport protein SEC20</t>
  </si>
  <si>
    <t>BNIP1</t>
  </si>
  <si>
    <t>Vesicle transport protein SEC20 OS=Homo sapiens OX=9606 GN=BNIP1 PE=1 SV=3</t>
  </si>
  <si>
    <t>Q9H074</t>
  </si>
  <si>
    <t>Polyadenylate-binding protein-interacting protein 1</t>
  </si>
  <si>
    <t>PAIP1</t>
  </si>
  <si>
    <t>Polyadenylate-binding protein-interacting protein 1 OS=Homo sapiens OX=9606 GN=PAIP1 PE=1 SV=1</t>
  </si>
  <si>
    <t>P48729</t>
  </si>
  <si>
    <t>Casein kinase I isoform alpha</t>
  </si>
  <si>
    <t>CSNK1A1</t>
  </si>
  <si>
    <t>Casein kinase I isoform alpha OS=Homo sapiens OX=9606 GN=CSNK1A1 PE=1 SV=2</t>
  </si>
  <si>
    <t>O15091</t>
  </si>
  <si>
    <t>Mitochondrial ribonuclease P protein 3</t>
  </si>
  <si>
    <t>KIAA0391</t>
  </si>
  <si>
    <t>Mitochondrial ribonuclease P catalytic subunit OS=Homo sapiens OX=9606 GN=KIAA0391 PE=1 SV=2</t>
  </si>
  <si>
    <t>Q96ER3</t>
  </si>
  <si>
    <t>Protein SAAL1</t>
  </si>
  <si>
    <t>SAAL1</t>
  </si>
  <si>
    <t>Protein SAAL1 OS=Homo sapiens OX=9606 GN=SAAL1 PE=1 SV=2</t>
  </si>
  <si>
    <t>O43617</t>
  </si>
  <si>
    <t>Trafficking protein particle complex subunit 3</t>
  </si>
  <si>
    <t>TRAPPC3</t>
  </si>
  <si>
    <t>Trafficking protein particle complex subunit 3 OS=Homo sapiens OX=9606 GN=TRAPPC3 PE=1 SV=1</t>
  </si>
  <si>
    <t>O95218</t>
  </si>
  <si>
    <t>Zinc finger Ran-binding domain-containing protein 2</t>
  </si>
  <si>
    <t>ZRANB2</t>
  </si>
  <si>
    <t>Zinc finger Ran-binding domain-containing protein 2 OS=Homo sapiens OX=9606 GN=ZRANB2 PE=1 SV=2</t>
  </si>
  <si>
    <t>Q8IV08</t>
  </si>
  <si>
    <t>Phospholipase D3</t>
  </si>
  <si>
    <t>PLD3</t>
  </si>
  <si>
    <t>Phospholipase D3 OS=Homo sapiens OX=9606 GN=PLD3 PE=1 SV=1</t>
  </si>
  <si>
    <t>Q6YP21</t>
  </si>
  <si>
    <t>Kynurenine--oxoglutarate transaminase 3</t>
  </si>
  <si>
    <t>CCBL2</t>
  </si>
  <si>
    <t>Kynurenine--oxoglutarate transaminase 3 OS=Homo sapiens OX=9606 GN=KYAT3 PE=1 SV=1</t>
  </si>
  <si>
    <t>P50453</t>
  </si>
  <si>
    <t>Serpin B9</t>
  </si>
  <si>
    <t>SERPINB9</t>
  </si>
  <si>
    <t>Serpin B9 OS=Homo sapiens OX=9606 GN=SERPINB9 PE=1 SV=1</t>
  </si>
  <si>
    <t>Q7Z5J4</t>
  </si>
  <si>
    <t>Retinoic acid-induced protein 1</t>
  </si>
  <si>
    <t>RAI1</t>
  </si>
  <si>
    <t>Retinoic acid-induced protein 1 OS=Homo sapiens OX=9606 GN=RAI1 PE=1 SV=2</t>
  </si>
  <si>
    <t>Control - 1</t>
  </si>
  <si>
    <t>Control-2</t>
  </si>
  <si>
    <t>Control-3</t>
  </si>
  <si>
    <t>TurboID-LaA-1</t>
  </si>
  <si>
    <t>TurboID-LaA-2</t>
  </si>
  <si>
    <t>TurboID-LaA-3</t>
  </si>
  <si>
    <t>Ratio LaA/BioID</t>
  </si>
  <si>
    <t>Q9Y224</t>
  </si>
  <si>
    <t>UPF0568 protein C14orf166</t>
  </si>
  <si>
    <t>C14orf166</t>
  </si>
  <si>
    <t>RNA transcription, translation and transport factor protein OS=Homo sapiens OX=9606 GN=RTRAF PE=1 SV=1</t>
  </si>
  <si>
    <t>Q13190</t>
  </si>
  <si>
    <t>Syntaxin-5</t>
  </si>
  <si>
    <t>STX5</t>
  </si>
  <si>
    <t>Syntaxin-5 OS=Homo sapiens OX=9606 GN=STX5 PE=1 SV=2</t>
  </si>
  <si>
    <t>P38159;Q96E39;O75526;Q8N7X1</t>
  </si>
  <si>
    <t>P38159;Q96E39</t>
  </si>
  <si>
    <t>15;8;4;1</t>
  </si>
  <si>
    <t>RNA-binding motif protein, X chromosome;RNA-binding motif protein, X chromosome, N-terminally processed;RNA binding motif protein, X-linked-like-1</t>
  </si>
  <si>
    <t>RBMX;RBMXL1</t>
  </si>
  <si>
    <t>RNA-binding motif protein, X chromosome OS=Homo sapiens OX=9606 GN=RBMX PE=1 SV=3;RNA binding motif protein, X-linked-like-1 OS=Homo sapiens OX=9606 GN=RBMXL1 PE=1 SV=1</t>
  </si>
  <si>
    <t>Q9H0C8</t>
  </si>
  <si>
    <t>Integrin-linked kinase-associated serine/threonine phosphatase 2C</t>
  </si>
  <si>
    <t>ILKAP</t>
  </si>
  <si>
    <t>Integrin-linked kinase-associated serine/threonine phosphatase 2C OS=Homo sapiens OX=9606 GN=ILKAP PE=1 SV=1</t>
  </si>
  <si>
    <t>Q86V81</t>
  </si>
  <si>
    <t>THO complex subunit 4</t>
  </si>
  <si>
    <t>ALYREF</t>
  </si>
  <si>
    <t>THO complex subunit 4 OS=Homo sapiens OX=9606 GN=ALYREF PE=1 SV=3</t>
  </si>
  <si>
    <t>Q5VT79</t>
  </si>
  <si>
    <t>Annexin A8-like protein 2</t>
  </si>
  <si>
    <t>ANXA8L2</t>
  </si>
  <si>
    <t>Annexin A8-like protein 1 OS=Homo sapiens OX=9606 GN=ANXA8L1 PE=2 SV=2</t>
  </si>
  <si>
    <t>Q8TA86</t>
  </si>
  <si>
    <t>Retinitis pigmentosa 9 protein</t>
  </si>
  <si>
    <t>RP9</t>
  </si>
  <si>
    <t>Retinitis pigmentosa 9 protein OS=Homo sapiens OX=9606 GN=RP9 PE=1 SV=2</t>
  </si>
  <si>
    <t>P51798</t>
  </si>
  <si>
    <t>H(+)/Cl(-) exchange transporter 7</t>
  </si>
  <si>
    <t>CLCN7</t>
  </si>
  <si>
    <t>H(+)/Cl(-) exchange transporter 7 OS=Homo sapiens OX=9606 GN=CLCN7 PE=1 SV=2</t>
  </si>
  <si>
    <t>Q96S55</t>
  </si>
  <si>
    <t>ATPase WRNIP1</t>
  </si>
  <si>
    <t>WRNIP1</t>
  </si>
  <si>
    <t>ATPase WRNIP1 OS=Homo sapiens OX=9606 GN=WRNIP1 PE=1 SV=2</t>
  </si>
  <si>
    <t>Q9H089</t>
  </si>
  <si>
    <t>Large subunit GTPase 1 homolog</t>
  </si>
  <si>
    <t>LSG1</t>
  </si>
  <si>
    <t>Large subunit GTPase 1 homolog OS=Homo sapiens OX=9606 GN=LSG1 PE=1 SV=2</t>
  </si>
  <si>
    <t>P31350</t>
  </si>
  <si>
    <t>Ribonucleoside-diphosphate reductase subunit M2</t>
  </si>
  <si>
    <t>RRM2</t>
  </si>
  <si>
    <t>Ribonucleoside-diphosphate reductase subunit M2 OS=Homo sapiens OX=9606 GN=RRM2 PE=1 SV=1</t>
  </si>
  <si>
    <t>P84103</t>
  </si>
  <si>
    <t>Serine/arginine-rich splicing factor 3</t>
  </si>
  <si>
    <t>SRSF3</t>
  </si>
  <si>
    <t>Serine/arginine-rich splicing factor 3 OS=Homo sapiens OX=9606 GN=SRSF3 PE=1 SV=1</t>
  </si>
  <si>
    <t>O15305;Q92871</t>
  </si>
  <si>
    <t>O15305</t>
  </si>
  <si>
    <t>Phosphomannomutase 2</t>
  </si>
  <si>
    <t>PMM2</t>
  </si>
  <si>
    <t>Phosphomannomutase 2 OS=Homo sapiens OX=9606 GN=PMM2 PE=1 SV=1</t>
  </si>
  <si>
    <t>O95336</t>
  </si>
  <si>
    <t>6-phosphogluconolactonase</t>
  </si>
  <si>
    <t>PGLS</t>
  </si>
  <si>
    <t>6-phosphogluconolactonase OS=Homo sapiens OX=9606 GN=PGLS PE=1 SV=2</t>
  </si>
  <si>
    <t>Q9Y5L4</t>
  </si>
  <si>
    <t>Mitochondrial import inner membrane translocase subunit Tim13</t>
  </si>
  <si>
    <t>TIMM13</t>
  </si>
  <si>
    <t>Mitochondrial import inner membrane translocase subunit Tim13 OS=Homo sapiens OX=9606 GN=TIMM13 PE=1 SV=1</t>
  </si>
  <si>
    <t>Q9Y2T2;P53677</t>
  </si>
  <si>
    <t>Q9Y2T2</t>
  </si>
  <si>
    <t>8;2</t>
  </si>
  <si>
    <t>AP-3 complex subunit mu-1</t>
  </si>
  <si>
    <t>AP3M1</t>
  </si>
  <si>
    <t>AP-3 complex subunit mu-1 OS=Homo sapiens OX=9606 GN=AP3M1 PE=1 SV=1</t>
  </si>
  <si>
    <t>Q5VV42</t>
  </si>
  <si>
    <t>Threonylcarbamoyladenosine tRNA methylthiotransferase</t>
  </si>
  <si>
    <t>CDKAL1</t>
  </si>
  <si>
    <t>Threonylcarbamoyladenosine tRNA methylthiotransferase OS=Homo sapiens OX=9606 GN=CDKAL1 PE=1 SV=1</t>
  </si>
  <si>
    <t>P08133</t>
  </si>
  <si>
    <t>Annexin A6</t>
  </si>
  <si>
    <t>ANXA6</t>
  </si>
  <si>
    <t>Annexin A6 OS=Homo sapiens OX=9606 GN=ANXA6 PE=1 SV=3</t>
  </si>
  <si>
    <t>Q9Y446</t>
  </si>
  <si>
    <t>Plakophilin-3</t>
  </si>
  <si>
    <t>PKP3</t>
  </si>
  <si>
    <t>Plakophilin-3 OS=Homo sapiens OX=9606 GN=PKP3 PE=1 SV=1</t>
  </si>
  <si>
    <t>Control-1</t>
  </si>
  <si>
    <t>BioID-LaA-1</t>
  </si>
  <si>
    <t>BioID-LaA-2</t>
  </si>
  <si>
    <t>BioID-LaA-3</t>
  </si>
  <si>
    <t>Sum Control</t>
  </si>
  <si>
    <t>Entry</t>
  </si>
  <si>
    <t>Entry name</t>
  </si>
  <si>
    <t>Status</t>
  </si>
  <si>
    <t>Organism</t>
  </si>
  <si>
    <t>Length</t>
  </si>
  <si>
    <t>Transmembrane</t>
  </si>
  <si>
    <t>Subcellular location [CC]</t>
  </si>
  <si>
    <t>LMNA_HUMAN</t>
  </si>
  <si>
    <t>reviewed</t>
  </si>
  <si>
    <t>Prelamin-A/C [Cleaved into: Lamin-A/C (70 kDa lamin) (Renal carcinoma antigen NY-REN-32)]</t>
  </si>
  <si>
    <t>LMNA LMN1</t>
  </si>
  <si>
    <t>Homo sapiens (Human)</t>
  </si>
  <si>
    <t>SUBCELLULAR LOCATION: Nucleus {ECO:0000269|PubMed:15372542}. Nucleus envelope {ECO:0000269|PubMed:29599122}. Nucleus lamina. Nucleus, nucleoplasm. Note=Farnesylation of prelamin-A/C facilitates nuclear envelope targeting and subsequent cleaveage by ZMPSTE24/FACE1 to remove the farnesyl group produces mature lamin-A/C, which can then be inserted into the nuclear lamina. EMD is required for proper localization of non-farnesylated prelamin-A/C.; SUBCELLULAR LOCATION: Isoform C: Nucleus speckle {ECO:0000269|PubMed:16061563}.</t>
  </si>
  <si>
    <t>LAP2B_HUMAN</t>
  </si>
  <si>
    <t>Lamina-associated polypeptide 2, isoforms beta/gamma (Thymopoietin, isoforms beta/gamma) (TP beta/gamma) (Thymopoietin-related peptide isoforms beta/gamma) (TPRP isoforms beta/gamma) [Cleaved into: Thymopoietin (TP) (Splenin); Thymopentin (TP5)]</t>
  </si>
  <si>
    <t>TMPO LAP2</t>
  </si>
  <si>
    <t>TRANSMEM 411 434 Helical; Signal-anchor for type II membrane protein. {ECO:0000255}.</t>
  </si>
  <si>
    <t>SUBCELLULAR LOCATION: Nucleus inner membrane; Single-pass type II membrane protein. Note=Tightly associated with the nuclear lamina.; SUBCELLULAR LOCATION: Isoform Zeta: Cytoplasm {ECO:0000269|PubMed:18403046}.</t>
  </si>
  <si>
    <t>LAP2A_HUMAN</t>
  </si>
  <si>
    <t>Lamina-associated polypeptide 2, isoform alpha (Thymopoietin isoform alpha) (TP alpha) (Thymopoietin-related peptide isoform alpha) (TPRP isoform alpha) [Cleaved into: Thymopoietin (TP) (Splenin); Thymopentin (TP5)]</t>
  </si>
  <si>
    <t>SUBCELLULAR LOCATION: Nucleus. Chromosome. Note=Expressed diffusely throughout the nucleus.</t>
  </si>
  <si>
    <t>TOIP1_HUMAN</t>
  </si>
  <si>
    <t>Torsin-1A-interacting protein 1 (Lamin-associated protein 1B) (LAP1B)</t>
  </si>
  <si>
    <t>TOR1AIP1 LAP1</t>
  </si>
  <si>
    <t>TRANSMEM 339 355 Helical. {ECO:0000255}.</t>
  </si>
  <si>
    <t>SUBCELLULAR LOCATION: Nucleus inner membrane {ECO:0000269|PubMed:12061773, ECO:0000269|PubMed:24275647}; Single-pass membrane protein {ECO:0000269|PubMed:12061773, ECO:0000269|PubMed:24275647}.</t>
  </si>
  <si>
    <t>MAN1_HUMAN</t>
  </si>
  <si>
    <t>Inner nuclear membrane protein Man1 (LEM domain-containing protein 3)</t>
  </si>
  <si>
    <t>LEMD3 MAN1</t>
  </si>
  <si>
    <t>TRANSMEM 475 495 Helical. {ECO:0000255}.; TRANSMEM 628 648 Helical. {ECO:0000255}.</t>
  </si>
  <si>
    <t>SUBCELLULAR LOCATION: Nucleus inner membrane {ECO:0000269|PubMed:15647271}; Multi-pass membrane protein {ECO:0000269|PubMed:15647271}.</t>
  </si>
  <si>
    <t>NU153_HUMAN</t>
  </si>
  <si>
    <t>Nuclear pore complex protein Nup153 (153 kDa nucleoporin) (Nucleoporin Nup153)</t>
  </si>
  <si>
    <t>SUBCELLULAR LOCATION: Nucleus. Nucleus membrane. Nucleus, nuclear pore complex. Note=Tightly associated with the nuclear membrane and lamina (By similarity). Localized to the nucleoplasmic side of the nuclear pore complex (NPC) core structure, forming a fibrous structure called the nuclear basket. Dissociates from the NPC structure early during prophase of mitosis. Integrated in the newly assembled nuclear envelope of postmitotic cells early in G1. Colocalized with NUP98 and TPR to the nuclear basket at the nucleoplasmic side of the NPC. Detected in diffuse and discrete intranuclear foci. Remained localized to the nuclear membrane after poliovirus (PV) infection. {ECO:0000250}.</t>
  </si>
  <si>
    <t>EMD_HUMAN</t>
  </si>
  <si>
    <t>EMD EDMD STA</t>
  </si>
  <si>
    <t>TRANSMEM 223 243 Helical. {ECO:0000255}.</t>
  </si>
  <si>
    <t>SUBCELLULAR LOCATION: Nucleus inner membrane {ECO:0000269|PubMed:19167377}; Single-pass membrane protein; Nucleoplasmic side {ECO:0000269|PubMed:19167377}. Nucleus outer membrane. Note=Colocalized with BANF1 at the central region of the assembling nuclear rim, near spindle-attachment sites. The accumulation of different intermediates of prelamin-A/C (non-farnesylated or carboxymethylated farnesylated prelamin-A/C) in fibroblasts modify its localization in the nucleus.</t>
  </si>
  <si>
    <t>ELYS_HUMAN</t>
  </si>
  <si>
    <t>Protein ELYS (Embryonic large molecule derived from yolk sac) (Protein MEL-28) (Putative AT-hook-containing transcription factor 1)</t>
  </si>
  <si>
    <t>AHCTF1 ELYS TMBS62 MSTP108</t>
  </si>
  <si>
    <t>SUBCELLULAR LOCATION: Cytoplasm {ECO:0000250|UniProtKB:Q8CJF7}. Nucleus {ECO:0000269|PubMed:17098863, ECO:0000269|PubMed:27341616}. Nucleus envelope {ECO:0000269|PubMed:17098863, ECO:0000269|PubMed:27341616}. Nucleus matrix {ECO:0000269|PubMed:17098863}. Chromosome, centromere, kinetochore {ECO:0000269|PubMed:17098863, ECO:0000269|PubMed:27341616}. Nucleus, nucleoplasm {ECO:0000269|PubMed:17098863}. Nucleus, nuclear pore complex {ECO:0000269|PubMed:17098863}. Note=Localizes to the nuclear pore complex (NPC) throughout interphase. Localizes to the kinetochore from prophase, and this appears to require the Nup107-160 subcomplex of the NPC. Localizes to the periphery of chromatin from late anaphase. {ECO:0000269|PubMed:17098863}.</t>
  </si>
  <si>
    <t>NUP98_HUMAN</t>
  </si>
  <si>
    <t>Nuclear pore complex protein Nup98-Nup96 (EC 3.4.21.-) [Cleaved into: Nuclear pore complex protein Nup98 (98 kDa nucleoporin) (Nucleoporin Nup98) (Nup98); Nuclear pore complex protein Nup96 (96 kDa nucleoporin) (Nucleoporin Nup96) (Nup96)]</t>
  </si>
  <si>
    <t>NUP98 ADAR2</t>
  </si>
  <si>
    <t>SUBCELLULAR LOCATION: Nucleus membrane {ECO:0000269|PubMed:10087256, ECO:0000269|PubMed:11106761, ECO:0000269|PubMed:11839768, ECO:0000269|PubMed:12191480, ECO:0000269|PubMed:12802065, ECO:0000269|PubMed:15229283, ECO:0000269|PubMed:20407419, ECO:0000269|PubMed:28221134}; Peripheral membrane protein; Nucleoplasmic side {ECO:0000269|PubMed:11839768}. Nucleus, nuclear pore complex {ECO:0000269|PubMed:11839768, ECO:0000269|PubMed:12802065, ECO:0000269|PubMed:15229283}. Nucleus, nucleoplasm {ECO:0000269|PubMed:12191480, ECO:0000269|PubMed:28221134}. Note=Localized to the nucleoplasmic side of the nuclear pore complex (NPC), at or near the nucleoplasmic basket (PubMed:11839768). Dissociates from the dissasembled NPC structure early during prophase of mitosis (PubMed:12802065). Colocalized with NUP153 and TPR to the nuclear basket of NPC (PubMed:11839768). Colocalized with DHX9 in diffuse and discrete intranuclear foci (GLFG-body) (PubMed:11839768, PubMed:28221134). Remains localized to the nuclear membrane after poliovirus (PV) infection (PubMed:11106761). {ECO:0000269|PubMed:11106761, ECO:0000269|PubMed:11839768, ECO:0000269|PubMed:12802065, ECO:0000269|PubMed:28221134}.</t>
  </si>
  <si>
    <t>LBR_HUMAN</t>
  </si>
  <si>
    <t>TRANSMEM 212 232 Helical. {ECO:0000255}.; TRANSMEM 258 278 Helical. {ECO:0000255}.; TRANSMEM 299 319 Helical. {ECO:0000255}.; TRANSMEM 326 346 Helical. {ECO:0000255}.; TRANSMEM 386 406 Helical. {ECO:0000255}.; TRANSMEM 447 467 Helical. {ECO:0000255}.; TRANSMEM 481 501 Helical. {ECO:0000255}.; TRANSMEM 561 581 Helical. {ECO:0000255}.</t>
  </si>
  <si>
    <t>SUBCELLULAR LOCATION: Nucleus inner membrane {ECO:0000269|PubMed:8157662}; Multi-pass membrane protein {ECO:0000255}. Endoplasmic reticulum membrane {ECO:0000269|PubMed:21327084}. Cytoplasm {ECO:0000269|PubMed:21327084}. Nucleus {ECO:0000269|PubMed:21327084}. Note=Nucleus; nuclear rim. {ECO:0000269|PubMed:21327084}.</t>
  </si>
  <si>
    <t>LMNB1_HUMAN</t>
  </si>
  <si>
    <t>LMNB1 LMN2 LMNB</t>
  </si>
  <si>
    <t>SUBCELLULAR LOCATION: Nucleus inner membrane; Lipid-anchor; Nucleoplasmic side.</t>
  </si>
  <si>
    <t>NUP50_HUMAN</t>
  </si>
  <si>
    <t>Nuclear pore complex protein Nup50 (50 kDa nucleoporin) (Nuclear pore-associated protein 60 kDa-like) (Nucleoporin Nup50)</t>
  </si>
  <si>
    <t>NUP50 NPAP60L PRO1146</t>
  </si>
  <si>
    <t>SUBCELLULAR LOCATION: Nucleus, nuclear pore complex {ECO:0000269|PubMed:12802065}. Nucleus membrane {ECO:0000250|UniProtKB:O08587}; Peripheral membrane protein {ECO:0000250|UniProtKB:O08587}; Nucleoplasmic side {ECO:0000250|UniProtKB:O08587}. Note=Localizes to the nucleoplasmic fibrils of the nuclear pore complex (By similarity). Dissociates from the NPC structure early during prophase of mitosis (PubMed:12802065). Associates with the newly formed nuclear membrane during telophase (PubMed:12802065). In the testis, the localization changes during germ cell differentiation from the nuclear surface in spermatocytes to the whole nucleus (interior) in spermatids and back to the nuclear surface in spermatozoa (By similarity). {ECO:0000250|UniProtKB:O08587, ECO:0000269|PubMed:12802065}.</t>
  </si>
  <si>
    <t>VRK2_HUMAN</t>
  </si>
  <si>
    <t>Serine/threonine-protein kinase VRK2 (EC 2.7.11.1) (Vaccinia-related kinase 2)</t>
  </si>
  <si>
    <t>TRANSMEM 487 507 Helical; Anchor for type IV membrane protein. {ECO:0000255}.</t>
  </si>
  <si>
    <t>SUBCELLULAR LOCATION: Isoform 1: Cytoplasm. Endoplasmic reticulum membrane {ECO:0000305}; Single-pass type IV membrane protein {ECO:0000305}. Mitochondrion membrane {ECO:0000305}; Single-pass type IV membrane protein {ECO:0000305}.; SUBCELLULAR LOCATION: Isoform 2: Cytoplasm. Nucleus.</t>
  </si>
  <si>
    <t>SUN1_HUMAN</t>
  </si>
  <si>
    <t>SUN domain-containing protein 1 (Protein unc-84 homolog A) (Sad1/unc-84 protein-like 1)</t>
  </si>
  <si>
    <t>SUN1 KIAA0810 UNC84A</t>
  </si>
  <si>
    <t>TRANSMEM 316 335 Helical.</t>
  </si>
  <si>
    <t>SUBCELLULAR LOCATION: Nucleus inner membrane {ECO:0000269|PubMed:12958361, ECO:0000269|PubMed:16445915, ECO:0000269|PubMed:17132086, ECO:0000269|PubMed:18845190, ECO:0000269|PubMed:19933576}; Single-pass type II membrane protein {ECO:0000269|PubMed:12958361, ECO:0000269|PubMed:16445915, ECO:0000269|PubMed:17132086, ECO:0000269|PubMed:18845190, ECO:0000269|PubMed:19933576}. Note=At oocyte MI stage localized around the spindle, at MII stage localized to the spindle poles. {ECO:0000250|UniProtKB:Q9D666}.</t>
  </si>
  <si>
    <t>SENP1_HUMAN</t>
  </si>
  <si>
    <t>Sentrin-specific protease 1 (EC 3.4.22.-) (Sentrin/SUMO-specific protease SENP1)</t>
  </si>
  <si>
    <t>SUBCELLULAR LOCATION: Nucleus {ECO:0000269|PubMed:25406032}. Cytoplasm. Note=Shuttles between cytoplasm and nucleus.</t>
  </si>
  <si>
    <t>LMNB2_HUMAN</t>
  </si>
  <si>
    <t>LMNB2 LMN2</t>
  </si>
  <si>
    <t>F169A_HUMAN</t>
  </si>
  <si>
    <t>Soluble lamin-associated protein of 75 kDa (SLAP75) (Protein FAM169A)</t>
  </si>
  <si>
    <t>FAM169A KIAA0888</t>
  </si>
  <si>
    <t>SUBCELLULAR LOCATION: Nucleus envelope {ECO:0000269|PubMed:22412018}. Nucleus inner membrane {ECO:0000269|PubMed:22412018}; Peripheral membrane protein {ECO:0000269|PubMed:22412018}; Nucleoplasmic side {ECO:0000269|PubMed:22412018}. Note=Enriched at the nuclear lamina.</t>
  </si>
  <si>
    <t>P121A_HUMAN</t>
  </si>
  <si>
    <t>Nuclear envelope pore membrane protein POM 121 (Nuclear envelope pore membrane protein POM 121A) (Nucleoporin Nup121) (Pore membrane protein of 121 kDa)</t>
  </si>
  <si>
    <t>POM121 KIAA0618 NUP121 POM121A</t>
  </si>
  <si>
    <t>TRANSMEM 35 55 Helical. {ECO:0000255}.</t>
  </si>
  <si>
    <t>SUBCELLULAR LOCATION: Nucleus, nuclear pore complex {ECO:0000269|PubMed:17900573}. Nucleus membrane {ECO:0000269|PubMed:17900573}; Single-pass membrane protein {ECO:0000269|PubMed:17900573}. Endoplasmic reticulum membrane {ECO:0000250}; Single-pass membrane protein {ECO:0000250}. Note=Stably associated with the NPC throughout interphase and the endoplasmic reticulum during metaphase. {ECO:0000250}.</t>
  </si>
  <si>
    <t>NU133_HUMAN</t>
  </si>
  <si>
    <t>Nuclear pore complex protein Nup133 (133 kDa nucleoporin) (Nucleoporin Nup133)</t>
  </si>
  <si>
    <t>SUBCELLULAR LOCATION: Nucleus, nuclear pore complex {ECO:0000269|PubMed:11564755, ECO:0000269|PubMed:11684705}. Chromosome, centromere, kinetochore {ECO:0000269|PubMed:11564755}. Note=Located on both the cytoplasmic and nuclear sides of the nuclear pore (PubMed:11564755). During mitosis, localizes to the kinetochores (PubMed:11564755). {ECO:0000269|PubMed:11564755, ECO:0000269|PubMed:11684705}.</t>
  </si>
  <si>
    <t>NU155_HUMAN</t>
  </si>
  <si>
    <t>Nuclear pore complex protein Nup155 (155 kDa nucleoporin) (Nucleoporin Nup155)</t>
  </si>
  <si>
    <t>NUP155 KIAA0791</t>
  </si>
  <si>
    <t>SUBCELLULAR LOCATION: Nucleus, nuclear pore complex {ECO:0000250|UniProtKB:P37199}. Nucleus membrane {ECO:0000250|UniProtKB:P37199}; Peripheral membrane protein {ECO:0000250|UniProtKB:P37199}; Cytoplasmic side {ECO:0000250|UniProtKB:P37199}. Nucleus membrane {ECO:0000250|UniProtKB:P37199}; Peripheral membrane protein {ECO:0000250|UniProtKB:P37199}; Nucleoplasmic side {ECO:0000250|UniProtKB:P37199}. Note=In mitosis, assumes a diffuse cytoplasmic distribution probably as a monomer, before reversing back into a punctate nuclear surface localization at the end of mitosis. {ECO:0000250|UniProtKB:P37199}.</t>
  </si>
  <si>
    <t>PRR14_HUMAN</t>
  </si>
  <si>
    <t>SUBCELLULAR LOCATION: Chromosome {ECO:0000269|PubMed:24209742}. Nucleus {ECO:0000269|PubMed:25906157}. Nucleus lamina {ECO:0000269|PubMed:24209742}. Nucleus, nucleoplasm {ECO:0000269|PubMed:24209742}. Note=During interphase, associated with peripheral heterochromatin at the nuclear lamina. Released from the nuclear lamina in mitotic prophase and remains highly dispersed in metaphase. Associates with chromatin at the onset of anaphase and relocalizes to the nuclear lamina in telophase. {ECO:0000269|PubMed:24209742}.</t>
  </si>
  <si>
    <t>SUN2_HUMAN</t>
  </si>
  <si>
    <t>SUN domain-containing protein 2 (Protein unc-84 homolog B) (Rab5-interacting protein) (Rab5IP) (Sad1/unc-84 protein-like 2)</t>
  </si>
  <si>
    <t>SUN2 FRIGG KIAA0668 RAB5IP UNC84B</t>
  </si>
  <si>
    <t>TRANSMEM 213 233 Helical.</t>
  </si>
  <si>
    <t>SUBCELLULAR LOCATION: Nucleus inner membrane {ECO:0000269|PubMed:15082709}; Single-pass type II membrane protein {ECO:0000269|PubMed:15082709}. Nucleus envelope {ECO:0000269|PubMed:15082709, ECO:0000269|PubMed:17132086, ECO:0000269|PubMed:17724119}. Endosome membrane {ECO:0000269|PubMed:10818110}; Single-pass type II membrane protein {ECO:0000305}.</t>
  </si>
  <si>
    <t>P121C_HUMAN</t>
  </si>
  <si>
    <t>Nuclear envelope pore membrane protein POM 121C (Nuclear pore membrane protein 121-2) (POM121-2) (Pore membrane protein of 121 kDa C)</t>
  </si>
  <si>
    <t>TRANSMEM 41 61 Helical. {ECO:0000255}.</t>
  </si>
  <si>
    <t>GANP_HUMAN</t>
  </si>
  <si>
    <t>MCM3AP GANP KIAA0572 MAP80</t>
  </si>
  <si>
    <t>RTRAF_HUMAN</t>
  </si>
  <si>
    <t>RNA transcription, translation and transport factor protein (CLE7 homolog) (CLE) (hCLE)</t>
  </si>
  <si>
    <t>RTRAF C14orf166 CGI-99</t>
  </si>
  <si>
    <t>SUBCELLULAR LOCATION: Nucleus {ECO:0000269|PubMed:15147888, ECO:0000269|PubMed:24608264}. Cytoplasm, cytosol {ECO:0000269|PubMed:15147888, ECO:0000269|PubMed:24608264}. Cytoplasm, perinuclear region {ECO:0000269|PubMed:15147888}. Cytoplasm, cytoskeleton, microtubule organizing center, centrosome {ECO:0000269|PubMed:15147888}. Note=May localize at the centrosome during mitosis (PubMed:15147888). Shuttles between the cytosol and the nucleus: enters into the nucleus in case of active transcription while it accumulates in cytosol when transcription level is low (PubMed:24608264). {ECO:0000269|PubMed:15147888, ECO:0000269|PubMed:24608264}.; SUBCELLULAR LOCATION: Nucleus {ECO:0000269|PubMed:26864902}. Cytoplasm {ECO:0000269|PubMed:26864902}. Note=(Microbial infection) Following influenza A virus (IAV) infection, included in influenza A virions via its association with packaged viral ribonucleoproteins (vRNP) in the nucleus and cytoplasm (PubMed:21900157, PubMed:26864902). {ECO:0000269|PubMed:21900157, ECO:0000269|PubMed:26864902}.</t>
  </si>
  <si>
    <t>TYSY_HUMAN</t>
  </si>
  <si>
    <t>Thymidylate synthase (TS) (TSase) (EC 2.1.1.45)</t>
  </si>
  <si>
    <t>TYMS TS OK/SW-cl.29</t>
  </si>
  <si>
    <t>SUBCELLULAR LOCATION: Nucleus {ECO:0000269|PubMed:21876188}. Cytoplasm {ECO:0000269|PubMed:21876188}. Mitochondrion {ECO:0000269|PubMed:21876188}. Mitochondrion matrix {ECO:0000269|PubMed:21876188}. Mitochondrion inner membrane {ECO:0000269|PubMed:21876188}.</t>
  </si>
  <si>
    <t>P38159</t>
  </si>
  <si>
    <t>RBMX_HUMAN</t>
  </si>
  <si>
    <t>RNA-binding motif protein, X chromosome (Glycoprotein p43) (Heterogeneous nuclear ribonucleoprotein G) (hnRNP G) [Cleaved into: RNA-binding motif protein, X chromosome, N-terminally processed]</t>
  </si>
  <si>
    <t>RBMX HNRPG RBMXP1</t>
  </si>
  <si>
    <t>SUBCELLULAR LOCATION: Nucleus {ECO:0000269|PubMed:19282290, ECO:0000269|PubMed:21327109}. Note=Component of ribonucleosomes. Localizes in numerous small granules in the nucleus.</t>
  </si>
  <si>
    <t>SUBCELLULAR LOCATION: Nucleus {ECO:0000250}.</t>
  </si>
  <si>
    <t>TM201_HUMAN</t>
  </si>
  <si>
    <t>Transmembrane protein 201 (Spindle-associated membrane protein 1)</t>
  </si>
  <si>
    <t>TMEM201 NET5 SAMP1</t>
  </si>
  <si>
    <t>TRANSMEM 214 234 Helical. {ECO:0000255}.; TRANSMEM 298 318 Helical. {ECO:0000255}.; TRANSMEM 323 343 Helical. {ECO:0000255}.; TRANSMEM 357 374 Helical. {ECO:0000255}.; TRANSMEM 645 665 Helical. {ECO:0000255}.</t>
  </si>
  <si>
    <t>SUBCELLULAR LOCATION: Isoform 2: Nucleus inner membrane {ECO:0000269|PubMed:19494128, ECO:0000269|PubMed:21610090}; Multi-pass membrane protein {ECO:0000269|PubMed:19494128}. Cytoplasm, cytoskeleton, spindle pole {ECO:0000269|PubMed:19494128}. Note=The C-terminal of isoform 2 is located on the nucleoplasmic side. During interphase, isoform 2 is distributed in the inner nuclear membrane in distinct micro-domains and during mitosis, it is found in the ER but it also localizes to the polar regions of the mitotic spindle. {ECO:0000269|PubMed:19494128, ECO:0000269|PubMed:21610090}.</t>
  </si>
  <si>
    <t>THOC4_HUMAN</t>
  </si>
  <si>
    <t>THO complex subunit 4 (Tho4) (Ally of AML-1 and LEF-1) (Aly/REF export factor) (Transcriptional coactivator Aly/REF) (bZIP-enhancing factor BEF)</t>
  </si>
  <si>
    <t>ALYREF ALY BEF THOC4</t>
  </si>
  <si>
    <t>SUBCELLULAR LOCATION: Nucleus {ECO:0000269|PubMed:10488337, ECO:0000269|PubMed:19324961, ECO:0000269|PubMed:23826332, ECO:0000305|PubMed:18974867}. Nucleus speckle {ECO:0000269|PubMed:19324961, ECO:0000269|PubMed:23826332}. Cytoplasm {ECO:0000269|PubMed:19324961}. Note=Colocalizes with the core EJC, ALYREF/THOC4, NXF1 and DDX39B in the nucleus and nuclear speckles. Travels to the cytoplasm as part of the exon junction complex (EJC) bound to mRNA (PubMed:19324961). Localizes to regions surrounding nuclear speckles known as perispeckles in which TREX complex assembly seems to occur (PubMed:23826332). {ECO:0000269|PubMed:19324961, ECO:0000269|PubMed:23826332}.</t>
  </si>
  <si>
    <t>RP9_HUMAN</t>
  </si>
  <si>
    <t>Retinitis pigmentosa 9 protein (Pim-1-associated protein) (PAP-1)</t>
  </si>
  <si>
    <t>WRIP1_HUMAN</t>
  </si>
  <si>
    <t>ATPase WRNIP1 (EC 3.6.1.3) (Werner helicase-interacting protein 1)</t>
  </si>
  <si>
    <t>WRNIP1 WHIP</t>
  </si>
  <si>
    <t>SUBCELLULAR LOCATION: Nucleus {ECO:0000269|PubMed:18842586}. Cytoplasm {ECO:0000269|PubMed:29053956}. Note=Colocalizes with WRN in granular structures in the nucleus. {ECO:0000269|PubMed:18842586, ECO:0000269|PubMed:29053956}.</t>
  </si>
  <si>
    <t>LSG1_HUMAN</t>
  </si>
  <si>
    <t>Large subunit GTPase 1 homolog (hLsg1) (EC 3.6.1.-)</t>
  </si>
  <si>
    <t>SUBCELLULAR LOCATION: Cytoplasm {ECO:0000269|PubMed:16209721}. Endoplasmic reticulum {ECO:0000269|PubMed:16209721}. Nucleus, Cajal body {ECO:0000269|PubMed:16209721}. Note=Shuttles between the Cajal bodies in the nucleus and the endoplasmic reticulum.</t>
  </si>
  <si>
    <t>RFC2_HUMAN</t>
  </si>
  <si>
    <t>Replication factor C subunit 2 (Activator 1 40 kDa subunit) (A1 40 kDa subunit) (Activator 1 subunit 2) (Replication factor C 40 kDa subunit) (RF-C 40 kDa subunit) (RFC40)</t>
  </si>
  <si>
    <t>SUBCELLULAR LOCATION: Nucleus {ECO:0000305}.</t>
  </si>
  <si>
    <t>SRSF3_HUMAN</t>
  </si>
  <si>
    <t>Serine/arginine-rich splicing factor 3 (Pre-mRNA-splicing factor SRP20) (Splicing factor, arginine/serine-rich 3)</t>
  </si>
  <si>
    <t>SRSF3 SFRS3 SRP20</t>
  </si>
  <si>
    <t>SUBCELLULAR LOCATION: Nucleus {ECO:0000269|PubMed:11336712}. Nucleus speckle {ECO:0000269|PubMed:26876937}. Cytoplasm {ECO:0000269|PubMed:11336712}. Note=Recruited to nuclear speckles following interaction with YTHDC1. {ECO:0000269|PubMed:26876937}.</t>
  </si>
  <si>
    <t>PDCD6_HUMAN</t>
  </si>
  <si>
    <t>Programmed cell death protein 6 (Apoptosis-linked gene 2 protein homolog) (ALG-2)</t>
  </si>
  <si>
    <t>PDCD6 ALG2</t>
  </si>
  <si>
    <t>SUBCELLULAR LOCATION: Endoplasmic reticulum membrane {ECO:0000269|PubMed:16957052, ECO:0000269|PubMed:27813252}; Peripheral membrane protein {ECO:0000269|PubMed:16957052}. Cytoplasmic vesicle, COPII-coated vesicle membrane {ECO:0000269|PubMed:27716508}. Cytoplasm {ECO:0000269|PubMed:27716508, ECO:0000269|PubMed:27784779}. Nucleus {ECO:0000269|PubMed:17045351, ECO:0000269|PubMed:21122810, ECO:0000269|PubMed:27784779}. Endosome {ECO:0000269|PubMed:19864416}. Note=Interaction with RBM22 induces relocalization from the cytoplasm to the nucleus (PubMed:17045351). Translocated from the cytoplasm to the nucleus after heat shock cell treatment. Accumulates in cytoplasmic vesicle-like organelles after heat shock treatment, which may represent stress granules (PubMed:21122810). In response to calcium increase, relocates from cytoplasm to COPII vesicle coat (PubMed:27716508). Localizes to endoplasmic reticulum exit site (ERES) (PubMed:27813252). {ECO:0000269|PubMed:17045351, ECO:0000269|PubMed:21122810, ECO:0000269|PubMed:27716508, ECO:0000269|PubMed:27813252}.</t>
  </si>
  <si>
    <t>PKP3_HUMAN</t>
  </si>
  <si>
    <t>SUBCELLULAR LOCATION: Nucleus. Cell junction, desmosome. Note=Nuclear and associated with desmosomes.</t>
  </si>
  <si>
    <t>AUP1_HUMAN</t>
  </si>
  <si>
    <t>TRANSMEM 21 41 Helical; Signal-anchor for type III membrane protein. {ECO:0000255}.</t>
  </si>
  <si>
    <t>SUBCELLULAR LOCATION: Endoplasmic reticulum membrane {ECO:0000269|PubMed:12042322, ECO:0000269|PubMed:18711132}; Single-pass type III membrane protein {ECO:0000269|PubMed:12042322, ECO:0000269|PubMed:18711132}; Cytoplasmic side {ECO:0000269|PubMed:12042322, ECO:0000269|PubMed:18711132}.</t>
  </si>
  <si>
    <t>STX5_HUMAN</t>
  </si>
  <si>
    <t>STX5 STX5A</t>
  </si>
  <si>
    <t>TRANSMEM 334 354 Helical; Anchor for type IV membrane protein. {ECO:0000255}.</t>
  </si>
  <si>
    <t>SUBCELLULAR LOCATION: Endoplasmic reticulum-Golgi intermediate compartment membrane {ECO:0000250|UniProtKB:Q08851}; Single-pass type IV membrane protein {ECO:0000255}. Golgi apparatus membrane {ECO:0000250|UniProtKB:Q08851}. Note=Localizes throughout the Golgi apparatus, but most abundant in the cis-most cisternae. {ECO:0000250|UniProtKB:Q08851}.</t>
  </si>
  <si>
    <t>NSMA3_HUMAN</t>
  </si>
  <si>
    <t>Sphingomyelin phosphodiesterase 4 (EC 3.1.4.12) (Neutral sphingomyelinase 3) (nSMase-3) (nSMase3) (Neutral sphingomyelinase III)</t>
  </si>
  <si>
    <t>SMPD4 KIAA1418 SKNY</t>
  </si>
  <si>
    <t>TRANSMEM 822 842 Helical. {ECO:0000255, ECO:0000305|PubMed:18505924}.</t>
  </si>
  <si>
    <t>SUBCELLULAR LOCATION: Endoplasmic reticulum membrane {ECO:0000269|PubMed:16517606, ECO:0000269|PubMed:18505924}; Single-pass membrane protein {ECO:0000269|PubMed:16517606}. Golgi apparatus membrane {ECO:0000269|PubMed:16517606}; Single-pass membrane protein {ECO:0000269|PubMed:16517606}.</t>
  </si>
  <si>
    <t>SPTC1_HUMAN</t>
  </si>
  <si>
    <t>Serine palmitoyltransferase 1 (EC 2.3.1.50) (Long chain base biosynthesis protein 1) (LCB 1) (Serine-palmitoyl-CoA transferase 1) (SPT 1) (SPT1)</t>
  </si>
  <si>
    <t>SPTLC1 LCB1</t>
  </si>
  <si>
    <t>TRANSMEM 16 36 Helical. {ECO:0000255}.</t>
  </si>
  <si>
    <t>SUBCELLULAR LOCATION: Endoplasmic reticulum membrane {ECO:0000250|UniProtKB:O35704}; Single-pass membrane protein {ECO:0000250|UniProtKB:O35704}.</t>
  </si>
  <si>
    <t>RETST_HUMAN</t>
  </si>
  <si>
    <t>All-trans-retinol 13,14-reductase (EC 1.3.99.23) (All-trans-13,14-dihydroretinol saturase) (RetSat) (PPAR-alpha-regulated and starvation-induced gene protein)</t>
  </si>
  <si>
    <t>RETSAT PPSIG UNQ439/PRO872</t>
  </si>
  <si>
    <t>SUBCELLULAR LOCATION: Endoplasmic reticulum membrane {ECO:0000250|UniProtKB:Q64FW2}; Peripheral membrane protein {ECO:0000250|UniProtKB:Q64FW2}.</t>
  </si>
  <si>
    <t>USE1_HUMAN</t>
  </si>
  <si>
    <t>Vesicle transport protein USE1 (Putative MAPK-activating protein PM26) (USE1-like protein) (p31)</t>
  </si>
  <si>
    <t>USE1 USE1L MDS032</t>
  </si>
  <si>
    <t>TRANSMEM 232 252 Helical; Anchor for type IV membrane protein. {ECO:0000255}.</t>
  </si>
  <si>
    <t>SUBCELLULAR LOCATION: Endoplasmic reticulum membrane {ECO:0000269|PubMed:15029241}; Single-pass type IV membrane protein {ECO:0000269|PubMed:15029241}.</t>
  </si>
  <si>
    <t>CDKAL_HUMAN</t>
  </si>
  <si>
    <t>Threonylcarbamoyladenosine tRNA methylthiotransferase (EC 2.8.4.5) (CDK5 regulatory subunit-associated protein 1-like 1) (tRNA-t(6)A37 methylthiotransferase)</t>
  </si>
  <si>
    <t>TRANSMEM 556 578 Helical. {ECO:0000255}.</t>
  </si>
  <si>
    <t>TM209_HUMAN</t>
  </si>
  <si>
    <t>TRANSMEM 28 48 Helical. {ECO:0000255}.; TRANSMEM 60 80 Helical. {ECO:0000255}.</t>
  </si>
  <si>
    <t>SUBCELLULAR LOCATION: Membrane {ECO:0000305}; Multi-pass membrane protein {ECO:0000305}.</t>
  </si>
  <si>
    <t>PCY1A_HUMAN</t>
  </si>
  <si>
    <t>Choline-phosphate cytidylyltransferase A (EC 2.7.7.15) (CCT-alpha) (CTP:phosphocholine cytidylyltransferase A) (CCT A) (CT A) (Phosphorylcholine transferase A)</t>
  </si>
  <si>
    <t>PCYT1A CTPCT PCYT1</t>
  </si>
  <si>
    <t>SUBCELLULAR LOCATION: Cytoplasm, cytosol {ECO:0000250}. Membrane {ECO:0000250}; Peripheral membrane protein {ECO:0000250}. Note=It can interconvert between an inactive cytosolic form and an active membrane-bound form. {ECO:0000250}.</t>
  </si>
  <si>
    <t>TKFC_HUMAN</t>
  </si>
  <si>
    <t>Triokinase/FMN cyclase (Bifunctional ATP-dependent dihydroxyacetone kinase/FAD-AMP lyase (cyclizing)) [Includes: ATP-dependent dihydroxyacetone kinase (DHA kinase) (EC 2.7.1.28) (EC 2.7.1.29) (Glycerone kinase) (Triokinase) (Triose kinase); FAD-AMP lyase (cyclizing) (EC 4.6.1.15) (FAD-AMP lyase (cyclic FMN forming)) (FMN cyclase)]</t>
  </si>
  <si>
    <t>TKFC DAK</t>
  </si>
  <si>
    <t>ILKAP_HUMAN</t>
  </si>
  <si>
    <t>Integrin-linked kinase-associated serine/threonine phosphatase 2C (ILKAP) (EC 3.1.3.16)</t>
  </si>
  <si>
    <t>SUBCELLULAR LOCATION: Cytoplasm {ECO:0000269|PubMed:11331582}.</t>
  </si>
  <si>
    <t>AXA81_HUMAN</t>
  </si>
  <si>
    <t>Annexin A8-like protein 1</t>
  </si>
  <si>
    <t>ANXA8L1 ANXA8L2</t>
  </si>
  <si>
    <t>CLCN7_HUMAN</t>
  </si>
  <si>
    <t>H(+)/Cl(-) exchange transporter 7 (Chloride channel 7 alpha subunit) (Chloride channel protein 7) (ClC-7)</t>
  </si>
  <si>
    <t>TRANSMEM 127 159 Helical. {ECO:0000250}.; TRANSMEM 174 197 Helical. {ECO:0000250}.; TRANSMEM 223 241 Helical. {ECO:0000250}.; TRANSMEM 247 264 Helical. {ECO:0000250}.; TRANSMEM 322 341 Helical. {ECO:0000250}.; TRANSMEM 375 405 Helical. {ECO:0000250}.; TRANSMEM 410 432 Helical. {ECO:0000250}.; TRANSMEM 487 507 Helical. {ECO:0000250}.; TRANSMEM 512 535 Helical. {ECO:0000250}.; TRANSMEM 579 597 Helical. {ECO:0000250}.</t>
  </si>
  <si>
    <t>SUBCELLULAR LOCATION: Lysosome membrane {ECO:0000269|PubMed:17897319, ECO:0000269|PubMed:18449189, ECO:0000269|PubMed:21527911}; Multi-pass membrane protein {ECO:0000269|PubMed:17897319, ECO:0000269|PubMed:18449189, ECO:0000269|PubMed:21527911}.</t>
  </si>
  <si>
    <t>EMC1_HUMAN</t>
  </si>
  <si>
    <t>EMC1 KIAA0090 PSEC0263</t>
  </si>
  <si>
    <t>TRANSMEM 959 979 Helical. {ECO:0000255}.</t>
  </si>
  <si>
    <t>SUBCELLULAR LOCATION: Membrane {ECO:0000269|PubMed:22119785}; Single-pass type I membrane protein {ECO:0000269|PubMed:22119785}.</t>
  </si>
  <si>
    <t>RIR2_HUMAN</t>
  </si>
  <si>
    <t>Ribonucleoside-diphosphate reductase subunit M2 (EC 1.17.4.1) (Ribonucleotide reductase small chain) (Ribonucleotide reductase small subunit)</t>
  </si>
  <si>
    <t>RRM2 RR2</t>
  </si>
  <si>
    <t>SUBCELLULAR LOCATION: Cytoplasm.</t>
  </si>
  <si>
    <t>PSMD5_HUMAN</t>
  </si>
  <si>
    <t>26S proteasome non-ATPase regulatory subunit 5 (26S protease subunit S5 basic) (26S proteasome subunit S5B)</t>
  </si>
  <si>
    <t>PSMD5 KIAA0072</t>
  </si>
  <si>
    <t>WDR70_HUMAN</t>
  </si>
  <si>
    <t>PMM2_HUMAN</t>
  </si>
  <si>
    <t>Phosphomannomutase 2 (PMM 2) (EC 5.4.2.8)</t>
  </si>
  <si>
    <t>6PGL_HUMAN</t>
  </si>
  <si>
    <t>6-phosphogluconolactonase (6PGL) (EC 3.1.1.31)</t>
  </si>
  <si>
    <t>SUBCELLULAR LOCATION: Cytoplasm {ECO:0000250}.</t>
  </si>
  <si>
    <t>TIM13_HUMAN</t>
  </si>
  <si>
    <t>TIMM13 TIM13B TIMM13A TIMM13B</t>
  </si>
  <si>
    <t>SUBCELLULAR LOCATION: Mitochondrion inner membrane {ECO:0000269|PubMed:11489896}; Peripheral membrane protein {ECO:0000269|PubMed:11489896}; Intermembrane side {ECO:0000269|PubMed:11489896}.</t>
  </si>
  <si>
    <t>AP3M1_HUMAN</t>
  </si>
  <si>
    <t>AP-3 complex subunit mu-1 (AP-3 adaptor complex mu3A subunit) (Adaptor-related protein complex 3 subunit mu-1) (Mu-adaptin 3A) (Mu3A-adaptin)</t>
  </si>
  <si>
    <t>SUBCELLULAR LOCATION: Golgi apparatus. Cytoplasmic vesicle membrane {ECO:0000250}; Peripheral membrane protein {ECO:0000250}; Cytoplasmic side {ECO:0000250}. Note=Component of the coat surrounding the cytoplasmic face of coated vesicles located at the Golgi complex. {ECO:0000250}.</t>
  </si>
  <si>
    <t>ANXA6_HUMAN</t>
  </si>
  <si>
    <t>Annexin A6 (67 kDa calelectrin) (Annexin VI) (Annexin-6) (Calphobindin-II) (CPB-II) (Chromobindin-20) (Lipocortin VI) (Protein III) (p68) (p70)</t>
  </si>
  <si>
    <t>ANXA6 ANX6</t>
  </si>
  <si>
    <t>SUBCELLULAR LOCATION: Cytoplasm {ECO:0000250}. Melanosome {ECO:0000269|PubMed:17081065}. Note=Identified by mass spectrometry in melanosome fractions from stage I to stage IV.</t>
  </si>
  <si>
    <t>TPX2_HUMAN</t>
  </si>
  <si>
    <t>Targeting protein for Xklp2 (Differentially expressed in cancerous and non-cancerous lung cells 2) (DIL-2) (Hepatocellular carcinoma-associated antigen 519) (Hepatocellular carcinoma-associated antigen 90) (Protein fls353) (Restricted expression proliferation-associated protein 100) (p100)</t>
  </si>
  <si>
    <t>TPX2 C20orf1 C20orf2 DIL2 HCA519</t>
  </si>
  <si>
    <t>SUBCELLULAR LOCATION: Nucleus {ECO:0000269|PubMed:19208764}. Cytoplasm, cytoskeleton, spindle {ECO:0000269|PubMed:18663142, ECO:0000269|PubMed:19208764}. Cytoplasm, cytoskeleton, spindle pole {ECO:0000269|PubMed:18663142, ECO:0000269|PubMed:19208764}. Note=During mitosis it is strictly associated with the spindle pole and with the mitotic spindle, whereas during S and G2, it is diffusely distributed throughout the nucleus. Is released from the nucleus in apoptotic cells and is detected on apoptotic microtubules. {ECO:0000269|PubMed:19208764}.</t>
  </si>
  <si>
    <t>NDC1_HUMAN</t>
  </si>
  <si>
    <t>Nucleoporin NDC1 (hNDC1) (Transmembrane protein 48)</t>
  </si>
  <si>
    <t>NDC1 TMEM48</t>
  </si>
  <si>
    <t>TRANSMEM 25 45 Helical; Name=1. {ECO:0000255}.; TRANSMEM 69 89 Helical; Name=2. {ECO:0000255}.; TRANSMEM 115 135 Helical; Name=3. {ECO:0000255}.; TRANSMEM 166 186 Helical; Name=4. {ECO:0000255}.; TRANSMEM 226 246 Helical; Name=5. {ECO:0000255}.; TRANSMEM 273 293 Helical; Name=6. {ECO:0000255}.</t>
  </si>
  <si>
    <t>SUBCELLULAR LOCATION: Nucleus, nuclear pore complex. Nucleus membrane; Multi-pass membrane protein. Note=Central core structure of the nuclear pore complex.</t>
  </si>
  <si>
    <t>TPR_HUMAN</t>
  </si>
  <si>
    <t>Nucleoprotein TPR (Megator) (NPC-associated intranuclear protein) (Translocated promoter region protein)</t>
  </si>
  <si>
    <t>SUBCELLULAR LOCATION: Nucleus {ECO:0000269|PubMed:12802065}. Nucleus membrane {ECO:0000269|PubMed:11514627, ECO:0000269|PubMed:11952838, ECO:0000269|PubMed:18794356, ECO:0000269|PubMed:9024684, ECO:0000269|PubMed:9828100, ECO:0000269|PubMed:9864356}; Peripheral membrane protein {ECO:0000269|PubMed:11514627, ECO:0000269|PubMed:9024684, ECO:0000269|PubMed:9828100, ECO:0000269|PubMed:9864356}; Nucleoplasmic side {ECO:0000269|PubMed:11514627, ECO:0000269|PubMed:9024684, ECO:0000269|PubMed:9828100, ECO:0000269|PubMed:9864356}. Nucleus envelope {ECO:0000269|PubMed:12424524, ECO:0000269|PubMed:7798308}. Nucleus, nuclear pore complex {ECO:0000269|PubMed:11514627, ECO:0000269|PubMed:11839768, ECO:0000269|PubMed:12802065, ECO:0000269|PubMed:15229283, ECO:0000269|PubMed:18981471, ECO:0000269|PubMed:7798308, ECO:0000269|PubMed:9024684, ECO:0000269|PubMed:9828100, ECO:0000269|PubMed:9864356}. Cytoplasm {ECO:0000269|PubMed:11952838, ECO:0000269|PubMed:12802065}. Cytoplasm, cytoskeleton, spindle {ECO:0000269|PubMed:19273613}. Chromosome, centromere, kinetochore {ECO:0000269|PubMed:18981471}. Nucleus membrane {ECO:0000269|PubMed:12802065, ECO:0000269|PubMed:15229283, ECO:0000269|PubMed:7798308}; Peripheral membrane protein {ECO:0000269|PubMed:12802065, ECO:0000269|PubMed:15229283, ECO:0000269|PubMed:7798308}; Cytoplasmic side {ECO:0000269|PubMed:12802065, ECO:0000269|PubMed:15229283, ECO:0000269|PubMed:7798308}. Note=Detected as discrete intranuclear foci with IFI204 (By similarity). In interphase, localizes to the nucleoplasmic side of the nuclear pore complex (NPC) core structure, forming a fibrous structure called the nuclear basket. Detected exclusively to the cytoplasmic margin of NPC (PubMed:7798308). Docking to the inner nucleoplasmic side of the NPC is mediated through binding to nucleoporins. Anchored by NUP153 to the NPC. The assembly of the NPC is a stepwise process in which Trp-containing peripheral structures assemble after other components, including p62. Detected as filaments that emanate from the nuclear basket of the NPC and extend to the nucleolus to delineate a chromatin-free network extending from the nuclear envelope to the perinucleolar region. Detected in diffuse and discrete spheroidal intranuclear foci. Nucleocytoplasmic shuttling protein imported into the nucleus in a XPO1/CRM1- and Importin alpha/Importin beta receptor-dependent manner. Remains localized to the nuclear membrane after poliovirus (PV) infection. During mitosis, remains associated with the nuclear envelope until prometaphase. Associated with the mitotic spindle from late prometaphase until anaphase. Reorganized during mitosis in a viscous and dynamic nuclear-derived spindle matrix that embeds the microtubule spindle apparatus from pole to pole in a microtubule-independent manner. Recruited to the reforming nuclear envelope during telophase and cytokinesis. Detected at kinetochores during prometaphase (PubMed:18981471). Colocalizes with MAD2L1 in the spindle matrix but not at kinetochore (PubMed:19273613). Colocalizes with dynein, dynactin, tubulin at kinetochore during the metaphase-anaphase transition. Colocalizes with DYNLL1 at the mitotic spindle. {ECO:0000250, ECO:0000269|PubMed:18981471, ECO:0000269|PubMed:19273613, ECO:0000269|PubMed:7798308}.</t>
  </si>
  <si>
    <t>SMD1_HUMAN</t>
  </si>
  <si>
    <t>Small nuclear ribonucleoprotein Sm D1 (Sm-D1) (Sm-D autoantigen) (snRNP core protein D1)</t>
  </si>
  <si>
    <t>SUBCELLULAR LOCATION: Cytoplasm, cytosol {ECO:0000269|PubMed:18984161}. Nucleus {ECO:0000269|PubMed:11991638, ECO:0000269|PubMed:21113136, ECO:0000269|PubMed:26912367, ECO:0000269|PubMed:28076346, ECO:0000269|PubMed:28502770, ECO:0000269|PubMed:28781166}. Note=SMN-mediated assembly into core snRNPs occurs in the cytosol before SMN-mediated transport to the nucleus to be included in spliceosomes. {ECO:0000305}.</t>
  </si>
  <si>
    <t>NUP93_HUMAN</t>
  </si>
  <si>
    <t>Nuclear pore complex protein Nup93 (93 kDa nucleoporin) (Nucleoporin Nup93)</t>
  </si>
  <si>
    <t>NUP93 KIAA0095</t>
  </si>
  <si>
    <t>SUBCELLULAR LOCATION: Nucleus membrane {ECO:0000250|UniProtKB:Q66HC5}; Peripheral membrane protein {ECO:0000250|UniProtKB:Q66HC5}. Nucleus, nuclear pore complex {ECO:0000269|PubMed:12802065, ECO:0000269|PubMed:15229283, ECO:0000269|PubMed:9348540}. Nucleus envelope {ECO:0000269|PubMed:26878725, ECO:0000269|PubMed:9348540}. Note=Localizes at the nuclear basket and at or near the nuclear entry to the gated channel of the pore. {ECO:0000269|PubMed:9348540}.</t>
  </si>
  <si>
    <t>MSH2_HUMAN</t>
  </si>
  <si>
    <t>DNA mismatch repair protein Msh2 (hMSH2) (MutS protein homolog 2)</t>
  </si>
  <si>
    <t>SUBCELLULAR LOCATION: Nucleus {ECO:0000269|PubMed:26300262}. Chromosome {ECO:0000269|PubMed:26300262}.</t>
  </si>
  <si>
    <t>DTX2_HUMAN</t>
  </si>
  <si>
    <t>Probable E3 ubiquitin-protein ligase DTX2 (EC 2.3.2.27) (Protein deltex-2) (Deltex2) (hDTX2) (RING finger protein 58) (RING-type E3 ubiquitin transferase DTX2)</t>
  </si>
  <si>
    <t>DTX2 KIAA1528 RNF58</t>
  </si>
  <si>
    <t>SUBCELLULAR LOCATION: Cytoplasm {ECO:0000269|PubMed:11564735}. Nucleus {ECO:0000269|PubMed:11564735}. Note=Predominantly cytoplasmic. Partially nuclear. {ECO:0000269|PubMed:11564735}.</t>
  </si>
  <si>
    <t>P17612</t>
  </si>
  <si>
    <t>KAPCA_HUMAN</t>
  </si>
  <si>
    <t>cAMP-dependent protein kinase catalytic subunit alpha (PKA C-alpha) (EC 2.7.11.11)</t>
  </si>
  <si>
    <t>PRKACA PKACA</t>
  </si>
  <si>
    <t>SUBCELLULAR LOCATION: Cytoplasm. Cell membrane. Nucleus {ECO:0000250}. Mitochondrion {ECO:0000250}. Membrane {ECO:0000305}; Lipid-anchor {ECO:0000305}. Note=Translocates into the nucleus (monomeric catalytic subunit). The inactive holoenzyme is found in the cytoplasm. Distributed throughout the cytoplasm in meiotically incompetent oocytes. Associated to mitochondrion as meiotic competence is acquired. Aggregates around the germinal vesicles (GV) at the immature GV stage oocytes (By similarity). Colocalizes with HSF1 in nuclear stress bodies (nSBs) upon heat shock (PubMed:21085490). {ECO:0000250, ECO:0000269|PubMed:21085490}.; SUBCELLULAR LOCATION: Isoform 2: Cell projection, cilium, flagellum {ECO:0000269|PubMed:10906071}. Cytoplasmic vesicle, secretory vesicle, acrosome {ECO:0000250|UniProtKB:P05132}. Note=Expressed in the midpiece region of the sperm flagellum (PubMed:10906071). Colocalizes with MROH2B and TCP11 on the acrosome and tail regions in round spermatids and spermatozoa regardless of the capacitation status of the sperm (By similarity). {ECO:0000250|UniProtKB:P05132, ECO:0000269|PubMed:10906071}.</t>
  </si>
  <si>
    <t>P22694</t>
  </si>
  <si>
    <t>KAPCB_HUMAN</t>
  </si>
  <si>
    <t>cAMP-dependent protein kinase catalytic subunit beta (PKA C-beta) (EC 2.7.11.11)</t>
  </si>
  <si>
    <t>PRKACB</t>
  </si>
  <si>
    <t>SUBCELLULAR LOCATION: Cytoplasm {ECO:0000269|PubMed:21423175}. Cell membrane {ECO:0000269|PubMed:21423175}. Membrane {ECO:0000305}; Lipid-anchor {ECO:0000305}. Nucleus {ECO:0000250}. Note=Translocates into the nucleus (monomeric catalytic subunit). The inactive holoenzyme is found in the cytoplasm. {ECO:0000250}.</t>
  </si>
  <si>
    <t>GPKOW_HUMAN</t>
  </si>
  <si>
    <t>G-patch domain and KOW motifs-containing protein (G-patch domain-containing protein 5) (Protein MOS2 homolog) (Protein T54)</t>
  </si>
  <si>
    <t>GPKOW GPATC5 GPATCH5 T54</t>
  </si>
  <si>
    <t>SUBCELLULAR LOCATION: Nucleus {ECO:0000269|PubMed:21880142, ECO:0000269|PubMed:25296192}.</t>
  </si>
  <si>
    <t>CERS2_HUMAN</t>
  </si>
  <si>
    <t>CERS2 LASS2 TMSG1</t>
  </si>
  <si>
    <t>TRANSMEM 41 61 Helical. {ECO:0000255}.; TRANSMEM 140 160 Helical. {ECO:0000255}.; TRANSMEM 181 201 Helical. {ECO:0000255}.; TRANSMEM 209 229 Helical. {ECO:0000255}.; TRANSMEM 264 284 Helical. {ECO:0000255}.; TRANSMEM 304 324 Helical. {ECO:0000255}.</t>
  </si>
  <si>
    <t>TM109_HUMAN</t>
  </si>
  <si>
    <t>Transmembrane protein 109 (Mitsugumin-23) (Mg23)</t>
  </si>
  <si>
    <t>TRANSMEM 84 104 Helical. {ECO:0000255}.; TRANSMEM 136 156 Helical. {ECO:0000255}.; TRANSMEM 186 205 Helical. {ECO:0000255}.</t>
  </si>
  <si>
    <t>SUBCELLULAR LOCATION: Nucleus outer membrane {ECO:0000250|UniProtKB:O77751}; Multi-pass membrane protein {ECO:0000250|UniProtKB:O77751}. Endoplasmic reticulum membrane {ECO:0000250|UniProtKB:O77751}; Multi-pass membrane protein {ECO:0000250|UniProtKB:O77751}. Sarcoplasmic reticulum membrane {ECO:0000250|UniProtKB:O77751}; Multi-pass membrane protein {ECO:0000250|UniProtKB:O77751}.</t>
  </si>
  <si>
    <t>BCCIP_HUMAN</t>
  </si>
  <si>
    <t>BRCA2 and CDKN1A-interacting protein (P21- and CDK-associated protein 1) (Protein TOK-1)</t>
  </si>
  <si>
    <t>BCCIP TOK1</t>
  </si>
  <si>
    <t>SUBCELLULAR LOCATION: Nucleus {ECO:0000269|PubMed:10878006, ECO:0000269|PubMed:11313963, ECO:0000269|PubMed:15713648}. Cytoplasm, cytoskeleton, microtubule organizing center, centrosome, centriole {ECO:0000269|PubMed:28394342}. Cytoplasm, cytoskeleton, spindle pole {ECO:0000269|PubMed:28394342}. Note=Colocalizes with BRCA2 in discrete nuclear foci (PubMed:15713648). In interphase, preferential localizes to the mother centriole (PubMed:28394342). Recruited to the spindle pole matrix and centrosome by microtubules and dynein/dynactin activity (PubMed:28394342). {ECO:0000269|PubMed:15713648, ECO:0000269|PubMed:28394342}.; SUBCELLULAR LOCATION: Isoform 1: Cytoplasm, cytoskeleton, microtubule organizing center, centrosome {ECO:0000269|PubMed:28394342}. Cytoplasm, cytoskeleton, spindle pole {ECO:0000269|PubMed:28394342}. Note=Isoform 1/beta tends to be less abundant at, and less strongly associated with, centrosomes than isoform 2/alpha. {ECO:0000269|PubMed:28394342}.; SUBCELLULAR LOCATION: Isoform 2: Cytoplasm, cytoskeleton, microtubule organizing center, centrosome {ECO:0000269|PubMed:28394342}. Cytoplasm, cytoskeleton, spindle pole {ECO:0000269|PubMed:28394342}. Note=Isoform 2/alpha tends to be more abundant at, and more strongly associated with, centrosomes than isoform 1/beta. {ECO:0000269|PubMed:28394342}.</t>
  </si>
  <si>
    <t>RRP12_HUMAN</t>
  </si>
  <si>
    <t>RRP12 KIAA0690</t>
  </si>
  <si>
    <t>TRANSMEM 903 923 Helical. {ECO:0000255}.</t>
  </si>
  <si>
    <t>SUBCELLULAR LOCATION: Nucleus, nucleolus {ECO:0000269|PubMed:12429849}. Nucleus membrane {ECO:0000305}; Single-pass membrane protein {ECO:0000305}.</t>
  </si>
  <si>
    <t>LEMD2_HUMAN</t>
  </si>
  <si>
    <t>LEM domain-containing protein 2 (hLEM2)</t>
  </si>
  <si>
    <t>TRANSMEM 213 233 Helical. {ECO:0000255}.; TRANSMEM 377 397 Helical. {ECO:0000255}.</t>
  </si>
  <si>
    <t>SUBCELLULAR LOCATION: Nucleus inner membrane {ECO:0000269|PubMed:16339967, ECO:0000269|PubMed:17097643}; Multi-pass membrane protein {ECO:0000269|PubMed:16339967}. Note=Lamina-associated protein residing in the inner nuclear membrane (INM). Localized exclusively to the nuclear envelope, giving rise to a typical rim-like staining of the nuclear periphery.</t>
  </si>
  <si>
    <t>RRP5_HUMAN</t>
  </si>
  <si>
    <t>Protein RRP5 homolog (NF-kappa-B-binding protein) (NFBP) (Programmed cell death protein 11)</t>
  </si>
  <si>
    <t>PDCD11 KIAA0185</t>
  </si>
  <si>
    <t>SUBCELLULAR LOCATION: Nucleus, nucleolus {ECO:0000269|PubMed:12429849, ECO:0000269|PubMed:14624448, ECO:0000269|PubMed:17654514}.</t>
  </si>
  <si>
    <t>RRP1_HUMAN</t>
  </si>
  <si>
    <t>Ribosomal RNA processing protein 1 homolog A (Novel nuclear protein 1) (NNP-1) (Nucleolar protein Nop52) (RRP1-like protein)</t>
  </si>
  <si>
    <t>RRP1 D21S2056E NNP1 NOP52 RRP1A</t>
  </si>
  <si>
    <t>SUBCELLULAR LOCATION: Nucleus, nucleolus {ECO:0000269|PubMed:12429849, ECO:0000269|PubMed:9192856}.</t>
  </si>
  <si>
    <t>TNPO3_HUMAN</t>
  </si>
  <si>
    <t>Transportin-3 (Importin-12) (Imp12) (Transportin-SR) (TRN-SR)</t>
  </si>
  <si>
    <t>TNPO3 IPO12</t>
  </si>
  <si>
    <t>SUBCELLULAR LOCATION: Cytoplasm {ECO:0000269|PubMed:10713112}. Nucleus {ECO:0000269|PubMed:10713112}.</t>
  </si>
  <si>
    <t>CSN3_HUMAN</t>
  </si>
  <si>
    <t>COP9 signalosome complex subunit 3 (SGN3) (Signalosome subunit 3) (JAB1-containing signalosome subunit 3)</t>
  </si>
  <si>
    <t>COPS3 CSN3</t>
  </si>
  <si>
    <t>SUBCELLULAR LOCATION: Cytoplasm {ECO:0000269|PubMed:9535219}. Nucleus {ECO:0000269|PubMed:9535219}.</t>
  </si>
  <si>
    <t>MCM6_HUMAN</t>
  </si>
  <si>
    <t>DNA replication licensing factor MCM6 (EC 3.6.4.12) (p105MCM)</t>
  </si>
  <si>
    <t>SUBCELLULAR LOCATION: Nucleus. Note=Binds to chromatin during G1 and detach from it during S phase.</t>
  </si>
  <si>
    <t>PUM3_HUMAN</t>
  </si>
  <si>
    <t>Pumilio homolog 3 (HBV X-transactivated gene 5 protein) (HBV XAg-transactivated protein 5) (Minor histocompatibility antigen HA-8) (HLA-HA8)</t>
  </si>
  <si>
    <t>PUM3 cPERP-C KIAA0020 PUF-A XTP5</t>
  </si>
  <si>
    <t>SUBCELLULAR LOCATION: Nucleus, nucleolus {ECO:0000269|PubMed:12429849, ECO:0000269|PubMed:21266351, ECO:0000269|Ref.6}. Nucleus, nucleoplasm {ECO:0000269|PubMed:21266351}. Chromosome {ECO:0000269|PubMed:20813266}. Note=Localizes predominantly in the nucleolus with minor punctate signals in the nucleoplasm. {ECO:0000269|PubMed:21266351}.</t>
  </si>
  <si>
    <t>BAZ1B_HUMAN</t>
  </si>
  <si>
    <t>Tyrosine-protein kinase BAZ1B (EC 2.7.10.2) (Bromodomain adjacent to zinc finger domain protein 1B) (Williams syndrome transcription factor) (Williams-Beuren syndrome chromosomal region 10 protein) (Williams-Beuren syndrome chromosomal region 9 protein) (hWALp2)</t>
  </si>
  <si>
    <t>BAZ1B WBSC10 WBSCR10 WBSCR9 WSTF</t>
  </si>
  <si>
    <t>SUBCELLULAR LOCATION: Nucleus {ECO:0000255|PROSITE-ProRule:PRU00063, ECO:0000255|PROSITE-ProRule:PRU00475, ECO:0000269|PubMed:11980720, ECO:0000269|PubMed:15543136}. Note=Accumulates in pericentromeric heterochromatin during replication. Targeted to replication foci throughout S phase via its association with PCNA.</t>
  </si>
  <si>
    <t>NOC4L_HUMAN</t>
  </si>
  <si>
    <t>Nucleolar complex protein 4 homolog (NOC4 protein homolog) (NOC4-like protein) (Nucleolar complex-associated protein 4-like protein)</t>
  </si>
  <si>
    <t>TRANSMEM 297 317 Helical. {ECO:0000255}.; TRANSMEM 347 367 Helical. {ECO:0000255}.; TRANSMEM 375 395 Helical. {ECO:0000255}.</t>
  </si>
  <si>
    <t>SUBCELLULAR LOCATION: Nucleus membrane {ECO:0000269|PubMed:12429849}; Multi-pass membrane protein {ECO:0000269|PubMed:12429849}. Nucleus, nucleolus {ECO:0000269|PubMed:12429849}.</t>
  </si>
  <si>
    <t>TOIP2_HUMAN</t>
  </si>
  <si>
    <t>Torsin-1A-interacting protein 2 (Lumenal domain-like LAP1)</t>
  </si>
  <si>
    <t>TOR1AIP2 IFRG15 LULL1</t>
  </si>
  <si>
    <t>TRANSMEM 215 235 Helical. {ECO:0000255}.</t>
  </si>
  <si>
    <t>SUBCELLULAR LOCATION: Endoplasmic reticulum membrane; Single-pass membrane protein. Nucleus membrane.</t>
  </si>
  <si>
    <t>GSK3B_HUMAN</t>
  </si>
  <si>
    <t>Glycogen synthase kinase-3 beta (GSK-3 beta) (EC 2.7.11.26) (Serine/threonine-protein kinase GSK3B) (EC 2.7.11.1)</t>
  </si>
  <si>
    <t>SUBCELLULAR LOCATION: Cytoplasm {ECO:0000269|PubMed:25169422}. Nucleus. Cell membrane. Note=The phosphorylated form shows localization to cytoplasm and cell membrane. The MEMO1-RHOA-DIAPH1 signaling pathway controls localization of the phosphorylated form to the cell membrane.</t>
  </si>
  <si>
    <t>RIF1_HUMAN</t>
  </si>
  <si>
    <t>Telomere-associated protein RIF1 (Rap1-interacting factor 1 homolog)</t>
  </si>
  <si>
    <t>SUBCELLULAR LOCATION: Nucleus {ECO:0000269|PubMed:15583028}. Chromosome {ECO:0000250|UniProtKB:Q6PR54}. Chromosome, telomere {ECO:0000269|PubMed:15342490, ECO:0000269|PubMed:15583028}. Cytoplasm, cytoskeleton, spindle {ECO:0000269|PubMed:15583028}. Note=Following interaction with TP53BP1, recruited to sites of DNA damage, such as DSBs (By similarity). Exhibits ATM- and TP53BP1-dependent localization to uncapped or aberrant telomeres and to DNA double strand breaks (DSBs) (PubMed:15342490). Does not associate with normal telomere structures (PubMed:15342490, PubMed:15583028). Localizes to microtubules of the midzone of the mitotic spindle during anaphase, and to condensed chromosomes in telophase (PubMed:15583028). {ECO:0000250|UniProtKB:Q6PR54, ECO:0000269|PubMed:15342490, ECO:0000269|PubMed:15583028}.</t>
  </si>
  <si>
    <t>MP2K6_HUMAN</t>
  </si>
  <si>
    <t>Dual specificity mitogen-activated protein kinase kinase 6 (MAP kinase kinase 6) (MAPKK 6) (EC 2.7.12.2) (MAPK/ERK kinase 6) (MEK 6) (Stress-activated protein kinase kinase 3) (SAPK kinase 3) (SAPKK-3) (SAPKK3)</t>
  </si>
  <si>
    <t>MAP2K6 MEK6 MKK6 PRKMK6 SKK3</t>
  </si>
  <si>
    <t>SUBCELLULAR LOCATION: Nucleus {ECO:0000269|PubMed:9768359}. Cytoplasm {ECO:0000269|PubMed:9768359}. Cytoplasm, cytoskeleton {ECO:0000269|PubMed:9768359}. Note=Binds to microtubules.</t>
  </si>
  <si>
    <t>PARN_HUMAN</t>
  </si>
  <si>
    <t>Poly(A)-specific ribonuclease PARN (EC 3.1.13.4) (Deadenylating nuclease) (Deadenylation nuclease) (Polyadenylate-specific ribonuclease)</t>
  </si>
  <si>
    <t>PARN DAN</t>
  </si>
  <si>
    <t>SUBCELLULAR LOCATION: Nucleus {ECO:0000269|PubMed:9736620}. Cytoplasm {ECO:0000269|PubMed:9736620}. Nucleus, nucleolus {ECO:0000269|PubMed:12429849, ECO:0000269|PubMed:22442037}. Note=Some nuclear fraction is nucleolar.</t>
  </si>
  <si>
    <t>P28347</t>
  </si>
  <si>
    <t>TEAD1_HUMAN</t>
  </si>
  <si>
    <t>Transcriptional enhancer factor TEF-1 (NTEF-1) (Protein GT-IIC) (TEA domain family member 1) (TEAD-1) (Transcription factor 13) (TCF-13)</t>
  </si>
  <si>
    <t>TEAD1 TCF13 TEF1</t>
  </si>
  <si>
    <t>SUBCELLULAR LOCATION: Nucleus.</t>
  </si>
  <si>
    <t>Q15561</t>
  </si>
  <si>
    <t>TEAD4_HUMAN</t>
  </si>
  <si>
    <t>Transcriptional enhancer factor TEF-3 (TEA domain family member 4) (TEAD-4) (Transcription factor 13-like 1) (Transcription factor RTEF-1)</t>
  </si>
  <si>
    <t>TEAD4 RTEF1 TCF13L1 TEF3</t>
  </si>
  <si>
    <t>Q99594</t>
  </si>
  <si>
    <t>TEAD3_HUMAN</t>
  </si>
  <si>
    <t>Transcriptional enhancer factor TEF-5 (DTEF-1) (TEA domain family member 3) (TEAD-3)</t>
  </si>
  <si>
    <t>TEAD3 TEAD5 TEF5</t>
  </si>
  <si>
    <t>Q15562</t>
  </si>
  <si>
    <t>TEAD2_HUMAN</t>
  </si>
  <si>
    <t>Transcriptional enhancer factor TEF-4 (TEA domain family member 2) (TEAD-2)</t>
  </si>
  <si>
    <t>TEAD2 TEF4</t>
  </si>
  <si>
    <t>BMS1_HUMAN</t>
  </si>
  <si>
    <t>Ribosome biogenesis protein BMS1 homolog (Ribosome assembly protein BMS1 homolog)</t>
  </si>
  <si>
    <t>BMS1 BMS1L KIAA0187</t>
  </si>
  <si>
    <t>SUBCELLULAR LOCATION: Nucleus, nucleolus {ECO:0000250}.</t>
  </si>
  <si>
    <t>R113A_HUMAN</t>
  </si>
  <si>
    <t>E3 ubiquitin-protein ligase RNF113A (EC 2.3.2.27) (Cwc24 homolog) (RING finger protein 113A) (Zinc finger protein 183)</t>
  </si>
  <si>
    <t>RNF113A RNF113 ZNF183</t>
  </si>
  <si>
    <t>RRP44_HUMAN</t>
  </si>
  <si>
    <t>Exosome complex exonuclease RRP44 (EC 3.1.13.-) (EC 3.1.26.-) (Protein DIS3 homolog) (Ribosomal RNA-processing protein 44)</t>
  </si>
  <si>
    <t>DIS3 KIAA1008 RRP44</t>
  </si>
  <si>
    <t>SUBCELLULAR LOCATION: Cytoplasm {ECO:0000269|PubMed:20531386}. Nucleus, nucleolus {ECO:0000269|PubMed:12429849}. Nucleus, nucleoplasm {ECO:0000269|PubMed:20531389}. Nucleus {ECO:0000269|PubMed:20531386}. Note=Predominantly located in the nucleus (PubMed:20531386). According to PubMed:12429849, found in the nucleolus (PubMed:12429849). According to PubMed:20531386, excluded from nucleolus supporting the existence of a nucleolar RNA exosome complex devoid of DIS3 (PubMed:20531386). {ECO:0000269|PubMed:12429849, ECO:0000269|PubMed:20531386}.</t>
  </si>
  <si>
    <t>CARM1_HUMAN</t>
  </si>
  <si>
    <t>Histone-arginine methyltransferase CARM1 (EC 2.1.1.319) (Coactivator-associated arginine methyltransferase 1) (Protein arginine N-methyltransferase 4)</t>
  </si>
  <si>
    <t>CARM1 PRMT4</t>
  </si>
  <si>
    <t>SUBCELLULAR LOCATION: Nucleus. Cytoplasm. Note=Mainly nuclear during the G1, S and G2 phases of the cell cycle. Cytoplasmic during mitosis, after breakup of the nuclear membrane.</t>
  </si>
  <si>
    <t>DEK_HUMAN</t>
  </si>
  <si>
    <t>SUBCELLULAR LOCATION: Nucleus {ECO:0000269|PubMed:17524367, ECO:0000269|PubMed:19695025}. Note=Enriched in regions where chromatin is decondensed or sparse in the interphase nuclei.</t>
  </si>
  <si>
    <t>DJB12_HUMAN</t>
  </si>
  <si>
    <t>TRANSMEM 244 264 Helical. {ECO:0000255}.</t>
  </si>
  <si>
    <t>SUBCELLULAR LOCATION: Endoplasmic reticulum membrane {ECO:0000269|PubMed:21148293, ECO:0000269|PubMed:21150129, ECO:0000269|PubMed:24732912, ECO:0000269|PubMed:27916661}; Single-pass membrane protein {ECO:0000255}. Nucleus membrane {ECO:0000269|PubMed:24732912}; Single-pass membrane protein {ECO:0000305}. Note=Localizes to the endoplasmic reticulum membrane (PubMed:21150129, PubMed:21148293, PubMed:24732912, PubMed:27916661). When overexpressed, forms membranous structures in the nucleus (PubMed:24732912). {ECO:0000269|PubMed:21148293, ECO:0000269|PubMed:21150129, ECO:0000269|PubMed:24732912, ECO:0000269|PubMed:27916661}.</t>
  </si>
  <si>
    <t>KC1A_HUMAN</t>
  </si>
  <si>
    <t>Casein kinase I isoform alpha (CKI-alpha) (EC 2.7.11.1) (CK1)</t>
  </si>
  <si>
    <t>SUBCELLULAR LOCATION: Cytoplasm {ECO:0000269|PubMed:1409656}. Cytoplasm, cytoskeleton, microtubule organizing center, centrosome {ECO:0000269|PubMed:1409656}. Chromosome, centromere, kinetochore {ECO:0000269|PubMed:1409656}. Nucleus speckle {ECO:0000303|PubMed:18305108}. Cytoplasm, cytoskeleton, cilium basal body {ECO:0000250|UniProtKB:Q8BK63}. Note=Localizes to the centrosome in interphase cells, and to kinetochore fibers during mitosis. Also recruited to the keratin cytoskeleton (PubMed:23902688). {ECO:0000269|PubMed:1409656, ECO:0000269|PubMed:23902688}.</t>
  </si>
  <si>
    <t>SAAL1_HUMAN</t>
  </si>
  <si>
    <t>Protein SAAL1 (Synoviocyte proliferation-associated in collagen-induced arthritis protein 1) (SPACIA1)</t>
  </si>
  <si>
    <t>SUBCELLULAR LOCATION: Nucleus {ECO:0000269|PubMed:22127701}.</t>
  </si>
  <si>
    <t>ZRAB2_HUMAN</t>
  </si>
  <si>
    <t>Zinc finger Ran-binding domain-containing protein 2 (Zinc finger protein 265) (Zinc finger, splicing)</t>
  </si>
  <si>
    <t>ZRANB2 ZIS ZNF265</t>
  </si>
  <si>
    <t>SUBCELLULAR LOCATION: Nucleus {ECO:0000269|PubMed:11448987}.</t>
  </si>
  <si>
    <t>RAI1_HUMAN</t>
  </si>
  <si>
    <t>RAI1 KIAA1820</t>
  </si>
  <si>
    <t>SUBCELLULAR LOCATION: Cytoplasm. Nucleus. Note=In neurons, localized to neurites. {ECO:0000250}.</t>
  </si>
  <si>
    <t>SC22B_HUMAN</t>
  </si>
  <si>
    <t>Vesicle-trafficking protein SEC22b (ER-Golgi SNARE of 24 kDa) (ERS-24) (ERS24) (SEC22 vesicle-trafficking protein homolog B) (SEC22 vesicle-trafficking protein-like 1)</t>
  </si>
  <si>
    <t>SEC22B SEC22L1</t>
  </si>
  <si>
    <t>TRANSMEM 195 215 Helical; Anchor for type IV membrane protein. {ECO:0000255}.</t>
  </si>
  <si>
    <t>SUBCELLULAR LOCATION: Endoplasmic reticulum membrane {ECO:0000250|UniProtKB:Q4KM74}; Single-pass type IV membrane protein {ECO:0000250|UniProtKB:Q4KM74}. Endoplasmic reticulum-Golgi intermediate compartment membrane {ECO:0000250|UniProtKB:Q4KM74}. Golgi apparatus, cis-Golgi network membrane {ECO:0000250|UniProtKB:Q4KM74}. Golgi apparatus, trans-Golgi network membrane {ECO:0000250|UniProtKB:Q4KM74}. Melanosome {ECO:0000269|PubMed:17081065}. Note=Concentrated most in the intermediate compartment/cis-Golgi network and the cis-Golgi cisternae 1 and 2. Greatly reduced in concentration at the trans end of the Golgi apparatus (By similarity). Identified by mass spectrometry in melanosome fractions from stage I to stage IV (PubMed:17081065). {ECO:0000250|UniProtKB:Q4KM74, ECO:0000269|PubMed:17081065}.</t>
  </si>
  <si>
    <t>CYB5_HUMAN</t>
  </si>
  <si>
    <t>Cytochrome b5 (Microsomal cytochrome b5 type A) (MCB5)</t>
  </si>
  <si>
    <t>CYB5A CYB5</t>
  </si>
  <si>
    <t>TRANSMEM 109 131 Helical. {ECO:0000255}.</t>
  </si>
  <si>
    <t>SUBCELLULAR LOCATION: Isoform 1: Endoplasmic reticulum membrane; Single-pass membrane protein; Cytoplasmic side. Microsome membrane; Single-pass membrane protein; Cytoplasmic side.; SUBCELLULAR LOCATION: Isoform 2: Cytoplasm.</t>
  </si>
  <si>
    <t>TM41B_HUMAN</t>
  </si>
  <si>
    <t>TMEM41B KIAA0033</t>
  </si>
  <si>
    <t>TRANSMEM 52 72 Helical. {ECO:0000255}.; TRANSMEM 109 129 Helical. {ECO:0000255}.; TRANSMEM 147 169 Helical. {ECO:0000255}.; TRANSMEM 197 217 Helical. {ECO:0000255}.; TRANSMEM 225 245 Helical. {ECO:0000255}.; TRANSMEM 262 282 Helical. {ECO:0000255}.</t>
  </si>
  <si>
    <t>SUBCELLULAR LOCATION: Endoplasmic reticulum membrane {ECO:0000269|PubMed:30093494}; Multi-pass membrane protein {ECO:0000255}.</t>
  </si>
  <si>
    <t>PRAF3_HUMAN</t>
  </si>
  <si>
    <t>PRA1 family protein 3 (ADP-ribosylation factor-like protein 6-interacting protein 5) (ARL-6-interacting protein 5) (Aip-5) (Cytoskeleton-related vitamin A-responsive protein) (Dermal papilla-derived protein 11) (GTRAP3-18) (Glutamate transporter EAAC1-interacting protein) (JM5) (Prenylated Rab acceptor protein 2) (Protein JWa) (Putative MAPK-activating protein PM27)</t>
  </si>
  <si>
    <t>ARL6IP5 DERP11 JWA PRA2 PRAF3 HSPC127</t>
  </si>
  <si>
    <t>TRANSMEM 36 56 Helical. {ECO:0000255}.; TRANSMEM 57 77 Helical. {ECO:0000255}.; TRANSMEM 94 114 Helical. {ECO:0000255}.; TRANSMEM 115 135 Helical. {ECO:0000255}.</t>
  </si>
  <si>
    <t>SUBCELLULAR LOCATION: Endoplasmic reticulum membrane {ECO:0000250|UniProtKB:Q9ES40}; Multi-pass membrane protein {ECO:0000255}. Cell membrane {ECO:0000250|UniProtKB:Q9ES40}; Multi-pass membrane protein {ECO:0000255}. Cytoplasm {ECO:0000250|UniProtKB:Q9ES40}. Cytoplasm, cytoskeleton {ECO:0000250|UniProtKB:Q9ES40}. Note=Also exists as a soluble form in the cytoplasm. Associated with microtubules. {ECO:0000250|UniProtKB:Q9ES40}.</t>
  </si>
  <si>
    <t>MOGS_HUMAN</t>
  </si>
  <si>
    <t>Mannosyl-oligosaccharide glucosidase (EC 3.2.1.106) (Processing A-glucosidase I)</t>
  </si>
  <si>
    <t>MOGS GCS1</t>
  </si>
  <si>
    <t>TRANSMEM 39 59 Helical; Signal-anchor for type II membrane protein. {ECO:0000255}.</t>
  </si>
  <si>
    <t>SUBCELLULAR LOCATION: Endoplasmic reticulum membrane; Single-pass type II membrane protein.</t>
  </si>
  <si>
    <t>TM214_HUMAN</t>
  </si>
  <si>
    <t>TMEM214 PP446</t>
  </si>
  <si>
    <t>TRANSMEM 480 500 Helical. {ECO:0000255}.; TRANSMEM 616 636 Helical. {ECO:0000255}.</t>
  </si>
  <si>
    <t>SUBCELLULAR LOCATION: Endoplasmic reticulum membrane {ECO:0000269|PubMed:23661706}; Multi-pass membrane protein {ECO:0000269|PubMed:23661706}.</t>
  </si>
  <si>
    <t>SEC63_HUMAN</t>
  </si>
  <si>
    <t>SEC63 SEC63L</t>
  </si>
  <si>
    <t>TRANSMEM 15 35 Helical. {ECO:0000255}.; TRANSMEM 70 90 Helical. {ECO:0000255}.; TRANSMEM 189 209 Helical. {ECO:0000255}.</t>
  </si>
  <si>
    <t>SUBCELLULAR LOCATION: Endoplasmic reticulum membrane; Multi-pass membrane protein.</t>
  </si>
  <si>
    <t>AT131_HUMAN</t>
  </si>
  <si>
    <t>Manganese-transporting ATPase 13A1 (EC 3.6.3.-)</t>
  </si>
  <si>
    <t>ATP13A1 ATP13A KIAA1825 CGI-152</t>
  </si>
  <si>
    <t>TRANSMEM 67 87 Helical. {ECO:0000255}.; TRANSMEM 96 116 Helical. {ECO:0000255}.; TRANSMEM 244 264 Helical. {ECO:0000255}.; TRANSMEM 444 464 Helical. {ECO:0000255}.; TRANSMEM 990 1010 Helical. {ECO:0000255}.; TRANSMEM 1012 1032 Helical. {ECO:0000255}.; TRANSMEM 1052 1072 Helical. {ECO:0000255}.; TRANSMEM 1097 1117 Helical. {ECO:0000255}.; TRANSMEM 1133 1153 Helical. {ECO:0000255}.; TRANSMEM 1167 1187 Helical. {ECO:0000255}.</t>
  </si>
  <si>
    <t>SUBCELLULAR LOCATION: Endoplasmic reticulum membrane {ECO:0000269|PubMed:24392018}; Multi-pass membrane protein {ECO:0000269|PubMed:24392018}.</t>
  </si>
  <si>
    <t>BET1_HUMAN</t>
  </si>
  <si>
    <t>BET1 homolog (hBET1) (Golgi vesicular membrane-trafficking protein p18)</t>
  </si>
  <si>
    <t>TRANSMEM 95 115 Helical; Anchor for type IV membrane protein. {ECO:0000255}.</t>
  </si>
  <si>
    <t>SUBCELLULAR LOCATION: Endoplasmic reticulum membrane {ECO:0000250}; Single-pass type IV membrane protein {ECO:0000250}. Golgi apparatus, cis-Golgi network membrane {ECO:0000250}. Golgi apparatus membrane {ECO:0000250}. Note=Concentrated most in the intermediate compartment/cis-Golgi network and the cis-Golgi cisternae 1 and 2. Greatly reduced in concentration at the trans end of the Golgi apparatus (By similarity). {ECO:0000250}.</t>
  </si>
  <si>
    <t>MAGT1_HUMAN</t>
  </si>
  <si>
    <t>Magnesium transporter protein 1 (MagT1) (Dolichyl-diphosphooligosaccharide--protein glycosyltransferase subunit MAGT1) (Oligosaccharyl transferase subunit MAGT1) (Implantation-associated protein) (IAP)</t>
  </si>
  <si>
    <t>MAGT1 IAG2 PSEC0084 UNQ628/PRO1244</t>
  </si>
  <si>
    <t>TRANSMEM 185 205 Helical. {ECO:0000255}.; TRANSMEM 210 230 Helical. {ECO:0000255}.; TRANSMEM 271 291 Helical. {ECO:0000255}.; TRANSMEM 301 321 Helical. {ECO:0000255}.</t>
  </si>
  <si>
    <t>SUBCELLULAR LOCATION: Cell membrane {ECO:0000269|PubMed:19717468}; Multi-pass membrane protein {ECO:0000269|PubMed:19717468}. Endoplasmic reticulum {ECO:0000269|PubMed:25135935}. Endoplasmic reticulum membrane {ECO:0000250}; Multi-pass membrane protein {ECO:0000250}.</t>
  </si>
  <si>
    <t>DHC24_HUMAN</t>
  </si>
  <si>
    <t>Delta(24)-sterol reductase (EC 1.3.1.72) (24-dehydrocholesterol reductase) (3-beta-hydroxysterol Delta-24-reductase) (Diminuto/dwarf1 homolog) (Seladin-1)</t>
  </si>
  <si>
    <t>DHCR24 KIAA0018</t>
  </si>
  <si>
    <t>TRANSMEM 32 52 Helical. {ECO:0000255}.</t>
  </si>
  <si>
    <t>MMGT1_HUMAN</t>
  </si>
  <si>
    <t>Membrane magnesium transporter 1 (ER membrane protein complex subunit 5) (Transmembrane protein 32)</t>
  </si>
  <si>
    <t>MMGT1 EMC5 TMEM32</t>
  </si>
  <si>
    <t>TRANSMEM 5 25 Helical. {ECO:0000255}.; TRANSMEM 45 65 Helical. {ECO:0000255}.</t>
  </si>
  <si>
    <t>SUBCELLULAR LOCATION: Endoplasmic reticulum membrane {ECO:0000269|PubMed:22119785}; Multi-pass membrane protein {ECO:0000255}. Golgi apparatus membrane {ECO:0000250|UniProtKB:Q8K273}; Multi-pass membrane protein {ECO:0000255}. Early endosome membrane {ECO:0000250|UniProtKB:Q8K273}; Multi-pass membrane protein {ECO:0000255}.</t>
  </si>
  <si>
    <t>LCLT1_HUMAN</t>
  </si>
  <si>
    <t>LCLAT1 AGPAT8 ALCAT1 LYCAT UNQ1849/PRO3579</t>
  </si>
  <si>
    <t>TRANSMEM 47 67 Helical. {ECO:0000255}.; TRANSMEM 86 106 Helical. {ECO:0000255}.; TRANSMEM 340 360 Helical. {ECO:0000255}.; TRANSMEM 362 382 Helical. {ECO:0000255}.</t>
  </si>
  <si>
    <t>TMTC3_HUMAN</t>
  </si>
  <si>
    <t>Protein O-mannosyl-transferase TMTC3 (EC 2.4.1.109) (Protein SMILE) (Transmembrane and TPR repeat-containing protein 3)</t>
  </si>
  <si>
    <t>TRANSMEM 9 29 Helical. {ECO:0000255}.; TRANSMEM 94 114 Helical. {ECO:0000255}.; TRANSMEM 136 158 Helical. {ECO:0000255}.; TRANSMEM 167 187 Helical. {ECO:0000255}.; TRANSMEM 194 214 Helical. {ECO:0000255}.; TRANSMEM 232 252 Helical. {ECO:0000255}.; TRANSMEM 318 338 Helical. {ECO:0000255}.; TRANSMEM 354 374 Helical. {ECO:0000255}.; TRANSMEM 377 397 Helical. {ECO:0000255}.</t>
  </si>
  <si>
    <t>SUBCELLULAR LOCATION: Membrane {ECO:0000305}; Multi-pass membrane protein {ECO:0000305}. Endoplasmic reticulum {ECO:0000269|PubMed:21603654}. Note=In odontoblast cultures, it colocalizes with PDIA3 in the endoplasmic reticulum. {ECO:0000269|PubMed:21603654}.</t>
  </si>
  <si>
    <t>ALG5_HUMAN</t>
  </si>
  <si>
    <t>Dolichyl-phosphate beta-glucosyltransferase (DolP-glucosyltransferase) (EC 2.4.1.117) (Asparagine-linked glycosylation protein 5 homolog)</t>
  </si>
  <si>
    <t>ALG5 HSPC149</t>
  </si>
  <si>
    <t>TRANSMEM 8 28 Helical; Signal-anchor for type II membrane protein. {ECO:0000255}.</t>
  </si>
  <si>
    <t>SUBCELLULAR LOCATION: Endoplasmic reticulum membrane {ECO:0000250}; Single-pass type II membrane protein {ECO:0000250}.</t>
  </si>
  <si>
    <t>VAS1_HUMAN</t>
  </si>
  <si>
    <t>V-type proton ATPase subunit S1 (V-ATPase subunit S1) (Protein XAP-3) (V-ATPase Ac45 subunit) (V-ATPase S1 accessory protein) (Vacuolar proton pump subunit S1)</t>
  </si>
  <si>
    <t>ATP6AP1 ATP6IP1 ATP6S1 VATPS1 XAP3</t>
  </si>
  <si>
    <t>TRANSMEM 420 440 Helical. {ECO:0000255}.</t>
  </si>
  <si>
    <t>SUBCELLULAR LOCATION: Endoplasmic reticulum membrane {ECO:0000269|PubMed:27231034}; Single-pass membrane protein {ECO:0000305}. Endoplasmic reticulum-Golgi intermediate compartment membrane {ECO:0000269|PubMed:27231034}. Note=Not detected in trans-Golgi network. {ECO:0000269|PubMed:27231034}.</t>
  </si>
  <si>
    <t>TMX3_HUMAN</t>
  </si>
  <si>
    <t>Protein disulfide-isomerase TMX3 (EC 5.3.4.1) (Thioredoxin domain-containing protein 10) (Thioredoxin-related transmembrane protein 3)</t>
  </si>
  <si>
    <t>TMX3 KIAA1830 TXNDC10</t>
  </si>
  <si>
    <t>TRANSMEM 376 396 Helical. {ECO:0000255}.</t>
  </si>
  <si>
    <t>SUBCELLULAR LOCATION: Endoplasmic reticulum membrane {ECO:0000269|PubMed:15623505}; Single-pass membrane protein {ECO:0000269|PubMed:15623505}.</t>
  </si>
  <si>
    <t>DJC10_HUMAN</t>
  </si>
  <si>
    <t>DnaJ homolog subfamily C member 10 (EC 1.8.4.-) (Endoplasmic reticulum DNA J domain-containing protein 5) (ER-resident protein ERdj5) (ERdj5) (Macrothioredoxin) (MTHr)</t>
  </si>
  <si>
    <t>DNAJC10 ERDJ5 UNQ495/PRO1012</t>
  </si>
  <si>
    <t>SUBCELLULAR LOCATION: Endoplasmic reticulum lumen {ECO:0000255|PROSITE-ProRule:PRU10138, ECO:0000269|PubMed:12411443, ECO:0000269|PubMed:23769672}.</t>
  </si>
  <si>
    <t>ERMP1_HUMAN</t>
  </si>
  <si>
    <t>Endoplasmic reticulum metallopeptidase 1 (EC 3.4.-.-) (Felix-ina)</t>
  </si>
  <si>
    <t>ERMP1 FXNA KIAA1815</t>
  </si>
  <si>
    <t>TRANSMEM 64 84 Helical; Name=1. {ECO:0000255}.; TRANSMEM 400 420 Helical; Name=2. {ECO:0000255}.; TRANSMEM 458 478 Helical; Name=3. {ECO:0000255}.; TRANSMEM 490 510 Helical; Name=4. {ECO:0000255}.; TRANSMEM 520 540 Helical; Name=5. {ECO:0000255}.; TRANSMEM 542 562 Helical; Name=6. {ECO:0000255}.; TRANSMEM 580 600 Helical; Name=7. {ECO:0000255}.; TRANSMEM 622 642 Helical; Name=8. {ECO:0000255}.; TRANSMEM 652 672 Helical; Name=9. {ECO:0000255}.</t>
  </si>
  <si>
    <t>SUBCELLULAR LOCATION: Endoplasmic reticulum membrane {ECO:0000250|UniProtKB:Q6UPR8}; Multi-pass membrane protein {ECO:0000255}.</t>
  </si>
  <si>
    <t>DEGS1_HUMAN</t>
  </si>
  <si>
    <t>Sphingolipid delta(4)-desaturase DES1 (EC 1.14.19.17) (Cell migration-inducing gene 15 protein) (Degenerative spermatocyte homolog 1) (Membrane lipid desaturase)</t>
  </si>
  <si>
    <t>DEGS1 DES1 MLD MIG15</t>
  </si>
  <si>
    <t>TRANSMEM 41 61 Helical. {ECO:0000255}.; TRANSMEM 68 88 Helical. {ECO:0000255}.; TRANSMEM 102 122 Helical. {ECO:0000255}.; TRANSMEM 152 172 Helical. {ECO:0000255}.; TRANSMEM 184 204 Helical. {ECO:0000255}.; TRANSMEM 209 229 Helical. {ECO:0000255}.</t>
  </si>
  <si>
    <t>SUBCELLULAR LOCATION: Mitochondrion {ECO:0000269|PubMed:19647031}. Endoplasmic reticulum membrane {ECO:0000269|PubMed:19647031, ECO:0000269|PubMed:9188692}; Multi-pass membrane protein {ECO:0000269|PubMed:19647031, ECO:0000269|PubMed:9188692}. Membrane {ECO:0000305}; Lipid-anchor {ECO:0000305}.</t>
  </si>
  <si>
    <t>SEC20_HUMAN</t>
  </si>
  <si>
    <t>Vesicle transport protein SEC20 (BCL2/adenovirus E1B 19 kDa protein-interacting protein 1) (Transformation-related gene 8 protein) (TRG-8)</t>
  </si>
  <si>
    <t>BNIP1 NIP1 SEC20L TRG8</t>
  </si>
  <si>
    <t>TRANSMEM 200 220 Helical; Anchor for type IV membrane protein. {ECO:0000255}.</t>
  </si>
  <si>
    <t>SUBCELLULAR LOCATION: Endoplasmic reticulum membrane {ECO:0000269|PubMed:15272311, ECO:0000269|PubMed:23896122}; Single-pass type IV membrane protein {ECO:0000255}. Mitochondrion membrane {ECO:0000269|PubMed:21931693, ECO:0000269|PubMed:23896122}; Single-pass type IV membrane protein {ECO:0000255}. Note=Localization to the mitochondrion is regulated by RNF186. {ECO:0000269|PubMed:23896122}.</t>
  </si>
  <si>
    <t>TPPC3_HUMAN</t>
  </si>
  <si>
    <t>Trafficking protein particle complex subunit 3 (BET3 homolog)</t>
  </si>
  <si>
    <t>TRAPPC3 BET3 CDABP0066</t>
  </si>
  <si>
    <t>SUBCELLULAR LOCATION: Golgi apparatus, cis-Golgi network {ECO:0000250}. Endoplasmic reticulum {ECO:0000250}.</t>
  </si>
  <si>
    <t>PLD3_HUMAN</t>
  </si>
  <si>
    <t>Phospholipase D3 (PLD 3) (EC 3.1.4.4) (Choline phosphatase 3) (HindIII K4L homolog) (Hu-K4) (Phosphatidylcholine-hydrolyzing phospholipase D3)</t>
  </si>
  <si>
    <t>SUBCELLULAR LOCATION: Endoplasmic reticulum membrane {ECO:0000269|PubMed:15794758}; Single-pass type II membrane protein {ECO:0000269|PubMed:15794758}.</t>
  </si>
  <si>
    <t>TX264_HUMAN</t>
  </si>
  <si>
    <t>Testis-expressed protein 264 (Putative secreted protein Zsig11)</t>
  </si>
  <si>
    <t>TEX264 ZSIG11 UNQ337/PRO536</t>
  </si>
  <si>
    <t>SUBCELLULAR LOCATION: Secreted {ECO:0000305}.</t>
  </si>
  <si>
    <t>H90B2_HUMAN</t>
  </si>
  <si>
    <t>Putative heat shock protein HSP 90-beta 2 (Heat shock protein 90-beta b) (Heat shock protein 90Bb)</t>
  </si>
  <si>
    <t>HSP90AB2P HSP90BB</t>
  </si>
  <si>
    <t>LONM_HUMAN</t>
  </si>
  <si>
    <t>Lon protease homolog, mitochondrial (EC 3.4.21.53) (LONHs) (Lon protease-like protein) (LONP) (Mitochondrial ATP-dependent protease Lon) (Serine protease 15)</t>
  </si>
  <si>
    <t>LONP1 PRSS15</t>
  </si>
  <si>
    <t>SUBCELLULAR LOCATION: Mitochondrion matrix {ECO:0000255|HAMAP-Rule:MF_03120, ECO:0000269|PubMed:7961901}.</t>
  </si>
  <si>
    <t>IPRI_HUMAN</t>
  </si>
  <si>
    <t>Inositol 1,4,5-trisphosphate receptor-interacting protein (Protein DANGER)</t>
  </si>
  <si>
    <t>ITPRIP DANGER KIAA1754</t>
  </si>
  <si>
    <t>SUBCELLULAR LOCATION: Cell membrane {ECO:0000269|PubMed:16990268}.</t>
  </si>
  <si>
    <t>TBL2_HUMAN</t>
  </si>
  <si>
    <t>Transducin beta-like protein 2 (WS beta-transducin repeats protein) (WS-betaTRP) (Williams-Beuren syndrome chromosomal region 13 protein)</t>
  </si>
  <si>
    <t>TBL2 WBSCR13 UNQ563/PRO1125</t>
  </si>
  <si>
    <t>DHRS7_HUMAN</t>
  </si>
  <si>
    <t>Dehydrogenase/reductase SDR family member 7 (EC 1.1.-.-) (Retinal short-chain dehydrogenase/reductase 4) (retSDR4) (Short chain dehydrogenase/reductase family 34C member 1)</t>
  </si>
  <si>
    <t>DHRS7 DHRS7A RETSDR4 SDR34C1 CGI-86 UNQ285/PRO3448</t>
  </si>
  <si>
    <t>CAV1_HUMAN</t>
  </si>
  <si>
    <t>CAV1 CAV</t>
  </si>
  <si>
    <t>SUBCELLULAR LOCATION: Golgi apparatus membrane; Peripheral membrane protein. Cell membrane; Peripheral membrane protein. Membrane, caveola {ECO:0000269|PubMed:19262564, ECO:0000269|PubMed:25588833}; Peripheral membrane protein. Membrane raft {ECO:0000269|PubMed:25893292}. Golgi apparatus, trans-Golgi network {ECO:0000250|UniProtKB:P33724}. Note=Colocalized with DPP4 in membrane rafts. Potential hairpin-like structure in the membrane. Membrane protein of caveolae.</t>
  </si>
  <si>
    <t>ADPGK_HUMAN</t>
  </si>
  <si>
    <t>ADP-dependent glucokinase (ADP-GK) (ADPGK) (EC 2.7.1.147) (RbBP-35)</t>
  </si>
  <si>
    <t>ADPGK PSEC0260</t>
  </si>
  <si>
    <t>TM9S2_HUMAN</t>
  </si>
  <si>
    <t>Transmembrane 9 superfamily member 2 (p76)</t>
  </si>
  <si>
    <t>TRANSMEM 301 321 Helical. {ECO:0000255}.; TRANSMEM 375 395 Helical. {ECO:0000255}.; TRANSMEM 399 419 Helical. {ECO:0000255}.; TRANSMEM 438 458 Helical. {ECO:0000255}.; TRANSMEM 467 487 Helical. {ECO:0000255}.; TRANSMEM 523 543 Helical. {ECO:0000255}.; TRANSMEM 555 575 Helical. {ECO:0000255}.; TRANSMEM 592 612 Helical. {ECO:0000255}.; TRANSMEM 632 652 Helical. {ECO:0000255}.</t>
  </si>
  <si>
    <t>SUBCELLULAR LOCATION: Endosome membrane {ECO:0000305}; Multi-pass membrane protein {ECO:0000305}.</t>
  </si>
  <si>
    <t>MTX1_HUMAN</t>
  </si>
  <si>
    <t>Metaxin-1 (Mitochondrial outer membrane import complex protein 1)</t>
  </si>
  <si>
    <t>MTX1 MTX MTXN</t>
  </si>
  <si>
    <t>TRANSMEM 421 441 Helical. {ECO:0000255}.</t>
  </si>
  <si>
    <t>SUBCELLULAR LOCATION: Membrane {ECO:0000305}; Single-pass type I membrane protein {ECO:0000305}. Mitochondrion outer membrane {ECO:0000250}.</t>
  </si>
  <si>
    <t>AATC_HUMAN</t>
  </si>
  <si>
    <t>Aspartate aminotransferase, cytoplasmic (cAspAT) (EC 2.6.1.1) (EC 2.6.1.3) (Cysteine aminotransferase, cytoplasmic) (Cysteine transaminase, cytoplasmic) (cCAT) (Glutamate oxaloacetate transaminase 1) (Transaminase A)</t>
  </si>
  <si>
    <t>SUBCELLULAR LOCATION: Cytoplasm {ECO:0000269|PubMed:1974457}.</t>
  </si>
  <si>
    <t>SCO1_HUMAN</t>
  </si>
  <si>
    <t>SCO1 SCOD1</t>
  </si>
  <si>
    <t>TRANSMEM 93 111 Helical. {ECO:0000255}.</t>
  </si>
  <si>
    <t>SUBCELLULAR LOCATION: Mitochondrion {ECO:0000269|PubMed:9878253}. Mitochondrion inner membrane {ECO:0000269|PubMed:15229189}; Single-pass membrane protein {ECO:0000255}.</t>
  </si>
  <si>
    <t>GOSR1_HUMAN</t>
  </si>
  <si>
    <t>Golgi SNAP receptor complex member 1 (28 kDa Golgi SNARE protein) (28 kDa cis-Golgi SNARE p28) (GOS-28)</t>
  </si>
  <si>
    <t>GOSR1 GS28</t>
  </si>
  <si>
    <t>TRANSMEM 230 250 Helical; Anchor for type IV membrane protein. {ECO:0000255}.</t>
  </si>
  <si>
    <t>SUBCELLULAR LOCATION: Golgi apparatus membrane {ECO:0000269|PubMed:15215310, ECO:0000269|PubMed:15728195, ECO:0000269|PubMed:17274796, ECO:0000269|PubMed:17337506, ECO:0000269|PubMed:21669198}; Single-pass type IV membrane protein {ECO:0000269|PubMed:15215310, ECO:0000269|PubMed:15728195, ECO:0000269|PubMed:17274796, ECO:0000269|PubMed:17337506, ECO:0000269|PubMed:21669198}. Note=Localizes throughout the Golgi apparatus, with lowest levels in the trans-Golgi network (By similarity). Enriched on vesicular components at the terminal rims of the Golgi. Found in Golgi microtubules at low temperature (15 degrees Celsius). {ECO:0000250}.</t>
  </si>
  <si>
    <t>CUL1_HUMAN</t>
  </si>
  <si>
    <t>Cullin-1 (CUL-1)</t>
  </si>
  <si>
    <t>CN37_HUMAN</t>
  </si>
  <si>
    <t>2',3'-cyclic-nucleotide 3'-phosphodiesterase (CNP) (CNPase) (EC 3.1.4.37)</t>
  </si>
  <si>
    <t>SUBCELLULAR LOCATION: Membrane; Lipid-anchor. Melanosome. Note=Firmly bound to membrane structures of brain white matter. Identified by mass spectrometry in melanosome fractions from stage I to stage IV.</t>
  </si>
  <si>
    <t>PPCS_HUMAN</t>
  </si>
  <si>
    <t>Phosphopantothenate--cysteine ligase (EC 6.3.2.5) (Phosphopantothenoylcysteine synthetase) (PPC synthetase)</t>
  </si>
  <si>
    <t>PPCS COAB</t>
  </si>
  <si>
    <t>FAKD4_HUMAN</t>
  </si>
  <si>
    <t>FAST kinase domain-containing protein 4 (Cell cycle progression restoration protein 2) (Cell cycle progression protein 2) (Protein TBRG4) (Transforming growth factor beta regulator 4)</t>
  </si>
  <si>
    <t>TBRG4 CPR2 FASTKD4 KIAA0948</t>
  </si>
  <si>
    <t>SUBCELLULAR LOCATION: Mitochondrion matrix {ECO:0000269|PubMed:20869947, ECO:0000269|PubMed:28335001}.</t>
  </si>
  <si>
    <t>GPC1_HUMAN</t>
  </si>
  <si>
    <t>Glypican-1 [Cleaved into: Secreted glypican-1]</t>
  </si>
  <si>
    <t>SUBCELLULAR LOCATION: Cell membrane; Lipid-anchor, GPI-anchor; Extracellular side. Endosome. Note=S-nitrosylated form recycled in endosomes. Localizes to CAV1-containing vesicles close to the cell surface. Cleavage of heparan sulfate side chains takes place mainly in late endosomes. Associates with both forms of PRNP in lipid rafts. Colocalizes with APP in perinuclear compartments and with CP in intracellular compartments. Associates with fibrillar APP amyloid-beta peptides in lipid rafts in Alzheimer disease brains.; SUBCELLULAR LOCATION: Secreted glypican-1: Secreted, extracellular space.</t>
  </si>
  <si>
    <t>SYEM_HUMAN</t>
  </si>
  <si>
    <t>Probable glutamate--tRNA ligase, mitochondrial (EC 6.1.1.17) (Glutamyl-tRNA synthetase) (GluRS)</t>
  </si>
  <si>
    <t>EARS2 KIAA1970</t>
  </si>
  <si>
    <t>SUBCELLULAR LOCATION: Mitochondrion matrix {ECO:0000250}.</t>
  </si>
  <si>
    <t>EFNMT_HUMAN</t>
  </si>
  <si>
    <t>eEF1A lysine and N-terminal methyltransferase (eEF1A-KNMT) (Methyltransferase-like protein 13) [Includes: eEF1A lysine methyltransferase (EC 2.1.1.-); eEF1A N-terminal methyltransferase (EC 2.1.1.-)]</t>
  </si>
  <si>
    <t>EEF1AKNMT KIAA0859 METTL13 CGI-01</t>
  </si>
  <si>
    <t>ZNT1_HUMAN</t>
  </si>
  <si>
    <t>Zinc transporter 1 (ZnT-1) (Solute carrier family 30 member 1)</t>
  </si>
  <si>
    <t>SLC30A1 ZNT1</t>
  </si>
  <si>
    <t>TRANSMEM 11 31 Helical. {ECO:0000255}.; TRANSMEM 36 56 Helical. {ECO:0000255}.; TRANSMEM 79 99 Helical. {ECO:0000255}.; TRANSMEM 114 134 Helical. {ECO:0000255}.; TRANSMEM 249 269 Helical. {ECO:0000255}.; TRANSMEM 309 329 Helical. {ECO:0000255}.</t>
  </si>
  <si>
    <t>SUBCELLULAR LOCATION: Cell membrane {ECO:0000305}; Multi-pass membrane protein {ECO:0000305}.</t>
  </si>
  <si>
    <t>NPC1_HUMAN</t>
  </si>
  <si>
    <t>NPC intracellular cholesterol transporter 1 (Niemann-Pick C1 protein)</t>
  </si>
  <si>
    <t>TRANSMEM 262 282 Helical. {ECO:0000269|PubMed:27238017}.; TRANSMEM 351 371 Helical. {ECO:0000269|PubMed:27238017, ECO:0000269|PubMed:28784760}.; TRANSMEM 621 641 Helical. {ECO:0000269|PubMed:27238017, ECO:0000269|PubMed:28784760}.; TRANSMEM 654 675 Helical. {ECO:0000269|PubMed:28784760}.; TRANSMEM 686 706 Helical. {ECO:0000269|PubMed:28784760}.; TRANSMEM 731 751 Helical. {ECO:0000269|PubMed:28784760}.; TRANSMEM 760 783 Helical. {ECO:0000269|PubMed:28784760}.; TRANSMEM 833 853 Helical. {ECO:0000269|PubMed:28784760}.; TRANSMEM 1098 1118 Helical. {ECO:0000269|PubMed:28784760}.; TRANSMEM 1125 1145 Helical. {ECO:0000269|PubMed:28784760}.; TRANSMEM 1151 1171 Helical. {ECO:0000269|PubMed:28784760}.; TRANSMEM 1195 1215 Helical. {ECO:0000269|PubMed:28784760}.; TRANSMEM 1224 1244 Helical. {ECO:0000269|PubMed:28784760}.</t>
  </si>
  <si>
    <t>SUBCELLULAR LOCATION: Late endosome membrane {ECO:0000269|PubMed:12554680}; Multi-pass membrane protein {ECO:0000269|PubMed:10821832, ECO:0000269|PubMed:27238017, ECO:0000269|PubMed:28784760}. Lysosome membrane {ECO:0000269|PubMed:17897319, ECO:0000269|PubMed:9927649}; Multi-pass membrane protein {ECO:0000269|PubMed:10821832, ECO:0000269|PubMed:27238017, ECO:0000269|PubMed:28784760}.</t>
  </si>
  <si>
    <t>IMA7_HUMAN</t>
  </si>
  <si>
    <t>Importin subunit alpha-7 (Karyopherin subunit alpha-6)</t>
  </si>
  <si>
    <t>KPNA6 IPOA7</t>
  </si>
  <si>
    <t>RB27B_HUMAN</t>
  </si>
  <si>
    <t>Ras-related protein Rab-27B (C25KG)</t>
  </si>
  <si>
    <t>SUBCELLULAR LOCATION: Membrane; Lipid-anchor.</t>
  </si>
  <si>
    <t>RAB35_HUMAN</t>
  </si>
  <si>
    <t>Ras-related protein Rab-35 (GTP-binding protein RAY) (Ras-related protein Rab-1C)</t>
  </si>
  <si>
    <t>RAB35 RAB1C RAY</t>
  </si>
  <si>
    <t>SUBCELLULAR LOCATION: Cell membrane {ECO:0000269|PubMed:16950109, ECO:0000269|PubMed:21951725}; Lipid-anchor {ECO:0000305}; Cytoplasmic side {ECO:0000305}. Membrane, clathrin-coated pit {ECO:0000269|PubMed:16950109}. Cytoplasmic vesicle, clathrin-coated vesicle {ECO:0000269|PubMed:16950109}. Endosome {ECO:0000269|PubMed:16950109, ECO:0000269|PubMed:21951725}. Melanosome {ECO:0000269|PubMed:17081065}. Note=Present on sorting endosomes and recycling endosome tubules (PubMed:16950109). Tends to be enriched in PIP2-positive cell membrane domains (PubMed:16950109). During mitosis, associated with the plasma membrane and present at the ingressing furrow during early cytokinesis as well as at the intercellular bridge later during cytokinesis (PubMed:16950109). Identified in stage I to stage IV melanosomes (PubMed:17081065). {ECO:0000269|PubMed:16950109, ECO:0000269|PubMed:17081065}.</t>
  </si>
  <si>
    <t>B4GT1_HUMAN</t>
  </si>
  <si>
    <t>Beta-1,4-galactosyltransferase 1 (Beta-1,4-GalTase 1) (Beta4Gal-T1) (b4Gal-T1) (EC 2.4.1.-) (Beta-N-acetylglucosaminyl-glycolipid beta-1,4-galactosyltransferase) (Beta-N-acetylglucosaminylglycopeptide beta-1,4-galactosyltransferase) (EC 2.4.1.38) (Lactose synthase A protein) (EC 2.4.1.22) (N-acetyllactosamine synthase) (EC 2.4.1.90) (Nal synthase) (UDP-Gal:beta-GlcNAc beta-1,4-galactosyltransferase 1) (UDP-galactose:beta-N-acetylglucosamine beta-1,4-galactosyltransferase 1) [Cleaved into: Processed beta-1,4-galactosyltransferase 1]</t>
  </si>
  <si>
    <t>B4GALT1 GGTB2</t>
  </si>
  <si>
    <t>TRANSMEM 25 44 Helical; Signal-anchor for type II membrane protein. {ECO:0000255}.</t>
  </si>
  <si>
    <t>SUBCELLULAR LOCATION: Isoform Long: Golgi apparatus, Golgi stack membrane {ECO:0000269|PubMed:1714903, ECO:0000269|PubMed:20378551}; Single-pass type II membrane protein. Cell membrane {ECO:0000269|PubMed:1714903}; Single-pass type II membrane protein. Cell surface {ECO:0000269|PubMed:1714903}. Cell projection, filopodium {ECO:0000250|UniProtKB:P15535}. Note=Found in trans cisternae of Golgi but is mainly localized at the plasma membrane (PubMed:1714903). B4GALT1 cell surface expression is regulated by UBE2Q1 (By similarity). {ECO:0000250|UniProtKB:P15535, ECO:0000269|PubMed:1714903}.; SUBCELLULAR LOCATION: Isoform Short: Golgi apparatus, Golgi stack membrane {ECO:0000269|PubMed:1714903}; Single-pass type II membrane protein. Note=Found in trans cisternae of Golgi. {ECO:0000269|PubMed:1714903}.; SUBCELLULAR LOCATION: Processed beta-1,4-galactosyltransferase 1: Secreted {ECO:0000303|PubMed:2120039}. Note=Soluble form found in body fluids. {ECO:0000303|PubMed:2120039}.</t>
  </si>
  <si>
    <t>THUM1_HUMAN</t>
  </si>
  <si>
    <t>ALDH2_HUMAN</t>
  </si>
  <si>
    <t>Aldehyde dehydrogenase, mitochondrial (EC 1.2.1.3) (ALDH class 2) (ALDH-E2) (ALDHI)</t>
  </si>
  <si>
    <t>ALDH2 ALDM</t>
  </si>
  <si>
    <t>SUBCELLULAR LOCATION: Mitochondrion matrix.</t>
  </si>
  <si>
    <t>SNAA_HUMAN</t>
  </si>
  <si>
    <t>Alpha-soluble NSF attachment protein (SNAP-alpha) (N-ethylmaleimide-sensitive factor attachment protein alpha)</t>
  </si>
  <si>
    <t>NAPA SNAPA</t>
  </si>
  <si>
    <t>SUBCELLULAR LOCATION: Cell membrane {ECO:0000269|PubMed:15980433}; Peripheral membrane protein {ECO:0000305|PubMed:15029241}.</t>
  </si>
  <si>
    <t>RHOC_HUMAN</t>
  </si>
  <si>
    <t>Rho-related GTP-binding protein RhoC (Rho cDNA clone 9) (h9)</t>
  </si>
  <si>
    <t>RHOC ARH9 ARHC</t>
  </si>
  <si>
    <t>SUBCELLULAR LOCATION: Cell membrane {ECO:0000305}; Lipid-anchor {ECO:0000305}; Cytoplasmic side {ECO:0000305}. Cleavage furrow {ECO:0000269|PubMed:16236794}. Note=Translocates to the equatorial region before furrow formation in a ECT2-dependent manner.</t>
  </si>
  <si>
    <t>PDC10_HUMAN</t>
  </si>
  <si>
    <t>Programmed cell death protein 10 (Cerebral cavernous malformations 3 protein) (TF-1 cell apoptosis-related protein 15)</t>
  </si>
  <si>
    <t>PDCD10 CCM3 TFAR15</t>
  </si>
  <si>
    <t>SUBCELLULAR LOCATION: Cytoplasm. Golgi apparatus membrane; Peripheral membrane protein; Cytoplasmic side. Cell membrane; Peripheral membrane protein; Cytoplasmic side. Note=Partially co-localizes with endogenous PXN at the leading edges of migrating cells.</t>
  </si>
  <si>
    <t>GHITM_HUMAN</t>
  </si>
  <si>
    <t>Growth hormone-inducible transmembrane protein (Dermal papilla-derived protein 2) (Mitochondrial morphology and cristae structure 1) (MICS1) (Transmembrane BAX inhibitor motif-containing protein 5)</t>
  </si>
  <si>
    <t>GHITM DERP2 MICS1 TMBIM5 My021 UNQ244/PRO281</t>
  </si>
  <si>
    <t>TRANSMEM 83 103 Helical. {ECO:0000255}.; TRANSMEM 126 146 Helical. {ECO:0000255}.; TRANSMEM 160 180 Helical. {ECO:0000255}.; TRANSMEM 191 211 Helical. {ECO:0000255}.; TRANSMEM 214 234 Helical. {ECO:0000255}.; TRANSMEM 245 265 Helical. {ECO:0000255}.; TRANSMEM 272 292 Helical. {ECO:0000255}.</t>
  </si>
  <si>
    <t>SUBCELLULAR LOCATION: Mitochondrion inner membrane {ECO:0000269|PubMed:18417609}; Multi-pass membrane protein {ECO:0000269|PubMed:18417609}.</t>
  </si>
  <si>
    <t>TIM44_HUMAN</t>
  </si>
  <si>
    <t>TIMM44 MIMT44 TIM44</t>
  </si>
  <si>
    <t>SUBCELLULAR LOCATION: Mitochondrion inner membrane {ECO:0000269|PubMed:10339406}; Peripheral membrane protein {ECO:0000269|PubMed:10339406}; Matrix side {ECO:0000269|PubMed:10339406}. Mitochondrion matrix {ECO:0000269|PubMed:10339406}.</t>
  </si>
  <si>
    <t>THEM6_HUMAN</t>
  </si>
  <si>
    <t>Protein THEM6 (Mesenchymal stem cell protein DSCD75) (Thioesterase superfamily member 6)</t>
  </si>
  <si>
    <t>THEM6 C8orf55 PSEC0098</t>
  </si>
  <si>
    <t>DAAF5_HUMAN</t>
  </si>
  <si>
    <t>Dynein assembly factor 5, axonemal (HEAT repeat-containing protein 2)</t>
  </si>
  <si>
    <t>DNAAF5 HEATR2</t>
  </si>
  <si>
    <t>SUBCELLULAR LOCATION: Cytoplasm {ECO:0000269|PubMed:23040496, ECO:0000269|PubMed:25232951}. Cytoplasmic granule {ECO:0000269|PubMed:23040496, ECO:0000269|PubMed:25232951}. Note=Observed only in the cytoplasm of ciliated cells and absent from cilia. {ECO:0000269|PubMed:23040496, ECO:0000269|PubMed:25232951}.</t>
  </si>
  <si>
    <t>TM9S1_HUMAN</t>
  </si>
  <si>
    <t>Transmembrane 9 superfamily member 1 (MP70 protein family member) (hMP70)</t>
  </si>
  <si>
    <t>TRANSMEM 237 257 Helical. {ECO:0000255}.; TRANSMEM 310 330 Helical. {ECO:0000255}.; TRANSMEM 339 359 Helical. {ECO:0000255}.; TRANSMEM 373 393 Helical. {ECO:0000255}.; TRANSMEM 412 432 Helical. {ECO:0000255}.; TRANSMEM 469 489 Helical. {ECO:0000255}.; TRANSMEM 499 519 Helical. {ECO:0000255}.; TRANSMEM 535 555 Helical. {ECO:0000255}.; TRANSMEM 570 590 Helical. {ECO:0000255}.</t>
  </si>
  <si>
    <t>SUBCELLULAR LOCATION: Lysosome membrane {ECO:0000269|PubMed:19029833}; Multi-pass membrane protein {ECO:0000269|PubMed:19029833}. Cytoplasmic vesicle, autophagosome membrane {ECO:0000269|PubMed:19029833}; Multi-pass membrane protein {ECO:0000269|PubMed:19029833}.</t>
  </si>
  <si>
    <t>RT02_HUMAN</t>
  </si>
  <si>
    <t>28S ribosomal protein S2, mitochondrial (MRP-S2) (S2mt) (Mitochondrial small ribosomal subunit protein uS2m)</t>
  </si>
  <si>
    <t>MRPS2 CGI-91</t>
  </si>
  <si>
    <t>SUBCELLULAR LOCATION: Mitochondrion {ECO:0000269|PubMed:25838379}.</t>
  </si>
  <si>
    <t>RAB5A_HUMAN</t>
  </si>
  <si>
    <t>RAB5A RAB5</t>
  </si>
  <si>
    <t>SUBCELLULAR LOCATION: Cell membrane {ECO:0000269|PubMed:23815289}; Lipid-anchor {ECO:0000305|PubMed:7991565}; Cytoplasmic side {ECO:0000250|UniProtKB:P18066}. Early endosome membrane {ECO:0000269|PubMed:23815289, ECO:0000269|PubMed:25869668}; Lipid-anchor {ECO:0000305|PubMed:7991565}. Melanosome {ECO:0000269|PubMed:17081065}. Cytoplasmic vesicle {ECO:0000269|PubMed:10818110}. Cell projection, ruffle {ECO:0000250|UniProtKB:P18066}. Membrane {ECO:0000269|PubMed:23815289}. Cytoplasm, cytosol. Cytoplasmic vesicle, phagosome membrane {ECO:0000250|UniProtKB:Q9CQD1}. Endosome membrane {ECO:0000269|PubMed:22431521}. Note=Enriched in stage I melanosomes (PubMed:17081065). Alternates between membrane-bound and cytosolic forms (Probable). {ECO:0000269|PubMed:17081065, ECO:0000305}.</t>
  </si>
  <si>
    <t>RAB34_HUMAN</t>
  </si>
  <si>
    <t>Ras-related protein Rab-34 (Ras-related protein Rab-39) (Ras-related protein Rah)</t>
  </si>
  <si>
    <t>RAB34 RAB39 RAH</t>
  </si>
  <si>
    <t>SUBCELLULAR LOCATION: Cytoplasm {ECO:0000250|UniProtKB:Q64008}. Golgi apparatus {ECO:0000250|UniProtKB:Q64008}. Cytoplasmic vesicle, phagosome {ECO:0000269|PubMed:21255211}. Cytoplasmic vesicle, phagosome membrane {ECO:0000269|PubMed:21255211}; Lipid-anchor {ECO:0000269|PubMed:21255211}; Cytoplasmic side {ECO:0000269|PubMed:21255211}. Cell projection, cilium {ECO:0000250|UniProtKB:Q64008}. Note=Recruited to phagosomes containing S.aureus or M.tuberculosis (PubMed:21255211). {ECO:0000269|PubMed:21255211}.</t>
  </si>
  <si>
    <t>NDUB4_HUMAN</t>
  </si>
  <si>
    <t>NADH dehydrogenase [ubiquinone] 1 beta subcomplex subunit 4 (Complex I-B15) (CI-B15) (NADH-ubiquinone oxidoreductase B15 subunit)</t>
  </si>
  <si>
    <t>TRANSMEM 88 105 Helical. {ECO:0000255}.</t>
  </si>
  <si>
    <t>SUBCELLULAR LOCATION: Mitochondrion inner membrane {ECO:0000305|PubMed:12611891}; Single-pass membrane protein {ECO:0000255}; Matrix side {ECO:0000305}.</t>
  </si>
  <si>
    <t>SYYM_HUMAN</t>
  </si>
  <si>
    <t>Tyrosine--tRNA ligase, mitochondrial (EC 6.1.1.1) (Tyrosyl-tRNA synthetase) (TyrRS)</t>
  </si>
  <si>
    <t>YARS2 CGI-04</t>
  </si>
  <si>
    <t>SUBCELLULAR LOCATION: Mitochondrion matrix {ECO:0000269|PubMed:15779907}.</t>
  </si>
  <si>
    <t>PGES2_HUMAN</t>
  </si>
  <si>
    <t>Prostaglandin E synthase 2 (Membrane-associated prostaglandin E synthase-2) (mPGE synthase-2) (Microsomal prostaglandin E synthase 2) (mPGES-2) (Prostaglandin-H(2) E-isomerase) (EC 5.3.99.3) [Cleaved into: Prostaglandin E synthase 2 truncated form]</t>
  </si>
  <si>
    <t>PTGES2 C9orf15 PGES2</t>
  </si>
  <si>
    <t>TRANSMEM 58 74 Helical. {ECO:0000255}.</t>
  </si>
  <si>
    <t>SUBCELLULAR LOCATION: Golgi apparatus membrane {ECO:0000269|PubMed:12835322}; Single-pass membrane protein {ECO:0000255}.; SUBCELLULAR LOCATION: Prostaglandin E synthase 2 truncated form: Cytoplasm, perinuclear region {ECO:0000269|PubMed:12835322}. Note=Synthesized as a Golgi membrane-bound protein, which is further cleaved into the predominant soluble truncated form. The truncated form is cytoplasmic and is enriched in the perinuclear region. {ECO:0000269|PubMed:12835322}.</t>
  </si>
  <si>
    <t>UBA3_HUMAN</t>
  </si>
  <si>
    <t>NEDD8-activating enzyme E1 catalytic subunit (EC 6.2.1.-) (NEDD8-activating enzyme E1C) (Ubiquitin-activating enzyme E1C) (Ubiquitin-like modifier-activating enzyme 3) (Ubiquitin-activating enzyme 3)</t>
  </si>
  <si>
    <t>UBA3 UBE1C</t>
  </si>
  <si>
    <t>TRM1L_HUMAN</t>
  </si>
  <si>
    <t>TRMT1-like protein (EC 2.1.1.-)</t>
  </si>
  <si>
    <t>TRMT1L C1orf25 TRM1L MSTP070</t>
  </si>
  <si>
    <t>PIPNB_HUMAN</t>
  </si>
  <si>
    <t>Phosphatidylinositol transfer protein beta isoform (PI-TP-beta) (PtdIns transfer protein beta) (PtdInsTP beta)</t>
  </si>
  <si>
    <t>SUBCELLULAR LOCATION: Cytoplasm {ECO:0000250}. Golgi apparatus {ECO:0000250}.</t>
  </si>
  <si>
    <t>A16A1_HUMAN</t>
  </si>
  <si>
    <t>SUCB1_HUMAN</t>
  </si>
  <si>
    <t>Succinate--CoA ligase [ADP-forming] subunit beta, mitochondrial (EC 6.2.1.5) (ATP-specific succinyl-CoA synthetase subunit beta) (A-SCS) (Succinyl-CoA synthetase beta-A chain) (SCS-betaA)</t>
  </si>
  <si>
    <t>SUBCELLULAR LOCATION: Mitochondrion {ECO:0000255|HAMAP-Rule:MF_03220, ECO:0000269|PubMed:15877282, ECO:0000269|PubMed:17287286, ECO:0000269|PubMed:25944712}.</t>
  </si>
  <si>
    <t>PX11B_HUMAN</t>
  </si>
  <si>
    <t>Peroxisomal membrane protein 11B (Peroxin-11B) (Peroxisomal biogenesis factor 11B) (Protein PEX11 homolog beta) (PEX11-beta)</t>
  </si>
  <si>
    <t>TRANSMEM 233 255 Helical. {ECO:0000255}.</t>
  </si>
  <si>
    <t>SUBCELLULAR LOCATION: Peroxisome membrane {ECO:0000269|PubMed:10704444, ECO:0000269|PubMed:20826455, ECO:0000269|PubMed:9792670, ECO:0000269|PubMed:9826565}; Single-pass membrane protein {ECO:0000269|PubMed:10704444, ECO:0000269|PubMed:9792670, ECO:0000269|PubMed:9826565}.</t>
  </si>
  <si>
    <t>XPP1_HUMAN</t>
  </si>
  <si>
    <t>Xaa-Pro aminopeptidase 1 (EC 3.4.11.9) (Aminoacylproline aminopeptidase) (Cytosolic aminopeptidase P) (Soluble aminopeptidase P) (sAmp) (X-Pro aminopeptidase 1) (X-prolyl aminopeptidase 1, soluble)</t>
  </si>
  <si>
    <t>XPNPEP1 XPNPEPL XPNPEPL1</t>
  </si>
  <si>
    <t>CAMLG_HUMAN</t>
  </si>
  <si>
    <t>Calcium signal-modulating cyclophilin ligand (CAML)</t>
  </si>
  <si>
    <t>CAMLG CAML</t>
  </si>
  <si>
    <t>TRANSMEM 190 210 Helical. {ECO:0000255}.; TRANSMEM 241 257 Helical. {ECO:0000255}.</t>
  </si>
  <si>
    <t>SUBCELLULAR LOCATION: Membrane; Multi-pass membrane protein.</t>
  </si>
  <si>
    <t>NAGK_HUMAN</t>
  </si>
  <si>
    <t>N-acetyl-D-glucosamine kinase (N-acetylglucosamine kinase) (EC 2.7.1.59) (GlcNAc kinase)</t>
  </si>
  <si>
    <t>SMYD5_HUMAN</t>
  </si>
  <si>
    <t>SET and MYND domain-containing protein 5 (EC 2.1.1.-) (Protein NN8-4AG) (Retinoic acid-induced protein 15)</t>
  </si>
  <si>
    <t>SMYD5 RAI15</t>
  </si>
  <si>
    <t>GDS1_HUMAN</t>
  </si>
  <si>
    <t>Rap1 GTPase-GDP dissociation stimulator 1 (Exchange factor smgGDS) (SMG GDS protein) (SMG P21 stimulatory GDP/GTP exchange protein)</t>
  </si>
  <si>
    <t>PAIP1_HUMAN</t>
  </si>
  <si>
    <t>Polyadenylate-binding protein-interacting protein 1 (PABP-interacting protein 1) (PAIP-1) (Poly(A)-binding protein-interacting protein 1)</t>
  </si>
  <si>
    <t>SUBCELLULAR LOCATION: Cytoplasm {ECO:0000305}.</t>
  </si>
  <si>
    <t>MRPP3_HUMAN</t>
  </si>
  <si>
    <t>SUBCELLULAR LOCATION: Mitochondrion {ECO:0000269|PubMed:18984158}.</t>
  </si>
  <si>
    <t>KAT3_HUMAN</t>
  </si>
  <si>
    <t>Kynurenine--oxoglutarate transaminase 3 (EC 2.6.1.7) (Cysteine-S-conjugate beta-lyase 2) (EC 4.4.1.13) (Kynurenine aminotransferase 3) (Kynurenine aminotransferase III) (KATIII) (Kynurenine--glyoxylate transaminase) (EC 2.6.1.63) (Kynurenine--oxoglutarate transaminase III)</t>
  </si>
  <si>
    <t>KYAT3 CCBL2 KAT3</t>
  </si>
  <si>
    <t>SPB9_HUMAN</t>
  </si>
  <si>
    <t>Serpin B9 (Cytoplasmic antiproteinase 3) (CAP-3) (CAP3) (Peptidase inhibitor 9) (PI-9)</t>
  </si>
  <si>
    <t>SERPINB9 PI9</t>
  </si>
  <si>
    <t>BioID-LaA Set</t>
  </si>
  <si>
    <t>TurboID-LaA Set</t>
  </si>
  <si>
    <t>Nuclear</t>
  </si>
  <si>
    <t>ER</t>
  </si>
  <si>
    <t>Other/Undesignated</t>
  </si>
  <si>
    <t xml:space="preserve">SEC22B </t>
  </si>
  <si>
    <t>Nucleus</t>
  </si>
  <si>
    <t>Other</t>
  </si>
  <si>
    <t>TMPO LAP2B</t>
  </si>
  <si>
    <t xml:space="preserve">PCYT1A </t>
  </si>
  <si>
    <t xml:space="preserve">CYB5A </t>
  </si>
  <si>
    <t>BioID-LaA</t>
  </si>
  <si>
    <t>TMPO LAP2A</t>
  </si>
  <si>
    <t xml:space="preserve">SMPD4 </t>
  </si>
  <si>
    <t xml:space="preserve">TEX264 </t>
  </si>
  <si>
    <t>TurboID-LaA</t>
  </si>
  <si>
    <t xml:space="preserve">ILKAP </t>
  </si>
  <si>
    <t>ANXA8L1</t>
  </si>
  <si>
    <t xml:space="preserve">USE1 </t>
  </si>
  <si>
    <t xml:space="preserve">MOGS </t>
  </si>
  <si>
    <t xml:space="preserve">ITPRIP </t>
  </si>
  <si>
    <t xml:space="preserve">CDKAL1 </t>
  </si>
  <si>
    <t xml:space="preserve">TMEM214 </t>
  </si>
  <si>
    <t>Nucleus Proteins</t>
  </si>
  <si>
    <t>ER Proteins</t>
  </si>
  <si>
    <t>AHCTF1 ELYS</t>
  </si>
  <si>
    <t xml:space="preserve">SEC63 </t>
  </si>
  <si>
    <t xml:space="preserve">DHRS7 </t>
  </si>
  <si>
    <t>Shared</t>
  </si>
  <si>
    <t>BioID</t>
  </si>
  <si>
    <t>TurboID</t>
  </si>
  <si>
    <t xml:space="preserve">NUP98 </t>
  </si>
  <si>
    <t xml:space="preserve">ATP13A1 </t>
  </si>
  <si>
    <t xml:space="preserve">RTRAF </t>
  </si>
  <si>
    <t>RBMX/RBMXL1</t>
  </si>
  <si>
    <t xml:space="preserve">PMM2 </t>
  </si>
  <si>
    <t xml:space="preserve">ADPGK </t>
  </si>
  <si>
    <t xml:space="preserve">PGLS </t>
  </si>
  <si>
    <t xml:space="preserve">SUN1 </t>
  </si>
  <si>
    <t xml:space="preserve">WRNIP1 </t>
  </si>
  <si>
    <t xml:space="preserve">NUP93 </t>
  </si>
  <si>
    <t xml:space="preserve">AP3M1 </t>
  </si>
  <si>
    <t xml:space="preserve">POM121 </t>
  </si>
  <si>
    <t xml:space="preserve">MTX1 </t>
  </si>
  <si>
    <t xml:space="preserve">DHCR24 </t>
  </si>
  <si>
    <t xml:space="preserve">LMNB2 </t>
  </si>
  <si>
    <t>PRKACA</t>
  </si>
  <si>
    <t xml:space="preserve">FAM169A </t>
  </si>
  <si>
    <t xml:space="preserve">SCO1 </t>
  </si>
  <si>
    <t xml:space="preserve">GPKOW </t>
  </si>
  <si>
    <t xml:space="preserve">PPCS </t>
  </si>
  <si>
    <t xml:space="preserve">SUN2 </t>
  </si>
  <si>
    <t xml:space="preserve">TBRG4 </t>
  </si>
  <si>
    <t xml:space="preserve">ERMP1 </t>
  </si>
  <si>
    <t xml:space="preserve">EARS2 </t>
  </si>
  <si>
    <t xml:space="preserve">DEGS1 </t>
  </si>
  <si>
    <t xml:space="preserve">EEF1AKNMT </t>
  </si>
  <si>
    <t xml:space="preserve">SLC30A1 </t>
  </si>
  <si>
    <t xml:space="preserve">COPS3 </t>
  </si>
  <si>
    <t xml:space="preserve">TMEM201 </t>
  </si>
  <si>
    <t xml:space="preserve">KPNA6 </t>
  </si>
  <si>
    <t>PUM3</t>
  </si>
  <si>
    <t xml:space="preserve">B4GALT1 </t>
  </si>
  <si>
    <t xml:space="preserve">TOR1AIP2 </t>
  </si>
  <si>
    <t xml:space="preserve">ALDH2 </t>
  </si>
  <si>
    <t xml:space="preserve">NAPA </t>
  </si>
  <si>
    <t xml:space="preserve">PDCD6 </t>
  </si>
  <si>
    <t xml:space="preserve">PDCD10 </t>
  </si>
  <si>
    <t>TEAD1,2,3,4</t>
  </si>
  <si>
    <t xml:space="preserve">TIMM44 </t>
  </si>
  <si>
    <t xml:space="preserve">RNF113A </t>
  </si>
  <si>
    <t xml:space="preserve">THEM6 </t>
  </si>
  <si>
    <t xml:space="preserve">DNAAF5 </t>
  </si>
  <si>
    <t xml:space="preserve">MRPS2 </t>
  </si>
  <si>
    <t xml:space="preserve">RAB5A </t>
  </si>
  <si>
    <t xml:space="preserve">RAB34 </t>
  </si>
  <si>
    <t xml:space="preserve">YARS2 </t>
  </si>
  <si>
    <t xml:space="preserve">PTGES2 </t>
  </si>
  <si>
    <t xml:space="preserve">UBA3 </t>
  </si>
  <si>
    <t xml:space="preserve">TRMT1L </t>
  </si>
  <si>
    <t xml:space="preserve">XPNPEP1 </t>
  </si>
  <si>
    <t>KYAT3</t>
  </si>
  <si>
    <t>yourlist:M201909058471C63D39733769F8E060B506551E1240F860A</t>
  </si>
  <si>
    <t>Delta(14)-sterol reductase LBR (Delta-14-SR) (EC 1.3.1.70) (3-beta-hydroxysterol Delta (14)-reductase) (C-14 sterol reductase) (C14SR) (Integral nuclear envelope inner membrane protein) (LMN2R) (Lamin-B receptor) (Sterol C14-reductase)</t>
  </si>
  <si>
    <t>Germinal-center associated nuclear protein (GANP) (EC 2.3.1.48) (80 kDa MCM3-associated protein) (MCM3 acetylating protein) (MCM3AP) (EC 2.3.1.-) (MCM3 acetyltransferase)</t>
  </si>
  <si>
    <t>SUBCELLULAR LOCATION: Isoform GANP: Nucleus envelope {ECO:0000269|PubMed:20005110, ECO:0000269|PubMed:21195085, ECO:0000269|PubMed:22307388, ECO:0000269|PubMed:23591820, ECO:0000269|PubMed:28633435}. Nucleus, nuclear pore complex {ECO:0000269|PubMed:22307388, ECO:0000269|PubMed:23591820}. Nucleus, nucleoplasm {ECO:0000269|PubMed:20005110}. Chromosome {ECO:0000269|PubMed:23652018}. Note=Predominantly located at the nuclear envelope, facing the nucleus interior (PubMed:20005110, PubMed:21195085, PubMed:23591820). Localization at the nuclear pore complex requires NUP153, TPR and ALYREF/ALY (PubMed:23591820, PubMed:22307388). Also found associated with chromatin (PubMed:23652018). In B-cells, targeted to the immunoglobulin variable region genes (PubMed:23652018). {ECO:0000269|PubMed:20005110, ECO:0000269|PubMed:21195085, ECO:0000269|PubMed:22307388, ECO:0000269|PubMed:23591820, ECO:0000269|PubMed:23652018}.; SUBCELLULAR LOCATION: Isoform MCM3AP: Cytoplasm {ECO:0000269|PubMed:12226073, ECO:0000269|PubMed:21195085}. Nucleus {ECO:0000269|PubMed:12226073, ECO:0000269|PubMed:21195085}. Note=Translocates into the nucleus in the presence of MCM3 (PubMed:12226073). Associates with chromatin possibly through interaction with MCM3 (PubMed:12226073). {ECO:0000269|PubMed:12226073}.</t>
  </si>
  <si>
    <t>SUBCELLULAR LOCATION: Endoplasmic reticulum membrane {ECO:0000269|PubMed:23048041}; Single-pass membrane protein {ECO:0000255}. Note=Is a tail-anchored protein that exploits the TCR40 pathway for insertion into the endoplasmic reticulum. {ECO:0000269|PubMed:23048041}.</t>
  </si>
  <si>
    <t>yourlist:M201909058471C63D39733769F8E060B506551E1240F881D</t>
  </si>
  <si>
    <t>Ceramide synthase 2 (CerS2) (EC 2.3.1.-) (LAG1 longevity assurance homolog 2) (SP260) (Sphingosine N-acyltransferase CERS2) (EC 2.3.1.24) (Tumor metastasis-suppressor gene 1 protein)</t>
  </si>
  <si>
    <t>SUBCELLULAR LOCATION: Endoplasmic reticulum membrane {ECO:0000269|PubMed:18165233}; Multi-pass membrane protein {ECO:0000255}.</t>
  </si>
  <si>
    <t>SUBCELLULAR LOCATION: Endoplasmic reticulum membrane {ECO:0000269|PubMed:11007892, ECO:0000269|PubMed:22010141}; Single-pass membrane protein {ECO:0000255}. Golgi apparatus membrane {ECO:0000269|PubMed:11007892}; Single-pass membrane protein {ECO:0000255}.</t>
  </si>
  <si>
    <t>SUBCELLULAR LOCATION: Nucleus {ECO:0000269|PubMed:29360106, ECO:0000269|PubMed:29361316}. Nucleus speckle {ECO:0000269|PubMed:29144457}. Note=Colocalizes with ASCC2 in nuclear foci after DNA damage by alkylating agents. In the absence of DNA damage, colocalizes with the spliceosome components SNRNP200/BRR2 and PRPF8 in nuclear speckles. {ECO:0000269|PubMed:29144457}.</t>
  </si>
  <si>
    <t>Lysocardiolipin acyltransferase 1 (EC 2.3.1.-) (1-acylglycerol-3-phosphate O-acyltransferase 8) (1-AGP acyltransferase 8) (1-AGPAT 8) (EC 2.3.1.51) (Acyl-CoA:lysocardiolipin acyltransferase 1)</t>
  </si>
  <si>
    <t>SUBCELLULAR LOCATION: Endoplasmic reticulum membrane {ECO:0000269|PubMed:19075029}; Multi-pass membrane protein {ECO:0000255}.</t>
  </si>
  <si>
    <t>Mitochondrial ribonuclease P catalytic subunit (EC 3.1.26.5) (Mitochondrial ribonuclease P protein 3) (Mitochondrial RNase P protein 3) (Protein only RNase P catalytic subunit)</t>
  </si>
  <si>
    <t>PRORP KIAA0391 MRPP3</t>
  </si>
  <si>
    <t>PRKACA/PRKACB</t>
  </si>
  <si>
    <t>Highlight Shared/Duplicates in Red</t>
  </si>
  <si>
    <t>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</si>
</sst>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sz val="11"/>
      <color theme="1"/>
      <name val="Calibri"/>
      <family val="2"/>
      <scheme val="minor"/>
    </font>
    <font>
      <sz val="11"/>
      <color indexed="8"/>
      <name val="Calibri"/>
      <family val="2"/>
      <scheme val="minor"/>
    </font>
    <font>
      <b/>
      <sz val="11"/>
      <color indexed="8"/>
      <name val="Calibri"/>
      <family val="2"/>
      <scheme val="minor"/>
    </font>
    <font>
      <b/>
      <sz val="11"/>
      <color rgb="FFFA7D00"/>
      <name val="Calibri"/>
      <family val="2"/>
      <scheme val="minor"/>
    </font>
  </fonts>
  <fills count="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9"/>
        <bgColor indexed="64"/>
      </patternFill>
    </fill>
    <fill>
      <patternFill patternType="solid">
        <fgColor theme="7"/>
        <bgColor indexed="64"/>
      </patternFill>
    </fill>
    <fill>
      <patternFill patternType="solid">
        <fgColor rgb="FFF2F2F2"/>
      </patternFill>
    </fill>
  </fills>
  <borders count="1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9" fontId="5" fillId="0" borderId="0" applyFont="0" applyFill="0" applyBorder="0" applyAlignment="0" applyProtection="0"/>
    <xf numFmtId="0" fontId="6" fillId="0" borderId="0"/>
    <xf numFmtId="0" fontId="8" fillId="7" borderId="7" applyNumberFormat="0" applyAlignment="0" applyProtection="0"/>
  </cellStyleXfs>
  <cellXfs count="25">
    <xf numFmtId="0" fontId="0" fillId="0" borderId="0" xfId="0"/>
    <xf numFmtId="0" fontId="4" fillId="0" borderId="0" xfId="0" applyFont="1"/>
    <xf numFmtId="0" fontId="1" fillId="2" borderId="0" xfId="1"/>
    <xf numFmtId="0" fontId="7" fillId="0" borderId="0" xfId="5" applyFont="1"/>
    <xf numFmtId="0" fontId="6" fillId="0" borderId="0" xfId="5"/>
    <xf numFmtId="0" fontId="3" fillId="4" borderId="0" xfId="3"/>
    <xf numFmtId="0" fontId="4" fillId="5" borderId="0" xfId="0" applyFont="1" applyFill="1"/>
    <xf numFmtId="0" fontId="4" fillId="6" borderId="0" xfId="0" applyFont="1" applyFill="1"/>
    <xf numFmtId="0" fontId="6" fillId="5" borderId="0" xfId="5" applyFill="1"/>
    <xf numFmtId="0" fontId="6" fillId="6" borderId="0" xfId="5" applyFill="1"/>
    <xf numFmtId="164" fontId="0" fillId="0" borderId="1" xfId="4" applyNumberFormat="1" applyFont="1" applyBorder="1"/>
    <xf numFmtId="164" fontId="0" fillId="0" borderId="2" xfId="4" applyNumberFormat="1" applyFont="1" applyBorder="1"/>
    <xf numFmtId="164" fontId="0" fillId="0" borderId="3" xfId="4" applyNumberFormat="1" applyFont="1" applyBorder="1"/>
    <xf numFmtId="164" fontId="0" fillId="0" borderId="4" xfId="4" applyNumberFormat="1" applyFont="1" applyBorder="1"/>
    <xf numFmtId="164" fontId="0" fillId="0" borderId="5" xfId="4" applyNumberFormat="1" applyFont="1" applyBorder="1"/>
    <xf numFmtId="164" fontId="0" fillId="0" borderId="6" xfId="4" applyNumberFormat="1" applyFont="1" applyBorder="1"/>
    <xf numFmtId="0" fontId="6" fillId="0" borderId="0" xfId="5"/>
    <xf numFmtId="0" fontId="6" fillId="0" borderId="0" xfId="5"/>
    <xf numFmtId="0" fontId="8" fillId="7" borderId="0" xfId="6" applyBorder="1"/>
    <xf numFmtId="0" fontId="6" fillId="0" borderId="7" xfId="5" applyBorder="1"/>
    <xf numFmtId="0" fontId="6" fillId="0" borderId="0" xfId="5" applyBorder="1"/>
    <xf numFmtId="0" fontId="2" fillId="3" borderId="0" xfId="2"/>
    <xf numFmtId="0" fontId="1" fillId="5" borderId="0" xfId="1" applyFill="1"/>
    <xf numFmtId="9" fontId="0" fillId="0" borderId="8" xfId="4" applyFont="1" applyBorder="1"/>
    <xf numFmtId="164" fontId="0" fillId="0" borderId="9" xfId="4" applyNumberFormat="1" applyFont="1" applyBorder="1"/>
  </cellXfs>
  <cellStyles count="7">
    <cellStyle name="Bad" xfId="2" builtinId="27"/>
    <cellStyle name="Calculation" xfId="6" builtinId="22"/>
    <cellStyle name="Good" xfId="1" builtinId="26"/>
    <cellStyle name="Neutral" xfId="3" builtinId="28"/>
    <cellStyle name="Normal" xfId="0" builtinId="0"/>
    <cellStyle name="Normal 2" xfId="5"/>
    <cellStyle name="Percent" xfId="4" builtinId="5"/>
  </cellStyles>
  <dxfs count="47">
    <dxf>
      <fill>
        <patternFill patternType="solid">
          <fgColor rgb="FF70AD47"/>
          <bgColor rgb="FF000000"/>
        </patternFill>
      </fill>
    </dxf>
    <dxf>
      <fill>
        <patternFill patternType="solid">
          <fgColor rgb="FF70AD47"/>
          <bgColor rgb="FF00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rgb="FF70AD47"/>
          <bgColor rgb="FF000000"/>
        </patternFill>
      </fill>
    </dxf>
    <dxf>
      <fill>
        <patternFill patternType="solid">
          <fgColor rgb="FF70AD47"/>
          <bgColor rgb="FF000000"/>
        </patternFill>
      </fill>
    </dxf>
    <dxf>
      <fill>
        <patternFill patternType="solid">
          <fgColor rgb="FFC6EFCE"/>
          <bgColor rgb="FFFF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pieChart>
        <c:varyColors val="1"/>
        <c:ser>
          <c:idx val="0"/>
          <c:order val="0"/>
          <c:tx>
            <c:strRef>
              <c:f>'Location Tables'!$M$4</c:f>
              <c:strCache>
                <c:ptCount val="1"/>
                <c:pt idx="0">
                  <c:v>BioID-LaA</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DB20-40DA-8AA0-7DDC098EBB08}"/>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DB20-40DA-8AA0-7DDC098EBB08}"/>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DB20-40DA-8AA0-7DDC098EBB08}"/>
              </c:ext>
            </c:extLst>
          </c:dPt>
          <c:dPt>
            <c:idx val="3"/>
            <c:bubble3D val="0"/>
            <c:spPr>
              <a:solidFill>
                <a:schemeClr val="accent4"/>
              </a:solidFill>
              <a:ln>
                <a:noFill/>
              </a:ln>
              <a:effectLst>
                <a:outerShdw blurRad="254000" sx="102000" sy="102000" algn="ctr" rotWithShape="0">
                  <a:prstClr val="black">
                    <a:alpha val="20000"/>
                  </a:prstClr>
                </a:outerShdw>
              </a:effectLst>
            </c:spPr>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15:layout/>
              </c:ext>
            </c:extLst>
          </c:dLbls>
          <c:cat>
            <c:strRef>
              <c:f>'Location Tables'!$N$3:$Q$3</c:f>
              <c:strCache>
                <c:ptCount val="4"/>
                <c:pt idx="0">
                  <c:v>NE</c:v>
                </c:pt>
                <c:pt idx="1">
                  <c:v>Nucleus</c:v>
                </c:pt>
                <c:pt idx="2">
                  <c:v>ER</c:v>
                </c:pt>
                <c:pt idx="3">
                  <c:v>Other</c:v>
                </c:pt>
              </c:strCache>
            </c:strRef>
          </c:cat>
          <c:val>
            <c:numRef>
              <c:f>'Location Tables'!$N$4:$Q$4</c:f>
              <c:numCache>
                <c:formatCode>0.0%</c:formatCode>
                <c:ptCount val="4"/>
                <c:pt idx="0" formatCode="0%">
                  <c:v>0.37931034482758619</c:v>
                </c:pt>
                <c:pt idx="1">
                  <c:v>0.2413793103448276</c:v>
                </c:pt>
                <c:pt idx="2">
                  <c:v>0.1206896551724138</c:v>
                </c:pt>
                <c:pt idx="3">
                  <c:v>0.25862068965517243</c:v>
                </c:pt>
              </c:numCache>
            </c:numRef>
          </c:val>
          <c:extLst>
            <c:ext xmlns:c16="http://schemas.microsoft.com/office/drawing/2014/chart" uri="{C3380CC4-5D6E-409C-BE32-E72D297353CC}">
              <c16:uniqueId val="{00000006-DB20-40DA-8AA0-7DDC098EBB08}"/>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b"/>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en-US" sz="1400"/>
              <a:t>TurboID-LaA</a:t>
            </a:r>
          </a:p>
        </c:rich>
      </c:tx>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pieChart>
        <c:varyColors val="1"/>
        <c:ser>
          <c:idx val="0"/>
          <c:order val="0"/>
          <c:tx>
            <c:strRef>
              <c:f>'Location Tables'!$M$5</c:f>
              <c:strCache>
                <c:ptCount val="1"/>
                <c:pt idx="0">
                  <c:v>TurboID-LaA</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DD18-4D52-B66B-145C5B28560E}"/>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DD18-4D52-B66B-145C5B28560E}"/>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DD18-4D52-B66B-145C5B28560E}"/>
              </c:ext>
            </c:extLst>
          </c:dPt>
          <c:dPt>
            <c:idx val="3"/>
            <c:bubble3D val="0"/>
            <c:spPr>
              <a:solidFill>
                <a:schemeClr val="accent4"/>
              </a:solidFill>
              <a:ln>
                <a:noFill/>
              </a:ln>
              <a:effectLst>
                <a:outerShdw blurRad="254000" sx="102000" sy="102000" algn="ctr" rotWithShape="0">
                  <a:prstClr val="black">
                    <a:alpha val="20000"/>
                  </a:prstClr>
                </a:outerShdw>
              </a:effectLst>
            </c:spPr>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15:layout/>
              </c:ext>
            </c:extLst>
          </c:dLbls>
          <c:cat>
            <c:strRef>
              <c:f>'Location Tables'!$N$3:$Q$3</c:f>
              <c:strCache>
                <c:ptCount val="4"/>
                <c:pt idx="0">
                  <c:v>NE</c:v>
                </c:pt>
                <c:pt idx="1">
                  <c:v>Nucleus</c:v>
                </c:pt>
                <c:pt idx="2">
                  <c:v>ER</c:v>
                </c:pt>
                <c:pt idx="3">
                  <c:v>Other</c:v>
                </c:pt>
              </c:strCache>
            </c:strRef>
          </c:cat>
          <c:val>
            <c:numRef>
              <c:f>'Location Tables'!$N$5:$Q$5</c:f>
              <c:numCache>
                <c:formatCode>0.0%</c:formatCode>
                <c:ptCount val="4"/>
                <c:pt idx="0">
                  <c:v>0.19745222929936307</c:v>
                </c:pt>
                <c:pt idx="1">
                  <c:v>0.21656050955414013</c:v>
                </c:pt>
                <c:pt idx="2">
                  <c:v>0.18471337579617833</c:v>
                </c:pt>
                <c:pt idx="3">
                  <c:v>0.40127388535031849</c:v>
                </c:pt>
              </c:numCache>
            </c:numRef>
          </c:val>
          <c:extLst>
            <c:ext xmlns:c16="http://schemas.microsoft.com/office/drawing/2014/chart" uri="{C3380CC4-5D6E-409C-BE32-E72D297353CC}">
              <c16:uniqueId val="{00000006-DD18-4D52-B66B-145C5B28560E}"/>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b"/>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barChart>
        <c:barDir val="col"/>
        <c:grouping val="clustered"/>
        <c:varyColors val="0"/>
        <c:ser>
          <c:idx val="0"/>
          <c:order val="0"/>
          <c:tx>
            <c:strRef>
              <c:f>'Location Tables'!$M$4</c:f>
              <c:strCache>
                <c:ptCount val="1"/>
                <c:pt idx="0">
                  <c:v>BioID-LaA</c:v>
                </c:pt>
              </c:strCache>
            </c:strRef>
          </c:tx>
          <c:spPr>
            <a:gradFill rotWithShape="1">
              <a:gsLst>
                <a:gs pos="0">
                  <a:schemeClr val="dk1">
                    <a:tint val="88500"/>
                    <a:satMod val="103000"/>
                    <a:lumMod val="102000"/>
                    <a:tint val="94000"/>
                  </a:schemeClr>
                </a:gs>
                <a:gs pos="50000">
                  <a:schemeClr val="dk1">
                    <a:tint val="88500"/>
                    <a:satMod val="110000"/>
                    <a:lumMod val="100000"/>
                    <a:shade val="100000"/>
                  </a:schemeClr>
                </a:gs>
                <a:gs pos="100000">
                  <a:schemeClr val="dk1">
                    <a:tint val="88500"/>
                    <a:lumMod val="99000"/>
                    <a:satMod val="120000"/>
                    <a:shade val="78000"/>
                  </a:schemeClr>
                </a:gs>
              </a:gsLst>
              <a:lin ang="5400000" scaled="0"/>
            </a:gradFill>
            <a:ln>
              <a:noFill/>
            </a:ln>
            <a:effectLst/>
          </c:spPr>
          <c:invertIfNegative val="0"/>
          <c:cat>
            <c:strRef>
              <c:f>'Location Tables'!$O$3:$Q$3</c:f>
              <c:strCache>
                <c:ptCount val="3"/>
                <c:pt idx="0">
                  <c:v>Nucleus</c:v>
                </c:pt>
                <c:pt idx="1">
                  <c:v>ER</c:v>
                </c:pt>
                <c:pt idx="2">
                  <c:v>Other</c:v>
                </c:pt>
              </c:strCache>
            </c:strRef>
          </c:cat>
          <c:val>
            <c:numRef>
              <c:f>'Location Tables'!$O$4:$Q$4</c:f>
              <c:numCache>
                <c:formatCode>0.0%</c:formatCode>
                <c:ptCount val="3"/>
                <c:pt idx="0">
                  <c:v>0.2413793103448276</c:v>
                </c:pt>
                <c:pt idx="1">
                  <c:v>0.1206896551724138</c:v>
                </c:pt>
                <c:pt idx="2">
                  <c:v>0.25862068965517243</c:v>
                </c:pt>
              </c:numCache>
            </c:numRef>
          </c:val>
          <c:extLst>
            <c:ext xmlns:c16="http://schemas.microsoft.com/office/drawing/2014/chart" uri="{C3380CC4-5D6E-409C-BE32-E72D297353CC}">
              <c16:uniqueId val="{00000000-B926-4A9A-97DB-23010A53DCCC}"/>
            </c:ext>
          </c:extLst>
        </c:ser>
        <c:ser>
          <c:idx val="1"/>
          <c:order val="1"/>
          <c:tx>
            <c:strRef>
              <c:f>'Location Tables'!$M$5</c:f>
              <c:strCache>
                <c:ptCount val="1"/>
                <c:pt idx="0">
                  <c:v>TurboID-LaA</c:v>
                </c:pt>
              </c:strCache>
            </c:strRef>
          </c:tx>
          <c:spPr>
            <a:gradFill rotWithShape="1">
              <a:gsLst>
                <a:gs pos="0">
                  <a:schemeClr val="dk1">
                    <a:tint val="55000"/>
                    <a:satMod val="103000"/>
                    <a:lumMod val="102000"/>
                    <a:tint val="94000"/>
                  </a:schemeClr>
                </a:gs>
                <a:gs pos="50000">
                  <a:schemeClr val="dk1">
                    <a:tint val="55000"/>
                    <a:satMod val="110000"/>
                    <a:lumMod val="100000"/>
                    <a:shade val="100000"/>
                  </a:schemeClr>
                </a:gs>
                <a:gs pos="100000">
                  <a:schemeClr val="dk1">
                    <a:tint val="55000"/>
                    <a:lumMod val="99000"/>
                    <a:satMod val="120000"/>
                    <a:shade val="78000"/>
                  </a:schemeClr>
                </a:gs>
              </a:gsLst>
              <a:lin ang="5400000" scaled="0"/>
            </a:gradFill>
            <a:ln>
              <a:noFill/>
            </a:ln>
            <a:effectLst/>
          </c:spPr>
          <c:invertIfNegative val="0"/>
          <c:cat>
            <c:strRef>
              <c:f>'Location Tables'!$O$3:$Q$3</c:f>
              <c:strCache>
                <c:ptCount val="3"/>
                <c:pt idx="0">
                  <c:v>Nucleus</c:v>
                </c:pt>
                <c:pt idx="1">
                  <c:v>ER</c:v>
                </c:pt>
                <c:pt idx="2">
                  <c:v>Other</c:v>
                </c:pt>
              </c:strCache>
            </c:strRef>
          </c:cat>
          <c:val>
            <c:numRef>
              <c:f>'Location Tables'!$O$5:$Q$5</c:f>
              <c:numCache>
                <c:formatCode>0.0%</c:formatCode>
                <c:ptCount val="3"/>
                <c:pt idx="0">
                  <c:v>0.21656050955414013</c:v>
                </c:pt>
                <c:pt idx="1">
                  <c:v>0.18471337579617833</c:v>
                </c:pt>
                <c:pt idx="2">
                  <c:v>0.40127388535031849</c:v>
                </c:pt>
              </c:numCache>
            </c:numRef>
          </c:val>
          <c:extLst>
            <c:ext xmlns:c16="http://schemas.microsoft.com/office/drawing/2014/chart" uri="{C3380CC4-5D6E-409C-BE32-E72D297353CC}">
              <c16:uniqueId val="{00000001-B926-4A9A-97DB-23010A53DCCC}"/>
            </c:ext>
          </c:extLst>
        </c:ser>
        <c:dLbls>
          <c:showLegendKey val="0"/>
          <c:showVal val="0"/>
          <c:showCatName val="0"/>
          <c:showSerName val="0"/>
          <c:showPercent val="0"/>
          <c:showBubbleSize val="0"/>
        </c:dLbls>
        <c:gapWidth val="100"/>
        <c:overlap val="-24"/>
        <c:axId val="335009880"/>
        <c:axId val="335010208"/>
      </c:barChart>
      <c:catAx>
        <c:axId val="335009880"/>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335010208"/>
        <c:crosses val="autoZero"/>
        <c:auto val="1"/>
        <c:lblAlgn val="ctr"/>
        <c:lblOffset val="100"/>
        <c:noMultiLvlLbl val="0"/>
      </c:catAx>
      <c:valAx>
        <c:axId val="335010208"/>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33500988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23</xdr:col>
      <xdr:colOff>266700</xdr:colOff>
      <xdr:row>16</xdr:row>
      <xdr:rowOff>57150</xdr:rowOff>
    </xdr:from>
    <xdr:to>
      <xdr:col>26</xdr:col>
      <xdr:colOff>449580</xdr:colOff>
      <xdr:row>27</xdr:row>
      <xdr:rowOff>57150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23</xdr:col>
      <xdr:colOff>259080</xdr:colOff>
      <xdr:row>0</xdr:row>
      <xdr:rowOff>163830</xdr:rowOff>
    </xdr:from>
    <xdr:to>
      <xdr:col>26</xdr:col>
      <xdr:colOff>441960</xdr:colOff>
      <xdr:row>11</xdr:row>
      <xdr:rowOff>163830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472440</xdr:colOff>
      <xdr:row>16</xdr:row>
      <xdr:rowOff>179070</xdr:rowOff>
    </xdr:from>
    <xdr:to>
      <xdr:col>23</xdr:col>
      <xdr:colOff>121920</xdr:colOff>
      <xdr:row>30</xdr:row>
      <xdr:rowOff>152400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8"/>
  <sheetViews>
    <sheetView workbookViewId="0">
      <pane ySplit="1" topLeftCell="A2" activePane="bottomLeft" state="frozen"/>
      <selection pane="bottomLeft" activeCell="G1" sqref="G1"/>
    </sheetView>
  </sheetViews>
  <sheetFormatPr defaultRowHeight="14.4" x14ac:dyDescent="0.3"/>
  <sheetData>
    <row r="1" spans="1:20" x14ac:dyDescent="0.3">
      <c r="A1" s="1" t="s">
        <v>0</v>
      </c>
      <c r="B1" s="1" t="s">
        <v>1</v>
      </c>
      <c r="C1" s="1" t="s">
        <v>2</v>
      </c>
      <c r="D1" s="1" t="s">
        <v>3</v>
      </c>
      <c r="E1" s="1" t="s">
        <v>4</v>
      </c>
      <c r="F1" s="1" t="s">
        <v>5</v>
      </c>
      <c r="G1" s="1" t="s">
        <v>6</v>
      </c>
      <c r="H1" s="1" t="s">
        <v>7</v>
      </c>
      <c r="I1" s="1" t="s">
        <v>8</v>
      </c>
      <c r="J1" s="1" t="s">
        <v>9</v>
      </c>
      <c r="K1" s="1" t="s">
        <v>657</v>
      </c>
      <c r="L1" s="1" t="s">
        <v>658</v>
      </c>
      <c r="M1" s="1" t="s">
        <v>659</v>
      </c>
      <c r="N1" s="1" t="s">
        <v>10</v>
      </c>
      <c r="O1" s="1" t="s">
        <v>660</v>
      </c>
      <c r="P1" s="1" t="s">
        <v>661</v>
      </c>
      <c r="Q1" s="1" t="s">
        <v>662</v>
      </c>
      <c r="R1" s="1" t="s">
        <v>11</v>
      </c>
      <c r="S1" s="1" t="s">
        <v>12</v>
      </c>
      <c r="T1" s="1" t="s">
        <v>13</v>
      </c>
    </row>
    <row r="2" spans="1:20" x14ac:dyDescent="0.3">
      <c r="A2" t="s">
        <v>14</v>
      </c>
      <c r="B2" t="s">
        <v>14</v>
      </c>
      <c r="C2">
        <v>91</v>
      </c>
      <c r="D2">
        <v>91</v>
      </c>
      <c r="E2">
        <v>89</v>
      </c>
      <c r="F2" t="s">
        <v>15</v>
      </c>
      <c r="G2" t="s">
        <v>16</v>
      </c>
      <c r="H2" t="s">
        <v>17</v>
      </c>
      <c r="I2">
        <v>1</v>
      </c>
      <c r="J2">
        <v>91</v>
      </c>
      <c r="K2">
        <v>130260000</v>
      </c>
      <c r="L2">
        <v>153900000</v>
      </c>
      <c r="M2">
        <v>143160000</v>
      </c>
      <c r="N2">
        <f t="shared" ref="N2:N65" si="0">SUM(K2:M2)</f>
        <v>427320000</v>
      </c>
      <c r="O2">
        <v>31373000000</v>
      </c>
      <c r="P2">
        <v>32135000000</v>
      </c>
      <c r="Q2">
        <v>29876000000</v>
      </c>
      <c r="R2">
        <f t="shared" ref="R2:R65" si="1">SUM(O2:Q2)</f>
        <v>93384000000</v>
      </c>
      <c r="S2">
        <f t="shared" ref="S2:S65" si="2">R2/N2</f>
        <v>218.53411962931762</v>
      </c>
      <c r="T2">
        <f t="shared" ref="T2:T65" si="3">COUNTIF(O2:Q2,"&gt;1")</f>
        <v>3</v>
      </c>
    </row>
    <row r="3" spans="1:20" x14ac:dyDescent="0.3">
      <c r="A3" t="s">
        <v>18</v>
      </c>
      <c r="B3" t="s">
        <v>18</v>
      </c>
      <c r="C3">
        <v>37</v>
      </c>
      <c r="D3">
        <v>23</v>
      </c>
      <c r="E3">
        <v>23</v>
      </c>
      <c r="F3" t="s">
        <v>19</v>
      </c>
      <c r="G3" t="s">
        <v>20</v>
      </c>
      <c r="H3" t="s">
        <v>21</v>
      </c>
      <c r="I3">
        <v>1</v>
      </c>
      <c r="J3">
        <v>37</v>
      </c>
      <c r="K3">
        <v>922390000</v>
      </c>
      <c r="L3">
        <v>944730000</v>
      </c>
      <c r="M3">
        <v>939230000</v>
      </c>
      <c r="N3">
        <f t="shared" si="0"/>
        <v>2806350000</v>
      </c>
      <c r="O3">
        <v>26262000000</v>
      </c>
      <c r="P3">
        <v>27680000000</v>
      </c>
      <c r="Q3">
        <v>24292000000</v>
      </c>
      <c r="R3">
        <f t="shared" si="1"/>
        <v>78234000000</v>
      </c>
      <c r="S3">
        <f t="shared" si="2"/>
        <v>27.877492116093858</v>
      </c>
      <c r="T3">
        <f t="shared" si="3"/>
        <v>3</v>
      </c>
    </row>
    <row r="4" spans="1:20" x14ac:dyDescent="0.3">
      <c r="A4" t="s">
        <v>22</v>
      </c>
      <c r="B4" t="s">
        <v>22</v>
      </c>
      <c r="C4">
        <v>48</v>
      </c>
      <c r="D4">
        <v>48</v>
      </c>
      <c r="E4">
        <v>34</v>
      </c>
      <c r="F4" t="s">
        <v>23</v>
      </c>
      <c r="G4" t="s">
        <v>20</v>
      </c>
      <c r="H4" t="s">
        <v>24</v>
      </c>
      <c r="I4">
        <v>1</v>
      </c>
      <c r="J4">
        <v>48</v>
      </c>
      <c r="K4">
        <v>955100000</v>
      </c>
      <c r="L4">
        <v>1120900000</v>
      </c>
      <c r="M4">
        <v>1074100000</v>
      </c>
      <c r="N4">
        <f t="shared" si="0"/>
        <v>3150100000</v>
      </c>
      <c r="O4">
        <v>23788000000</v>
      </c>
      <c r="P4">
        <v>25120000000</v>
      </c>
      <c r="Q4">
        <v>24907000000</v>
      </c>
      <c r="R4">
        <f t="shared" si="1"/>
        <v>73815000000</v>
      </c>
      <c r="S4">
        <f t="shared" si="2"/>
        <v>23.432589441605028</v>
      </c>
      <c r="T4">
        <f t="shared" si="3"/>
        <v>3</v>
      </c>
    </row>
    <row r="5" spans="1:20" x14ac:dyDescent="0.3">
      <c r="A5" t="s">
        <v>25</v>
      </c>
      <c r="B5" t="s">
        <v>25</v>
      </c>
      <c r="C5">
        <v>25</v>
      </c>
      <c r="D5">
        <v>25</v>
      </c>
      <c r="E5">
        <v>25</v>
      </c>
      <c r="F5" t="s">
        <v>26</v>
      </c>
      <c r="G5" t="s">
        <v>27</v>
      </c>
      <c r="H5" t="s">
        <v>28</v>
      </c>
      <c r="I5">
        <v>1</v>
      </c>
      <c r="J5">
        <v>25</v>
      </c>
      <c r="K5">
        <v>457430000</v>
      </c>
      <c r="L5">
        <v>437320000</v>
      </c>
      <c r="M5">
        <v>411240000</v>
      </c>
      <c r="N5">
        <f t="shared" si="0"/>
        <v>1305990000</v>
      </c>
      <c r="O5">
        <v>16438000000</v>
      </c>
      <c r="P5">
        <v>19156000000</v>
      </c>
      <c r="Q5">
        <v>15851000000</v>
      </c>
      <c r="R5">
        <f t="shared" si="1"/>
        <v>51445000000</v>
      </c>
      <c r="S5">
        <f t="shared" si="2"/>
        <v>39.39157267666674</v>
      </c>
      <c r="T5">
        <f t="shared" si="3"/>
        <v>3</v>
      </c>
    </row>
    <row r="6" spans="1:20" x14ac:dyDescent="0.3">
      <c r="A6" t="s">
        <v>29</v>
      </c>
      <c r="B6" t="s">
        <v>29</v>
      </c>
      <c r="C6">
        <v>85</v>
      </c>
      <c r="D6">
        <v>85</v>
      </c>
      <c r="E6">
        <v>85</v>
      </c>
      <c r="F6" t="s">
        <v>30</v>
      </c>
      <c r="G6" t="s">
        <v>31</v>
      </c>
      <c r="H6" t="s">
        <v>32</v>
      </c>
      <c r="I6">
        <v>1</v>
      </c>
      <c r="J6">
        <v>85</v>
      </c>
      <c r="K6">
        <v>717610000</v>
      </c>
      <c r="L6">
        <v>860920000</v>
      </c>
      <c r="M6">
        <v>708370000</v>
      </c>
      <c r="N6">
        <f t="shared" si="0"/>
        <v>2286900000</v>
      </c>
      <c r="O6">
        <v>12289000000</v>
      </c>
      <c r="P6">
        <v>13745000000</v>
      </c>
      <c r="Q6">
        <v>11533000000</v>
      </c>
      <c r="R6">
        <f t="shared" si="1"/>
        <v>37567000000</v>
      </c>
      <c r="S6">
        <f t="shared" si="2"/>
        <v>16.427040972495519</v>
      </c>
      <c r="T6">
        <f t="shared" si="3"/>
        <v>3</v>
      </c>
    </row>
    <row r="7" spans="1:20" x14ac:dyDescent="0.3">
      <c r="A7" t="s">
        <v>33</v>
      </c>
      <c r="B7" t="s">
        <v>33</v>
      </c>
      <c r="C7">
        <v>59</v>
      </c>
      <c r="D7">
        <v>59</v>
      </c>
      <c r="E7">
        <v>59</v>
      </c>
      <c r="F7" t="s">
        <v>34</v>
      </c>
      <c r="G7" t="s">
        <v>35</v>
      </c>
      <c r="H7" t="s">
        <v>36</v>
      </c>
      <c r="I7">
        <v>1</v>
      </c>
      <c r="J7">
        <v>59</v>
      </c>
      <c r="K7">
        <v>34639000</v>
      </c>
      <c r="L7">
        <v>45595000</v>
      </c>
      <c r="M7">
        <v>35727000</v>
      </c>
      <c r="N7">
        <f t="shared" si="0"/>
        <v>115961000</v>
      </c>
      <c r="O7">
        <v>11593000000</v>
      </c>
      <c r="P7">
        <v>11829000000</v>
      </c>
      <c r="Q7">
        <v>10011000000</v>
      </c>
      <c r="R7">
        <f t="shared" si="1"/>
        <v>33433000000</v>
      </c>
      <c r="S7">
        <f t="shared" si="2"/>
        <v>288.31244987538912</v>
      </c>
      <c r="T7">
        <f t="shared" si="3"/>
        <v>3</v>
      </c>
    </row>
    <row r="8" spans="1:20" x14ac:dyDescent="0.3">
      <c r="A8" t="s">
        <v>37</v>
      </c>
      <c r="B8" t="s">
        <v>37</v>
      </c>
      <c r="C8">
        <v>22</v>
      </c>
      <c r="D8">
        <v>22</v>
      </c>
      <c r="E8">
        <v>22</v>
      </c>
      <c r="F8" t="s">
        <v>38</v>
      </c>
      <c r="G8" t="s">
        <v>39</v>
      </c>
      <c r="H8" t="s">
        <v>40</v>
      </c>
      <c r="I8">
        <v>1</v>
      </c>
      <c r="J8">
        <v>22</v>
      </c>
      <c r="K8">
        <v>358880000</v>
      </c>
      <c r="L8">
        <v>273540000</v>
      </c>
      <c r="M8">
        <v>272050000</v>
      </c>
      <c r="N8">
        <f t="shared" si="0"/>
        <v>904470000</v>
      </c>
      <c r="O8">
        <v>8423300000</v>
      </c>
      <c r="P8">
        <v>7748700000</v>
      </c>
      <c r="Q8">
        <v>9138300000</v>
      </c>
      <c r="R8">
        <f t="shared" si="1"/>
        <v>25310300000</v>
      </c>
      <c r="S8">
        <f t="shared" si="2"/>
        <v>27.983570488794541</v>
      </c>
      <c r="T8">
        <f t="shared" si="3"/>
        <v>3</v>
      </c>
    </row>
    <row r="9" spans="1:20" x14ac:dyDescent="0.3">
      <c r="A9" t="s">
        <v>41</v>
      </c>
      <c r="B9" t="s">
        <v>41</v>
      </c>
      <c r="C9">
        <v>42</v>
      </c>
      <c r="D9">
        <v>42</v>
      </c>
      <c r="E9">
        <v>41</v>
      </c>
      <c r="F9" t="s">
        <v>42</v>
      </c>
      <c r="G9" t="s">
        <v>43</v>
      </c>
      <c r="H9" t="s">
        <v>44</v>
      </c>
      <c r="I9">
        <v>1</v>
      </c>
      <c r="J9">
        <v>42</v>
      </c>
      <c r="K9">
        <v>53859000</v>
      </c>
      <c r="L9">
        <v>59037000</v>
      </c>
      <c r="M9">
        <v>50288000</v>
      </c>
      <c r="N9">
        <f t="shared" si="0"/>
        <v>163184000</v>
      </c>
      <c r="O9">
        <v>6379200000</v>
      </c>
      <c r="P9">
        <v>7250600000</v>
      </c>
      <c r="Q9">
        <v>6807000000</v>
      </c>
      <c r="R9">
        <f t="shared" si="1"/>
        <v>20436800000</v>
      </c>
      <c r="S9">
        <f t="shared" si="2"/>
        <v>125.23776840866752</v>
      </c>
      <c r="T9">
        <f t="shared" si="3"/>
        <v>3</v>
      </c>
    </row>
    <row r="10" spans="1:20" x14ac:dyDescent="0.3">
      <c r="A10" t="s">
        <v>45</v>
      </c>
      <c r="B10" t="s">
        <v>45</v>
      </c>
      <c r="C10">
        <v>104</v>
      </c>
      <c r="D10">
        <v>104</v>
      </c>
      <c r="E10">
        <v>104</v>
      </c>
      <c r="F10" t="s">
        <v>46</v>
      </c>
      <c r="G10" t="s">
        <v>47</v>
      </c>
      <c r="H10" t="s">
        <v>48</v>
      </c>
      <c r="I10">
        <v>1</v>
      </c>
      <c r="J10">
        <v>104</v>
      </c>
      <c r="K10">
        <v>26796000</v>
      </c>
      <c r="L10">
        <v>50806000</v>
      </c>
      <c r="M10">
        <v>18716000</v>
      </c>
      <c r="N10">
        <f t="shared" si="0"/>
        <v>96318000</v>
      </c>
      <c r="O10">
        <v>2498100000</v>
      </c>
      <c r="P10">
        <v>2493500000</v>
      </c>
      <c r="Q10">
        <v>2370100000</v>
      </c>
      <c r="R10">
        <f t="shared" si="1"/>
        <v>7361700000</v>
      </c>
      <c r="S10">
        <f t="shared" si="2"/>
        <v>76.431196661060241</v>
      </c>
      <c r="T10">
        <f t="shared" si="3"/>
        <v>3</v>
      </c>
    </row>
    <row r="11" spans="1:20" x14ac:dyDescent="0.3">
      <c r="A11" t="s">
        <v>49</v>
      </c>
      <c r="B11" t="s">
        <v>49</v>
      </c>
      <c r="C11">
        <v>49</v>
      </c>
      <c r="D11">
        <v>47</v>
      </c>
      <c r="E11">
        <v>44</v>
      </c>
      <c r="F11" t="s">
        <v>50</v>
      </c>
      <c r="G11" t="s">
        <v>51</v>
      </c>
      <c r="H11" t="s">
        <v>52</v>
      </c>
      <c r="I11">
        <v>1</v>
      </c>
      <c r="J11">
        <v>49</v>
      </c>
      <c r="K11">
        <v>0</v>
      </c>
      <c r="L11">
        <v>0</v>
      </c>
      <c r="M11">
        <v>0</v>
      </c>
      <c r="N11">
        <f t="shared" si="0"/>
        <v>0</v>
      </c>
      <c r="O11">
        <v>2259500000</v>
      </c>
      <c r="P11">
        <v>2563300000</v>
      </c>
      <c r="Q11">
        <v>2060800000</v>
      </c>
      <c r="R11">
        <f t="shared" si="1"/>
        <v>6883600000</v>
      </c>
      <c r="S11" t="e">
        <f t="shared" si="2"/>
        <v>#DIV/0!</v>
      </c>
      <c r="T11">
        <f t="shared" si="3"/>
        <v>3</v>
      </c>
    </row>
    <row r="12" spans="1:20" x14ac:dyDescent="0.3">
      <c r="A12" t="s">
        <v>53</v>
      </c>
      <c r="B12" t="s">
        <v>53</v>
      </c>
      <c r="C12">
        <v>77</v>
      </c>
      <c r="D12">
        <v>77</v>
      </c>
      <c r="E12">
        <v>77</v>
      </c>
      <c r="F12" t="s">
        <v>54</v>
      </c>
      <c r="G12" t="s">
        <v>55</v>
      </c>
      <c r="H12" t="s">
        <v>56</v>
      </c>
      <c r="I12">
        <v>1</v>
      </c>
      <c r="J12">
        <v>77</v>
      </c>
      <c r="K12">
        <v>0</v>
      </c>
      <c r="L12">
        <v>0</v>
      </c>
      <c r="M12">
        <v>30377000</v>
      </c>
      <c r="N12">
        <f t="shared" si="0"/>
        <v>30377000</v>
      </c>
      <c r="O12">
        <v>1731900000</v>
      </c>
      <c r="P12">
        <v>1943900000</v>
      </c>
      <c r="Q12">
        <v>2692600000</v>
      </c>
      <c r="R12">
        <f t="shared" si="1"/>
        <v>6368400000</v>
      </c>
      <c r="S12">
        <f t="shared" si="2"/>
        <v>209.64545544326299</v>
      </c>
      <c r="T12">
        <f t="shared" si="3"/>
        <v>3</v>
      </c>
    </row>
    <row r="13" spans="1:20" x14ac:dyDescent="0.3">
      <c r="A13" t="s">
        <v>57</v>
      </c>
      <c r="B13" t="s">
        <v>57</v>
      </c>
      <c r="C13">
        <v>26</v>
      </c>
      <c r="D13">
        <v>26</v>
      </c>
      <c r="E13">
        <v>26</v>
      </c>
      <c r="F13" t="s">
        <v>58</v>
      </c>
      <c r="G13" t="s">
        <v>59</v>
      </c>
      <c r="H13" t="s">
        <v>60</v>
      </c>
      <c r="I13">
        <v>1</v>
      </c>
      <c r="J13">
        <v>26</v>
      </c>
      <c r="K13">
        <v>60445000</v>
      </c>
      <c r="L13">
        <v>92475000</v>
      </c>
      <c r="M13">
        <v>113700000</v>
      </c>
      <c r="N13">
        <f t="shared" si="0"/>
        <v>266620000</v>
      </c>
      <c r="O13">
        <v>1375400000</v>
      </c>
      <c r="P13">
        <v>1317800000</v>
      </c>
      <c r="Q13">
        <v>1226000000</v>
      </c>
      <c r="R13">
        <f t="shared" si="1"/>
        <v>3919200000</v>
      </c>
      <c r="S13">
        <f t="shared" si="2"/>
        <v>14.699572425174406</v>
      </c>
      <c r="T13">
        <f t="shared" si="3"/>
        <v>3</v>
      </c>
    </row>
    <row r="14" spans="1:20" x14ac:dyDescent="0.3">
      <c r="A14" t="s">
        <v>61</v>
      </c>
      <c r="B14" t="s">
        <v>61</v>
      </c>
      <c r="C14">
        <v>32</v>
      </c>
      <c r="D14">
        <v>32</v>
      </c>
      <c r="E14">
        <v>31</v>
      </c>
      <c r="F14" t="s">
        <v>62</v>
      </c>
      <c r="G14" t="s">
        <v>63</v>
      </c>
      <c r="H14" t="s">
        <v>64</v>
      </c>
      <c r="I14">
        <v>1</v>
      </c>
      <c r="J14">
        <v>32</v>
      </c>
      <c r="K14">
        <v>0</v>
      </c>
      <c r="L14">
        <v>0</v>
      </c>
      <c r="M14">
        <v>0</v>
      </c>
      <c r="N14">
        <f t="shared" si="0"/>
        <v>0</v>
      </c>
      <c r="O14">
        <v>1042000000</v>
      </c>
      <c r="P14">
        <v>1272400000</v>
      </c>
      <c r="Q14">
        <v>1134900000</v>
      </c>
      <c r="R14">
        <f t="shared" si="1"/>
        <v>3449300000</v>
      </c>
      <c r="S14" t="e">
        <f t="shared" si="2"/>
        <v>#DIV/0!</v>
      </c>
      <c r="T14">
        <f t="shared" si="3"/>
        <v>3</v>
      </c>
    </row>
    <row r="15" spans="1:20" x14ac:dyDescent="0.3">
      <c r="A15" t="s">
        <v>65</v>
      </c>
      <c r="B15" t="s">
        <v>65</v>
      </c>
      <c r="C15">
        <v>39</v>
      </c>
      <c r="D15">
        <v>39</v>
      </c>
      <c r="E15">
        <v>12</v>
      </c>
      <c r="F15" t="s">
        <v>66</v>
      </c>
      <c r="G15" t="s">
        <v>67</v>
      </c>
      <c r="H15" t="s">
        <v>68</v>
      </c>
      <c r="I15">
        <v>1</v>
      </c>
      <c r="J15">
        <v>39</v>
      </c>
      <c r="K15">
        <v>0</v>
      </c>
      <c r="L15">
        <v>0</v>
      </c>
      <c r="M15">
        <v>0</v>
      </c>
      <c r="N15">
        <f t="shared" si="0"/>
        <v>0</v>
      </c>
      <c r="O15">
        <v>667930000</v>
      </c>
      <c r="P15">
        <v>754370000</v>
      </c>
      <c r="Q15">
        <v>870040000</v>
      </c>
      <c r="R15">
        <f t="shared" si="1"/>
        <v>2292340000</v>
      </c>
      <c r="S15" t="e">
        <f t="shared" si="2"/>
        <v>#DIV/0!</v>
      </c>
      <c r="T15">
        <f t="shared" si="3"/>
        <v>3</v>
      </c>
    </row>
    <row r="16" spans="1:20" x14ac:dyDescent="0.3">
      <c r="A16" t="s">
        <v>69</v>
      </c>
      <c r="B16" t="s">
        <v>69</v>
      </c>
      <c r="C16">
        <v>11</v>
      </c>
      <c r="D16">
        <v>11</v>
      </c>
      <c r="E16">
        <v>11</v>
      </c>
      <c r="F16" t="s">
        <v>70</v>
      </c>
      <c r="G16" t="s">
        <v>71</v>
      </c>
      <c r="H16" t="s">
        <v>72</v>
      </c>
      <c r="I16">
        <v>1</v>
      </c>
      <c r="J16">
        <v>11</v>
      </c>
      <c r="K16">
        <v>64826000</v>
      </c>
      <c r="L16">
        <v>61054000</v>
      </c>
      <c r="M16">
        <v>0</v>
      </c>
      <c r="N16">
        <f t="shared" si="0"/>
        <v>125880000</v>
      </c>
      <c r="O16">
        <v>553680000</v>
      </c>
      <c r="P16">
        <v>568560000</v>
      </c>
      <c r="Q16">
        <v>624930000</v>
      </c>
      <c r="R16">
        <f t="shared" si="1"/>
        <v>1747170000</v>
      </c>
      <c r="S16">
        <f t="shared" si="2"/>
        <v>13.879647283126788</v>
      </c>
      <c r="T16">
        <f t="shared" si="3"/>
        <v>3</v>
      </c>
    </row>
    <row r="17" spans="1:20" x14ac:dyDescent="0.3">
      <c r="A17" t="s">
        <v>73</v>
      </c>
      <c r="B17" t="s">
        <v>73</v>
      </c>
      <c r="C17">
        <v>33</v>
      </c>
      <c r="D17">
        <v>33</v>
      </c>
      <c r="E17">
        <v>33</v>
      </c>
      <c r="F17" t="s">
        <v>74</v>
      </c>
      <c r="G17" t="s">
        <v>75</v>
      </c>
      <c r="H17" t="s">
        <v>76</v>
      </c>
      <c r="I17">
        <v>1</v>
      </c>
      <c r="J17">
        <v>33</v>
      </c>
      <c r="K17">
        <v>0</v>
      </c>
      <c r="L17">
        <v>0</v>
      </c>
      <c r="M17">
        <v>0</v>
      </c>
      <c r="N17">
        <f t="shared" si="0"/>
        <v>0</v>
      </c>
      <c r="O17">
        <v>518150000</v>
      </c>
      <c r="P17">
        <v>615710000</v>
      </c>
      <c r="Q17">
        <v>489920000</v>
      </c>
      <c r="R17">
        <f t="shared" si="1"/>
        <v>1623780000</v>
      </c>
      <c r="S17" t="e">
        <f t="shared" si="2"/>
        <v>#DIV/0!</v>
      </c>
      <c r="T17">
        <f t="shared" si="3"/>
        <v>3</v>
      </c>
    </row>
    <row r="18" spans="1:20" x14ac:dyDescent="0.3">
      <c r="A18" t="s">
        <v>77</v>
      </c>
      <c r="B18" t="s">
        <v>77</v>
      </c>
      <c r="C18">
        <v>34</v>
      </c>
      <c r="D18">
        <v>29</v>
      </c>
      <c r="E18">
        <v>29</v>
      </c>
      <c r="F18" t="s">
        <v>78</v>
      </c>
      <c r="G18" t="s">
        <v>79</v>
      </c>
      <c r="H18" t="s">
        <v>80</v>
      </c>
      <c r="I18">
        <v>1</v>
      </c>
      <c r="J18">
        <v>34</v>
      </c>
      <c r="K18">
        <v>0</v>
      </c>
      <c r="L18">
        <v>0</v>
      </c>
      <c r="M18">
        <v>0</v>
      </c>
      <c r="N18">
        <f t="shared" si="0"/>
        <v>0</v>
      </c>
      <c r="O18">
        <v>358110000</v>
      </c>
      <c r="P18">
        <v>389900000</v>
      </c>
      <c r="Q18">
        <v>354480000</v>
      </c>
      <c r="R18">
        <f t="shared" si="1"/>
        <v>1102490000</v>
      </c>
      <c r="S18" t="e">
        <f t="shared" si="2"/>
        <v>#DIV/0!</v>
      </c>
      <c r="T18">
        <f t="shared" si="3"/>
        <v>3</v>
      </c>
    </row>
    <row r="19" spans="1:20" x14ac:dyDescent="0.3">
      <c r="A19" t="s">
        <v>81</v>
      </c>
      <c r="B19" t="s">
        <v>81</v>
      </c>
      <c r="C19">
        <v>26</v>
      </c>
      <c r="D19">
        <v>26</v>
      </c>
      <c r="E19">
        <v>26</v>
      </c>
      <c r="F19" t="s">
        <v>82</v>
      </c>
      <c r="G19" t="s">
        <v>83</v>
      </c>
      <c r="H19" t="s">
        <v>84</v>
      </c>
      <c r="I19">
        <v>1</v>
      </c>
      <c r="J19">
        <v>26</v>
      </c>
      <c r="K19">
        <v>0</v>
      </c>
      <c r="L19">
        <v>0</v>
      </c>
      <c r="M19">
        <v>0</v>
      </c>
      <c r="N19">
        <f t="shared" si="0"/>
        <v>0</v>
      </c>
      <c r="O19">
        <v>288830000</v>
      </c>
      <c r="P19">
        <v>464510000</v>
      </c>
      <c r="Q19">
        <v>334830000</v>
      </c>
      <c r="R19">
        <f t="shared" si="1"/>
        <v>1088170000</v>
      </c>
      <c r="S19" t="e">
        <f t="shared" si="2"/>
        <v>#DIV/0!</v>
      </c>
      <c r="T19">
        <f t="shared" si="3"/>
        <v>3</v>
      </c>
    </row>
    <row r="20" spans="1:20" x14ac:dyDescent="0.3">
      <c r="A20" t="s">
        <v>85</v>
      </c>
      <c r="B20" t="s">
        <v>86</v>
      </c>
      <c r="C20" t="s">
        <v>87</v>
      </c>
      <c r="D20" t="s">
        <v>88</v>
      </c>
      <c r="E20" t="s">
        <v>88</v>
      </c>
      <c r="F20" t="s">
        <v>89</v>
      </c>
      <c r="G20" t="s">
        <v>90</v>
      </c>
      <c r="H20" t="s">
        <v>91</v>
      </c>
      <c r="I20">
        <v>3</v>
      </c>
      <c r="J20">
        <v>35</v>
      </c>
      <c r="K20">
        <v>0</v>
      </c>
      <c r="L20">
        <v>0</v>
      </c>
      <c r="M20">
        <v>0</v>
      </c>
      <c r="N20">
        <f t="shared" si="0"/>
        <v>0</v>
      </c>
      <c r="O20">
        <v>299950000</v>
      </c>
      <c r="P20">
        <v>312770000</v>
      </c>
      <c r="Q20">
        <v>330290000</v>
      </c>
      <c r="R20">
        <f t="shared" si="1"/>
        <v>943010000</v>
      </c>
      <c r="S20" t="e">
        <f t="shared" si="2"/>
        <v>#DIV/0!</v>
      </c>
      <c r="T20">
        <f t="shared" si="3"/>
        <v>3</v>
      </c>
    </row>
    <row r="21" spans="1:20" x14ac:dyDescent="0.3">
      <c r="A21" t="s">
        <v>92</v>
      </c>
      <c r="B21" t="s">
        <v>92</v>
      </c>
      <c r="C21">
        <v>22</v>
      </c>
      <c r="D21">
        <v>22</v>
      </c>
      <c r="E21">
        <v>22</v>
      </c>
      <c r="F21" t="s">
        <v>93</v>
      </c>
      <c r="G21" t="s">
        <v>94</v>
      </c>
      <c r="H21" t="s">
        <v>95</v>
      </c>
      <c r="I21">
        <v>1</v>
      </c>
      <c r="J21">
        <v>22</v>
      </c>
      <c r="K21">
        <v>0</v>
      </c>
      <c r="L21">
        <v>0</v>
      </c>
      <c r="M21">
        <v>0</v>
      </c>
      <c r="N21">
        <f t="shared" si="0"/>
        <v>0</v>
      </c>
      <c r="O21">
        <v>318260000</v>
      </c>
      <c r="P21">
        <v>304230000</v>
      </c>
      <c r="Q21">
        <v>228590000</v>
      </c>
      <c r="R21">
        <f t="shared" si="1"/>
        <v>851080000</v>
      </c>
      <c r="S21" t="e">
        <f t="shared" si="2"/>
        <v>#DIV/0!</v>
      </c>
      <c r="T21">
        <f t="shared" si="3"/>
        <v>3</v>
      </c>
    </row>
    <row r="22" spans="1:20" x14ac:dyDescent="0.3">
      <c r="A22" t="s">
        <v>96</v>
      </c>
      <c r="B22" t="s">
        <v>96</v>
      </c>
      <c r="C22">
        <v>32</v>
      </c>
      <c r="D22">
        <v>32</v>
      </c>
      <c r="E22">
        <v>32</v>
      </c>
      <c r="F22" t="s">
        <v>97</v>
      </c>
      <c r="G22" t="s">
        <v>98</v>
      </c>
      <c r="H22" t="s">
        <v>99</v>
      </c>
      <c r="I22">
        <v>1</v>
      </c>
      <c r="J22">
        <v>32</v>
      </c>
      <c r="K22">
        <v>0</v>
      </c>
      <c r="L22">
        <v>0</v>
      </c>
      <c r="M22">
        <v>0</v>
      </c>
      <c r="N22">
        <f t="shared" si="0"/>
        <v>0</v>
      </c>
      <c r="O22">
        <v>212510000</v>
      </c>
      <c r="P22">
        <v>274320000</v>
      </c>
      <c r="Q22">
        <v>233340000</v>
      </c>
      <c r="R22">
        <f t="shared" si="1"/>
        <v>720170000</v>
      </c>
      <c r="S22" t="e">
        <f t="shared" si="2"/>
        <v>#DIV/0!</v>
      </c>
      <c r="T22">
        <f t="shared" si="3"/>
        <v>3</v>
      </c>
    </row>
    <row r="23" spans="1:20" x14ac:dyDescent="0.3">
      <c r="A23" t="s">
        <v>100</v>
      </c>
      <c r="B23" t="s">
        <v>100</v>
      </c>
      <c r="C23">
        <v>24</v>
      </c>
      <c r="D23">
        <v>24</v>
      </c>
      <c r="E23">
        <v>24</v>
      </c>
      <c r="F23" t="s">
        <v>101</v>
      </c>
      <c r="G23" t="s">
        <v>102</v>
      </c>
      <c r="H23" t="s">
        <v>103</v>
      </c>
      <c r="I23">
        <v>1</v>
      </c>
      <c r="J23">
        <v>24</v>
      </c>
      <c r="K23">
        <v>0</v>
      </c>
      <c r="L23">
        <v>0</v>
      </c>
      <c r="M23">
        <v>0</v>
      </c>
      <c r="N23">
        <f t="shared" si="0"/>
        <v>0</v>
      </c>
      <c r="O23">
        <v>200120000</v>
      </c>
      <c r="P23">
        <v>253880000</v>
      </c>
      <c r="Q23">
        <v>219870000</v>
      </c>
      <c r="R23">
        <f t="shared" si="1"/>
        <v>673870000</v>
      </c>
      <c r="S23" t="e">
        <f t="shared" si="2"/>
        <v>#DIV/0!</v>
      </c>
      <c r="T23">
        <f t="shared" si="3"/>
        <v>3</v>
      </c>
    </row>
    <row r="24" spans="1:20" x14ac:dyDescent="0.3">
      <c r="A24" t="s">
        <v>104</v>
      </c>
      <c r="B24" t="s">
        <v>104</v>
      </c>
      <c r="C24">
        <v>23</v>
      </c>
      <c r="D24">
        <v>23</v>
      </c>
      <c r="E24">
        <v>23</v>
      </c>
      <c r="F24" t="s">
        <v>105</v>
      </c>
      <c r="G24" t="s">
        <v>106</v>
      </c>
      <c r="H24" t="s">
        <v>107</v>
      </c>
      <c r="I24">
        <v>1</v>
      </c>
      <c r="J24">
        <v>23</v>
      </c>
      <c r="K24">
        <v>0</v>
      </c>
      <c r="L24">
        <v>0</v>
      </c>
      <c r="M24">
        <v>0</v>
      </c>
      <c r="N24">
        <f t="shared" si="0"/>
        <v>0</v>
      </c>
      <c r="O24">
        <v>144970000</v>
      </c>
      <c r="P24">
        <v>209300000</v>
      </c>
      <c r="Q24">
        <v>202790000</v>
      </c>
      <c r="R24">
        <f t="shared" si="1"/>
        <v>557060000</v>
      </c>
      <c r="S24" t="e">
        <f t="shared" si="2"/>
        <v>#DIV/0!</v>
      </c>
      <c r="T24">
        <f t="shared" si="3"/>
        <v>3</v>
      </c>
    </row>
    <row r="25" spans="1:20" x14ac:dyDescent="0.3">
      <c r="A25" t="s">
        <v>108</v>
      </c>
      <c r="B25" t="s">
        <v>108</v>
      </c>
      <c r="C25">
        <v>16</v>
      </c>
      <c r="D25">
        <v>16</v>
      </c>
      <c r="E25">
        <v>16</v>
      </c>
      <c r="F25" t="s">
        <v>109</v>
      </c>
      <c r="G25" t="s">
        <v>110</v>
      </c>
      <c r="H25" t="s">
        <v>111</v>
      </c>
      <c r="I25">
        <v>1</v>
      </c>
      <c r="J25">
        <v>16</v>
      </c>
      <c r="K25">
        <v>9001600</v>
      </c>
      <c r="L25">
        <v>0</v>
      </c>
      <c r="M25">
        <v>0</v>
      </c>
      <c r="N25">
        <f t="shared" si="0"/>
        <v>9001600</v>
      </c>
      <c r="O25">
        <v>168110000</v>
      </c>
      <c r="P25">
        <v>143730000</v>
      </c>
      <c r="Q25">
        <v>210080000</v>
      </c>
      <c r="R25">
        <f t="shared" si="1"/>
        <v>521920000</v>
      </c>
      <c r="S25">
        <f t="shared" si="2"/>
        <v>57.98080341272663</v>
      </c>
      <c r="T25">
        <f t="shared" si="3"/>
        <v>3</v>
      </c>
    </row>
    <row r="26" spans="1:20" x14ac:dyDescent="0.3">
      <c r="A26" t="s">
        <v>112</v>
      </c>
      <c r="B26" t="s">
        <v>112</v>
      </c>
      <c r="C26">
        <v>11</v>
      </c>
      <c r="D26">
        <v>11</v>
      </c>
      <c r="E26">
        <v>11</v>
      </c>
      <c r="F26" t="s">
        <v>113</v>
      </c>
      <c r="G26" t="s">
        <v>114</v>
      </c>
      <c r="H26" t="s">
        <v>115</v>
      </c>
      <c r="I26">
        <v>1</v>
      </c>
      <c r="J26">
        <v>11</v>
      </c>
      <c r="K26">
        <v>0</v>
      </c>
      <c r="L26">
        <v>0</v>
      </c>
      <c r="M26">
        <v>0</v>
      </c>
      <c r="N26">
        <f t="shared" si="0"/>
        <v>0</v>
      </c>
      <c r="O26">
        <v>191210000</v>
      </c>
      <c r="P26">
        <v>170200000</v>
      </c>
      <c r="Q26">
        <v>145770000</v>
      </c>
      <c r="R26">
        <f t="shared" si="1"/>
        <v>507180000</v>
      </c>
      <c r="S26" t="e">
        <f t="shared" si="2"/>
        <v>#DIV/0!</v>
      </c>
      <c r="T26">
        <f t="shared" si="3"/>
        <v>3</v>
      </c>
    </row>
    <row r="27" spans="1:20" x14ac:dyDescent="0.3">
      <c r="A27" t="s">
        <v>116</v>
      </c>
      <c r="B27" t="s">
        <v>116</v>
      </c>
      <c r="C27">
        <v>10</v>
      </c>
      <c r="D27">
        <v>2</v>
      </c>
      <c r="E27">
        <v>2</v>
      </c>
      <c r="F27" t="s">
        <v>117</v>
      </c>
      <c r="G27" t="s">
        <v>118</v>
      </c>
      <c r="H27" t="s">
        <v>119</v>
      </c>
      <c r="I27">
        <v>1</v>
      </c>
      <c r="J27">
        <v>10</v>
      </c>
      <c r="K27">
        <v>29489000</v>
      </c>
      <c r="L27">
        <v>0</v>
      </c>
      <c r="M27">
        <v>17848000</v>
      </c>
      <c r="N27">
        <f t="shared" si="0"/>
        <v>47337000</v>
      </c>
      <c r="O27">
        <v>266090000</v>
      </c>
      <c r="P27">
        <v>50313000</v>
      </c>
      <c r="Q27">
        <v>179500000</v>
      </c>
      <c r="R27">
        <f t="shared" si="1"/>
        <v>495903000</v>
      </c>
      <c r="S27">
        <f t="shared" si="2"/>
        <v>10.476012421572976</v>
      </c>
      <c r="T27">
        <f t="shared" si="3"/>
        <v>3</v>
      </c>
    </row>
    <row r="28" spans="1:20" x14ac:dyDescent="0.3">
      <c r="A28" t="s">
        <v>120</v>
      </c>
      <c r="B28" t="s">
        <v>120</v>
      </c>
      <c r="C28">
        <v>40</v>
      </c>
      <c r="D28">
        <v>40</v>
      </c>
      <c r="E28">
        <v>40</v>
      </c>
      <c r="F28" t="s">
        <v>121</v>
      </c>
      <c r="G28" t="s">
        <v>122</v>
      </c>
      <c r="H28" t="s">
        <v>123</v>
      </c>
      <c r="I28">
        <v>1</v>
      </c>
      <c r="J28">
        <v>40</v>
      </c>
      <c r="K28">
        <v>0</v>
      </c>
      <c r="L28">
        <v>0</v>
      </c>
      <c r="M28">
        <v>0</v>
      </c>
      <c r="N28">
        <f t="shared" si="0"/>
        <v>0</v>
      </c>
      <c r="O28">
        <v>160320000</v>
      </c>
      <c r="P28">
        <v>163630000</v>
      </c>
      <c r="Q28">
        <v>136270000</v>
      </c>
      <c r="R28">
        <f t="shared" si="1"/>
        <v>460220000</v>
      </c>
      <c r="S28" t="e">
        <f t="shared" si="2"/>
        <v>#DIV/0!</v>
      </c>
      <c r="T28">
        <f t="shared" si="3"/>
        <v>3</v>
      </c>
    </row>
    <row r="29" spans="1:20" x14ac:dyDescent="0.3">
      <c r="A29" t="s">
        <v>124</v>
      </c>
      <c r="B29" t="s">
        <v>124</v>
      </c>
      <c r="C29">
        <v>105</v>
      </c>
      <c r="D29">
        <v>105</v>
      </c>
      <c r="E29">
        <v>105</v>
      </c>
      <c r="F29" t="s">
        <v>125</v>
      </c>
      <c r="G29" t="s">
        <v>126</v>
      </c>
      <c r="H29" t="s">
        <v>127</v>
      </c>
      <c r="I29">
        <v>1</v>
      </c>
      <c r="J29">
        <v>105</v>
      </c>
      <c r="K29">
        <v>0</v>
      </c>
      <c r="L29">
        <v>0</v>
      </c>
      <c r="M29">
        <v>0</v>
      </c>
      <c r="N29">
        <f t="shared" si="0"/>
        <v>0</v>
      </c>
      <c r="O29">
        <v>114080000</v>
      </c>
      <c r="P29">
        <v>118570000</v>
      </c>
      <c r="Q29">
        <v>227450000</v>
      </c>
      <c r="R29">
        <f t="shared" si="1"/>
        <v>460100000</v>
      </c>
      <c r="S29" t="e">
        <f t="shared" si="2"/>
        <v>#DIV/0!</v>
      </c>
      <c r="T29">
        <f t="shared" si="3"/>
        <v>3</v>
      </c>
    </row>
    <row r="30" spans="1:20" x14ac:dyDescent="0.3">
      <c r="A30" t="s">
        <v>128</v>
      </c>
      <c r="B30" t="s">
        <v>128</v>
      </c>
      <c r="C30">
        <v>37</v>
      </c>
      <c r="D30">
        <v>37</v>
      </c>
      <c r="E30">
        <v>37</v>
      </c>
      <c r="F30" t="s">
        <v>129</v>
      </c>
      <c r="G30" t="s">
        <v>130</v>
      </c>
      <c r="H30" t="s">
        <v>131</v>
      </c>
      <c r="I30">
        <v>1</v>
      </c>
      <c r="J30">
        <v>37</v>
      </c>
      <c r="K30">
        <v>0</v>
      </c>
      <c r="L30">
        <v>0</v>
      </c>
      <c r="M30">
        <v>0</v>
      </c>
      <c r="N30">
        <f t="shared" si="0"/>
        <v>0</v>
      </c>
      <c r="O30">
        <v>156940000</v>
      </c>
      <c r="P30">
        <v>127780000</v>
      </c>
      <c r="Q30">
        <v>160080000</v>
      </c>
      <c r="R30">
        <f t="shared" si="1"/>
        <v>444800000</v>
      </c>
      <c r="S30" t="e">
        <f t="shared" si="2"/>
        <v>#DIV/0!</v>
      </c>
      <c r="T30">
        <f t="shared" si="3"/>
        <v>3</v>
      </c>
    </row>
    <row r="31" spans="1:20" x14ac:dyDescent="0.3">
      <c r="A31" t="s">
        <v>132</v>
      </c>
      <c r="B31" t="s">
        <v>132</v>
      </c>
      <c r="C31">
        <v>15</v>
      </c>
      <c r="D31">
        <v>15</v>
      </c>
      <c r="E31">
        <v>15</v>
      </c>
      <c r="F31" t="s">
        <v>133</v>
      </c>
      <c r="G31" t="s">
        <v>134</v>
      </c>
      <c r="H31" t="s">
        <v>135</v>
      </c>
      <c r="I31">
        <v>1</v>
      </c>
      <c r="J31">
        <v>15</v>
      </c>
      <c r="K31">
        <v>0</v>
      </c>
      <c r="L31">
        <v>38748000</v>
      </c>
      <c r="M31">
        <v>0</v>
      </c>
      <c r="N31">
        <f t="shared" si="0"/>
        <v>38748000</v>
      </c>
      <c r="O31">
        <v>159000000</v>
      </c>
      <c r="P31">
        <v>118600000</v>
      </c>
      <c r="Q31">
        <v>145010000</v>
      </c>
      <c r="R31">
        <f t="shared" si="1"/>
        <v>422610000</v>
      </c>
      <c r="S31">
        <f t="shared" si="2"/>
        <v>10.906627438835553</v>
      </c>
      <c r="T31">
        <f t="shared" si="3"/>
        <v>3</v>
      </c>
    </row>
    <row r="32" spans="1:20" x14ac:dyDescent="0.3">
      <c r="A32" t="s">
        <v>136</v>
      </c>
      <c r="B32" t="s">
        <v>136</v>
      </c>
      <c r="C32">
        <v>13</v>
      </c>
      <c r="D32">
        <v>12</v>
      </c>
      <c r="E32">
        <v>12</v>
      </c>
      <c r="F32" t="s">
        <v>137</v>
      </c>
      <c r="G32" t="s">
        <v>138</v>
      </c>
      <c r="H32" t="s">
        <v>139</v>
      </c>
      <c r="I32">
        <v>1</v>
      </c>
      <c r="J32">
        <v>13</v>
      </c>
      <c r="K32">
        <v>0</v>
      </c>
      <c r="L32">
        <v>0</v>
      </c>
      <c r="M32">
        <v>0</v>
      </c>
      <c r="N32">
        <f t="shared" si="0"/>
        <v>0</v>
      </c>
      <c r="O32">
        <v>128690000</v>
      </c>
      <c r="P32">
        <v>133130000</v>
      </c>
      <c r="Q32">
        <v>126050000</v>
      </c>
      <c r="R32">
        <f t="shared" si="1"/>
        <v>387870000</v>
      </c>
      <c r="S32" t="e">
        <f t="shared" si="2"/>
        <v>#DIV/0!</v>
      </c>
      <c r="T32">
        <f t="shared" si="3"/>
        <v>3</v>
      </c>
    </row>
    <row r="33" spans="1:20" x14ac:dyDescent="0.3">
      <c r="A33" t="s">
        <v>140</v>
      </c>
      <c r="B33" t="s">
        <v>140</v>
      </c>
      <c r="C33">
        <v>6</v>
      </c>
      <c r="D33">
        <v>6</v>
      </c>
      <c r="E33">
        <v>6</v>
      </c>
      <c r="F33" t="s">
        <v>141</v>
      </c>
      <c r="G33" t="s">
        <v>142</v>
      </c>
      <c r="H33" t="s">
        <v>143</v>
      </c>
      <c r="I33">
        <v>1</v>
      </c>
      <c r="J33">
        <v>6</v>
      </c>
      <c r="K33">
        <v>0</v>
      </c>
      <c r="L33">
        <v>0</v>
      </c>
      <c r="M33">
        <v>0</v>
      </c>
      <c r="N33">
        <f t="shared" si="0"/>
        <v>0</v>
      </c>
      <c r="O33">
        <v>114610000</v>
      </c>
      <c r="P33">
        <v>150500000</v>
      </c>
      <c r="Q33">
        <v>120750000</v>
      </c>
      <c r="R33">
        <f t="shared" si="1"/>
        <v>385860000</v>
      </c>
      <c r="S33" t="e">
        <f t="shared" si="2"/>
        <v>#DIV/0!</v>
      </c>
      <c r="T33">
        <f t="shared" si="3"/>
        <v>3</v>
      </c>
    </row>
    <row r="34" spans="1:20" x14ac:dyDescent="0.3">
      <c r="A34" t="s">
        <v>144</v>
      </c>
      <c r="B34" t="s">
        <v>144</v>
      </c>
      <c r="C34">
        <v>50</v>
      </c>
      <c r="D34">
        <v>50</v>
      </c>
      <c r="E34">
        <v>50</v>
      </c>
      <c r="F34" t="s">
        <v>145</v>
      </c>
      <c r="G34" t="s">
        <v>146</v>
      </c>
      <c r="H34" t="s">
        <v>147</v>
      </c>
      <c r="I34">
        <v>1</v>
      </c>
      <c r="J34">
        <v>50</v>
      </c>
      <c r="K34">
        <v>9028800</v>
      </c>
      <c r="L34">
        <v>9633100</v>
      </c>
      <c r="M34">
        <v>0</v>
      </c>
      <c r="N34">
        <f t="shared" si="0"/>
        <v>18661900</v>
      </c>
      <c r="O34">
        <v>167290000</v>
      </c>
      <c r="P34">
        <v>154120000</v>
      </c>
      <c r="Q34">
        <v>61740000</v>
      </c>
      <c r="R34">
        <f t="shared" si="1"/>
        <v>383150000</v>
      </c>
      <c r="S34">
        <f t="shared" si="2"/>
        <v>20.531135629276761</v>
      </c>
      <c r="T34">
        <f t="shared" si="3"/>
        <v>3</v>
      </c>
    </row>
    <row r="35" spans="1:20" x14ac:dyDescent="0.3">
      <c r="A35" t="s">
        <v>148</v>
      </c>
      <c r="B35" t="s">
        <v>148</v>
      </c>
      <c r="C35">
        <v>15</v>
      </c>
      <c r="D35">
        <v>15</v>
      </c>
      <c r="E35">
        <v>15</v>
      </c>
      <c r="F35" t="s">
        <v>149</v>
      </c>
      <c r="G35" t="s">
        <v>150</v>
      </c>
      <c r="H35" t="s">
        <v>151</v>
      </c>
      <c r="I35">
        <v>1</v>
      </c>
      <c r="J35">
        <v>15</v>
      </c>
      <c r="K35">
        <v>0</v>
      </c>
      <c r="L35">
        <v>0</v>
      </c>
      <c r="M35">
        <v>0</v>
      </c>
      <c r="N35">
        <f t="shared" si="0"/>
        <v>0</v>
      </c>
      <c r="O35">
        <v>110210000</v>
      </c>
      <c r="P35">
        <v>123290000</v>
      </c>
      <c r="Q35">
        <v>145430000</v>
      </c>
      <c r="R35">
        <f t="shared" si="1"/>
        <v>378930000</v>
      </c>
      <c r="S35" t="e">
        <f t="shared" si="2"/>
        <v>#DIV/0!</v>
      </c>
      <c r="T35">
        <f t="shared" si="3"/>
        <v>3</v>
      </c>
    </row>
    <row r="36" spans="1:20" x14ac:dyDescent="0.3">
      <c r="A36" t="s">
        <v>152</v>
      </c>
      <c r="B36" t="s">
        <v>152</v>
      </c>
      <c r="C36">
        <v>17</v>
      </c>
      <c r="D36">
        <v>17</v>
      </c>
      <c r="E36">
        <v>17</v>
      </c>
      <c r="F36" t="s">
        <v>153</v>
      </c>
      <c r="G36" t="s">
        <v>154</v>
      </c>
      <c r="H36" t="s">
        <v>155</v>
      </c>
      <c r="I36">
        <v>1</v>
      </c>
      <c r="J36">
        <v>17</v>
      </c>
      <c r="K36">
        <v>0</v>
      </c>
      <c r="L36">
        <v>0</v>
      </c>
      <c r="M36">
        <v>0</v>
      </c>
      <c r="N36">
        <f t="shared" si="0"/>
        <v>0</v>
      </c>
      <c r="O36">
        <v>110980000</v>
      </c>
      <c r="P36">
        <v>128060000</v>
      </c>
      <c r="Q36">
        <v>110200000</v>
      </c>
      <c r="R36">
        <f t="shared" si="1"/>
        <v>349240000</v>
      </c>
      <c r="S36" t="e">
        <f t="shared" si="2"/>
        <v>#DIV/0!</v>
      </c>
      <c r="T36">
        <f t="shared" si="3"/>
        <v>3</v>
      </c>
    </row>
    <row r="37" spans="1:20" x14ac:dyDescent="0.3">
      <c r="A37" t="s">
        <v>156</v>
      </c>
      <c r="B37" t="s">
        <v>156</v>
      </c>
      <c r="C37">
        <v>4</v>
      </c>
      <c r="D37">
        <v>4</v>
      </c>
      <c r="E37">
        <v>4</v>
      </c>
      <c r="F37" t="s">
        <v>157</v>
      </c>
      <c r="G37" t="s">
        <v>158</v>
      </c>
      <c r="H37" t="s">
        <v>159</v>
      </c>
      <c r="I37">
        <v>1</v>
      </c>
      <c r="J37">
        <v>4</v>
      </c>
      <c r="K37">
        <v>0</v>
      </c>
      <c r="L37">
        <v>0</v>
      </c>
      <c r="M37">
        <v>0</v>
      </c>
      <c r="N37">
        <f t="shared" si="0"/>
        <v>0</v>
      </c>
      <c r="O37">
        <v>115250000</v>
      </c>
      <c r="P37">
        <v>114450000</v>
      </c>
      <c r="Q37">
        <v>105780000</v>
      </c>
      <c r="R37">
        <f t="shared" si="1"/>
        <v>335480000</v>
      </c>
      <c r="S37" t="e">
        <f t="shared" si="2"/>
        <v>#DIV/0!</v>
      </c>
      <c r="T37">
        <f t="shared" si="3"/>
        <v>3</v>
      </c>
    </row>
    <row r="38" spans="1:20" x14ac:dyDescent="0.3">
      <c r="A38" t="s">
        <v>160</v>
      </c>
      <c r="B38" t="s">
        <v>160</v>
      </c>
      <c r="C38">
        <v>11</v>
      </c>
      <c r="D38">
        <v>11</v>
      </c>
      <c r="E38">
        <v>11</v>
      </c>
      <c r="F38" t="s">
        <v>161</v>
      </c>
      <c r="G38" t="s">
        <v>162</v>
      </c>
      <c r="H38" t="s">
        <v>163</v>
      </c>
      <c r="I38">
        <v>1</v>
      </c>
      <c r="J38">
        <v>11</v>
      </c>
      <c r="K38">
        <v>0</v>
      </c>
      <c r="L38">
        <v>0</v>
      </c>
      <c r="M38">
        <v>0</v>
      </c>
      <c r="N38">
        <f t="shared" si="0"/>
        <v>0</v>
      </c>
      <c r="O38">
        <v>100440000</v>
      </c>
      <c r="P38">
        <v>105580000</v>
      </c>
      <c r="Q38">
        <v>102280000</v>
      </c>
      <c r="R38">
        <f t="shared" si="1"/>
        <v>308300000</v>
      </c>
      <c r="S38" t="e">
        <f t="shared" si="2"/>
        <v>#DIV/0!</v>
      </c>
      <c r="T38">
        <f t="shared" si="3"/>
        <v>3</v>
      </c>
    </row>
    <row r="39" spans="1:20" x14ac:dyDescent="0.3">
      <c r="A39" t="s">
        <v>164</v>
      </c>
      <c r="B39" t="s">
        <v>164</v>
      </c>
      <c r="C39">
        <v>19</v>
      </c>
      <c r="D39">
        <v>19</v>
      </c>
      <c r="E39">
        <v>19</v>
      </c>
      <c r="F39" t="s">
        <v>165</v>
      </c>
      <c r="G39" t="s">
        <v>166</v>
      </c>
      <c r="H39" t="s">
        <v>167</v>
      </c>
      <c r="I39">
        <v>1</v>
      </c>
      <c r="J39">
        <v>19</v>
      </c>
      <c r="K39">
        <v>0</v>
      </c>
      <c r="L39">
        <v>0</v>
      </c>
      <c r="M39">
        <v>0</v>
      </c>
      <c r="N39">
        <f t="shared" si="0"/>
        <v>0</v>
      </c>
      <c r="O39">
        <v>69560000</v>
      </c>
      <c r="P39">
        <v>120840000</v>
      </c>
      <c r="Q39">
        <v>113050000</v>
      </c>
      <c r="R39">
        <f t="shared" si="1"/>
        <v>303450000</v>
      </c>
      <c r="S39" t="e">
        <f t="shared" si="2"/>
        <v>#DIV/0!</v>
      </c>
      <c r="T39">
        <f t="shared" si="3"/>
        <v>3</v>
      </c>
    </row>
    <row r="40" spans="1:20" x14ac:dyDescent="0.3">
      <c r="A40" t="s">
        <v>168</v>
      </c>
      <c r="B40" t="s">
        <v>168</v>
      </c>
      <c r="C40">
        <v>10</v>
      </c>
      <c r="D40">
        <v>10</v>
      </c>
      <c r="E40">
        <v>10</v>
      </c>
      <c r="F40" t="s">
        <v>169</v>
      </c>
      <c r="G40" t="s">
        <v>170</v>
      </c>
      <c r="H40" t="s">
        <v>171</v>
      </c>
      <c r="I40">
        <v>1</v>
      </c>
      <c r="J40">
        <v>10</v>
      </c>
      <c r="K40">
        <v>0</v>
      </c>
      <c r="L40">
        <v>0</v>
      </c>
      <c r="M40">
        <v>0</v>
      </c>
      <c r="N40">
        <f t="shared" si="0"/>
        <v>0</v>
      </c>
      <c r="O40">
        <v>89873000</v>
      </c>
      <c r="P40">
        <v>95376000</v>
      </c>
      <c r="Q40">
        <v>118150000</v>
      </c>
      <c r="R40">
        <f t="shared" si="1"/>
        <v>303399000</v>
      </c>
      <c r="S40" t="e">
        <f t="shared" si="2"/>
        <v>#DIV/0!</v>
      </c>
      <c r="T40">
        <f t="shared" si="3"/>
        <v>3</v>
      </c>
    </row>
    <row r="41" spans="1:20" x14ac:dyDescent="0.3">
      <c r="A41" t="s">
        <v>172</v>
      </c>
      <c r="B41" t="s">
        <v>172</v>
      </c>
      <c r="C41">
        <v>12</v>
      </c>
      <c r="D41">
        <v>12</v>
      </c>
      <c r="E41">
        <v>12</v>
      </c>
      <c r="F41" t="s">
        <v>173</v>
      </c>
      <c r="G41" t="s">
        <v>174</v>
      </c>
      <c r="H41" t="s">
        <v>175</v>
      </c>
      <c r="I41">
        <v>1</v>
      </c>
      <c r="J41">
        <v>12</v>
      </c>
      <c r="K41">
        <v>10106000</v>
      </c>
      <c r="L41">
        <v>7070900</v>
      </c>
      <c r="M41">
        <v>0</v>
      </c>
      <c r="N41">
        <f t="shared" si="0"/>
        <v>17176900</v>
      </c>
      <c r="O41">
        <v>129030000</v>
      </c>
      <c r="P41">
        <v>103230000</v>
      </c>
      <c r="Q41">
        <v>59179000</v>
      </c>
      <c r="R41">
        <f t="shared" si="1"/>
        <v>291439000</v>
      </c>
      <c r="S41">
        <f t="shared" si="2"/>
        <v>16.966914868224183</v>
      </c>
      <c r="T41">
        <f t="shared" si="3"/>
        <v>3</v>
      </c>
    </row>
    <row r="42" spans="1:20" x14ac:dyDescent="0.3">
      <c r="A42" t="s">
        <v>176</v>
      </c>
      <c r="B42" t="s">
        <v>176</v>
      </c>
      <c r="C42">
        <v>3</v>
      </c>
      <c r="D42">
        <v>3</v>
      </c>
      <c r="E42">
        <v>3</v>
      </c>
      <c r="F42" t="s">
        <v>177</v>
      </c>
      <c r="G42" t="s">
        <v>178</v>
      </c>
      <c r="H42" t="s">
        <v>179</v>
      </c>
      <c r="I42">
        <v>1</v>
      </c>
      <c r="J42">
        <v>3</v>
      </c>
      <c r="K42">
        <v>0</v>
      </c>
      <c r="L42">
        <v>0</v>
      </c>
      <c r="M42">
        <v>0</v>
      </c>
      <c r="N42">
        <f t="shared" si="0"/>
        <v>0</v>
      </c>
      <c r="O42">
        <v>79764000</v>
      </c>
      <c r="P42">
        <v>56318000</v>
      </c>
      <c r="Q42">
        <v>147280000</v>
      </c>
      <c r="R42">
        <f t="shared" si="1"/>
        <v>283362000</v>
      </c>
      <c r="S42" t="e">
        <f t="shared" si="2"/>
        <v>#DIV/0!</v>
      </c>
      <c r="T42">
        <f t="shared" si="3"/>
        <v>3</v>
      </c>
    </row>
    <row r="43" spans="1:20" x14ac:dyDescent="0.3">
      <c r="A43" t="s">
        <v>180</v>
      </c>
      <c r="B43" t="s">
        <v>180</v>
      </c>
      <c r="C43">
        <v>4</v>
      </c>
      <c r="D43">
        <v>4</v>
      </c>
      <c r="E43">
        <v>4</v>
      </c>
      <c r="F43" t="s">
        <v>181</v>
      </c>
      <c r="G43" t="s">
        <v>182</v>
      </c>
      <c r="H43" t="s">
        <v>183</v>
      </c>
      <c r="I43">
        <v>1</v>
      </c>
      <c r="J43">
        <v>4</v>
      </c>
      <c r="K43">
        <v>0</v>
      </c>
      <c r="L43">
        <v>0</v>
      </c>
      <c r="M43">
        <v>0</v>
      </c>
      <c r="N43">
        <f t="shared" si="0"/>
        <v>0</v>
      </c>
      <c r="O43">
        <v>103020000</v>
      </c>
      <c r="P43">
        <v>89059000</v>
      </c>
      <c r="Q43">
        <v>90730000</v>
      </c>
      <c r="R43">
        <f t="shared" si="1"/>
        <v>282809000</v>
      </c>
      <c r="S43" t="e">
        <f t="shared" si="2"/>
        <v>#DIV/0!</v>
      </c>
      <c r="T43">
        <f t="shared" si="3"/>
        <v>3</v>
      </c>
    </row>
    <row r="44" spans="1:20" x14ac:dyDescent="0.3">
      <c r="A44" t="s">
        <v>184</v>
      </c>
      <c r="B44" t="s">
        <v>184</v>
      </c>
      <c r="C44">
        <v>8</v>
      </c>
      <c r="D44">
        <v>8</v>
      </c>
      <c r="E44">
        <v>8</v>
      </c>
      <c r="F44" t="s">
        <v>185</v>
      </c>
      <c r="G44" t="s">
        <v>186</v>
      </c>
      <c r="H44" t="s">
        <v>187</v>
      </c>
      <c r="I44">
        <v>1</v>
      </c>
      <c r="J44">
        <v>8</v>
      </c>
      <c r="K44">
        <v>0</v>
      </c>
      <c r="L44">
        <v>0</v>
      </c>
      <c r="M44">
        <v>0</v>
      </c>
      <c r="N44">
        <f t="shared" si="0"/>
        <v>0</v>
      </c>
      <c r="O44">
        <v>80702000</v>
      </c>
      <c r="P44">
        <v>74655000</v>
      </c>
      <c r="Q44">
        <v>101780000</v>
      </c>
      <c r="R44">
        <f t="shared" si="1"/>
        <v>257137000</v>
      </c>
      <c r="S44" t="e">
        <f t="shared" si="2"/>
        <v>#DIV/0!</v>
      </c>
      <c r="T44">
        <f t="shared" si="3"/>
        <v>3</v>
      </c>
    </row>
    <row r="45" spans="1:20" x14ac:dyDescent="0.3">
      <c r="A45" t="s">
        <v>188</v>
      </c>
      <c r="B45" t="s">
        <v>188</v>
      </c>
      <c r="C45">
        <v>9</v>
      </c>
      <c r="D45">
        <v>9</v>
      </c>
      <c r="E45">
        <v>9</v>
      </c>
      <c r="F45" t="s">
        <v>189</v>
      </c>
      <c r="G45" t="s">
        <v>190</v>
      </c>
      <c r="H45" t="s">
        <v>191</v>
      </c>
      <c r="I45">
        <v>1</v>
      </c>
      <c r="J45">
        <v>9</v>
      </c>
      <c r="K45">
        <v>0</v>
      </c>
      <c r="L45">
        <v>0</v>
      </c>
      <c r="M45">
        <v>0</v>
      </c>
      <c r="N45">
        <f t="shared" si="0"/>
        <v>0</v>
      </c>
      <c r="O45">
        <v>85868000</v>
      </c>
      <c r="P45">
        <v>66808000</v>
      </c>
      <c r="Q45">
        <v>82953000</v>
      </c>
      <c r="R45">
        <f t="shared" si="1"/>
        <v>235629000</v>
      </c>
      <c r="S45" t="e">
        <f t="shared" si="2"/>
        <v>#DIV/0!</v>
      </c>
      <c r="T45">
        <f t="shared" si="3"/>
        <v>3</v>
      </c>
    </row>
    <row r="46" spans="1:20" x14ac:dyDescent="0.3">
      <c r="A46" t="s">
        <v>192</v>
      </c>
      <c r="B46" t="s">
        <v>192</v>
      </c>
      <c r="C46">
        <v>20</v>
      </c>
      <c r="D46">
        <v>20</v>
      </c>
      <c r="E46">
        <v>20</v>
      </c>
      <c r="F46" t="s">
        <v>193</v>
      </c>
      <c r="G46" t="s">
        <v>194</v>
      </c>
      <c r="H46" t="s">
        <v>195</v>
      </c>
      <c r="I46">
        <v>1</v>
      </c>
      <c r="J46">
        <v>20</v>
      </c>
      <c r="K46">
        <v>0</v>
      </c>
      <c r="L46">
        <v>0</v>
      </c>
      <c r="M46">
        <v>0</v>
      </c>
      <c r="N46">
        <f t="shared" si="0"/>
        <v>0</v>
      </c>
      <c r="O46">
        <v>63197000</v>
      </c>
      <c r="P46">
        <v>61570000</v>
      </c>
      <c r="Q46">
        <v>80995000</v>
      </c>
      <c r="R46">
        <f t="shared" si="1"/>
        <v>205762000</v>
      </c>
      <c r="S46" t="e">
        <f t="shared" si="2"/>
        <v>#DIV/0!</v>
      </c>
      <c r="T46">
        <f t="shared" si="3"/>
        <v>3</v>
      </c>
    </row>
    <row r="47" spans="1:20" x14ac:dyDescent="0.3">
      <c r="A47" t="s">
        <v>196</v>
      </c>
      <c r="B47" t="s">
        <v>196</v>
      </c>
      <c r="C47">
        <v>42</v>
      </c>
      <c r="D47">
        <v>42</v>
      </c>
      <c r="E47">
        <v>42</v>
      </c>
      <c r="F47" t="s">
        <v>197</v>
      </c>
      <c r="G47" t="s">
        <v>198</v>
      </c>
      <c r="H47" t="s">
        <v>199</v>
      </c>
      <c r="I47">
        <v>1</v>
      </c>
      <c r="J47">
        <v>42</v>
      </c>
      <c r="K47">
        <v>0</v>
      </c>
      <c r="L47">
        <v>11100000</v>
      </c>
      <c r="M47">
        <v>0</v>
      </c>
      <c r="N47">
        <f t="shared" si="0"/>
        <v>11100000</v>
      </c>
      <c r="O47">
        <v>49966000</v>
      </c>
      <c r="P47">
        <v>78476000</v>
      </c>
      <c r="Q47">
        <v>77163000</v>
      </c>
      <c r="R47">
        <f t="shared" si="1"/>
        <v>205605000</v>
      </c>
      <c r="S47">
        <f t="shared" si="2"/>
        <v>18.522972972972973</v>
      </c>
      <c r="T47">
        <f t="shared" si="3"/>
        <v>3</v>
      </c>
    </row>
    <row r="48" spans="1:20" x14ac:dyDescent="0.3">
      <c r="A48" t="s">
        <v>200</v>
      </c>
      <c r="B48" t="s">
        <v>201</v>
      </c>
      <c r="C48" t="s">
        <v>202</v>
      </c>
      <c r="D48" t="s">
        <v>202</v>
      </c>
      <c r="E48" t="s">
        <v>202</v>
      </c>
      <c r="F48" t="s">
        <v>203</v>
      </c>
      <c r="G48" t="s">
        <v>204</v>
      </c>
      <c r="H48" t="s">
        <v>205</v>
      </c>
      <c r="I48">
        <v>2</v>
      </c>
      <c r="J48">
        <v>7</v>
      </c>
      <c r="K48">
        <v>0</v>
      </c>
      <c r="L48">
        <v>0</v>
      </c>
      <c r="M48">
        <v>0</v>
      </c>
      <c r="N48">
        <f t="shared" si="0"/>
        <v>0</v>
      </c>
      <c r="O48">
        <v>70617000</v>
      </c>
      <c r="P48">
        <v>70892000</v>
      </c>
      <c r="Q48">
        <v>62591000</v>
      </c>
      <c r="R48">
        <f t="shared" si="1"/>
        <v>204100000</v>
      </c>
      <c r="S48" t="e">
        <f t="shared" si="2"/>
        <v>#DIV/0!</v>
      </c>
      <c r="T48">
        <f t="shared" si="3"/>
        <v>3</v>
      </c>
    </row>
    <row r="49" spans="1:20" x14ac:dyDescent="0.3">
      <c r="A49" t="s">
        <v>206</v>
      </c>
      <c r="B49" t="s">
        <v>206</v>
      </c>
      <c r="C49">
        <v>17</v>
      </c>
      <c r="D49">
        <v>17</v>
      </c>
      <c r="E49">
        <v>17</v>
      </c>
      <c r="F49" t="s">
        <v>207</v>
      </c>
      <c r="G49" t="s">
        <v>208</v>
      </c>
      <c r="H49" t="s">
        <v>209</v>
      </c>
      <c r="I49">
        <v>1</v>
      </c>
      <c r="J49">
        <v>17</v>
      </c>
      <c r="K49">
        <v>13983000</v>
      </c>
      <c r="L49">
        <v>0</v>
      </c>
      <c r="M49">
        <v>0</v>
      </c>
      <c r="N49">
        <f t="shared" si="0"/>
        <v>13983000</v>
      </c>
      <c r="O49">
        <v>49499000</v>
      </c>
      <c r="P49">
        <v>103860000</v>
      </c>
      <c r="Q49">
        <v>45857000</v>
      </c>
      <c r="R49">
        <f t="shared" si="1"/>
        <v>199216000</v>
      </c>
      <c r="S49">
        <f t="shared" si="2"/>
        <v>14.247014231566903</v>
      </c>
      <c r="T49">
        <f t="shared" si="3"/>
        <v>3</v>
      </c>
    </row>
    <row r="50" spans="1:20" x14ac:dyDescent="0.3">
      <c r="A50" t="s">
        <v>210</v>
      </c>
      <c r="B50" t="s">
        <v>210</v>
      </c>
      <c r="C50">
        <v>9</v>
      </c>
      <c r="D50">
        <v>9</v>
      </c>
      <c r="E50">
        <v>9</v>
      </c>
      <c r="F50" t="s">
        <v>211</v>
      </c>
      <c r="G50" t="s">
        <v>212</v>
      </c>
      <c r="H50" t="s">
        <v>213</v>
      </c>
      <c r="I50">
        <v>1</v>
      </c>
      <c r="J50">
        <v>9</v>
      </c>
      <c r="K50">
        <v>0</v>
      </c>
      <c r="L50">
        <v>0</v>
      </c>
      <c r="M50">
        <v>0</v>
      </c>
      <c r="N50">
        <f t="shared" si="0"/>
        <v>0</v>
      </c>
      <c r="O50">
        <v>63771000</v>
      </c>
      <c r="P50">
        <v>57966000</v>
      </c>
      <c r="Q50">
        <v>76689000</v>
      </c>
      <c r="R50">
        <f t="shared" si="1"/>
        <v>198426000</v>
      </c>
      <c r="S50" t="e">
        <f t="shared" si="2"/>
        <v>#DIV/0!</v>
      </c>
      <c r="T50">
        <f t="shared" si="3"/>
        <v>3</v>
      </c>
    </row>
    <row r="51" spans="1:20" x14ac:dyDescent="0.3">
      <c r="A51" t="s">
        <v>214</v>
      </c>
      <c r="B51" t="s">
        <v>214</v>
      </c>
      <c r="C51">
        <v>11</v>
      </c>
      <c r="D51">
        <v>11</v>
      </c>
      <c r="E51">
        <v>11</v>
      </c>
      <c r="F51" t="s">
        <v>215</v>
      </c>
      <c r="G51" t="s">
        <v>216</v>
      </c>
      <c r="H51" t="s">
        <v>217</v>
      </c>
      <c r="I51">
        <v>1</v>
      </c>
      <c r="J51">
        <v>11</v>
      </c>
      <c r="K51">
        <v>0</v>
      </c>
      <c r="L51">
        <v>0</v>
      </c>
      <c r="M51">
        <v>0</v>
      </c>
      <c r="N51">
        <f t="shared" si="0"/>
        <v>0</v>
      </c>
      <c r="O51">
        <v>60458000</v>
      </c>
      <c r="P51">
        <v>66148000</v>
      </c>
      <c r="Q51">
        <v>71199000</v>
      </c>
      <c r="R51">
        <f t="shared" si="1"/>
        <v>197805000</v>
      </c>
      <c r="S51" t="e">
        <f t="shared" si="2"/>
        <v>#DIV/0!</v>
      </c>
      <c r="T51">
        <f t="shared" si="3"/>
        <v>3</v>
      </c>
    </row>
    <row r="52" spans="1:20" x14ac:dyDescent="0.3">
      <c r="A52" t="s">
        <v>218</v>
      </c>
      <c r="B52" t="s">
        <v>218</v>
      </c>
      <c r="C52">
        <v>10</v>
      </c>
      <c r="D52">
        <v>10</v>
      </c>
      <c r="E52">
        <v>10</v>
      </c>
      <c r="F52" t="s">
        <v>219</v>
      </c>
      <c r="G52" t="s">
        <v>220</v>
      </c>
      <c r="H52" t="s">
        <v>221</v>
      </c>
      <c r="I52">
        <v>1</v>
      </c>
      <c r="J52">
        <v>10</v>
      </c>
      <c r="K52">
        <v>0</v>
      </c>
      <c r="L52">
        <v>0</v>
      </c>
      <c r="M52">
        <v>0</v>
      </c>
      <c r="N52">
        <f t="shared" si="0"/>
        <v>0</v>
      </c>
      <c r="O52">
        <v>61608000</v>
      </c>
      <c r="P52">
        <v>47706000</v>
      </c>
      <c r="Q52">
        <v>88029000</v>
      </c>
      <c r="R52">
        <f t="shared" si="1"/>
        <v>197343000</v>
      </c>
      <c r="S52" t="e">
        <f t="shared" si="2"/>
        <v>#DIV/0!</v>
      </c>
      <c r="T52">
        <f t="shared" si="3"/>
        <v>3</v>
      </c>
    </row>
    <row r="53" spans="1:20" x14ac:dyDescent="0.3">
      <c r="A53" t="s">
        <v>222</v>
      </c>
      <c r="B53" t="s">
        <v>223</v>
      </c>
      <c r="C53" t="s">
        <v>224</v>
      </c>
      <c r="D53" t="s">
        <v>224</v>
      </c>
      <c r="E53" t="s">
        <v>224</v>
      </c>
      <c r="F53" t="s">
        <v>225</v>
      </c>
      <c r="G53" t="s">
        <v>226</v>
      </c>
      <c r="H53" t="s">
        <v>227</v>
      </c>
      <c r="I53">
        <v>3</v>
      </c>
      <c r="J53">
        <v>11</v>
      </c>
      <c r="K53">
        <v>0</v>
      </c>
      <c r="L53">
        <v>0</v>
      </c>
      <c r="M53">
        <v>0</v>
      </c>
      <c r="N53">
        <f t="shared" si="0"/>
        <v>0</v>
      </c>
      <c r="O53">
        <v>46430000</v>
      </c>
      <c r="P53">
        <v>52562000</v>
      </c>
      <c r="Q53">
        <v>94606000</v>
      </c>
      <c r="R53">
        <f t="shared" si="1"/>
        <v>193598000</v>
      </c>
      <c r="S53" t="e">
        <f t="shared" si="2"/>
        <v>#DIV/0!</v>
      </c>
      <c r="T53">
        <f t="shared" si="3"/>
        <v>3</v>
      </c>
    </row>
    <row r="54" spans="1:20" x14ac:dyDescent="0.3">
      <c r="A54" t="s">
        <v>228</v>
      </c>
      <c r="B54" t="s">
        <v>228</v>
      </c>
      <c r="C54">
        <v>4</v>
      </c>
      <c r="D54">
        <v>4</v>
      </c>
      <c r="E54">
        <v>4</v>
      </c>
      <c r="F54" t="s">
        <v>229</v>
      </c>
      <c r="G54" t="s">
        <v>230</v>
      </c>
      <c r="H54" t="s">
        <v>231</v>
      </c>
      <c r="I54">
        <v>1</v>
      </c>
      <c r="J54">
        <v>4</v>
      </c>
      <c r="K54">
        <v>0</v>
      </c>
      <c r="L54">
        <v>0</v>
      </c>
      <c r="M54">
        <v>0</v>
      </c>
      <c r="N54">
        <f t="shared" si="0"/>
        <v>0</v>
      </c>
      <c r="O54">
        <v>53221000</v>
      </c>
      <c r="P54">
        <v>63863000</v>
      </c>
      <c r="Q54">
        <v>56923000</v>
      </c>
      <c r="R54">
        <f t="shared" si="1"/>
        <v>174007000</v>
      </c>
      <c r="S54" t="e">
        <f t="shared" si="2"/>
        <v>#DIV/0!</v>
      </c>
      <c r="T54">
        <f t="shared" si="3"/>
        <v>3</v>
      </c>
    </row>
    <row r="55" spans="1:20" x14ac:dyDescent="0.3">
      <c r="A55" t="s">
        <v>232</v>
      </c>
      <c r="B55" t="s">
        <v>232</v>
      </c>
      <c r="C55">
        <v>11</v>
      </c>
      <c r="D55">
        <v>11</v>
      </c>
      <c r="E55">
        <v>11</v>
      </c>
      <c r="F55" t="s">
        <v>233</v>
      </c>
      <c r="G55" t="s">
        <v>234</v>
      </c>
      <c r="H55" t="s">
        <v>235</v>
      </c>
      <c r="I55">
        <v>1</v>
      </c>
      <c r="J55">
        <v>11</v>
      </c>
      <c r="K55">
        <v>0</v>
      </c>
      <c r="L55">
        <v>0</v>
      </c>
      <c r="M55">
        <v>0</v>
      </c>
      <c r="N55">
        <f t="shared" si="0"/>
        <v>0</v>
      </c>
      <c r="O55">
        <v>57067000</v>
      </c>
      <c r="P55">
        <v>42697000</v>
      </c>
      <c r="Q55">
        <v>70502000</v>
      </c>
      <c r="R55">
        <f t="shared" si="1"/>
        <v>170266000</v>
      </c>
      <c r="S55" t="e">
        <f t="shared" si="2"/>
        <v>#DIV/0!</v>
      </c>
      <c r="T55">
        <f t="shared" si="3"/>
        <v>3</v>
      </c>
    </row>
    <row r="56" spans="1:20" x14ac:dyDescent="0.3">
      <c r="A56" t="s">
        <v>236</v>
      </c>
      <c r="B56" t="s">
        <v>236</v>
      </c>
      <c r="C56">
        <v>10</v>
      </c>
      <c r="D56">
        <v>10</v>
      </c>
      <c r="E56">
        <v>10</v>
      </c>
      <c r="F56" t="s">
        <v>237</v>
      </c>
      <c r="G56" t="s">
        <v>238</v>
      </c>
      <c r="H56" t="s">
        <v>239</v>
      </c>
      <c r="I56">
        <v>1</v>
      </c>
      <c r="J56">
        <v>10</v>
      </c>
      <c r="K56">
        <v>0</v>
      </c>
      <c r="L56">
        <v>0</v>
      </c>
      <c r="M56">
        <v>0</v>
      </c>
      <c r="N56">
        <f t="shared" si="0"/>
        <v>0</v>
      </c>
      <c r="O56">
        <v>42874000</v>
      </c>
      <c r="P56">
        <v>68720000</v>
      </c>
      <c r="Q56">
        <v>57524000</v>
      </c>
      <c r="R56">
        <f t="shared" si="1"/>
        <v>169118000</v>
      </c>
      <c r="S56" t="e">
        <f t="shared" si="2"/>
        <v>#DIV/0!</v>
      </c>
      <c r="T56">
        <f t="shared" si="3"/>
        <v>3</v>
      </c>
    </row>
    <row r="57" spans="1:20" x14ac:dyDescent="0.3">
      <c r="A57" t="s">
        <v>240</v>
      </c>
      <c r="B57" t="s">
        <v>240</v>
      </c>
      <c r="C57">
        <v>4</v>
      </c>
      <c r="D57">
        <v>4</v>
      </c>
      <c r="E57">
        <v>4</v>
      </c>
      <c r="F57" t="s">
        <v>241</v>
      </c>
      <c r="G57" t="s">
        <v>242</v>
      </c>
      <c r="H57" t="s">
        <v>243</v>
      </c>
      <c r="I57">
        <v>1</v>
      </c>
      <c r="J57">
        <v>4</v>
      </c>
      <c r="K57">
        <v>0</v>
      </c>
      <c r="L57">
        <v>0</v>
      </c>
      <c r="M57">
        <v>0</v>
      </c>
      <c r="N57">
        <f t="shared" si="0"/>
        <v>0</v>
      </c>
      <c r="O57">
        <v>43374000</v>
      </c>
      <c r="P57">
        <v>69080000</v>
      </c>
      <c r="Q57">
        <v>54990000</v>
      </c>
      <c r="R57">
        <f t="shared" si="1"/>
        <v>167444000</v>
      </c>
      <c r="S57" t="e">
        <f t="shared" si="2"/>
        <v>#DIV/0!</v>
      </c>
      <c r="T57">
        <f t="shared" si="3"/>
        <v>3</v>
      </c>
    </row>
    <row r="58" spans="1:20" x14ac:dyDescent="0.3">
      <c r="A58" t="s">
        <v>244</v>
      </c>
      <c r="B58" t="s">
        <v>244</v>
      </c>
      <c r="C58">
        <v>13</v>
      </c>
      <c r="D58">
        <v>13</v>
      </c>
      <c r="E58">
        <v>13</v>
      </c>
      <c r="F58" t="s">
        <v>245</v>
      </c>
      <c r="G58" t="s">
        <v>246</v>
      </c>
      <c r="H58" t="s">
        <v>247</v>
      </c>
      <c r="I58">
        <v>1</v>
      </c>
      <c r="J58">
        <v>13</v>
      </c>
      <c r="K58">
        <v>0</v>
      </c>
      <c r="L58">
        <v>0</v>
      </c>
      <c r="M58">
        <v>12202000</v>
      </c>
      <c r="N58">
        <f t="shared" si="0"/>
        <v>12202000</v>
      </c>
      <c r="O58">
        <v>81611000</v>
      </c>
      <c r="P58">
        <v>38560000</v>
      </c>
      <c r="Q58">
        <v>42971000</v>
      </c>
      <c r="R58">
        <f t="shared" si="1"/>
        <v>163142000</v>
      </c>
      <c r="S58">
        <f t="shared" si="2"/>
        <v>13.370103261760367</v>
      </c>
      <c r="T58">
        <f t="shared" si="3"/>
        <v>3</v>
      </c>
    </row>
    <row r="59" spans="1:20" x14ac:dyDescent="0.3">
      <c r="A59" t="s">
        <v>248</v>
      </c>
      <c r="B59" t="s">
        <v>248</v>
      </c>
      <c r="C59">
        <v>18</v>
      </c>
      <c r="D59">
        <v>18</v>
      </c>
      <c r="E59">
        <v>18</v>
      </c>
      <c r="F59" t="s">
        <v>249</v>
      </c>
      <c r="G59" t="s">
        <v>250</v>
      </c>
      <c r="H59" t="s">
        <v>251</v>
      </c>
      <c r="I59">
        <v>1</v>
      </c>
      <c r="J59">
        <v>18</v>
      </c>
      <c r="K59">
        <v>0</v>
      </c>
      <c r="L59">
        <v>0</v>
      </c>
      <c r="M59">
        <v>0</v>
      </c>
      <c r="N59">
        <f t="shared" si="0"/>
        <v>0</v>
      </c>
      <c r="O59">
        <v>49390000</v>
      </c>
      <c r="P59">
        <v>43419000</v>
      </c>
      <c r="Q59">
        <v>67177000</v>
      </c>
      <c r="R59">
        <f t="shared" si="1"/>
        <v>159986000</v>
      </c>
      <c r="S59" t="e">
        <f t="shared" si="2"/>
        <v>#DIV/0!</v>
      </c>
      <c r="T59">
        <f t="shared" si="3"/>
        <v>3</v>
      </c>
    </row>
    <row r="60" spans="1:20" x14ac:dyDescent="0.3">
      <c r="A60" t="s">
        <v>252</v>
      </c>
      <c r="B60" t="s">
        <v>252</v>
      </c>
      <c r="C60">
        <v>4</v>
      </c>
      <c r="D60">
        <v>4</v>
      </c>
      <c r="E60">
        <v>4</v>
      </c>
      <c r="F60" t="s">
        <v>253</v>
      </c>
      <c r="G60" t="s">
        <v>254</v>
      </c>
      <c r="H60" t="s">
        <v>255</v>
      </c>
      <c r="I60">
        <v>1</v>
      </c>
      <c r="J60">
        <v>4</v>
      </c>
      <c r="K60">
        <v>0</v>
      </c>
      <c r="L60">
        <v>0</v>
      </c>
      <c r="M60">
        <v>0</v>
      </c>
      <c r="N60">
        <f t="shared" si="0"/>
        <v>0</v>
      </c>
      <c r="O60">
        <v>53544000</v>
      </c>
      <c r="P60">
        <v>49351000</v>
      </c>
      <c r="Q60">
        <v>47412000</v>
      </c>
      <c r="R60">
        <f t="shared" si="1"/>
        <v>150307000</v>
      </c>
      <c r="S60" t="e">
        <f t="shared" si="2"/>
        <v>#DIV/0!</v>
      </c>
      <c r="T60">
        <f t="shared" si="3"/>
        <v>3</v>
      </c>
    </row>
    <row r="61" spans="1:20" x14ac:dyDescent="0.3">
      <c r="A61" t="s">
        <v>256</v>
      </c>
      <c r="B61" t="s">
        <v>256</v>
      </c>
      <c r="C61">
        <v>9</v>
      </c>
      <c r="D61">
        <v>9</v>
      </c>
      <c r="E61">
        <v>9</v>
      </c>
      <c r="F61" t="s">
        <v>257</v>
      </c>
      <c r="G61" t="s">
        <v>258</v>
      </c>
      <c r="H61" t="s">
        <v>259</v>
      </c>
      <c r="I61">
        <v>1</v>
      </c>
      <c r="J61">
        <v>9</v>
      </c>
      <c r="K61">
        <v>0</v>
      </c>
      <c r="L61">
        <v>0</v>
      </c>
      <c r="M61">
        <v>0</v>
      </c>
      <c r="N61">
        <f t="shared" si="0"/>
        <v>0</v>
      </c>
      <c r="O61">
        <v>76540000</v>
      </c>
      <c r="P61">
        <v>37869000</v>
      </c>
      <c r="Q61">
        <v>33620000</v>
      </c>
      <c r="R61">
        <f t="shared" si="1"/>
        <v>148029000</v>
      </c>
      <c r="S61" t="e">
        <f t="shared" si="2"/>
        <v>#DIV/0!</v>
      </c>
      <c r="T61">
        <f t="shared" si="3"/>
        <v>3</v>
      </c>
    </row>
    <row r="62" spans="1:20" x14ac:dyDescent="0.3">
      <c r="A62" t="s">
        <v>260</v>
      </c>
      <c r="B62" t="s">
        <v>261</v>
      </c>
      <c r="C62" t="s">
        <v>262</v>
      </c>
      <c r="D62" t="s">
        <v>262</v>
      </c>
      <c r="E62" t="s">
        <v>262</v>
      </c>
      <c r="F62" t="s">
        <v>263</v>
      </c>
      <c r="G62" t="s">
        <v>264</v>
      </c>
      <c r="H62" t="s">
        <v>265</v>
      </c>
      <c r="I62">
        <v>2</v>
      </c>
      <c r="J62">
        <v>11</v>
      </c>
      <c r="K62">
        <v>0</v>
      </c>
      <c r="L62">
        <v>0</v>
      </c>
      <c r="M62">
        <v>0</v>
      </c>
      <c r="N62">
        <f t="shared" si="0"/>
        <v>0</v>
      </c>
      <c r="O62">
        <v>40357000</v>
      </c>
      <c r="P62">
        <v>48322000</v>
      </c>
      <c r="Q62">
        <v>54252000</v>
      </c>
      <c r="R62">
        <f t="shared" si="1"/>
        <v>142931000</v>
      </c>
      <c r="S62" t="e">
        <f t="shared" si="2"/>
        <v>#DIV/0!</v>
      </c>
      <c r="T62">
        <f t="shared" si="3"/>
        <v>3</v>
      </c>
    </row>
    <row r="63" spans="1:20" x14ac:dyDescent="0.3">
      <c r="A63" t="s">
        <v>266</v>
      </c>
      <c r="B63" t="s">
        <v>266</v>
      </c>
      <c r="C63">
        <v>3</v>
      </c>
      <c r="D63">
        <v>3</v>
      </c>
      <c r="E63">
        <v>3</v>
      </c>
      <c r="F63" t="s">
        <v>267</v>
      </c>
      <c r="G63" t="s">
        <v>268</v>
      </c>
      <c r="H63" t="s">
        <v>269</v>
      </c>
      <c r="I63">
        <v>1</v>
      </c>
      <c r="J63">
        <v>3</v>
      </c>
      <c r="K63">
        <v>0</v>
      </c>
      <c r="L63">
        <v>0</v>
      </c>
      <c r="M63">
        <v>0</v>
      </c>
      <c r="N63">
        <f t="shared" si="0"/>
        <v>0</v>
      </c>
      <c r="O63">
        <v>45355000</v>
      </c>
      <c r="P63">
        <v>43757000</v>
      </c>
      <c r="Q63">
        <v>52143000</v>
      </c>
      <c r="R63">
        <f t="shared" si="1"/>
        <v>141255000</v>
      </c>
      <c r="S63" t="e">
        <f t="shared" si="2"/>
        <v>#DIV/0!</v>
      </c>
      <c r="T63">
        <f t="shared" si="3"/>
        <v>3</v>
      </c>
    </row>
    <row r="64" spans="1:20" x14ac:dyDescent="0.3">
      <c r="A64" t="s">
        <v>270</v>
      </c>
      <c r="B64" t="s">
        <v>270</v>
      </c>
      <c r="C64">
        <v>5</v>
      </c>
      <c r="D64">
        <v>5</v>
      </c>
      <c r="E64">
        <v>5</v>
      </c>
      <c r="F64" t="s">
        <v>271</v>
      </c>
      <c r="G64" t="s">
        <v>272</v>
      </c>
      <c r="H64" t="s">
        <v>273</v>
      </c>
      <c r="I64">
        <v>1</v>
      </c>
      <c r="J64">
        <v>5</v>
      </c>
      <c r="K64">
        <v>0</v>
      </c>
      <c r="L64">
        <v>0</v>
      </c>
      <c r="M64">
        <v>0</v>
      </c>
      <c r="N64">
        <f t="shared" si="0"/>
        <v>0</v>
      </c>
      <c r="O64">
        <v>64903000</v>
      </c>
      <c r="P64">
        <v>34137000</v>
      </c>
      <c r="Q64">
        <v>42066000</v>
      </c>
      <c r="R64">
        <f t="shared" si="1"/>
        <v>141106000</v>
      </c>
      <c r="S64" t="e">
        <f t="shared" si="2"/>
        <v>#DIV/0!</v>
      </c>
      <c r="T64">
        <f t="shared" si="3"/>
        <v>3</v>
      </c>
    </row>
    <row r="65" spans="1:20" x14ac:dyDescent="0.3">
      <c r="A65" t="s">
        <v>274</v>
      </c>
      <c r="B65" t="s">
        <v>274</v>
      </c>
      <c r="C65">
        <v>16</v>
      </c>
      <c r="D65">
        <v>16</v>
      </c>
      <c r="E65">
        <v>16</v>
      </c>
      <c r="F65" t="s">
        <v>275</v>
      </c>
      <c r="G65" t="s">
        <v>276</v>
      </c>
      <c r="H65" t="s">
        <v>277</v>
      </c>
      <c r="I65">
        <v>1</v>
      </c>
      <c r="J65">
        <v>16</v>
      </c>
      <c r="K65">
        <v>0</v>
      </c>
      <c r="L65">
        <v>0</v>
      </c>
      <c r="M65">
        <v>0</v>
      </c>
      <c r="N65">
        <f t="shared" si="0"/>
        <v>0</v>
      </c>
      <c r="O65">
        <v>52640000</v>
      </c>
      <c r="P65">
        <v>31843000</v>
      </c>
      <c r="Q65">
        <v>55007000</v>
      </c>
      <c r="R65">
        <f t="shared" si="1"/>
        <v>139490000</v>
      </c>
      <c r="S65" t="e">
        <f t="shared" si="2"/>
        <v>#DIV/0!</v>
      </c>
      <c r="T65">
        <f t="shared" si="3"/>
        <v>3</v>
      </c>
    </row>
    <row r="66" spans="1:20" x14ac:dyDescent="0.3">
      <c r="A66" t="s">
        <v>278</v>
      </c>
      <c r="B66" t="s">
        <v>278</v>
      </c>
      <c r="C66">
        <v>10</v>
      </c>
      <c r="D66">
        <v>10</v>
      </c>
      <c r="E66">
        <v>10</v>
      </c>
      <c r="F66" t="s">
        <v>279</v>
      </c>
      <c r="G66" t="s">
        <v>280</v>
      </c>
      <c r="H66" t="s">
        <v>281</v>
      </c>
      <c r="I66">
        <v>1</v>
      </c>
      <c r="J66">
        <v>10</v>
      </c>
      <c r="K66">
        <v>0</v>
      </c>
      <c r="L66">
        <v>0</v>
      </c>
      <c r="M66">
        <v>0</v>
      </c>
      <c r="N66">
        <f t="shared" ref="N66:N129" si="4">SUM(K66:M66)</f>
        <v>0</v>
      </c>
      <c r="O66">
        <v>39460000</v>
      </c>
      <c r="P66">
        <v>56686000</v>
      </c>
      <c r="Q66">
        <v>42651000</v>
      </c>
      <c r="R66">
        <f t="shared" ref="R66:R129" si="5">SUM(O66:Q66)</f>
        <v>138797000</v>
      </c>
      <c r="S66" t="e">
        <f t="shared" ref="S66:S129" si="6">R66/N66</f>
        <v>#DIV/0!</v>
      </c>
      <c r="T66">
        <f t="shared" ref="T66:T129" si="7">COUNTIF(O66:Q66,"&gt;1")</f>
        <v>3</v>
      </c>
    </row>
    <row r="67" spans="1:20" x14ac:dyDescent="0.3">
      <c r="A67" t="s">
        <v>282</v>
      </c>
      <c r="B67" t="s">
        <v>282</v>
      </c>
      <c r="C67">
        <v>10</v>
      </c>
      <c r="D67">
        <v>10</v>
      </c>
      <c r="E67">
        <v>10</v>
      </c>
      <c r="F67" t="s">
        <v>283</v>
      </c>
      <c r="G67" t="s">
        <v>284</v>
      </c>
      <c r="H67" t="s">
        <v>285</v>
      </c>
      <c r="I67">
        <v>1</v>
      </c>
      <c r="J67">
        <v>10</v>
      </c>
      <c r="K67">
        <v>0</v>
      </c>
      <c r="L67">
        <v>0</v>
      </c>
      <c r="M67">
        <v>0</v>
      </c>
      <c r="N67">
        <f t="shared" si="4"/>
        <v>0</v>
      </c>
      <c r="O67">
        <v>44138000</v>
      </c>
      <c r="P67">
        <v>55831000</v>
      </c>
      <c r="Q67">
        <v>36417000</v>
      </c>
      <c r="R67">
        <f t="shared" si="5"/>
        <v>136386000</v>
      </c>
      <c r="S67" t="e">
        <f t="shared" si="6"/>
        <v>#DIV/0!</v>
      </c>
      <c r="T67">
        <f t="shared" si="7"/>
        <v>3</v>
      </c>
    </row>
    <row r="68" spans="1:20" x14ac:dyDescent="0.3">
      <c r="A68" t="s">
        <v>286</v>
      </c>
      <c r="B68" t="s">
        <v>286</v>
      </c>
      <c r="C68">
        <v>4</v>
      </c>
      <c r="D68">
        <v>4</v>
      </c>
      <c r="E68">
        <v>4</v>
      </c>
      <c r="F68" t="s">
        <v>287</v>
      </c>
      <c r="G68" t="s">
        <v>288</v>
      </c>
      <c r="H68" t="s">
        <v>289</v>
      </c>
      <c r="I68">
        <v>1</v>
      </c>
      <c r="J68">
        <v>4</v>
      </c>
      <c r="K68">
        <v>0</v>
      </c>
      <c r="L68">
        <v>0</v>
      </c>
      <c r="M68">
        <v>0</v>
      </c>
      <c r="N68">
        <f t="shared" si="4"/>
        <v>0</v>
      </c>
      <c r="O68">
        <v>35138000</v>
      </c>
      <c r="P68">
        <v>53632000</v>
      </c>
      <c r="Q68">
        <v>44527000</v>
      </c>
      <c r="R68">
        <f t="shared" si="5"/>
        <v>133297000</v>
      </c>
      <c r="S68" t="e">
        <f t="shared" si="6"/>
        <v>#DIV/0!</v>
      </c>
      <c r="T68">
        <f t="shared" si="7"/>
        <v>3</v>
      </c>
    </row>
    <row r="69" spans="1:20" x14ac:dyDescent="0.3">
      <c r="A69" t="s">
        <v>290</v>
      </c>
      <c r="B69" t="s">
        <v>290</v>
      </c>
      <c r="C69">
        <v>8</v>
      </c>
      <c r="D69">
        <v>8</v>
      </c>
      <c r="E69">
        <v>8</v>
      </c>
      <c r="F69" t="s">
        <v>291</v>
      </c>
      <c r="G69" t="s">
        <v>292</v>
      </c>
      <c r="H69" t="s">
        <v>293</v>
      </c>
      <c r="I69">
        <v>1</v>
      </c>
      <c r="J69">
        <v>8</v>
      </c>
      <c r="K69">
        <v>0</v>
      </c>
      <c r="L69">
        <v>0</v>
      </c>
      <c r="M69">
        <v>0</v>
      </c>
      <c r="N69">
        <f t="shared" si="4"/>
        <v>0</v>
      </c>
      <c r="O69">
        <v>40806000</v>
      </c>
      <c r="P69">
        <v>35732000</v>
      </c>
      <c r="Q69">
        <v>56436000</v>
      </c>
      <c r="R69">
        <f t="shared" si="5"/>
        <v>132974000</v>
      </c>
      <c r="S69" t="e">
        <f t="shared" si="6"/>
        <v>#DIV/0!</v>
      </c>
      <c r="T69">
        <f t="shared" si="7"/>
        <v>3</v>
      </c>
    </row>
    <row r="70" spans="1:20" x14ac:dyDescent="0.3">
      <c r="A70" t="s">
        <v>294</v>
      </c>
      <c r="B70" t="s">
        <v>294</v>
      </c>
      <c r="C70">
        <v>8</v>
      </c>
      <c r="D70">
        <v>8</v>
      </c>
      <c r="E70">
        <v>8</v>
      </c>
      <c r="F70" t="s">
        <v>295</v>
      </c>
      <c r="G70" t="s">
        <v>296</v>
      </c>
      <c r="H70" t="s">
        <v>297</v>
      </c>
      <c r="I70">
        <v>1</v>
      </c>
      <c r="J70">
        <v>8</v>
      </c>
      <c r="K70">
        <v>0</v>
      </c>
      <c r="L70">
        <v>0</v>
      </c>
      <c r="M70">
        <v>0</v>
      </c>
      <c r="N70">
        <f t="shared" si="4"/>
        <v>0</v>
      </c>
      <c r="O70">
        <v>41620000</v>
      </c>
      <c r="P70">
        <v>47217000</v>
      </c>
      <c r="Q70">
        <v>41809000</v>
      </c>
      <c r="R70">
        <f t="shared" si="5"/>
        <v>130646000</v>
      </c>
      <c r="S70" t="e">
        <f t="shared" si="6"/>
        <v>#DIV/0!</v>
      </c>
      <c r="T70">
        <f t="shared" si="7"/>
        <v>3</v>
      </c>
    </row>
    <row r="71" spans="1:20" x14ac:dyDescent="0.3">
      <c r="A71" t="s">
        <v>298</v>
      </c>
      <c r="B71" t="s">
        <v>298</v>
      </c>
      <c r="C71">
        <v>4</v>
      </c>
      <c r="D71">
        <v>4</v>
      </c>
      <c r="E71">
        <v>4</v>
      </c>
      <c r="F71" t="s">
        <v>299</v>
      </c>
      <c r="G71" t="s">
        <v>300</v>
      </c>
      <c r="H71" t="s">
        <v>301</v>
      </c>
      <c r="I71">
        <v>1</v>
      </c>
      <c r="J71">
        <v>4</v>
      </c>
      <c r="K71">
        <v>0</v>
      </c>
      <c r="L71">
        <v>0</v>
      </c>
      <c r="M71">
        <v>0</v>
      </c>
      <c r="N71">
        <f t="shared" si="4"/>
        <v>0</v>
      </c>
      <c r="O71">
        <v>43427000</v>
      </c>
      <c r="P71">
        <v>44230000</v>
      </c>
      <c r="Q71">
        <v>42128000</v>
      </c>
      <c r="R71">
        <f t="shared" si="5"/>
        <v>129785000</v>
      </c>
      <c r="S71" t="e">
        <f t="shared" si="6"/>
        <v>#DIV/0!</v>
      </c>
      <c r="T71">
        <f t="shared" si="7"/>
        <v>3</v>
      </c>
    </row>
    <row r="72" spans="1:20" x14ac:dyDescent="0.3">
      <c r="A72" t="s">
        <v>302</v>
      </c>
      <c r="B72" t="s">
        <v>302</v>
      </c>
      <c r="C72">
        <v>24</v>
      </c>
      <c r="D72">
        <v>24</v>
      </c>
      <c r="E72">
        <v>24</v>
      </c>
      <c r="F72" t="s">
        <v>303</v>
      </c>
      <c r="G72" t="s">
        <v>304</v>
      </c>
      <c r="H72" t="s">
        <v>305</v>
      </c>
      <c r="I72">
        <v>1</v>
      </c>
      <c r="J72">
        <v>24</v>
      </c>
      <c r="K72">
        <v>0</v>
      </c>
      <c r="L72">
        <v>0</v>
      </c>
      <c r="M72">
        <v>0</v>
      </c>
      <c r="N72">
        <f t="shared" si="4"/>
        <v>0</v>
      </c>
      <c r="O72">
        <v>36775000</v>
      </c>
      <c r="P72">
        <v>57365000</v>
      </c>
      <c r="Q72">
        <v>35263000</v>
      </c>
      <c r="R72">
        <f t="shared" si="5"/>
        <v>129403000</v>
      </c>
      <c r="S72" t="e">
        <f t="shared" si="6"/>
        <v>#DIV/0!</v>
      </c>
      <c r="T72">
        <f t="shared" si="7"/>
        <v>3</v>
      </c>
    </row>
    <row r="73" spans="1:20" x14ac:dyDescent="0.3">
      <c r="A73" t="s">
        <v>306</v>
      </c>
      <c r="B73" t="s">
        <v>306</v>
      </c>
      <c r="C73">
        <v>5</v>
      </c>
      <c r="D73">
        <v>5</v>
      </c>
      <c r="E73">
        <v>5</v>
      </c>
      <c r="F73" t="s">
        <v>307</v>
      </c>
      <c r="G73" t="s">
        <v>308</v>
      </c>
      <c r="H73" t="s">
        <v>309</v>
      </c>
      <c r="I73">
        <v>1</v>
      </c>
      <c r="J73">
        <v>5</v>
      </c>
      <c r="K73">
        <v>0</v>
      </c>
      <c r="L73">
        <v>0</v>
      </c>
      <c r="M73">
        <v>0</v>
      </c>
      <c r="N73">
        <f t="shared" si="4"/>
        <v>0</v>
      </c>
      <c r="O73">
        <v>43636000</v>
      </c>
      <c r="P73">
        <v>45794000</v>
      </c>
      <c r="Q73">
        <v>34176000</v>
      </c>
      <c r="R73">
        <f t="shared" si="5"/>
        <v>123606000</v>
      </c>
      <c r="S73" t="e">
        <f t="shared" si="6"/>
        <v>#DIV/0!</v>
      </c>
      <c r="T73">
        <f t="shared" si="7"/>
        <v>3</v>
      </c>
    </row>
    <row r="74" spans="1:20" x14ac:dyDescent="0.3">
      <c r="A74" t="s">
        <v>310</v>
      </c>
      <c r="B74" t="s">
        <v>310</v>
      </c>
      <c r="C74">
        <v>8</v>
      </c>
      <c r="D74">
        <v>8</v>
      </c>
      <c r="E74">
        <v>8</v>
      </c>
      <c r="F74" t="s">
        <v>311</v>
      </c>
      <c r="G74" t="s">
        <v>312</v>
      </c>
      <c r="H74" t="s">
        <v>313</v>
      </c>
      <c r="I74">
        <v>1</v>
      </c>
      <c r="J74">
        <v>8</v>
      </c>
      <c r="K74">
        <v>0</v>
      </c>
      <c r="L74">
        <v>0</v>
      </c>
      <c r="M74">
        <v>0</v>
      </c>
      <c r="N74">
        <f t="shared" si="4"/>
        <v>0</v>
      </c>
      <c r="O74">
        <v>41987000</v>
      </c>
      <c r="P74">
        <v>47077000</v>
      </c>
      <c r="Q74">
        <v>33814000</v>
      </c>
      <c r="R74">
        <f t="shared" si="5"/>
        <v>122878000</v>
      </c>
      <c r="S74" t="e">
        <f t="shared" si="6"/>
        <v>#DIV/0!</v>
      </c>
      <c r="T74">
        <f t="shared" si="7"/>
        <v>3</v>
      </c>
    </row>
    <row r="75" spans="1:20" x14ac:dyDescent="0.3">
      <c r="A75" t="s">
        <v>314</v>
      </c>
      <c r="B75" t="s">
        <v>314</v>
      </c>
      <c r="C75">
        <v>4</v>
      </c>
      <c r="D75">
        <v>4</v>
      </c>
      <c r="E75">
        <v>4</v>
      </c>
      <c r="F75" t="s">
        <v>315</v>
      </c>
      <c r="G75" t="s">
        <v>316</v>
      </c>
      <c r="H75" t="s">
        <v>317</v>
      </c>
      <c r="I75">
        <v>1</v>
      </c>
      <c r="J75">
        <v>4</v>
      </c>
      <c r="K75">
        <v>0</v>
      </c>
      <c r="L75">
        <v>0</v>
      </c>
      <c r="M75">
        <v>0</v>
      </c>
      <c r="N75">
        <f t="shared" si="4"/>
        <v>0</v>
      </c>
      <c r="O75">
        <v>35175000</v>
      </c>
      <c r="P75">
        <v>45297000</v>
      </c>
      <c r="Q75">
        <v>36216000</v>
      </c>
      <c r="R75">
        <f t="shared" si="5"/>
        <v>116688000</v>
      </c>
      <c r="S75" t="e">
        <f t="shared" si="6"/>
        <v>#DIV/0!</v>
      </c>
      <c r="T75">
        <f t="shared" si="7"/>
        <v>3</v>
      </c>
    </row>
    <row r="76" spans="1:20" x14ac:dyDescent="0.3">
      <c r="A76" t="s">
        <v>318</v>
      </c>
      <c r="B76" t="s">
        <v>318</v>
      </c>
      <c r="C76">
        <v>3</v>
      </c>
      <c r="D76">
        <v>3</v>
      </c>
      <c r="E76">
        <v>3</v>
      </c>
      <c r="F76" t="s">
        <v>319</v>
      </c>
      <c r="G76" t="s">
        <v>320</v>
      </c>
      <c r="H76" t="s">
        <v>321</v>
      </c>
      <c r="I76">
        <v>1</v>
      </c>
      <c r="J76">
        <v>3</v>
      </c>
      <c r="K76">
        <v>0</v>
      </c>
      <c r="L76">
        <v>0</v>
      </c>
      <c r="M76">
        <v>0</v>
      </c>
      <c r="N76">
        <f t="shared" si="4"/>
        <v>0</v>
      </c>
      <c r="O76">
        <v>35471000</v>
      </c>
      <c r="P76">
        <v>45429000</v>
      </c>
      <c r="Q76">
        <v>34790000</v>
      </c>
      <c r="R76">
        <f t="shared" si="5"/>
        <v>115690000</v>
      </c>
      <c r="S76" t="e">
        <f t="shared" si="6"/>
        <v>#DIV/0!</v>
      </c>
      <c r="T76">
        <f t="shared" si="7"/>
        <v>3</v>
      </c>
    </row>
    <row r="77" spans="1:20" x14ac:dyDescent="0.3">
      <c r="A77" t="s">
        <v>322</v>
      </c>
      <c r="B77" t="s">
        <v>322</v>
      </c>
      <c r="C77">
        <v>13</v>
      </c>
      <c r="D77">
        <v>13</v>
      </c>
      <c r="E77">
        <v>13</v>
      </c>
      <c r="F77" t="s">
        <v>323</v>
      </c>
      <c r="G77" t="s">
        <v>324</v>
      </c>
      <c r="H77" t="s">
        <v>325</v>
      </c>
      <c r="I77">
        <v>1</v>
      </c>
      <c r="J77">
        <v>13</v>
      </c>
      <c r="K77">
        <v>0</v>
      </c>
      <c r="L77">
        <v>0</v>
      </c>
      <c r="M77">
        <v>0</v>
      </c>
      <c r="N77">
        <f t="shared" si="4"/>
        <v>0</v>
      </c>
      <c r="O77">
        <v>29424000</v>
      </c>
      <c r="P77">
        <v>30704000</v>
      </c>
      <c r="Q77">
        <v>53622000</v>
      </c>
      <c r="R77">
        <f t="shared" si="5"/>
        <v>113750000</v>
      </c>
      <c r="S77" t="e">
        <f t="shared" si="6"/>
        <v>#DIV/0!</v>
      </c>
      <c r="T77">
        <f t="shared" si="7"/>
        <v>3</v>
      </c>
    </row>
    <row r="78" spans="1:20" x14ac:dyDescent="0.3">
      <c r="A78" t="s">
        <v>326</v>
      </c>
      <c r="B78" t="s">
        <v>326</v>
      </c>
      <c r="C78">
        <v>8</v>
      </c>
      <c r="D78">
        <v>8</v>
      </c>
      <c r="E78">
        <v>8</v>
      </c>
      <c r="F78" t="s">
        <v>327</v>
      </c>
      <c r="G78" t="s">
        <v>328</v>
      </c>
      <c r="H78" t="s">
        <v>329</v>
      </c>
      <c r="I78">
        <v>1</v>
      </c>
      <c r="J78">
        <v>8</v>
      </c>
      <c r="K78">
        <v>0</v>
      </c>
      <c r="L78">
        <v>0</v>
      </c>
      <c r="M78">
        <v>0</v>
      </c>
      <c r="N78">
        <f t="shared" si="4"/>
        <v>0</v>
      </c>
      <c r="O78">
        <v>41410000</v>
      </c>
      <c r="P78">
        <v>36511000</v>
      </c>
      <c r="Q78">
        <v>35729000</v>
      </c>
      <c r="R78">
        <f t="shared" si="5"/>
        <v>113650000</v>
      </c>
      <c r="S78" t="e">
        <f t="shared" si="6"/>
        <v>#DIV/0!</v>
      </c>
      <c r="T78">
        <f t="shared" si="7"/>
        <v>3</v>
      </c>
    </row>
    <row r="79" spans="1:20" x14ac:dyDescent="0.3">
      <c r="A79" t="s">
        <v>330</v>
      </c>
      <c r="B79" t="s">
        <v>330</v>
      </c>
      <c r="C79">
        <v>23</v>
      </c>
      <c r="D79">
        <v>23</v>
      </c>
      <c r="E79">
        <v>23</v>
      </c>
      <c r="F79" t="s">
        <v>331</v>
      </c>
      <c r="G79" t="s">
        <v>332</v>
      </c>
      <c r="H79" t="s">
        <v>333</v>
      </c>
      <c r="I79">
        <v>1</v>
      </c>
      <c r="J79">
        <v>23</v>
      </c>
      <c r="K79">
        <v>0</v>
      </c>
      <c r="L79">
        <v>0</v>
      </c>
      <c r="M79">
        <v>0</v>
      </c>
      <c r="N79">
        <f t="shared" si="4"/>
        <v>0</v>
      </c>
      <c r="O79">
        <v>32272000</v>
      </c>
      <c r="P79">
        <v>40251000</v>
      </c>
      <c r="Q79">
        <v>40488000</v>
      </c>
      <c r="R79">
        <f t="shared" si="5"/>
        <v>113011000</v>
      </c>
      <c r="S79" t="e">
        <f t="shared" si="6"/>
        <v>#DIV/0!</v>
      </c>
      <c r="T79">
        <f t="shared" si="7"/>
        <v>3</v>
      </c>
    </row>
    <row r="80" spans="1:20" x14ac:dyDescent="0.3">
      <c r="A80" t="s">
        <v>334</v>
      </c>
      <c r="B80" t="s">
        <v>334</v>
      </c>
      <c r="C80">
        <v>6</v>
      </c>
      <c r="D80">
        <v>6</v>
      </c>
      <c r="E80">
        <v>6</v>
      </c>
      <c r="F80" t="s">
        <v>335</v>
      </c>
      <c r="G80" t="s">
        <v>336</v>
      </c>
      <c r="H80" t="s">
        <v>337</v>
      </c>
      <c r="I80">
        <v>1</v>
      </c>
      <c r="J80">
        <v>6</v>
      </c>
      <c r="K80">
        <v>0</v>
      </c>
      <c r="L80">
        <v>0</v>
      </c>
      <c r="M80">
        <v>0</v>
      </c>
      <c r="N80">
        <f t="shared" si="4"/>
        <v>0</v>
      </c>
      <c r="O80">
        <v>28200000</v>
      </c>
      <c r="P80">
        <v>39861000</v>
      </c>
      <c r="Q80">
        <v>41259000</v>
      </c>
      <c r="R80">
        <f t="shared" si="5"/>
        <v>109320000</v>
      </c>
      <c r="S80" t="e">
        <f t="shared" si="6"/>
        <v>#DIV/0!</v>
      </c>
      <c r="T80">
        <f t="shared" si="7"/>
        <v>3</v>
      </c>
    </row>
    <row r="81" spans="1:20" x14ac:dyDescent="0.3">
      <c r="A81" t="s">
        <v>338</v>
      </c>
      <c r="B81" t="s">
        <v>338</v>
      </c>
      <c r="C81">
        <v>3</v>
      </c>
      <c r="D81">
        <v>3</v>
      </c>
      <c r="E81">
        <v>3</v>
      </c>
      <c r="F81" t="s">
        <v>339</v>
      </c>
      <c r="G81" t="s">
        <v>340</v>
      </c>
      <c r="H81" t="s">
        <v>341</v>
      </c>
      <c r="I81">
        <v>1</v>
      </c>
      <c r="J81">
        <v>3</v>
      </c>
      <c r="K81">
        <v>0</v>
      </c>
      <c r="L81">
        <v>0</v>
      </c>
      <c r="M81">
        <v>0</v>
      </c>
      <c r="N81">
        <f t="shared" si="4"/>
        <v>0</v>
      </c>
      <c r="O81">
        <v>37440000</v>
      </c>
      <c r="P81">
        <v>31847000</v>
      </c>
      <c r="Q81">
        <v>38228000</v>
      </c>
      <c r="R81">
        <f t="shared" si="5"/>
        <v>107515000</v>
      </c>
      <c r="S81" t="e">
        <f t="shared" si="6"/>
        <v>#DIV/0!</v>
      </c>
      <c r="T81">
        <f t="shared" si="7"/>
        <v>3</v>
      </c>
    </row>
    <row r="82" spans="1:20" x14ac:dyDescent="0.3">
      <c r="A82" t="s">
        <v>342</v>
      </c>
      <c r="B82" t="s">
        <v>342</v>
      </c>
      <c r="C82">
        <v>6</v>
      </c>
      <c r="D82">
        <v>6</v>
      </c>
      <c r="E82">
        <v>6</v>
      </c>
      <c r="F82" t="s">
        <v>343</v>
      </c>
      <c r="G82" t="s">
        <v>344</v>
      </c>
      <c r="H82" t="s">
        <v>345</v>
      </c>
      <c r="I82">
        <v>1</v>
      </c>
      <c r="J82">
        <v>6</v>
      </c>
      <c r="K82">
        <v>0</v>
      </c>
      <c r="L82">
        <v>0</v>
      </c>
      <c r="M82">
        <v>0</v>
      </c>
      <c r="N82">
        <f t="shared" si="4"/>
        <v>0</v>
      </c>
      <c r="O82">
        <v>28008000</v>
      </c>
      <c r="P82">
        <v>38941000</v>
      </c>
      <c r="Q82">
        <v>38572000</v>
      </c>
      <c r="R82">
        <f t="shared" si="5"/>
        <v>105521000</v>
      </c>
      <c r="S82" t="e">
        <f t="shared" si="6"/>
        <v>#DIV/0!</v>
      </c>
      <c r="T82">
        <f t="shared" si="7"/>
        <v>3</v>
      </c>
    </row>
    <row r="83" spans="1:20" x14ac:dyDescent="0.3">
      <c r="A83" t="s">
        <v>346</v>
      </c>
      <c r="B83" t="s">
        <v>346</v>
      </c>
      <c r="C83">
        <v>5</v>
      </c>
      <c r="D83">
        <v>5</v>
      </c>
      <c r="E83">
        <v>5</v>
      </c>
      <c r="F83" t="s">
        <v>347</v>
      </c>
      <c r="G83" t="s">
        <v>348</v>
      </c>
      <c r="H83" t="s">
        <v>349</v>
      </c>
      <c r="I83">
        <v>1</v>
      </c>
      <c r="J83">
        <v>5</v>
      </c>
      <c r="K83">
        <v>0</v>
      </c>
      <c r="L83">
        <v>0</v>
      </c>
      <c r="M83">
        <v>0</v>
      </c>
      <c r="N83">
        <f t="shared" si="4"/>
        <v>0</v>
      </c>
      <c r="O83">
        <v>24667000</v>
      </c>
      <c r="P83">
        <v>53902000</v>
      </c>
      <c r="Q83">
        <v>26369000</v>
      </c>
      <c r="R83">
        <f t="shared" si="5"/>
        <v>104938000</v>
      </c>
      <c r="S83" t="e">
        <f t="shared" si="6"/>
        <v>#DIV/0!</v>
      </c>
      <c r="T83">
        <f t="shared" si="7"/>
        <v>3</v>
      </c>
    </row>
    <row r="84" spans="1:20" x14ac:dyDescent="0.3">
      <c r="A84" t="s">
        <v>350</v>
      </c>
      <c r="B84" t="s">
        <v>350</v>
      </c>
      <c r="C84">
        <v>7</v>
      </c>
      <c r="D84">
        <v>7</v>
      </c>
      <c r="E84">
        <v>7</v>
      </c>
      <c r="F84" t="s">
        <v>351</v>
      </c>
      <c r="G84" t="s">
        <v>352</v>
      </c>
      <c r="H84" t="s">
        <v>353</v>
      </c>
      <c r="I84">
        <v>1</v>
      </c>
      <c r="J84">
        <v>7</v>
      </c>
      <c r="K84">
        <v>0</v>
      </c>
      <c r="L84">
        <v>0</v>
      </c>
      <c r="M84">
        <v>0</v>
      </c>
      <c r="N84">
        <f t="shared" si="4"/>
        <v>0</v>
      </c>
      <c r="O84">
        <v>38118000</v>
      </c>
      <c r="P84">
        <v>33238000</v>
      </c>
      <c r="Q84">
        <v>32897000</v>
      </c>
      <c r="R84">
        <f t="shared" si="5"/>
        <v>104253000</v>
      </c>
      <c r="S84" t="e">
        <f t="shared" si="6"/>
        <v>#DIV/0!</v>
      </c>
      <c r="T84">
        <f t="shared" si="7"/>
        <v>3</v>
      </c>
    </row>
    <row r="85" spans="1:20" x14ac:dyDescent="0.3">
      <c r="A85" t="s">
        <v>354</v>
      </c>
      <c r="B85" t="s">
        <v>354</v>
      </c>
      <c r="C85">
        <v>11</v>
      </c>
      <c r="D85">
        <v>11</v>
      </c>
      <c r="E85">
        <v>11</v>
      </c>
      <c r="F85" t="s">
        <v>355</v>
      </c>
      <c r="G85" t="s">
        <v>356</v>
      </c>
      <c r="H85" t="s">
        <v>357</v>
      </c>
      <c r="I85">
        <v>1</v>
      </c>
      <c r="J85">
        <v>11</v>
      </c>
      <c r="K85">
        <v>0</v>
      </c>
      <c r="L85">
        <v>0</v>
      </c>
      <c r="M85">
        <v>0</v>
      </c>
      <c r="N85">
        <f t="shared" si="4"/>
        <v>0</v>
      </c>
      <c r="O85">
        <v>36016000</v>
      </c>
      <c r="P85">
        <v>28509000</v>
      </c>
      <c r="Q85">
        <v>37724000</v>
      </c>
      <c r="R85">
        <f t="shared" si="5"/>
        <v>102249000</v>
      </c>
      <c r="S85" t="e">
        <f t="shared" si="6"/>
        <v>#DIV/0!</v>
      </c>
      <c r="T85">
        <f t="shared" si="7"/>
        <v>3</v>
      </c>
    </row>
    <row r="86" spans="1:20" x14ac:dyDescent="0.3">
      <c r="A86" t="s">
        <v>358</v>
      </c>
      <c r="B86" t="s">
        <v>358</v>
      </c>
      <c r="C86">
        <v>7</v>
      </c>
      <c r="D86">
        <v>7</v>
      </c>
      <c r="E86">
        <v>7</v>
      </c>
      <c r="F86" t="s">
        <v>359</v>
      </c>
      <c r="G86" t="s">
        <v>360</v>
      </c>
      <c r="H86" t="s">
        <v>361</v>
      </c>
      <c r="I86">
        <v>1</v>
      </c>
      <c r="J86">
        <v>7</v>
      </c>
      <c r="K86">
        <v>0</v>
      </c>
      <c r="L86">
        <v>0</v>
      </c>
      <c r="M86">
        <v>0</v>
      </c>
      <c r="N86">
        <f t="shared" si="4"/>
        <v>0</v>
      </c>
      <c r="O86">
        <v>25941000</v>
      </c>
      <c r="P86">
        <v>36572000</v>
      </c>
      <c r="Q86">
        <v>37817000</v>
      </c>
      <c r="R86">
        <f t="shared" si="5"/>
        <v>100330000</v>
      </c>
      <c r="S86" t="e">
        <f t="shared" si="6"/>
        <v>#DIV/0!</v>
      </c>
      <c r="T86">
        <f t="shared" si="7"/>
        <v>3</v>
      </c>
    </row>
    <row r="87" spans="1:20" x14ac:dyDescent="0.3">
      <c r="A87" t="s">
        <v>362</v>
      </c>
      <c r="B87" t="s">
        <v>362</v>
      </c>
      <c r="C87">
        <v>5</v>
      </c>
      <c r="D87">
        <v>5</v>
      </c>
      <c r="E87">
        <v>5</v>
      </c>
      <c r="F87" t="s">
        <v>363</v>
      </c>
      <c r="G87" t="s">
        <v>364</v>
      </c>
      <c r="H87" t="s">
        <v>365</v>
      </c>
      <c r="I87">
        <v>1</v>
      </c>
      <c r="J87">
        <v>5</v>
      </c>
      <c r="K87">
        <v>0</v>
      </c>
      <c r="L87">
        <v>0</v>
      </c>
      <c r="M87">
        <v>0</v>
      </c>
      <c r="N87">
        <f t="shared" si="4"/>
        <v>0</v>
      </c>
      <c r="O87">
        <v>30033000</v>
      </c>
      <c r="P87">
        <v>37245000</v>
      </c>
      <c r="Q87">
        <v>29028000</v>
      </c>
      <c r="R87">
        <f t="shared" si="5"/>
        <v>96306000</v>
      </c>
      <c r="S87" t="e">
        <f t="shared" si="6"/>
        <v>#DIV/0!</v>
      </c>
      <c r="T87">
        <f t="shared" si="7"/>
        <v>3</v>
      </c>
    </row>
    <row r="88" spans="1:20" x14ac:dyDescent="0.3">
      <c r="A88" t="s">
        <v>366</v>
      </c>
      <c r="B88" t="s">
        <v>366</v>
      </c>
      <c r="C88">
        <v>9</v>
      </c>
      <c r="D88">
        <v>9</v>
      </c>
      <c r="E88">
        <v>9</v>
      </c>
      <c r="F88" t="s">
        <v>367</v>
      </c>
      <c r="G88" t="s">
        <v>368</v>
      </c>
      <c r="H88" t="s">
        <v>369</v>
      </c>
      <c r="I88">
        <v>1</v>
      </c>
      <c r="J88">
        <v>9</v>
      </c>
      <c r="K88">
        <v>0</v>
      </c>
      <c r="L88">
        <v>0</v>
      </c>
      <c r="M88">
        <v>0</v>
      </c>
      <c r="N88">
        <f t="shared" si="4"/>
        <v>0</v>
      </c>
      <c r="O88">
        <v>21952000</v>
      </c>
      <c r="P88">
        <v>35424000</v>
      </c>
      <c r="Q88">
        <v>38339000</v>
      </c>
      <c r="R88">
        <f t="shared" si="5"/>
        <v>95715000</v>
      </c>
      <c r="S88" t="e">
        <f t="shared" si="6"/>
        <v>#DIV/0!</v>
      </c>
      <c r="T88">
        <f t="shared" si="7"/>
        <v>3</v>
      </c>
    </row>
    <row r="89" spans="1:20" x14ac:dyDescent="0.3">
      <c r="A89" t="s">
        <v>370</v>
      </c>
      <c r="B89" t="s">
        <v>371</v>
      </c>
      <c r="C89" t="s">
        <v>372</v>
      </c>
      <c r="D89" t="s">
        <v>372</v>
      </c>
      <c r="E89" t="s">
        <v>373</v>
      </c>
      <c r="F89" t="s">
        <v>374</v>
      </c>
      <c r="G89" t="s">
        <v>375</v>
      </c>
      <c r="H89" t="s">
        <v>376</v>
      </c>
      <c r="I89">
        <v>2</v>
      </c>
      <c r="J89">
        <v>9</v>
      </c>
      <c r="K89">
        <v>0</v>
      </c>
      <c r="L89">
        <v>0</v>
      </c>
      <c r="M89">
        <v>0</v>
      </c>
      <c r="N89">
        <f t="shared" si="4"/>
        <v>0</v>
      </c>
      <c r="O89">
        <v>30077000</v>
      </c>
      <c r="P89">
        <v>37134000</v>
      </c>
      <c r="Q89">
        <v>28190000</v>
      </c>
      <c r="R89">
        <f t="shared" si="5"/>
        <v>95401000</v>
      </c>
      <c r="S89" t="e">
        <f t="shared" si="6"/>
        <v>#DIV/0!</v>
      </c>
      <c r="T89">
        <f t="shared" si="7"/>
        <v>3</v>
      </c>
    </row>
    <row r="90" spans="1:20" x14ac:dyDescent="0.3">
      <c r="A90" t="s">
        <v>377</v>
      </c>
      <c r="B90" t="s">
        <v>377</v>
      </c>
      <c r="C90">
        <v>7</v>
      </c>
      <c r="D90">
        <v>7</v>
      </c>
      <c r="E90">
        <v>7</v>
      </c>
      <c r="F90" t="s">
        <v>378</v>
      </c>
      <c r="G90" t="s">
        <v>379</v>
      </c>
      <c r="H90" t="s">
        <v>380</v>
      </c>
      <c r="I90">
        <v>1</v>
      </c>
      <c r="J90">
        <v>7</v>
      </c>
      <c r="K90">
        <v>0</v>
      </c>
      <c r="L90">
        <v>0</v>
      </c>
      <c r="M90">
        <v>0</v>
      </c>
      <c r="N90">
        <f t="shared" si="4"/>
        <v>0</v>
      </c>
      <c r="O90">
        <v>29752000</v>
      </c>
      <c r="P90">
        <v>36160000</v>
      </c>
      <c r="Q90">
        <v>29218000</v>
      </c>
      <c r="R90">
        <f t="shared" si="5"/>
        <v>95130000</v>
      </c>
      <c r="S90" t="e">
        <f t="shared" si="6"/>
        <v>#DIV/0!</v>
      </c>
      <c r="T90">
        <f t="shared" si="7"/>
        <v>3</v>
      </c>
    </row>
    <row r="91" spans="1:20" x14ac:dyDescent="0.3">
      <c r="A91" t="s">
        <v>381</v>
      </c>
      <c r="B91" t="s">
        <v>381</v>
      </c>
      <c r="C91">
        <v>5</v>
      </c>
      <c r="D91">
        <v>5</v>
      </c>
      <c r="E91">
        <v>5</v>
      </c>
      <c r="F91" t="s">
        <v>382</v>
      </c>
      <c r="G91" t="s">
        <v>383</v>
      </c>
      <c r="H91" t="s">
        <v>384</v>
      </c>
      <c r="I91">
        <v>1</v>
      </c>
      <c r="J91">
        <v>5</v>
      </c>
      <c r="K91">
        <v>0</v>
      </c>
      <c r="L91">
        <v>0</v>
      </c>
      <c r="M91">
        <v>0</v>
      </c>
      <c r="N91">
        <f t="shared" si="4"/>
        <v>0</v>
      </c>
      <c r="O91">
        <v>31119000</v>
      </c>
      <c r="P91">
        <v>35652000</v>
      </c>
      <c r="Q91">
        <v>28140000</v>
      </c>
      <c r="R91">
        <f t="shared" si="5"/>
        <v>94911000</v>
      </c>
      <c r="S91" t="e">
        <f t="shared" si="6"/>
        <v>#DIV/0!</v>
      </c>
      <c r="T91">
        <f t="shared" si="7"/>
        <v>3</v>
      </c>
    </row>
    <row r="92" spans="1:20" x14ac:dyDescent="0.3">
      <c r="A92" t="s">
        <v>385</v>
      </c>
      <c r="B92" t="s">
        <v>385</v>
      </c>
      <c r="C92">
        <v>3</v>
      </c>
      <c r="D92">
        <v>3</v>
      </c>
      <c r="E92">
        <v>3</v>
      </c>
      <c r="F92" t="s">
        <v>386</v>
      </c>
      <c r="G92" t="s">
        <v>387</v>
      </c>
      <c r="H92" t="s">
        <v>388</v>
      </c>
      <c r="I92">
        <v>1</v>
      </c>
      <c r="J92">
        <v>3</v>
      </c>
      <c r="K92">
        <v>0</v>
      </c>
      <c r="L92">
        <v>0</v>
      </c>
      <c r="M92">
        <v>0</v>
      </c>
      <c r="N92">
        <f t="shared" si="4"/>
        <v>0</v>
      </c>
      <c r="O92">
        <v>28153000</v>
      </c>
      <c r="P92">
        <v>30362000</v>
      </c>
      <c r="Q92">
        <v>36376000</v>
      </c>
      <c r="R92">
        <f t="shared" si="5"/>
        <v>94891000</v>
      </c>
      <c r="S92" t="e">
        <f t="shared" si="6"/>
        <v>#DIV/0!</v>
      </c>
      <c r="T92">
        <f t="shared" si="7"/>
        <v>3</v>
      </c>
    </row>
    <row r="93" spans="1:20" x14ac:dyDescent="0.3">
      <c r="A93" t="s">
        <v>389</v>
      </c>
      <c r="B93" t="s">
        <v>389</v>
      </c>
      <c r="C93">
        <v>7</v>
      </c>
      <c r="D93">
        <v>7</v>
      </c>
      <c r="E93">
        <v>7</v>
      </c>
      <c r="F93" t="s">
        <v>390</v>
      </c>
      <c r="G93" t="s">
        <v>391</v>
      </c>
      <c r="H93" t="s">
        <v>392</v>
      </c>
      <c r="I93">
        <v>1</v>
      </c>
      <c r="J93">
        <v>7</v>
      </c>
      <c r="K93">
        <v>0</v>
      </c>
      <c r="L93">
        <v>0</v>
      </c>
      <c r="M93">
        <v>0</v>
      </c>
      <c r="N93">
        <f t="shared" si="4"/>
        <v>0</v>
      </c>
      <c r="O93">
        <v>22498000</v>
      </c>
      <c r="P93">
        <v>38791000</v>
      </c>
      <c r="Q93">
        <v>33361000</v>
      </c>
      <c r="R93">
        <f t="shared" si="5"/>
        <v>94650000</v>
      </c>
      <c r="S93" t="e">
        <f t="shared" si="6"/>
        <v>#DIV/0!</v>
      </c>
      <c r="T93">
        <f t="shared" si="7"/>
        <v>3</v>
      </c>
    </row>
    <row r="94" spans="1:20" x14ac:dyDescent="0.3">
      <c r="A94" t="s">
        <v>393</v>
      </c>
      <c r="B94" t="s">
        <v>393</v>
      </c>
      <c r="C94">
        <v>7</v>
      </c>
      <c r="D94">
        <v>7</v>
      </c>
      <c r="E94">
        <v>7</v>
      </c>
      <c r="F94" t="s">
        <v>394</v>
      </c>
      <c r="G94" t="s">
        <v>395</v>
      </c>
      <c r="H94" t="s">
        <v>396</v>
      </c>
      <c r="I94">
        <v>1</v>
      </c>
      <c r="J94">
        <v>7</v>
      </c>
      <c r="K94">
        <v>0</v>
      </c>
      <c r="L94">
        <v>0</v>
      </c>
      <c r="M94">
        <v>0</v>
      </c>
      <c r="N94">
        <f t="shared" si="4"/>
        <v>0</v>
      </c>
      <c r="O94">
        <v>29039000</v>
      </c>
      <c r="P94">
        <v>29400000</v>
      </c>
      <c r="Q94">
        <v>33331000</v>
      </c>
      <c r="R94">
        <f t="shared" si="5"/>
        <v>91770000</v>
      </c>
      <c r="S94" t="e">
        <f t="shared" si="6"/>
        <v>#DIV/0!</v>
      </c>
      <c r="T94">
        <f t="shared" si="7"/>
        <v>3</v>
      </c>
    </row>
    <row r="95" spans="1:20" x14ac:dyDescent="0.3">
      <c r="A95" t="s">
        <v>397</v>
      </c>
      <c r="B95" t="s">
        <v>397</v>
      </c>
      <c r="C95">
        <v>2</v>
      </c>
      <c r="D95">
        <v>2</v>
      </c>
      <c r="E95">
        <v>2</v>
      </c>
      <c r="F95" t="s">
        <v>398</v>
      </c>
      <c r="G95" t="s">
        <v>399</v>
      </c>
      <c r="H95" t="s">
        <v>400</v>
      </c>
      <c r="I95">
        <v>1</v>
      </c>
      <c r="J95">
        <v>2</v>
      </c>
      <c r="K95">
        <v>0</v>
      </c>
      <c r="L95">
        <v>0</v>
      </c>
      <c r="M95">
        <v>0</v>
      </c>
      <c r="N95">
        <f t="shared" si="4"/>
        <v>0</v>
      </c>
      <c r="O95">
        <v>34074000</v>
      </c>
      <c r="P95">
        <v>30157000</v>
      </c>
      <c r="Q95">
        <v>26882000</v>
      </c>
      <c r="R95">
        <f t="shared" si="5"/>
        <v>91113000</v>
      </c>
      <c r="S95" t="e">
        <f t="shared" si="6"/>
        <v>#DIV/0!</v>
      </c>
      <c r="T95">
        <f t="shared" si="7"/>
        <v>3</v>
      </c>
    </row>
    <row r="96" spans="1:20" x14ac:dyDescent="0.3">
      <c r="A96" t="s">
        <v>401</v>
      </c>
      <c r="B96" t="s">
        <v>401</v>
      </c>
      <c r="C96">
        <v>17</v>
      </c>
      <c r="D96">
        <v>17</v>
      </c>
      <c r="E96">
        <v>17</v>
      </c>
      <c r="F96" t="s">
        <v>402</v>
      </c>
      <c r="G96" t="s">
        <v>403</v>
      </c>
      <c r="H96" t="s">
        <v>404</v>
      </c>
      <c r="I96">
        <v>1</v>
      </c>
      <c r="J96">
        <v>17</v>
      </c>
      <c r="K96">
        <v>0</v>
      </c>
      <c r="L96">
        <v>0</v>
      </c>
      <c r="M96">
        <v>0</v>
      </c>
      <c r="N96">
        <f t="shared" si="4"/>
        <v>0</v>
      </c>
      <c r="O96">
        <v>28500000</v>
      </c>
      <c r="P96">
        <v>35057000</v>
      </c>
      <c r="Q96">
        <v>25397000</v>
      </c>
      <c r="R96">
        <f t="shared" si="5"/>
        <v>88954000</v>
      </c>
      <c r="S96" t="e">
        <f t="shared" si="6"/>
        <v>#DIV/0!</v>
      </c>
      <c r="T96">
        <f t="shared" si="7"/>
        <v>3</v>
      </c>
    </row>
    <row r="97" spans="1:20" x14ac:dyDescent="0.3">
      <c r="A97" t="s">
        <v>405</v>
      </c>
      <c r="B97" t="s">
        <v>405</v>
      </c>
      <c r="C97">
        <v>8</v>
      </c>
      <c r="D97">
        <v>8</v>
      </c>
      <c r="E97">
        <v>8</v>
      </c>
      <c r="F97" t="s">
        <v>406</v>
      </c>
      <c r="G97" t="s">
        <v>407</v>
      </c>
      <c r="H97" t="s">
        <v>408</v>
      </c>
      <c r="I97">
        <v>1</v>
      </c>
      <c r="J97">
        <v>8</v>
      </c>
      <c r="K97">
        <v>0</v>
      </c>
      <c r="L97">
        <v>0</v>
      </c>
      <c r="M97">
        <v>0</v>
      </c>
      <c r="N97">
        <f t="shared" si="4"/>
        <v>0</v>
      </c>
      <c r="O97">
        <v>27946000</v>
      </c>
      <c r="P97">
        <v>33684000</v>
      </c>
      <c r="Q97">
        <v>26951000</v>
      </c>
      <c r="R97">
        <f t="shared" si="5"/>
        <v>88581000</v>
      </c>
      <c r="S97" t="e">
        <f t="shared" si="6"/>
        <v>#DIV/0!</v>
      </c>
      <c r="T97">
        <f t="shared" si="7"/>
        <v>3</v>
      </c>
    </row>
    <row r="98" spans="1:20" x14ac:dyDescent="0.3">
      <c r="A98" t="s">
        <v>409</v>
      </c>
      <c r="B98" t="s">
        <v>409</v>
      </c>
      <c r="C98">
        <v>8</v>
      </c>
      <c r="D98">
        <v>8</v>
      </c>
      <c r="E98">
        <v>8</v>
      </c>
      <c r="F98" t="s">
        <v>410</v>
      </c>
      <c r="G98" t="s">
        <v>411</v>
      </c>
      <c r="H98" t="s">
        <v>412</v>
      </c>
      <c r="I98">
        <v>1</v>
      </c>
      <c r="J98">
        <v>8</v>
      </c>
      <c r="K98">
        <v>0</v>
      </c>
      <c r="L98">
        <v>0</v>
      </c>
      <c r="M98">
        <v>0</v>
      </c>
      <c r="N98">
        <f t="shared" si="4"/>
        <v>0</v>
      </c>
      <c r="O98">
        <v>23633000</v>
      </c>
      <c r="P98">
        <v>36540000</v>
      </c>
      <c r="Q98">
        <v>28124000</v>
      </c>
      <c r="R98">
        <f t="shared" si="5"/>
        <v>88297000</v>
      </c>
      <c r="S98" t="e">
        <f t="shared" si="6"/>
        <v>#DIV/0!</v>
      </c>
      <c r="T98">
        <f t="shared" si="7"/>
        <v>3</v>
      </c>
    </row>
    <row r="99" spans="1:20" x14ac:dyDescent="0.3">
      <c r="A99" t="s">
        <v>413</v>
      </c>
      <c r="B99" t="s">
        <v>413</v>
      </c>
      <c r="C99">
        <v>4</v>
      </c>
      <c r="D99">
        <v>3</v>
      </c>
      <c r="E99">
        <v>3</v>
      </c>
      <c r="F99" t="s">
        <v>414</v>
      </c>
      <c r="G99" t="s">
        <v>415</v>
      </c>
      <c r="H99" t="s">
        <v>416</v>
      </c>
      <c r="I99">
        <v>1</v>
      </c>
      <c r="J99">
        <v>4</v>
      </c>
      <c r="K99">
        <v>0</v>
      </c>
      <c r="L99">
        <v>0</v>
      </c>
      <c r="M99">
        <v>0</v>
      </c>
      <c r="N99">
        <f t="shared" si="4"/>
        <v>0</v>
      </c>
      <c r="O99">
        <v>29761000</v>
      </c>
      <c r="P99">
        <v>28846000</v>
      </c>
      <c r="Q99">
        <v>29495000</v>
      </c>
      <c r="R99">
        <f t="shared" si="5"/>
        <v>88102000</v>
      </c>
      <c r="S99" t="e">
        <f t="shared" si="6"/>
        <v>#DIV/0!</v>
      </c>
      <c r="T99">
        <f t="shared" si="7"/>
        <v>3</v>
      </c>
    </row>
    <row r="100" spans="1:20" x14ac:dyDescent="0.3">
      <c r="A100" t="s">
        <v>417</v>
      </c>
      <c r="B100" t="s">
        <v>417</v>
      </c>
      <c r="C100">
        <v>14</v>
      </c>
      <c r="D100">
        <v>10</v>
      </c>
      <c r="E100">
        <v>10</v>
      </c>
      <c r="F100" t="s">
        <v>418</v>
      </c>
      <c r="G100" t="s">
        <v>419</v>
      </c>
      <c r="H100" t="s">
        <v>420</v>
      </c>
      <c r="I100">
        <v>1</v>
      </c>
      <c r="J100">
        <v>14</v>
      </c>
      <c r="K100">
        <v>0</v>
      </c>
      <c r="L100">
        <v>0</v>
      </c>
      <c r="M100">
        <v>0</v>
      </c>
      <c r="N100">
        <f t="shared" si="4"/>
        <v>0</v>
      </c>
      <c r="O100">
        <v>25239000</v>
      </c>
      <c r="P100">
        <v>36320000</v>
      </c>
      <c r="Q100">
        <v>24806000</v>
      </c>
      <c r="R100">
        <f t="shared" si="5"/>
        <v>86365000</v>
      </c>
      <c r="S100" t="e">
        <f t="shared" si="6"/>
        <v>#DIV/0!</v>
      </c>
      <c r="T100">
        <f t="shared" si="7"/>
        <v>3</v>
      </c>
    </row>
    <row r="101" spans="1:20" x14ac:dyDescent="0.3">
      <c r="A101" t="s">
        <v>421</v>
      </c>
      <c r="B101" t="s">
        <v>422</v>
      </c>
      <c r="C101" t="s">
        <v>423</v>
      </c>
      <c r="D101" t="s">
        <v>423</v>
      </c>
      <c r="E101" t="s">
        <v>424</v>
      </c>
      <c r="F101" t="s">
        <v>425</v>
      </c>
      <c r="G101" t="s">
        <v>426</v>
      </c>
      <c r="H101" t="s">
        <v>427</v>
      </c>
      <c r="I101">
        <v>2</v>
      </c>
      <c r="J101">
        <v>12</v>
      </c>
      <c r="K101">
        <v>0</v>
      </c>
      <c r="L101">
        <v>0</v>
      </c>
      <c r="M101">
        <v>0</v>
      </c>
      <c r="N101">
        <f t="shared" si="4"/>
        <v>0</v>
      </c>
      <c r="O101">
        <v>25929000</v>
      </c>
      <c r="P101">
        <v>32672000</v>
      </c>
      <c r="Q101">
        <v>26223000</v>
      </c>
      <c r="R101">
        <f t="shared" si="5"/>
        <v>84824000</v>
      </c>
      <c r="S101" t="e">
        <f t="shared" si="6"/>
        <v>#DIV/0!</v>
      </c>
      <c r="T101">
        <f t="shared" si="7"/>
        <v>3</v>
      </c>
    </row>
    <row r="102" spans="1:20" x14ac:dyDescent="0.3">
      <c r="A102" t="s">
        <v>428</v>
      </c>
      <c r="B102" t="s">
        <v>428</v>
      </c>
      <c r="C102">
        <v>10</v>
      </c>
      <c r="D102">
        <v>4</v>
      </c>
      <c r="E102">
        <v>4</v>
      </c>
      <c r="F102" t="s">
        <v>429</v>
      </c>
      <c r="G102" t="s">
        <v>430</v>
      </c>
      <c r="H102" t="s">
        <v>431</v>
      </c>
      <c r="I102">
        <v>1</v>
      </c>
      <c r="J102">
        <v>10</v>
      </c>
      <c r="K102">
        <v>0</v>
      </c>
      <c r="L102">
        <v>0</v>
      </c>
      <c r="M102">
        <v>0</v>
      </c>
      <c r="N102">
        <f t="shared" si="4"/>
        <v>0</v>
      </c>
      <c r="O102">
        <v>24856000</v>
      </c>
      <c r="P102">
        <v>31044000</v>
      </c>
      <c r="Q102">
        <v>28590000</v>
      </c>
      <c r="R102">
        <f t="shared" si="5"/>
        <v>84490000</v>
      </c>
      <c r="S102" t="e">
        <f t="shared" si="6"/>
        <v>#DIV/0!</v>
      </c>
      <c r="T102">
        <f t="shared" si="7"/>
        <v>3</v>
      </c>
    </row>
    <row r="103" spans="1:20" x14ac:dyDescent="0.3">
      <c r="A103" t="s">
        <v>432</v>
      </c>
      <c r="B103" t="s">
        <v>432</v>
      </c>
      <c r="C103">
        <v>3</v>
      </c>
      <c r="D103">
        <v>3</v>
      </c>
      <c r="E103">
        <v>3</v>
      </c>
      <c r="F103" t="s">
        <v>433</v>
      </c>
      <c r="G103" t="s">
        <v>434</v>
      </c>
      <c r="H103" t="s">
        <v>435</v>
      </c>
      <c r="I103">
        <v>1</v>
      </c>
      <c r="J103">
        <v>3</v>
      </c>
      <c r="K103">
        <v>0</v>
      </c>
      <c r="L103">
        <v>0</v>
      </c>
      <c r="M103">
        <v>0</v>
      </c>
      <c r="N103">
        <f t="shared" si="4"/>
        <v>0</v>
      </c>
      <c r="O103">
        <v>22631000</v>
      </c>
      <c r="P103">
        <v>31197000</v>
      </c>
      <c r="Q103">
        <v>29810000</v>
      </c>
      <c r="R103">
        <f t="shared" si="5"/>
        <v>83638000</v>
      </c>
      <c r="S103" t="e">
        <f t="shared" si="6"/>
        <v>#DIV/0!</v>
      </c>
      <c r="T103">
        <f t="shared" si="7"/>
        <v>3</v>
      </c>
    </row>
    <row r="104" spans="1:20" x14ac:dyDescent="0.3">
      <c r="A104" t="s">
        <v>436</v>
      </c>
      <c r="B104" t="s">
        <v>436</v>
      </c>
      <c r="C104">
        <v>10</v>
      </c>
      <c r="D104">
        <v>10</v>
      </c>
      <c r="E104">
        <v>10</v>
      </c>
      <c r="F104" t="s">
        <v>437</v>
      </c>
      <c r="G104" t="s">
        <v>438</v>
      </c>
      <c r="H104" t="s">
        <v>439</v>
      </c>
      <c r="I104">
        <v>1</v>
      </c>
      <c r="J104">
        <v>10</v>
      </c>
      <c r="K104">
        <v>0</v>
      </c>
      <c r="L104">
        <v>0</v>
      </c>
      <c r="M104">
        <v>0</v>
      </c>
      <c r="N104">
        <f t="shared" si="4"/>
        <v>0</v>
      </c>
      <c r="O104">
        <v>22183000</v>
      </c>
      <c r="P104">
        <v>28578000</v>
      </c>
      <c r="Q104">
        <v>32198000</v>
      </c>
      <c r="R104">
        <f t="shared" si="5"/>
        <v>82959000</v>
      </c>
      <c r="S104" t="e">
        <f t="shared" si="6"/>
        <v>#DIV/0!</v>
      </c>
      <c r="T104">
        <f t="shared" si="7"/>
        <v>3</v>
      </c>
    </row>
    <row r="105" spans="1:20" x14ac:dyDescent="0.3">
      <c r="A105" t="s">
        <v>440</v>
      </c>
      <c r="B105" t="s">
        <v>440</v>
      </c>
      <c r="C105">
        <v>4</v>
      </c>
      <c r="D105">
        <v>4</v>
      </c>
      <c r="E105">
        <v>4</v>
      </c>
      <c r="F105" t="s">
        <v>441</v>
      </c>
      <c r="G105" t="s">
        <v>442</v>
      </c>
      <c r="H105" t="s">
        <v>443</v>
      </c>
      <c r="I105">
        <v>1</v>
      </c>
      <c r="J105">
        <v>4</v>
      </c>
      <c r="K105">
        <v>0</v>
      </c>
      <c r="L105">
        <v>0</v>
      </c>
      <c r="M105">
        <v>0</v>
      </c>
      <c r="N105">
        <f t="shared" si="4"/>
        <v>0</v>
      </c>
      <c r="O105">
        <v>28865000</v>
      </c>
      <c r="P105">
        <v>30142000</v>
      </c>
      <c r="Q105">
        <v>22935000</v>
      </c>
      <c r="R105">
        <f t="shared" si="5"/>
        <v>81942000</v>
      </c>
      <c r="S105" t="e">
        <f t="shared" si="6"/>
        <v>#DIV/0!</v>
      </c>
      <c r="T105">
        <f t="shared" si="7"/>
        <v>3</v>
      </c>
    </row>
    <row r="106" spans="1:20" x14ac:dyDescent="0.3">
      <c r="A106" t="s">
        <v>444</v>
      </c>
      <c r="B106" t="s">
        <v>444</v>
      </c>
      <c r="C106">
        <v>9</v>
      </c>
      <c r="D106">
        <v>9</v>
      </c>
      <c r="E106">
        <v>9</v>
      </c>
      <c r="F106" t="s">
        <v>445</v>
      </c>
      <c r="G106" t="s">
        <v>446</v>
      </c>
      <c r="H106" t="s">
        <v>447</v>
      </c>
      <c r="I106">
        <v>1</v>
      </c>
      <c r="J106">
        <v>9</v>
      </c>
      <c r="K106">
        <v>0</v>
      </c>
      <c r="L106">
        <v>0</v>
      </c>
      <c r="M106">
        <v>0</v>
      </c>
      <c r="N106">
        <f t="shared" si="4"/>
        <v>0</v>
      </c>
      <c r="O106">
        <v>27356000</v>
      </c>
      <c r="P106">
        <v>26702000</v>
      </c>
      <c r="Q106">
        <v>27817000</v>
      </c>
      <c r="R106">
        <f t="shared" si="5"/>
        <v>81875000</v>
      </c>
      <c r="S106" t="e">
        <f t="shared" si="6"/>
        <v>#DIV/0!</v>
      </c>
      <c r="T106">
        <f t="shared" si="7"/>
        <v>3</v>
      </c>
    </row>
    <row r="107" spans="1:20" x14ac:dyDescent="0.3">
      <c r="A107" t="s">
        <v>448</v>
      </c>
      <c r="B107" t="s">
        <v>448</v>
      </c>
      <c r="C107">
        <v>8</v>
      </c>
      <c r="D107">
        <v>8</v>
      </c>
      <c r="E107">
        <v>8</v>
      </c>
      <c r="F107" t="s">
        <v>449</v>
      </c>
      <c r="G107" t="s">
        <v>450</v>
      </c>
      <c r="H107" t="s">
        <v>451</v>
      </c>
      <c r="I107">
        <v>1</v>
      </c>
      <c r="J107">
        <v>8</v>
      </c>
      <c r="K107">
        <v>0</v>
      </c>
      <c r="L107">
        <v>0</v>
      </c>
      <c r="M107">
        <v>0</v>
      </c>
      <c r="N107">
        <f t="shared" si="4"/>
        <v>0</v>
      </c>
      <c r="O107">
        <v>22510000</v>
      </c>
      <c r="P107">
        <v>29394000</v>
      </c>
      <c r="Q107">
        <v>29674000</v>
      </c>
      <c r="R107">
        <f t="shared" si="5"/>
        <v>81578000</v>
      </c>
      <c r="S107" t="e">
        <f t="shared" si="6"/>
        <v>#DIV/0!</v>
      </c>
      <c r="T107">
        <f t="shared" si="7"/>
        <v>3</v>
      </c>
    </row>
    <row r="108" spans="1:20" x14ac:dyDescent="0.3">
      <c r="A108" t="s">
        <v>452</v>
      </c>
      <c r="B108" t="s">
        <v>452</v>
      </c>
      <c r="C108">
        <v>5</v>
      </c>
      <c r="D108">
        <v>5</v>
      </c>
      <c r="E108">
        <v>2</v>
      </c>
      <c r="F108" t="s">
        <v>453</v>
      </c>
      <c r="G108" t="s">
        <v>454</v>
      </c>
      <c r="H108" t="s">
        <v>455</v>
      </c>
      <c r="I108">
        <v>1</v>
      </c>
      <c r="J108">
        <v>5</v>
      </c>
      <c r="K108">
        <v>0</v>
      </c>
      <c r="L108">
        <v>0</v>
      </c>
      <c r="M108">
        <v>0</v>
      </c>
      <c r="N108">
        <f t="shared" si="4"/>
        <v>0</v>
      </c>
      <c r="O108">
        <v>25296000</v>
      </c>
      <c r="P108">
        <v>27520000</v>
      </c>
      <c r="Q108">
        <v>28717000</v>
      </c>
      <c r="R108">
        <f t="shared" si="5"/>
        <v>81533000</v>
      </c>
      <c r="S108" t="e">
        <f t="shared" si="6"/>
        <v>#DIV/0!</v>
      </c>
      <c r="T108">
        <f t="shared" si="7"/>
        <v>3</v>
      </c>
    </row>
    <row r="109" spans="1:20" x14ac:dyDescent="0.3">
      <c r="A109" t="s">
        <v>456</v>
      </c>
      <c r="B109" t="s">
        <v>456</v>
      </c>
      <c r="C109">
        <v>3</v>
      </c>
      <c r="D109">
        <v>3</v>
      </c>
      <c r="E109">
        <v>3</v>
      </c>
      <c r="F109" t="s">
        <v>457</v>
      </c>
      <c r="G109" t="s">
        <v>458</v>
      </c>
      <c r="H109" t="s">
        <v>459</v>
      </c>
      <c r="I109">
        <v>1</v>
      </c>
      <c r="J109">
        <v>3</v>
      </c>
      <c r="K109">
        <v>0</v>
      </c>
      <c r="L109">
        <v>0</v>
      </c>
      <c r="M109">
        <v>0</v>
      </c>
      <c r="N109">
        <f t="shared" si="4"/>
        <v>0</v>
      </c>
      <c r="O109">
        <v>38260000</v>
      </c>
      <c r="P109">
        <v>7183300</v>
      </c>
      <c r="Q109">
        <v>35689000</v>
      </c>
      <c r="R109">
        <f t="shared" si="5"/>
        <v>81132300</v>
      </c>
      <c r="S109" t="e">
        <f t="shared" si="6"/>
        <v>#DIV/0!</v>
      </c>
      <c r="T109">
        <f t="shared" si="7"/>
        <v>3</v>
      </c>
    </row>
    <row r="110" spans="1:20" x14ac:dyDescent="0.3">
      <c r="A110" t="s">
        <v>460</v>
      </c>
      <c r="B110" t="s">
        <v>460</v>
      </c>
      <c r="C110">
        <v>8</v>
      </c>
      <c r="D110">
        <v>8</v>
      </c>
      <c r="E110">
        <v>8</v>
      </c>
      <c r="F110" t="s">
        <v>461</v>
      </c>
      <c r="G110" t="s">
        <v>462</v>
      </c>
      <c r="H110" t="s">
        <v>463</v>
      </c>
      <c r="I110">
        <v>1</v>
      </c>
      <c r="J110">
        <v>8</v>
      </c>
      <c r="K110">
        <v>0</v>
      </c>
      <c r="L110">
        <v>0</v>
      </c>
      <c r="M110">
        <v>0</v>
      </c>
      <c r="N110">
        <f t="shared" si="4"/>
        <v>0</v>
      </c>
      <c r="O110">
        <v>26382000</v>
      </c>
      <c r="P110">
        <v>24435000</v>
      </c>
      <c r="Q110">
        <v>29576000</v>
      </c>
      <c r="R110">
        <f t="shared" si="5"/>
        <v>80393000</v>
      </c>
      <c r="S110" t="e">
        <f t="shared" si="6"/>
        <v>#DIV/0!</v>
      </c>
      <c r="T110">
        <f t="shared" si="7"/>
        <v>3</v>
      </c>
    </row>
    <row r="111" spans="1:20" x14ac:dyDescent="0.3">
      <c r="A111" t="s">
        <v>464</v>
      </c>
      <c r="B111" t="s">
        <v>464</v>
      </c>
      <c r="C111">
        <v>7</v>
      </c>
      <c r="D111">
        <v>7</v>
      </c>
      <c r="E111">
        <v>4</v>
      </c>
      <c r="F111" t="s">
        <v>465</v>
      </c>
      <c r="G111" t="s">
        <v>466</v>
      </c>
      <c r="H111" t="s">
        <v>467</v>
      </c>
      <c r="I111">
        <v>1</v>
      </c>
      <c r="J111">
        <v>7</v>
      </c>
      <c r="K111">
        <v>0</v>
      </c>
      <c r="L111">
        <v>0</v>
      </c>
      <c r="M111">
        <v>0</v>
      </c>
      <c r="N111">
        <f t="shared" si="4"/>
        <v>0</v>
      </c>
      <c r="O111">
        <v>27940000</v>
      </c>
      <c r="P111">
        <v>25927000</v>
      </c>
      <c r="Q111">
        <v>26186000</v>
      </c>
      <c r="R111">
        <f t="shared" si="5"/>
        <v>80053000</v>
      </c>
      <c r="S111" t="e">
        <f t="shared" si="6"/>
        <v>#DIV/0!</v>
      </c>
      <c r="T111">
        <f t="shared" si="7"/>
        <v>3</v>
      </c>
    </row>
    <row r="112" spans="1:20" x14ac:dyDescent="0.3">
      <c r="A112" t="s">
        <v>468</v>
      </c>
      <c r="B112" t="s">
        <v>468</v>
      </c>
      <c r="C112">
        <v>8</v>
      </c>
      <c r="D112">
        <v>8</v>
      </c>
      <c r="E112">
        <v>8</v>
      </c>
      <c r="F112" t="s">
        <v>469</v>
      </c>
      <c r="G112" t="s">
        <v>470</v>
      </c>
      <c r="H112" t="s">
        <v>471</v>
      </c>
      <c r="I112">
        <v>1</v>
      </c>
      <c r="J112">
        <v>8</v>
      </c>
      <c r="K112">
        <v>0</v>
      </c>
      <c r="L112">
        <v>0</v>
      </c>
      <c r="M112">
        <v>0</v>
      </c>
      <c r="N112">
        <f t="shared" si="4"/>
        <v>0</v>
      </c>
      <c r="O112">
        <v>22914000</v>
      </c>
      <c r="P112">
        <v>26556000</v>
      </c>
      <c r="Q112">
        <v>29897000</v>
      </c>
      <c r="R112">
        <f t="shared" si="5"/>
        <v>79367000</v>
      </c>
      <c r="S112" t="e">
        <f t="shared" si="6"/>
        <v>#DIV/0!</v>
      </c>
      <c r="T112">
        <f t="shared" si="7"/>
        <v>3</v>
      </c>
    </row>
    <row r="113" spans="1:20" x14ac:dyDescent="0.3">
      <c r="A113" t="s">
        <v>472</v>
      </c>
      <c r="B113" t="s">
        <v>472</v>
      </c>
      <c r="C113">
        <v>5</v>
      </c>
      <c r="D113">
        <v>5</v>
      </c>
      <c r="E113">
        <v>5</v>
      </c>
      <c r="F113" t="s">
        <v>473</v>
      </c>
      <c r="G113" t="s">
        <v>474</v>
      </c>
      <c r="H113" t="s">
        <v>475</v>
      </c>
      <c r="I113">
        <v>1</v>
      </c>
      <c r="J113">
        <v>5</v>
      </c>
      <c r="K113">
        <v>0</v>
      </c>
      <c r="L113">
        <v>0</v>
      </c>
      <c r="M113">
        <v>0</v>
      </c>
      <c r="N113">
        <f t="shared" si="4"/>
        <v>0</v>
      </c>
      <c r="O113">
        <v>22862000</v>
      </c>
      <c r="P113">
        <v>33062000</v>
      </c>
      <c r="Q113">
        <v>21619000</v>
      </c>
      <c r="R113">
        <f t="shared" si="5"/>
        <v>77543000</v>
      </c>
      <c r="S113" t="e">
        <f t="shared" si="6"/>
        <v>#DIV/0!</v>
      </c>
      <c r="T113">
        <f t="shared" si="7"/>
        <v>3</v>
      </c>
    </row>
    <row r="114" spans="1:20" x14ac:dyDescent="0.3">
      <c r="A114" t="s">
        <v>476</v>
      </c>
      <c r="B114" t="s">
        <v>476</v>
      </c>
      <c r="C114">
        <v>3</v>
      </c>
      <c r="D114">
        <v>3</v>
      </c>
      <c r="E114">
        <v>3</v>
      </c>
      <c r="F114" t="s">
        <v>477</v>
      </c>
      <c r="G114" t="s">
        <v>478</v>
      </c>
      <c r="H114" t="s">
        <v>479</v>
      </c>
      <c r="I114">
        <v>1</v>
      </c>
      <c r="J114">
        <v>3</v>
      </c>
      <c r="K114">
        <v>0</v>
      </c>
      <c r="L114">
        <v>0</v>
      </c>
      <c r="M114">
        <v>0</v>
      </c>
      <c r="N114">
        <f t="shared" si="4"/>
        <v>0</v>
      </c>
      <c r="O114">
        <v>22679000</v>
      </c>
      <c r="P114">
        <v>29308000</v>
      </c>
      <c r="Q114">
        <v>25425000</v>
      </c>
      <c r="R114">
        <f t="shared" si="5"/>
        <v>77412000</v>
      </c>
      <c r="S114" t="e">
        <f t="shared" si="6"/>
        <v>#DIV/0!</v>
      </c>
      <c r="T114">
        <f t="shared" si="7"/>
        <v>3</v>
      </c>
    </row>
    <row r="115" spans="1:20" x14ac:dyDescent="0.3">
      <c r="A115" t="s">
        <v>480</v>
      </c>
      <c r="B115" t="s">
        <v>480</v>
      </c>
      <c r="C115">
        <v>7</v>
      </c>
      <c r="D115">
        <v>7</v>
      </c>
      <c r="E115">
        <v>7</v>
      </c>
      <c r="F115" t="s">
        <v>481</v>
      </c>
      <c r="G115" t="s">
        <v>482</v>
      </c>
      <c r="H115" t="s">
        <v>483</v>
      </c>
      <c r="I115">
        <v>1</v>
      </c>
      <c r="J115">
        <v>7</v>
      </c>
      <c r="K115">
        <v>0</v>
      </c>
      <c r="L115">
        <v>0</v>
      </c>
      <c r="M115">
        <v>0</v>
      </c>
      <c r="N115">
        <f t="shared" si="4"/>
        <v>0</v>
      </c>
      <c r="O115">
        <v>32434000</v>
      </c>
      <c r="P115">
        <v>26066000</v>
      </c>
      <c r="Q115">
        <v>18210000</v>
      </c>
      <c r="R115">
        <f t="shared" si="5"/>
        <v>76710000</v>
      </c>
      <c r="S115" t="e">
        <f t="shared" si="6"/>
        <v>#DIV/0!</v>
      </c>
      <c r="T115">
        <f t="shared" si="7"/>
        <v>3</v>
      </c>
    </row>
    <row r="116" spans="1:20" x14ac:dyDescent="0.3">
      <c r="A116" t="s">
        <v>484</v>
      </c>
      <c r="B116" t="s">
        <v>484</v>
      </c>
      <c r="C116">
        <v>7</v>
      </c>
      <c r="D116">
        <v>4</v>
      </c>
      <c r="E116">
        <v>4</v>
      </c>
      <c r="F116" t="s">
        <v>485</v>
      </c>
      <c r="G116" t="s">
        <v>486</v>
      </c>
      <c r="H116" t="s">
        <v>487</v>
      </c>
      <c r="I116">
        <v>1</v>
      </c>
      <c r="J116">
        <v>7</v>
      </c>
      <c r="K116">
        <v>0</v>
      </c>
      <c r="L116">
        <v>0</v>
      </c>
      <c r="M116">
        <v>0</v>
      </c>
      <c r="N116">
        <f t="shared" si="4"/>
        <v>0</v>
      </c>
      <c r="O116">
        <v>38042000</v>
      </c>
      <c r="P116">
        <v>14732000</v>
      </c>
      <c r="Q116">
        <v>23081000</v>
      </c>
      <c r="R116">
        <f t="shared" si="5"/>
        <v>75855000</v>
      </c>
      <c r="S116" t="e">
        <f t="shared" si="6"/>
        <v>#DIV/0!</v>
      </c>
      <c r="T116">
        <f t="shared" si="7"/>
        <v>3</v>
      </c>
    </row>
    <row r="117" spans="1:20" x14ac:dyDescent="0.3">
      <c r="A117" t="s">
        <v>488</v>
      </c>
      <c r="B117" t="s">
        <v>488</v>
      </c>
      <c r="C117" t="s">
        <v>489</v>
      </c>
      <c r="D117" t="s">
        <v>489</v>
      </c>
      <c r="E117" t="s">
        <v>489</v>
      </c>
      <c r="F117" t="s">
        <v>490</v>
      </c>
      <c r="G117" t="s">
        <v>491</v>
      </c>
      <c r="H117" t="s">
        <v>492</v>
      </c>
      <c r="I117">
        <v>4</v>
      </c>
      <c r="J117">
        <v>6</v>
      </c>
      <c r="K117">
        <v>0</v>
      </c>
      <c r="L117">
        <v>0</v>
      </c>
      <c r="M117">
        <v>0</v>
      </c>
      <c r="N117">
        <f t="shared" si="4"/>
        <v>0</v>
      </c>
      <c r="O117">
        <v>28634000</v>
      </c>
      <c r="P117">
        <v>26313000</v>
      </c>
      <c r="Q117">
        <v>20793000</v>
      </c>
      <c r="R117">
        <f t="shared" si="5"/>
        <v>75740000</v>
      </c>
      <c r="S117" t="e">
        <f t="shared" si="6"/>
        <v>#DIV/0!</v>
      </c>
      <c r="T117">
        <f t="shared" si="7"/>
        <v>3</v>
      </c>
    </row>
    <row r="118" spans="1:20" x14ac:dyDescent="0.3">
      <c r="A118" t="s">
        <v>493</v>
      </c>
      <c r="B118" t="s">
        <v>493</v>
      </c>
      <c r="C118">
        <v>7</v>
      </c>
      <c r="D118">
        <v>7</v>
      </c>
      <c r="E118">
        <v>7</v>
      </c>
      <c r="F118" t="s">
        <v>494</v>
      </c>
      <c r="G118" t="s">
        <v>495</v>
      </c>
      <c r="H118" t="s">
        <v>496</v>
      </c>
      <c r="I118">
        <v>1</v>
      </c>
      <c r="J118">
        <v>7</v>
      </c>
      <c r="K118">
        <v>0</v>
      </c>
      <c r="L118">
        <v>0</v>
      </c>
      <c r="M118">
        <v>0</v>
      </c>
      <c r="N118">
        <f t="shared" si="4"/>
        <v>0</v>
      </c>
      <c r="O118">
        <v>28501000</v>
      </c>
      <c r="P118">
        <v>22638000</v>
      </c>
      <c r="Q118">
        <v>23836000</v>
      </c>
      <c r="R118">
        <f t="shared" si="5"/>
        <v>74975000</v>
      </c>
      <c r="S118" t="e">
        <f t="shared" si="6"/>
        <v>#DIV/0!</v>
      </c>
      <c r="T118">
        <f t="shared" si="7"/>
        <v>3</v>
      </c>
    </row>
    <row r="119" spans="1:20" x14ac:dyDescent="0.3">
      <c r="A119" t="s">
        <v>497</v>
      </c>
      <c r="B119" t="s">
        <v>497</v>
      </c>
      <c r="C119">
        <v>4</v>
      </c>
      <c r="D119">
        <v>4</v>
      </c>
      <c r="E119">
        <v>4</v>
      </c>
      <c r="F119" t="s">
        <v>498</v>
      </c>
      <c r="G119" t="s">
        <v>499</v>
      </c>
      <c r="H119" t="s">
        <v>500</v>
      </c>
      <c r="I119">
        <v>1</v>
      </c>
      <c r="J119">
        <v>4</v>
      </c>
      <c r="K119">
        <v>0</v>
      </c>
      <c r="L119">
        <v>0</v>
      </c>
      <c r="M119">
        <v>0</v>
      </c>
      <c r="N119">
        <f t="shared" si="4"/>
        <v>0</v>
      </c>
      <c r="O119">
        <v>24420000</v>
      </c>
      <c r="P119">
        <v>28010000</v>
      </c>
      <c r="Q119">
        <v>22093000</v>
      </c>
      <c r="R119">
        <f t="shared" si="5"/>
        <v>74523000</v>
      </c>
      <c r="S119" t="e">
        <f t="shared" si="6"/>
        <v>#DIV/0!</v>
      </c>
      <c r="T119">
        <f t="shared" si="7"/>
        <v>3</v>
      </c>
    </row>
    <row r="120" spans="1:20" x14ac:dyDescent="0.3">
      <c r="A120" t="s">
        <v>501</v>
      </c>
      <c r="B120" t="s">
        <v>501</v>
      </c>
      <c r="C120">
        <v>8</v>
      </c>
      <c r="D120">
        <v>8</v>
      </c>
      <c r="E120">
        <v>8</v>
      </c>
      <c r="F120" t="s">
        <v>502</v>
      </c>
      <c r="G120" t="s">
        <v>503</v>
      </c>
      <c r="H120" t="s">
        <v>504</v>
      </c>
      <c r="I120">
        <v>1</v>
      </c>
      <c r="J120">
        <v>8</v>
      </c>
      <c r="K120">
        <v>0</v>
      </c>
      <c r="L120">
        <v>0</v>
      </c>
      <c r="M120">
        <v>0</v>
      </c>
      <c r="N120">
        <f t="shared" si="4"/>
        <v>0</v>
      </c>
      <c r="O120">
        <v>25580000</v>
      </c>
      <c r="P120">
        <v>23596000</v>
      </c>
      <c r="Q120">
        <v>25132000</v>
      </c>
      <c r="R120">
        <f t="shared" si="5"/>
        <v>74308000</v>
      </c>
      <c r="S120" t="e">
        <f t="shared" si="6"/>
        <v>#DIV/0!</v>
      </c>
      <c r="T120">
        <f t="shared" si="7"/>
        <v>3</v>
      </c>
    </row>
    <row r="121" spans="1:20" x14ac:dyDescent="0.3">
      <c r="A121" t="s">
        <v>505</v>
      </c>
      <c r="B121" t="s">
        <v>505</v>
      </c>
      <c r="C121">
        <v>6</v>
      </c>
      <c r="D121">
        <v>6</v>
      </c>
      <c r="E121">
        <v>6</v>
      </c>
      <c r="F121" t="s">
        <v>506</v>
      </c>
      <c r="G121" t="s">
        <v>507</v>
      </c>
      <c r="H121" t="s">
        <v>508</v>
      </c>
      <c r="I121">
        <v>1</v>
      </c>
      <c r="J121">
        <v>6</v>
      </c>
      <c r="K121">
        <v>0</v>
      </c>
      <c r="L121">
        <v>0</v>
      </c>
      <c r="M121">
        <v>0</v>
      </c>
      <c r="N121">
        <f t="shared" si="4"/>
        <v>0</v>
      </c>
      <c r="O121">
        <v>21476000</v>
      </c>
      <c r="P121">
        <v>25807000</v>
      </c>
      <c r="Q121">
        <v>26552000</v>
      </c>
      <c r="R121">
        <f t="shared" si="5"/>
        <v>73835000</v>
      </c>
      <c r="S121" t="e">
        <f t="shared" si="6"/>
        <v>#DIV/0!</v>
      </c>
      <c r="T121">
        <f t="shared" si="7"/>
        <v>3</v>
      </c>
    </row>
    <row r="122" spans="1:20" x14ac:dyDescent="0.3">
      <c r="A122" t="s">
        <v>509</v>
      </c>
      <c r="B122" t="s">
        <v>509</v>
      </c>
      <c r="C122">
        <v>5</v>
      </c>
      <c r="D122">
        <v>5</v>
      </c>
      <c r="E122">
        <v>5</v>
      </c>
      <c r="F122" t="s">
        <v>510</v>
      </c>
      <c r="G122" t="s">
        <v>511</v>
      </c>
      <c r="H122" t="s">
        <v>512</v>
      </c>
      <c r="I122">
        <v>1</v>
      </c>
      <c r="J122">
        <v>5</v>
      </c>
      <c r="K122">
        <v>0</v>
      </c>
      <c r="L122">
        <v>0</v>
      </c>
      <c r="M122">
        <v>0</v>
      </c>
      <c r="N122">
        <f t="shared" si="4"/>
        <v>0</v>
      </c>
      <c r="O122">
        <v>22231000</v>
      </c>
      <c r="P122">
        <v>27574000</v>
      </c>
      <c r="Q122">
        <v>22953000</v>
      </c>
      <c r="R122">
        <f t="shared" si="5"/>
        <v>72758000</v>
      </c>
      <c r="S122" t="e">
        <f t="shared" si="6"/>
        <v>#DIV/0!</v>
      </c>
      <c r="T122">
        <f t="shared" si="7"/>
        <v>3</v>
      </c>
    </row>
    <row r="123" spans="1:20" x14ac:dyDescent="0.3">
      <c r="A123" t="s">
        <v>513</v>
      </c>
      <c r="B123" t="s">
        <v>513</v>
      </c>
      <c r="C123">
        <v>6</v>
      </c>
      <c r="D123">
        <v>6</v>
      </c>
      <c r="E123">
        <v>6</v>
      </c>
      <c r="F123" t="s">
        <v>514</v>
      </c>
      <c r="G123" t="s">
        <v>515</v>
      </c>
      <c r="H123" t="s">
        <v>516</v>
      </c>
      <c r="I123">
        <v>1</v>
      </c>
      <c r="J123">
        <v>6</v>
      </c>
      <c r="K123">
        <v>0</v>
      </c>
      <c r="L123">
        <v>0</v>
      </c>
      <c r="M123">
        <v>0</v>
      </c>
      <c r="N123">
        <f t="shared" si="4"/>
        <v>0</v>
      </c>
      <c r="O123">
        <v>22440000</v>
      </c>
      <c r="P123">
        <v>26884000</v>
      </c>
      <c r="Q123">
        <v>23156000</v>
      </c>
      <c r="R123">
        <f t="shared" si="5"/>
        <v>72480000</v>
      </c>
      <c r="S123" t="e">
        <f t="shared" si="6"/>
        <v>#DIV/0!</v>
      </c>
      <c r="T123">
        <f t="shared" si="7"/>
        <v>3</v>
      </c>
    </row>
    <row r="124" spans="1:20" x14ac:dyDescent="0.3">
      <c r="A124" t="s">
        <v>517</v>
      </c>
      <c r="B124" t="s">
        <v>517</v>
      </c>
      <c r="C124">
        <v>4</v>
      </c>
      <c r="D124">
        <v>4</v>
      </c>
      <c r="E124">
        <v>4</v>
      </c>
      <c r="F124" t="s">
        <v>518</v>
      </c>
      <c r="G124" t="s">
        <v>519</v>
      </c>
      <c r="H124" t="s">
        <v>520</v>
      </c>
      <c r="I124">
        <v>1</v>
      </c>
      <c r="J124">
        <v>4</v>
      </c>
      <c r="K124">
        <v>0</v>
      </c>
      <c r="L124">
        <v>0</v>
      </c>
      <c r="M124">
        <v>0</v>
      </c>
      <c r="N124">
        <f t="shared" si="4"/>
        <v>0</v>
      </c>
      <c r="O124">
        <v>18118000</v>
      </c>
      <c r="P124">
        <v>34161000</v>
      </c>
      <c r="Q124">
        <v>19488000</v>
      </c>
      <c r="R124">
        <f t="shared" si="5"/>
        <v>71767000</v>
      </c>
      <c r="S124" t="e">
        <f t="shared" si="6"/>
        <v>#DIV/0!</v>
      </c>
      <c r="T124">
        <f t="shared" si="7"/>
        <v>3</v>
      </c>
    </row>
    <row r="125" spans="1:20" x14ac:dyDescent="0.3">
      <c r="A125" t="s">
        <v>521</v>
      </c>
      <c r="B125" t="s">
        <v>521</v>
      </c>
      <c r="C125">
        <v>5</v>
      </c>
      <c r="D125">
        <v>5</v>
      </c>
      <c r="E125">
        <v>5</v>
      </c>
      <c r="F125" t="s">
        <v>522</v>
      </c>
      <c r="G125" t="s">
        <v>523</v>
      </c>
      <c r="H125" t="s">
        <v>524</v>
      </c>
      <c r="I125">
        <v>1</v>
      </c>
      <c r="J125">
        <v>5</v>
      </c>
      <c r="K125">
        <v>0</v>
      </c>
      <c r="L125">
        <v>0</v>
      </c>
      <c r="M125">
        <v>0</v>
      </c>
      <c r="N125">
        <f t="shared" si="4"/>
        <v>0</v>
      </c>
      <c r="O125">
        <v>28592000</v>
      </c>
      <c r="P125">
        <v>20764000</v>
      </c>
      <c r="Q125">
        <v>21199000</v>
      </c>
      <c r="R125">
        <f t="shared" si="5"/>
        <v>70555000</v>
      </c>
      <c r="S125" t="e">
        <f t="shared" si="6"/>
        <v>#DIV/0!</v>
      </c>
      <c r="T125">
        <f t="shared" si="7"/>
        <v>3</v>
      </c>
    </row>
    <row r="126" spans="1:20" x14ac:dyDescent="0.3">
      <c r="A126" t="s">
        <v>525</v>
      </c>
      <c r="B126" t="s">
        <v>525</v>
      </c>
      <c r="C126">
        <v>11</v>
      </c>
      <c r="D126">
        <v>11</v>
      </c>
      <c r="E126">
        <v>11</v>
      </c>
      <c r="F126" t="s">
        <v>526</v>
      </c>
      <c r="G126" t="s">
        <v>527</v>
      </c>
      <c r="H126" t="s">
        <v>528</v>
      </c>
      <c r="I126">
        <v>1</v>
      </c>
      <c r="J126">
        <v>11</v>
      </c>
      <c r="K126">
        <v>0</v>
      </c>
      <c r="L126">
        <v>0</v>
      </c>
      <c r="M126">
        <v>0</v>
      </c>
      <c r="N126">
        <f t="shared" si="4"/>
        <v>0</v>
      </c>
      <c r="O126">
        <v>23037000</v>
      </c>
      <c r="P126">
        <v>24795000</v>
      </c>
      <c r="Q126">
        <v>22380000</v>
      </c>
      <c r="R126">
        <f t="shared" si="5"/>
        <v>70212000</v>
      </c>
      <c r="S126" t="e">
        <f t="shared" si="6"/>
        <v>#DIV/0!</v>
      </c>
      <c r="T126">
        <f t="shared" si="7"/>
        <v>3</v>
      </c>
    </row>
    <row r="127" spans="1:20" x14ac:dyDescent="0.3">
      <c r="A127" t="s">
        <v>529</v>
      </c>
      <c r="B127" t="s">
        <v>529</v>
      </c>
      <c r="C127">
        <v>10</v>
      </c>
      <c r="D127">
        <v>10</v>
      </c>
      <c r="E127">
        <v>10</v>
      </c>
      <c r="F127" t="s">
        <v>530</v>
      </c>
      <c r="G127" t="s">
        <v>531</v>
      </c>
      <c r="H127" t="s">
        <v>532</v>
      </c>
      <c r="I127">
        <v>1</v>
      </c>
      <c r="J127">
        <v>10</v>
      </c>
      <c r="K127">
        <v>0</v>
      </c>
      <c r="L127">
        <v>0</v>
      </c>
      <c r="M127">
        <v>0</v>
      </c>
      <c r="N127">
        <f t="shared" si="4"/>
        <v>0</v>
      </c>
      <c r="O127">
        <v>23226000</v>
      </c>
      <c r="P127">
        <v>20510000</v>
      </c>
      <c r="Q127">
        <v>26239000</v>
      </c>
      <c r="R127">
        <f t="shared" si="5"/>
        <v>69975000</v>
      </c>
      <c r="S127" t="e">
        <f t="shared" si="6"/>
        <v>#DIV/0!</v>
      </c>
      <c r="T127">
        <f t="shared" si="7"/>
        <v>3</v>
      </c>
    </row>
    <row r="128" spans="1:20" x14ac:dyDescent="0.3">
      <c r="A128" t="s">
        <v>533</v>
      </c>
      <c r="B128" t="s">
        <v>533</v>
      </c>
      <c r="C128">
        <v>6</v>
      </c>
      <c r="D128">
        <v>6</v>
      </c>
      <c r="E128">
        <v>6</v>
      </c>
      <c r="F128" t="s">
        <v>534</v>
      </c>
      <c r="G128" t="s">
        <v>535</v>
      </c>
      <c r="H128" t="s">
        <v>536</v>
      </c>
      <c r="I128">
        <v>1</v>
      </c>
      <c r="J128">
        <v>6</v>
      </c>
      <c r="K128">
        <v>0</v>
      </c>
      <c r="L128">
        <v>0</v>
      </c>
      <c r="M128">
        <v>0</v>
      </c>
      <c r="N128">
        <f t="shared" si="4"/>
        <v>0</v>
      </c>
      <c r="O128">
        <v>20878000</v>
      </c>
      <c r="P128">
        <v>20844000</v>
      </c>
      <c r="Q128">
        <v>27944000</v>
      </c>
      <c r="R128">
        <f t="shared" si="5"/>
        <v>69666000</v>
      </c>
      <c r="S128" t="e">
        <f t="shared" si="6"/>
        <v>#DIV/0!</v>
      </c>
      <c r="T128">
        <f t="shared" si="7"/>
        <v>3</v>
      </c>
    </row>
    <row r="129" spans="1:20" x14ac:dyDescent="0.3">
      <c r="A129" t="s">
        <v>537</v>
      </c>
      <c r="B129" t="s">
        <v>537</v>
      </c>
      <c r="C129">
        <v>4</v>
      </c>
      <c r="D129">
        <v>4</v>
      </c>
      <c r="E129">
        <v>4</v>
      </c>
      <c r="F129" t="s">
        <v>538</v>
      </c>
      <c r="G129" t="s">
        <v>539</v>
      </c>
      <c r="H129" t="s">
        <v>540</v>
      </c>
      <c r="I129">
        <v>1</v>
      </c>
      <c r="J129">
        <v>4</v>
      </c>
      <c r="K129">
        <v>0</v>
      </c>
      <c r="L129">
        <v>0</v>
      </c>
      <c r="M129">
        <v>0</v>
      </c>
      <c r="N129">
        <f t="shared" si="4"/>
        <v>0</v>
      </c>
      <c r="O129">
        <v>19356000</v>
      </c>
      <c r="P129">
        <v>21918000</v>
      </c>
      <c r="Q129">
        <v>27745000</v>
      </c>
      <c r="R129">
        <f t="shared" si="5"/>
        <v>69019000</v>
      </c>
      <c r="S129" t="e">
        <f t="shared" si="6"/>
        <v>#DIV/0!</v>
      </c>
      <c r="T129">
        <f t="shared" si="7"/>
        <v>3</v>
      </c>
    </row>
    <row r="130" spans="1:20" x14ac:dyDescent="0.3">
      <c r="A130" t="s">
        <v>541</v>
      </c>
      <c r="B130" t="s">
        <v>541</v>
      </c>
      <c r="C130">
        <v>7</v>
      </c>
      <c r="D130">
        <v>7</v>
      </c>
      <c r="E130">
        <v>7</v>
      </c>
      <c r="F130" t="s">
        <v>542</v>
      </c>
      <c r="G130" t="s">
        <v>543</v>
      </c>
      <c r="H130" t="s">
        <v>544</v>
      </c>
      <c r="I130">
        <v>1</v>
      </c>
      <c r="J130">
        <v>7</v>
      </c>
      <c r="K130">
        <v>0</v>
      </c>
      <c r="L130">
        <v>0</v>
      </c>
      <c r="M130">
        <v>0</v>
      </c>
      <c r="N130">
        <f t="shared" ref="N130:N158" si="8">SUM(K130:M130)</f>
        <v>0</v>
      </c>
      <c r="O130">
        <v>23439000</v>
      </c>
      <c r="P130">
        <v>21322000</v>
      </c>
      <c r="Q130">
        <v>23675000</v>
      </c>
      <c r="R130">
        <f t="shared" ref="R130:R158" si="9">SUM(O130:Q130)</f>
        <v>68436000</v>
      </c>
      <c r="S130" t="e">
        <f t="shared" ref="S130:S158" si="10">R130/N130</f>
        <v>#DIV/0!</v>
      </c>
      <c r="T130">
        <f t="shared" ref="T130:T158" si="11">COUNTIF(O130:Q130,"&gt;1")</f>
        <v>3</v>
      </c>
    </row>
    <row r="131" spans="1:20" x14ac:dyDescent="0.3">
      <c r="A131" t="s">
        <v>545</v>
      </c>
      <c r="B131" t="s">
        <v>545</v>
      </c>
      <c r="C131">
        <v>4</v>
      </c>
      <c r="D131">
        <v>4</v>
      </c>
      <c r="E131">
        <v>4</v>
      </c>
      <c r="F131" t="s">
        <v>546</v>
      </c>
      <c r="G131" t="s">
        <v>547</v>
      </c>
      <c r="H131" t="s">
        <v>548</v>
      </c>
      <c r="I131">
        <v>1</v>
      </c>
      <c r="J131">
        <v>4</v>
      </c>
      <c r="K131">
        <v>0</v>
      </c>
      <c r="L131">
        <v>0</v>
      </c>
      <c r="M131">
        <v>0</v>
      </c>
      <c r="N131">
        <f t="shared" si="8"/>
        <v>0</v>
      </c>
      <c r="O131">
        <v>24484000</v>
      </c>
      <c r="P131">
        <v>23893000</v>
      </c>
      <c r="Q131">
        <v>18125000</v>
      </c>
      <c r="R131">
        <f t="shared" si="9"/>
        <v>66502000</v>
      </c>
      <c r="S131" t="e">
        <f t="shared" si="10"/>
        <v>#DIV/0!</v>
      </c>
      <c r="T131">
        <f t="shared" si="11"/>
        <v>3</v>
      </c>
    </row>
    <row r="132" spans="1:20" x14ac:dyDescent="0.3">
      <c r="A132" t="s">
        <v>549</v>
      </c>
      <c r="B132" t="s">
        <v>549</v>
      </c>
      <c r="C132">
        <v>5</v>
      </c>
      <c r="D132">
        <v>5</v>
      </c>
      <c r="E132">
        <v>5</v>
      </c>
      <c r="F132" t="s">
        <v>550</v>
      </c>
      <c r="G132" t="s">
        <v>551</v>
      </c>
      <c r="H132" t="s">
        <v>552</v>
      </c>
      <c r="I132">
        <v>1</v>
      </c>
      <c r="J132">
        <v>5</v>
      </c>
      <c r="K132">
        <v>0</v>
      </c>
      <c r="L132">
        <v>0</v>
      </c>
      <c r="M132">
        <v>0</v>
      </c>
      <c r="N132">
        <f t="shared" si="8"/>
        <v>0</v>
      </c>
      <c r="O132">
        <v>22063000</v>
      </c>
      <c r="P132">
        <v>24801000</v>
      </c>
      <c r="Q132">
        <v>19284000</v>
      </c>
      <c r="R132">
        <f t="shared" si="9"/>
        <v>66148000</v>
      </c>
      <c r="S132" t="e">
        <f t="shared" si="10"/>
        <v>#DIV/0!</v>
      </c>
      <c r="T132">
        <f t="shared" si="11"/>
        <v>3</v>
      </c>
    </row>
    <row r="133" spans="1:20" x14ac:dyDescent="0.3">
      <c r="A133" t="s">
        <v>553</v>
      </c>
      <c r="B133" t="s">
        <v>553</v>
      </c>
      <c r="C133">
        <v>6</v>
      </c>
      <c r="D133">
        <v>6</v>
      </c>
      <c r="E133">
        <v>6</v>
      </c>
      <c r="F133" t="s">
        <v>554</v>
      </c>
      <c r="G133" t="s">
        <v>555</v>
      </c>
      <c r="H133" t="s">
        <v>556</v>
      </c>
      <c r="I133">
        <v>1</v>
      </c>
      <c r="J133">
        <v>6</v>
      </c>
      <c r="K133">
        <v>0</v>
      </c>
      <c r="L133">
        <v>0</v>
      </c>
      <c r="M133">
        <v>0</v>
      </c>
      <c r="N133">
        <f t="shared" si="8"/>
        <v>0</v>
      </c>
      <c r="O133">
        <v>21795000</v>
      </c>
      <c r="P133">
        <v>22646000</v>
      </c>
      <c r="Q133">
        <v>21410000</v>
      </c>
      <c r="R133">
        <f t="shared" si="9"/>
        <v>65851000</v>
      </c>
      <c r="S133" t="e">
        <f t="shared" si="10"/>
        <v>#DIV/0!</v>
      </c>
      <c r="T133">
        <f t="shared" si="11"/>
        <v>3</v>
      </c>
    </row>
    <row r="134" spans="1:20" x14ac:dyDescent="0.3">
      <c r="A134" t="s">
        <v>557</v>
      </c>
      <c r="B134" t="s">
        <v>557</v>
      </c>
      <c r="C134">
        <v>7</v>
      </c>
      <c r="D134">
        <v>7</v>
      </c>
      <c r="E134">
        <v>7</v>
      </c>
      <c r="F134" t="s">
        <v>558</v>
      </c>
      <c r="G134" t="s">
        <v>559</v>
      </c>
      <c r="H134" t="s">
        <v>560</v>
      </c>
      <c r="I134">
        <v>1</v>
      </c>
      <c r="J134">
        <v>7</v>
      </c>
      <c r="K134">
        <v>0</v>
      </c>
      <c r="L134">
        <v>0</v>
      </c>
      <c r="M134">
        <v>0</v>
      </c>
      <c r="N134">
        <f t="shared" si="8"/>
        <v>0</v>
      </c>
      <c r="O134">
        <v>21300000</v>
      </c>
      <c r="P134">
        <v>20290000</v>
      </c>
      <c r="Q134">
        <v>21970000</v>
      </c>
      <c r="R134">
        <f t="shared" si="9"/>
        <v>63560000</v>
      </c>
      <c r="S134" t="e">
        <f t="shared" si="10"/>
        <v>#DIV/0!</v>
      </c>
      <c r="T134">
        <f t="shared" si="11"/>
        <v>3</v>
      </c>
    </row>
    <row r="135" spans="1:20" x14ac:dyDescent="0.3">
      <c r="A135" t="s">
        <v>561</v>
      </c>
      <c r="B135" t="s">
        <v>561</v>
      </c>
      <c r="C135">
        <v>3</v>
      </c>
      <c r="D135">
        <v>3</v>
      </c>
      <c r="E135">
        <v>3</v>
      </c>
      <c r="F135" t="s">
        <v>562</v>
      </c>
      <c r="G135" t="s">
        <v>563</v>
      </c>
      <c r="H135" t="s">
        <v>564</v>
      </c>
      <c r="I135">
        <v>1</v>
      </c>
      <c r="J135">
        <v>3</v>
      </c>
      <c r="K135">
        <v>0</v>
      </c>
      <c r="L135">
        <v>0</v>
      </c>
      <c r="M135">
        <v>0</v>
      </c>
      <c r="N135">
        <f t="shared" si="8"/>
        <v>0</v>
      </c>
      <c r="O135">
        <v>21563000</v>
      </c>
      <c r="P135">
        <v>23022000</v>
      </c>
      <c r="Q135">
        <v>18275000</v>
      </c>
      <c r="R135">
        <f t="shared" si="9"/>
        <v>62860000</v>
      </c>
      <c r="S135" t="e">
        <f t="shared" si="10"/>
        <v>#DIV/0!</v>
      </c>
      <c r="T135">
        <f t="shared" si="11"/>
        <v>3</v>
      </c>
    </row>
    <row r="136" spans="1:20" x14ac:dyDescent="0.3">
      <c r="A136" t="s">
        <v>565</v>
      </c>
      <c r="B136" t="s">
        <v>565</v>
      </c>
      <c r="C136">
        <v>9</v>
      </c>
      <c r="D136">
        <v>9</v>
      </c>
      <c r="E136">
        <v>8</v>
      </c>
      <c r="F136" t="s">
        <v>566</v>
      </c>
      <c r="G136" t="s">
        <v>567</v>
      </c>
      <c r="H136" t="s">
        <v>568</v>
      </c>
      <c r="I136">
        <v>1</v>
      </c>
      <c r="J136">
        <v>9</v>
      </c>
      <c r="K136">
        <v>0</v>
      </c>
      <c r="L136">
        <v>0</v>
      </c>
      <c r="M136">
        <v>0</v>
      </c>
      <c r="N136">
        <f t="shared" si="8"/>
        <v>0</v>
      </c>
      <c r="O136">
        <v>18292000</v>
      </c>
      <c r="P136">
        <v>23554000</v>
      </c>
      <c r="Q136">
        <v>19253000</v>
      </c>
      <c r="R136">
        <f t="shared" si="9"/>
        <v>61099000</v>
      </c>
      <c r="S136" t="e">
        <f t="shared" si="10"/>
        <v>#DIV/0!</v>
      </c>
      <c r="T136">
        <f t="shared" si="11"/>
        <v>3</v>
      </c>
    </row>
    <row r="137" spans="1:20" x14ac:dyDescent="0.3">
      <c r="A137" t="s">
        <v>569</v>
      </c>
      <c r="B137" t="s">
        <v>569</v>
      </c>
      <c r="C137">
        <v>3</v>
      </c>
      <c r="D137">
        <v>3</v>
      </c>
      <c r="E137">
        <v>3</v>
      </c>
      <c r="F137" t="s">
        <v>570</v>
      </c>
      <c r="G137" t="s">
        <v>571</v>
      </c>
      <c r="H137" t="s">
        <v>572</v>
      </c>
      <c r="I137">
        <v>1</v>
      </c>
      <c r="J137">
        <v>3</v>
      </c>
      <c r="K137">
        <v>0</v>
      </c>
      <c r="L137">
        <v>0</v>
      </c>
      <c r="M137">
        <v>0</v>
      </c>
      <c r="N137">
        <f t="shared" si="8"/>
        <v>0</v>
      </c>
      <c r="O137">
        <v>19620000</v>
      </c>
      <c r="P137">
        <v>18815000</v>
      </c>
      <c r="Q137">
        <v>20703000</v>
      </c>
      <c r="R137">
        <f t="shared" si="9"/>
        <v>59138000</v>
      </c>
      <c r="S137" t="e">
        <f t="shared" si="10"/>
        <v>#DIV/0!</v>
      </c>
      <c r="T137">
        <f t="shared" si="11"/>
        <v>3</v>
      </c>
    </row>
    <row r="138" spans="1:20" x14ac:dyDescent="0.3">
      <c r="A138" t="s">
        <v>573</v>
      </c>
      <c r="B138" t="s">
        <v>573</v>
      </c>
      <c r="C138">
        <v>5</v>
      </c>
      <c r="D138">
        <v>5</v>
      </c>
      <c r="E138">
        <v>5</v>
      </c>
      <c r="F138" t="s">
        <v>574</v>
      </c>
      <c r="G138" t="s">
        <v>575</v>
      </c>
      <c r="H138" t="s">
        <v>576</v>
      </c>
      <c r="I138">
        <v>1</v>
      </c>
      <c r="J138">
        <v>5</v>
      </c>
      <c r="K138">
        <v>0</v>
      </c>
      <c r="L138">
        <v>0</v>
      </c>
      <c r="M138">
        <v>0</v>
      </c>
      <c r="N138">
        <f t="shared" si="8"/>
        <v>0</v>
      </c>
      <c r="O138">
        <v>16368000</v>
      </c>
      <c r="P138">
        <v>18664000</v>
      </c>
      <c r="Q138">
        <v>23543000</v>
      </c>
      <c r="R138">
        <f t="shared" si="9"/>
        <v>58575000</v>
      </c>
      <c r="S138" t="e">
        <f t="shared" si="10"/>
        <v>#DIV/0!</v>
      </c>
      <c r="T138">
        <f t="shared" si="11"/>
        <v>3</v>
      </c>
    </row>
    <row r="139" spans="1:20" x14ac:dyDescent="0.3">
      <c r="A139" t="s">
        <v>577</v>
      </c>
      <c r="B139" t="s">
        <v>577</v>
      </c>
      <c r="C139">
        <v>3</v>
      </c>
      <c r="D139">
        <v>3</v>
      </c>
      <c r="E139">
        <v>3</v>
      </c>
      <c r="F139" t="s">
        <v>578</v>
      </c>
      <c r="G139" t="s">
        <v>579</v>
      </c>
      <c r="H139" t="s">
        <v>580</v>
      </c>
      <c r="I139">
        <v>1</v>
      </c>
      <c r="J139">
        <v>3</v>
      </c>
      <c r="K139">
        <v>0</v>
      </c>
      <c r="L139">
        <v>0</v>
      </c>
      <c r="M139">
        <v>0</v>
      </c>
      <c r="N139">
        <f t="shared" si="8"/>
        <v>0</v>
      </c>
      <c r="O139">
        <v>17753000</v>
      </c>
      <c r="P139">
        <v>20670000</v>
      </c>
      <c r="Q139">
        <v>16886000</v>
      </c>
      <c r="R139">
        <f t="shared" si="9"/>
        <v>55309000</v>
      </c>
      <c r="S139" t="e">
        <f t="shared" si="10"/>
        <v>#DIV/0!</v>
      </c>
      <c r="T139">
        <f t="shared" si="11"/>
        <v>3</v>
      </c>
    </row>
    <row r="140" spans="1:20" x14ac:dyDescent="0.3">
      <c r="A140" t="s">
        <v>581</v>
      </c>
      <c r="B140" t="s">
        <v>581</v>
      </c>
      <c r="C140">
        <v>5</v>
      </c>
      <c r="D140">
        <v>5</v>
      </c>
      <c r="E140">
        <v>5</v>
      </c>
      <c r="F140" t="s">
        <v>582</v>
      </c>
      <c r="G140" t="s">
        <v>583</v>
      </c>
      <c r="H140" t="s">
        <v>584</v>
      </c>
      <c r="I140">
        <v>1</v>
      </c>
      <c r="J140">
        <v>5</v>
      </c>
      <c r="K140">
        <v>0</v>
      </c>
      <c r="L140">
        <v>0</v>
      </c>
      <c r="M140">
        <v>0</v>
      </c>
      <c r="N140">
        <f t="shared" si="8"/>
        <v>0</v>
      </c>
      <c r="O140">
        <v>17888000</v>
      </c>
      <c r="P140">
        <v>18123000</v>
      </c>
      <c r="Q140">
        <v>17219000</v>
      </c>
      <c r="R140">
        <f t="shared" si="9"/>
        <v>53230000</v>
      </c>
      <c r="S140" t="e">
        <f t="shared" si="10"/>
        <v>#DIV/0!</v>
      </c>
      <c r="T140">
        <f t="shared" si="11"/>
        <v>3</v>
      </c>
    </row>
    <row r="141" spans="1:20" x14ac:dyDescent="0.3">
      <c r="A141" t="s">
        <v>585</v>
      </c>
      <c r="B141" t="s">
        <v>585</v>
      </c>
      <c r="C141">
        <v>4</v>
      </c>
      <c r="D141">
        <v>4</v>
      </c>
      <c r="E141">
        <v>4</v>
      </c>
      <c r="F141" t="s">
        <v>586</v>
      </c>
      <c r="G141" t="s">
        <v>587</v>
      </c>
      <c r="H141" t="s">
        <v>588</v>
      </c>
      <c r="I141">
        <v>1</v>
      </c>
      <c r="J141">
        <v>4</v>
      </c>
      <c r="K141">
        <v>0</v>
      </c>
      <c r="L141">
        <v>0</v>
      </c>
      <c r="M141">
        <v>0</v>
      </c>
      <c r="N141">
        <f t="shared" si="8"/>
        <v>0</v>
      </c>
      <c r="O141">
        <v>20380000</v>
      </c>
      <c r="P141">
        <v>13089000</v>
      </c>
      <c r="Q141">
        <v>19034000</v>
      </c>
      <c r="R141">
        <f t="shared" si="9"/>
        <v>52503000</v>
      </c>
      <c r="S141" t="e">
        <f t="shared" si="10"/>
        <v>#DIV/0!</v>
      </c>
      <c r="T141">
        <f t="shared" si="11"/>
        <v>3</v>
      </c>
    </row>
    <row r="142" spans="1:20" x14ac:dyDescent="0.3">
      <c r="A142" t="s">
        <v>589</v>
      </c>
      <c r="B142" t="s">
        <v>589</v>
      </c>
      <c r="C142">
        <v>6</v>
      </c>
      <c r="D142">
        <v>6</v>
      </c>
      <c r="E142">
        <v>6</v>
      </c>
      <c r="F142" t="s">
        <v>590</v>
      </c>
      <c r="G142" t="s">
        <v>591</v>
      </c>
      <c r="H142" t="s">
        <v>592</v>
      </c>
      <c r="I142">
        <v>1</v>
      </c>
      <c r="J142">
        <v>6</v>
      </c>
      <c r="K142">
        <v>0</v>
      </c>
      <c r="L142">
        <v>0</v>
      </c>
      <c r="M142">
        <v>0</v>
      </c>
      <c r="N142">
        <f t="shared" si="8"/>
        <v>0</v>
      </c>
      <c r="O142">
        <v>17804000</v>
      </c>
      <c r="P142">
        <v>16442000</v>
      </c>
      <c r="Q142">
        <v>18156000</v>
      </c>
      <c r="R142">
        <f t="shared" si="9"/>
        <v>52402000</v>
      </c>
      <c r="S142" t="e">
        <f t="shared" si="10"/>
        <v>#DIV/0!</v>
      </c>
      <c r="T142">
        <f t="shared" si="11"/>
        <v>3</v>
      </c>
    </row>
    <row r="143" spans="1:20" x14ac:dyDescent="0.3">
      <c r="A143" t="s">
        <v>593</v>
      </c>
      <c r="B143" t="s">
        <v>593</v>
      </c>
      <c r="C143">
        <v>7</v>
      </c>
      <c r="D143">
        <v>7</v>
      </c>
      <c r="E143">
        <v>7</v>
      </c>
      <c r="F143" t="s">
        <v>594</v>
      </c>
      <c r="G143" t="s">
        <v>595</v>
      </c>
      <c r="H143" t="s">
        <v>596</v>
      </c>
      <c r="I143">
        <v>1</v>
      </c>
      <c r="J143">
        <v>7</v>
      </c>
      <c r="K143">
        <v>0</v>
      </c>
      <c r="L143">
        <v>0</v>
      </c>
      <c r="M143">
        <v>0</v>
      </c>
      <c r="N143">
        <f t="shared" si="8"/>
        <v>0</v>
      </c>
      <c r="O143">
        <v>13341000</v>
      </c>
      <c r="P143">
        <v>19364000</v>
      </c>
      <c r="Q143">
        <v>19586000</v>
      </c>
      <c r="R143">
        <f t="shared" si="9"/>
        <v>52291000</v>
      </c>
      <c r="S143" t="e">
        <f t="shared" si="10"/>
        <v>#DIV/0!</v>
      </c>
      <c r="T143">
        <f t="shared" si="11"/>
        <v>3</v>
      </c>
    </row>
    <row r="144" spans="1:20" x14ac:dyDescent="0.3">
      <c r="A144" t="s">
        <v>597</v>
      </c>
      <c r="B144" t="s">
        <v>597</v>
      </c>
      <c r="C144">
        <v>3</v>
      </c>
      <c r="D144">
        <v>3</v>
      </c>
      <c r="E144">
        <v>3</v>
      </c>
      <c r="F144" t="s">
        <v>598</v>
      </c>
      <c r="G144" t="s">
        <v>599</v>
      </c>
      <c r="H144" t="s">
        <v>600</v>
      </c>
      <c r="I144">
        <v>1</v>
      </c>
      <c r="J144">
        <v>3</v>
      </c>
      <c r="K144">
        <v>0</v>
      </c>
      <c r="L144">
        <v>0</v>
      </c>
      <c r="M144">
        <v>0</v>
      </c>
      <c r="N144">
        <f t="shared" si="8"/>
        <v>0</v>
      </c>
      <c r="O144">
        <v>15570000</v>
      </c>
      <c r="P144">
        <v>21723000</v>
      </c>
      <c r="Q144">
        <v>14345000</v>
      </c>
      <c r="R144">
        <f t="shared" si="9"/>
        <v>51638000</v>
      </c>
      <c r="S144" t="e">
        <f t="shared" si="10"/>
        <v>#DIV/0!</v>
      </c>
      <c r="T144">
        <f t="shared" si="11"/>
        <v>3</v>
      </c>
    </row>
    <row r="145" spans="1:20" x14ac:dyDescent="0.3">
      <c r="A145" t="s">
        <v>601</v>
      </c>
      <c r="B145" t="s">
        <v>601</v>
      </c>
      <c r="C145">
        <v>6</v>
      </c>
      <c r="D145">
        <v>6</v>
      </c>
      <c r="E145">
        <v>6</v>
      </c>
      <c r="F145" t="s">
        <v>602</v>
      </c>
      <c r="G145" t="s">
        <v>603</v>
      </c>
      <c r="H145" t="s">
        <v>604</v>
      </c>
      <c r="I145">
        <v>1</v>
      </c>
      <c r="J145">
        <v>6</v>
      </c>
      <c r="K145">
        <v>0</v>
      </c>
      <c r="L145">
        <v>0</v>
      </c>
      <c r="M145">
        <v>0</v>
      </c>
      <c r="N145">
        <f t="shared" si="8"/>
        <v>0</v>
      </c>
      <c r="O145">
        <v>13100000</v>
      </c>
      <c r="P145">
        <v>20031000</v>
      </c>
      <c r="Q145">
        <v>18045000</v>
      </c>
      <c r="R145">
        <f t="shared" si="9"/>
        <v>51176000</v>
      </c>
      <c r="S145" t="e">
        <f t="shared" si="10"/>
        <v>#DIV/0!</v>
      </c>
      <c r="T145">
        <f t="shared" si="11"/>
        <v>3</v>
      </c>
    </row>
    <row r="146" spans="1:20" x14ac:dyDescent="0.3">
      <c r="A146" t="s">
        <v>605</v>
      </c>
      <c r="B146" t="s">
        <v>605</v>
      </c>
      <c r="C146">
        <v>4</v>
      </c>
      <c r="D146">
        <v>4</v>
      </c>
      <c r="E146">
        <v>4</v>
      </c>
      <c r="F146" t="s">
        <v>606</v>
      </c>
      <c r="G146" t="s">
        <v>607</v>
      </c>
      <c r="H146" t="s">
        <v>608</v>
      </c>
      <c r="I146">
        <v>1</v>
      </c>
      <c r="J146">
        <v>4</v>
      </c>
      <c r="K146">
        <v>0</v>
      </c>
      <c r="L146">
        <v>0</v>
      </c>
      <c r="M146">
        <v>0</v>
      </c>
      <c r="N146">
        <f t="shared" si="8"/>
        <v>0</v>
      </c>
      <c r="O146">
        <v>14413000</v>
      </c>
      <c r="P146">
        <v>17514000</v>
      </c>
      <c r="Q146">
        <v>15185000</v>
      </c>
      <c r="R146">
        <f t="shared" si="9"/>
        <v>47112000</v>
      </c>
      <c r="S146" t="e">
        <f t="shared" si="10"/>
        <v>#DIV/0!</v>
      </c>
      <c r="T146">
        <f t="shared" si="11"/>
        <v>3</v>
      </c>
    </row>
    <row r="147" spans="1:20" x14ac:dyDescent="0.3">
      <c r="A147" t="s">
        <v>609</v>
      </c>
      <c r="B147" t="s">
        <v>609</v>
      </c>
      <c r="C147">
        <v>3</v>
      </c>
      <c r="D147">
        <v>3</v>
      </c>
      <c r="E147">
        <v>3</v>
      </c>
      <c r="F147" t="s">
        <v>610</v>
      </c>
      <c r="G147" t="s">
        <v>611</v>
      </c>
      <c r="H147" t="s">
        <v>612</v>
      </c>
      <c r="I147">
        <v>1</v>
      </c>
      <c r="J147">
        <v>3</v>
      </c>
      <c r="K147">
        <v>0</v>
      </c>
      <c r="L147">
        <v>0</v>
      </c>
      <c r="M147">
        <v>0</v>
      </c>
      <c r="N147">
        <f t="shared" si="8"/>
        <v>0</v>
      </c>
      <c r="O147">
        <v>14025000</v>
      </c>
      <c r="P147">
        <v>16915000</v>
      </c>
      <c r="Q147">
        <v>15864000</v>
      </c>
      <c r="R147">
        <f t="shared" si="9"/>
        <v>46804000</v>
      </c>
      <c r="S147" t="e">
        <f t="shared" si="10"/>
        <v>#DIV/0!</v>
      </c>
      <c r="T147">
        <f t="shared" si="11"/>
        <v>3</v>
      </c>
    </row>
    <row r="148" spans="1:20" x14ac:dyDescent="0.3">
      <c r="A148" t="s">
        <v>613</v>
      </c>
      <c r="B148" t="s">
        <v>613</v>
      </c>
      <c r="C148">
        <v>5</v>
      </c>
      <c r="D148">
        <v>5</v>
      </c>
      <c r="E148">
        <v>5</v>
      </c>
      <c r="F148" t="s">
        <v>614</v>
      </c>
      <c r="G148" t="s">
        <v>615</v>
      </c>
      <c r="H148" t="s">
        <v>616</v>
      </c>
      <c r="I148">
        <v>1</v>
      </c>
      <c r="J148">
        <v>5</v>
      </c>
      <c r="K148">
        <v>0</v>
      </c>
      <c r="L148">
        <v>0</v>
      </c>
      <c r="M148">
        <v>0</v>
      </c>
      <c r="N148">
        <f t="shared" si="8"/>
        <v>0</v>
      </c>
      <c r="O148">
        <v>14771000</v>
      </c>
      <c r="P148">
        <v>14950000</v>
      </c>
      <c r="Q148">
        <v>17021000</v>
      </c>
      <c r="R148">
        <f t="shared" si="9"/>
        <v>46742000</v>
      </c>
      <c r="S148" t="e">
        <f t="shared" si="10"/>
        <v>#DIV/0!</v>
      </c>
      <c r="T148">
        <f t="shared" si="11"/>
        <v>3</v>
      </c>
    </row>
    <row r="149" spans="1:20" x14ac:dyDescent="0.3">
      <c r="A149" t="s">
        <v>617</v>
      </c>
      <c r="B149" t="s">
        <v>617</v>
      </c>
      <c r="C149">
        <v>3</v>
      </c>
      <c r="D149">
        <v>3</v>
      </c>
      <c r="E149">
        <v>3</v>
      </c>
      <c r="F149" t="s">
        <v>618</v>
      </c>
      <c r="G149" t="s">
        <v>619</v>
      </c>
      <c r="H149" t="s">
        <v>620</v>
      </c>
      <c r="I149">
        <v>1</v>
      </c>
      <c r="J149">
        <v>3</v>
      </c>
      <c r="K149">
        <v>0</v>
      </c>
      <c r="L149">
        <v>0</v>
      </c>
      <c r="M149">
        <v>0</v>
      </c>
      <c r="N149">
        <f t="shared" si="8"/>
        <v>0</v>
      </c>
      <c r="O149">
        <v>14237000</v>
      </c>
      <c r="P149">
        <v>18097000</v>
      </c>
      <c r="Q149">
        <v>12011000</v>
      </c>
      <c r="R149">
        <f t="shared" si="9"/>
        <v>44345000</v>
      </c>
      <c r="S149" t="e">
        <f t="shared" si="10"/>
        <v>#DIV/0!</v>
      </c>
      <c r="T149">
        <f t="shared" si="11"/>
        <v>3</v>
      </c>
    </row>
    <row r="150" spans="1:20" x14ac:dyDescent="0.3">
      <c r="A150" t="s">
        <v>621</v>
      </c>
      <c r="B150" t="s">
        <v>621</v>
      </c>
      <c r="C150">
        <v>4</v>
      </c>
      <c r="D150">
        <v>4</v>
      </c>
      <c r="E150">
        <v>4</v>
      </c>
      <c r="F150" t="s">
        <v>622</v>
      </c>
      <c r="G150" t="s">
        <v>623</v>
      </c>
      <c r="H150" t="s">
        <v>624</v>
      </c>
      <c r="I150">
        <v>1</v>
      </c>
      <c r="J150">
        <v>4</v>
      </c>
      <c r="K150">
        <v>0</v>
      </c>
      <c r="L150">
        <v>0</v>
      </c>
      <c r="M150">
        <v>0</v>
      </c>
      <c r="N150">
        <f t="shared" si="8"/>
        <v>0</v>
      </c>
      <c r="O150">
        <v>13304000</v>
      </c>
      <c r="P150">
        <v>14365000</v>
      </c>
      <c r="Q150">
        <v>14360000</v>
      </c>
      <c r="R150">
        <f t="shared" si="9"/>
        <v>42029000</v>
      </c>
      <c r="S150" t="e">
        <f t="shared" si="10"/>
        <v>#DIV/0!</v>
      </c>
      <c r="T150">
        <f t="shared" si="11"/>
        <v>3</v>
      </c>
    </row>
    <row r="151" spans="1:20" x14ac:dyDescent="0.3">
      <c r="A151" t="s">
        <v>625</v>
      </c>
      <c r="B151" t="s">
        <v>625</v>
      </c>
      <c r="C151">
        <v>2</v>
      </c>
      <c r="D151">
        <v>2</v>
      </c>
      <c r="E151">
        <v>2</v>
      </c>
      <c r="F151" t="s">
        <v>626</v>
      </c>
      <c r="G151" t="s">
        <v>627</v>
      </c>
      <c r="H151" t="s">
        <v>628</v>
      </c>
      <c r="I151">
        <v>1</v>
      </c>
      <c r="J151">
        <v>2</v>
      </c>
      <c r="K151">
        <v>0</v>
      </c>
      <c r="L151">
        <v>0</v>
      </c>
      <c r="M151">
        <v>0</v>
      </c>
      <c r="N151">
        <f t="shared" si="8"/>
        <v>0</v>
      </c>
      <c r="O151">
        <v>12243000</v>
      </c>
      <c r="P151">
        <v>15508000</v>
      </c>
      <c r="Q151">
        <v>13371000</v>
      </c>
      <c r="R151">
        <f t="shared" si="9"/>
        <v>41122000</v>
      </c>
      <c r="S151" t="e">
        <f t="shared" si="10"/>
        <v>#DIV/0!</v>
      </c>
      <c r="T151">
        <f t="shared" si="11"/>
        <v>3</v>
      </c>
    </row>
    <row r="152" spans="1:20" x14ac:dyDescent="0.3">
      <c r="A152" t="s">
        <v>629</v>
      </c>
      <c r="B152" t="s">
        <v>629</v>
      </c>
      <c r="C152">
        <v>2</v>
      </c>
      <c r="D152">
        <v>2</v>
      </c>
      <c r="E152">
        <v>2</v>
      </c>
      <c r="F152" t="s">
        <v>630</v>
      </c>
      <c r="G152" t="s">
        <v>631</v>
      </c>
      <c r="H152" t="s">
        <v>632</v>
      </c>
      <c r="I152">
        <v>1</v>
      </c>
      <c r="J152">
        <v>2</v>
      </c>
      <c r="K152">
        <v>0</v>
      </c>
      <c r="L152">
        <v>0</v>
      </c>
      <c r="M152">
        <v>0</v>
      </c>
      <c r="N152">
        <f t="shared" si="8"/>
        <v>0</v>
      </c>
      <c r="O152">
        <v>16301000</v>
      </c>
      <c r="P152">
        <v>8355300</v>
      </c>
      <c r="Q152">
        <v>12250000</v>
      </c>
      <c r="R152">
        <f t="shared" si="9"/>
        <v>36906300</v>
      </c>
      <c r="S152" t="e">
        <f t="shared" si="10"/>
        <v>#DIV/0!</v>
      </c>
      <c r="T152">
        <f t="shared" si="11"/>
        <v>3</v>
      </c>
    </row>
    <row r="153" spans="1:20" x14ac:dyDescent="0.3">
      <c r="A153" t="s">
        <v>633</v>
      </c>
      <c r="B153" t="s">
        <v>633</v>
      </c>
      <c r="C153">
        <v>4</v>
      </c>
      <c r="D153">
        <v>4</v>
      </c>
      <c r="E153">
        <v>4</v>
      </c>
      <c r="F153" t="s">
        <v>634</v>
      </c>
      <c r="G153" t="s">
        <v>635</v>
      </c>
      <c r="H153" t="s">
        <v>636</v>
      </c>
      <c r="I153">
        <v>1</v>
      </c>
      <c r="J153">
        <v>4</v>
      </c>
      <c r="K153">
        <v>0</v>
      </c>
      <c r="L153">
        <v>0</v>
      </c>
      <c r="M153">
        <v>0</v>
      </c>
      <c r="N153">
        <f t="shared" si="8"/>
        <v>0</v>
      </c>
      <c r="O153">
        <v>10544000</v>
      </c>
      <c r="P153">
        <v>12163000</v>
      </c>
      <c r="Q153">
        <v>10689000</v>
      </c>
      <c r="R153">
        <f t="shared" si="9"/>
        <v>33396000</v>
      </c>
      <c r="S153" t="e">
        <f t="shared" si="10"/>
        <v>#DIV/0!</v>
      </c>
      <c r="T153">
        <f t="shared" si="11"/>
        <v>3</v>
      </c>
    </row>
    <row r="154" spans="1:20" x14ac:dyDescent="0.3">
      <c r="A154" t="s">
        <v>637</v>
      </c>
      <c r="B154" t="s">
        <v>637</v>
      </c>
      <c r="C154">
        <v>2</v>
      </c>
      <c r="D154">
        <v>2</v>
      </c>
      <c r="E154">
        <v>2</v>
      </c>
      <c r="F154" t="s">
        <v>638</v>
      </c>
      <c r="G154" t="s">
        <v>639</v>
      </c>
      <c r="H154" t="s">
        <v>640</v>
      </c>
      <c r="I154">
        <v>1</v>
      </c>
      <c r="J154">
        <v>2</v>
      </c>
      <c r="K154">
        <v>0</v>
      </c>
      <c r="L154">
        <v>0</v>
      </c>
      <c r="M154">
        <v>0</v>
      </c>
      <c r="N154">
        <f t="shared" si="8"/>
        <v>0</v>
      </c>
      <c r="O154">
        <v>9970200</v>
      </c>
      <c r="P154">
        <v>13727000</v>
      </c>
      <c r="Q154">
        <v>9646900</v>
      </c>
      <c r="R154">
        <f t="shared" si="9"/>
        <v>33344100</v>
      </c>
      <c r="S154" t="e">
        <f t="shared" si="10"/>
        <v>#DIV/0!</v>
      </c>
      <c r="T154">
        <f t="shared" si="11"/>
        <v>3</v>
      </c>
    </row>
    <row r="155" spans="1:20" x14ac:dyDescent="0.3">
      <c r="A155" t="s">
        <v>641</v>
      </c>
      <c r="B155" t="s">
        <v>641</v>
      </c>
      <c r="C155">
        <v>3</v>
      </c>
      <c r="D155">
        <v>3</v>
      </c>
      <c r="E155">
        <v>3</v>
      </c>
      <c r="F155" t="s">
        <v>642</v>
      </c>
      <c r="G155" t="s">
        <v>643</v>
      </c>
      <c r="H155" t="s">
        <v>644</v>
      </c>
      <c r="I155">
        <v>1</v>
      </c>
      <c r="J155">
        <v>3</v>
      </c>
      <c r="K155">
        <v>0</v>
      </c>
      <c r="L155">
        <v>0</v>
      </c>
      <c r="M155">
        <v>0</v>
      </c>
      <c r="N155">
        <f t="shared" si="8"/>
        <v>0</v>
      </c>
      <c r="O155">
        <v>8546200</v>
      </c>
      <c r="P155">
        <v>10813000</v>
      </c>
      <c r="Q155">
        <v>9875400</v>
      </c>
      <c r="R155">
        <f t="shared" si="9"/>
        <v>29234600</v>
      </c>
      <c r="S155" t="e">
        <f t="shared" si="10"/>
        <v>#DIV/0!</v>
      </c>
      <c r="T155">
        <f t="shared" si="11"/>
        <v>3</v>
      </c>
    </row>
    <row r="156" spans="1:20" x14ac:dyDescent="0.3">
      <c r="A156" t="s">
        <v>645</v>
      </c>
      <c r="B156" t="s">
        <v>645</v>
      </c>
      <c r="C156">
        <v>2</v>
      </c>
      <c r="D156">
        <v>2</v>
      </c>
      <c r="E156">
        <v>2</v>
      </c>
      <c r="F156" t="s">
        <v>646</v>
      </c>
      <c r="G156" t="s">
        <v>647</v>
      </c>
      <c r="H156" t="s">
        <v>648</v>
      </c>
      <c r="I156">
        <v>1</v>
      </c>
      <c r="J156">
        <v>2</v>
      </c>
      <c r="K156">
        <v>0</v>
      </c>
      <c r="L156">
        <v>0</v>
      </c>
      <c r="M156">
        <v>0</v>
      </c>
      <c r="N156">
        <f t="shared" si="8"/>
        <v>0</v>
      </c>
      <c r="O156">
        <v>8038600</v>
      </c>
      <c r="P156">
        <v>10664000</v>
      </c>
      <c r="Q156">
        <v>10104000</v>
      </c>
      <c r="R156">
        <f t="shared" si="9"/>
        <v>28806600</v>
      </c>
      <c r="S156" t="e">
        <f t="shared" si="10"/>
        <v>#DIV/0!</v>
      </c>
      <c r="T156">
        <f t="shared" si="11"/>
        <v>3</v>
      </c>
    </row>
    <row r="157" spans="1:20" x14ac:dyDescent="0.3">
      <c r="A157" t="s">
        <v>649</v>
      </c>
      <c r="B157" t="s">
        <v>649</v>
      </c>
      <c r="C157">
        <v>8</v>
      </c>
      <c r="D157">
        <v>7</v>
      </c>
      <c r="E157">
        <v>6</v>
      </c>
      <c r="F157" t="s">
        <v>650</v>
      </c>
      <c r="G157" t="s">
        <v>651</v>
      </c>
      <c r="H157" t="s">
        <v>652</v>
      </c>
      <c r="I157">
        <v>1</v>
      </c>
      <c r="J157">
        <v>8</v>
      </c>
      <c r="K157">
        <v>0</v>
      </c>
      <c r="L157">
        <v>0</v>
      </c>
      <c r="M157">
        <v>0</v>
      </c>
      <c r="N157">
        <f t="shared" si="8"/>
        <v>0</v>
      </c>
      <c r="O157">
        <v>7765000</v>
      </c>
      <c r="P157">
        <v>9982700</v>
      </c>
      <c r="Q157">
        <v>10265000</v>
      </c>
      <c r="R157">
        <f t="shared" si="9"/>
        <v>28012700</v>
      </c>
      <c r="S157" t="e">
        <f t="shared" si="10"/>
        <v>#DIV/0!</v>
      </c>
      <c r="T157">
        <f t="shared" si="11"/>
        <v>3</v>
      </c>
    </row>
    <row r="158" spans="1:20" x14ac:dyDescent="0.3">
      <c r="A158" t="s">
        <v>653</v>
      </c>
      <c r="B158" t="s">
        <v>653</v>
      </c>
      <c r="C158">
        <v>20</v>
      </c>
      <c r="D158">
        <v>20</v>
      </c>
      <c r="E158">
        <v>20</v>
      </c>
      <c r="F158" t="s">
        <v>654</v>
      </c>
      <c r="G158" t="s">
        <v>655</v>
      </c>
      <c r="H158" t="s">
        <v>656</v>
      </c>
      <c r="I158">
        <v>1</v>
      </c>
      <c r="J158">
        <v>20</v>
      </c>
      <c r="K158">
        <v>0</v>
      </c>
      <c r="L158">
        <v>0</v>
      </c>
      <c r="M158">
        <v>0</v>
      </c>
      <c r="N158">
        <f t="shared" si="8"/>
        <v>0</v>
      </c>
      <c r="O158">
        <v>7951400</v>
      </c>
      <c r="P158">
        <v>9834800</v>
      </c>
      <c r="Q158">
        <v>5342700</v>
      </c>
      <c r="R158">
        <f t="shared" si="9"/>
        <v>23128900</v>
      </c>
      <c r="S158" t="e">
        <f t="shared" si="10"/>
        <v>#DIV/0!</v>
      </c>
      <c r="T158">
        <f t="shared" si="11"/>
        <v>3</v>
      </c>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9"/>
  <sheetViews>
    <sheetView workbookViewId="0">
      <pane ySplit="1" topLeftCell="A2" activePane="bottomLeft" state="frozen"/>
      <selection pane="bottomLeft" activeCell="H6" sqref="H6"/>
    </sheetView>
  </sheetViews>
  <sheetFormatPr defaultRowHeight="14.4" x14ac:dyDescent="0.3"/>
  <sheetData>
    <row r="1" spans="1:20" x14ac:dyDescent="0.3">
      <c r="A1" s="1" t="s">
        <v>0</v>
      </c>
      <c r="B1" s="1" t="s">
        <v>1</v>
      </c>
      <c r="C1" s="1" t="s">
        <v>2</v>
      </c>
      <c r="D1" s="1" t="s">
        <v>3</v>
      </c>
      <c r="E1" s="1" t="s">
        <v>4</v>
      </c>
      <c r="F1" s="1" t="s">
        <v>5</v>
      </c>
      <c r="G1" s="1" t="s">
        <v>6</v>
      </c>
      <c r="H1" s="1" t="s">
        <v>7</v>
      </c>
      <c r="I1" s="1" t="s">
        <v>8</v>
      </c>
      <c r="J1" s="1" t="s">
        <v>9</v>
      </c>
      <c r="K1" s="1" t="s">
        <v>745</v>
      </c>
      <c r="L1" s="1" t="s">
        <v>658</v>
      </c>
      <c r="M1" s="1" t="s">
        <v>659</v>
      </c>
      <c r="N1" s="1" t="s">
        <v>749</v>
      </c>
      <c r="O1" s="1" t="s">
        <v>746</v>
      </c>
      <c r="P1" s="1" t="s">
        <v>747</v>
      </c>
      <c r="Q1" s="1" t="s">
        <v>748</v>
      </c>
      <c r="R1" s="1" t="s">
        <v>11</v>
      </c>
      <c r="S1" s="1" t="s">
        <v>663</v>
      </c>
      <c r="T1" s="1" t="s">
        <v>13</v>
      </c>
    </row>
    <row r="2" spans="1:20" x14ac:dyDescent="0.3">
      <c r="A2" t="s">
        <v>14</v>
      </c>
      <c r="B2" t="s">
        <v>14</v>
      </c>
      <c r="C2">
        <v>91</v>
      </c>
      <c r="D2">
        <v>91</v>
      </c>
      <c r="E2">
        <v>89</v>
      </c>
      <c r="F2" t="s">
        <v>15</v>
      </c>
      <c r="G2" t="s">
        <v>16</v>
      </c>
      <c r="H2" t="s">
        <v>17</v>
      </c>
      <c r="I2">
        <v>1</v>
      </c>
      <c r="J2">
        <v>91</v>
      </c>
      <c r="K2">
        <v>101910000</v>
      </c>
      <c r="L2">
        <v>80971000</v>
      </c>
      <c r="M2">
        <v>97837000</v>
      </c>
      <c r="N2">
        <f t="shared" ref="N2:N33" si="0">SUM(K2:M2)</f>
        <v>280718000</v>
      </c>
      <c r="O2">
        <v>99229000000</v>
      </c>
      <c r="P2">
        <v>114830000000</v>
      </c>
      <c r="Q2">
        <v>120430000000</v>
      </c>
      <c r="R2">
        <f t="shared" ref="R2:R33" si="1">SUM(O2:Q2)</f>
        <v>334489000000</v>
      </c>
      <c r="S2">
        <f t="shared" ref="S2:S59" si="2">R2/N2</f>
        <v>1191.5481016536169</v>
      </c>
      <c r="T2">
        <f t="shared" ref="T2:T59" si="3">COUNTIF(O2:Q2,"&gt;1")</f>
        <v>3</v>
      </c>
    </row>
    <row r="3" spans="1:20" x14ac:dyDescent="0.3">
      <c r="A3" t="s">
        <v>18</v>
      </c>
      <c r="B3" t="s">
        <v>18</v>
      </c>
      <c r="C3">
        <v>37</v>
      </c>
      <c r="D3">
        <v>23</v>
      </c>
      <c r="E3">
        <v>23</v>
      </c>
      <c r="F3" t="s">
        <v>19</v>
      </c>
      <c r="G3" t="s">
        <v>20</v>
      </c>
      <c r="H3" t="s">
        <v>21</v>
      </c>
      <c r="I3">
        <v>1</v>
      </c>
      <c r="J3">
        <v>37</v>
      </c>
      <c r="K3">
        <v>624240000</v>
      </c>
      <c r="L3">
        <v>674520000</v>
      </c>
      <c r="M3">
        <v>591450000</v>
      </c>
      <c r="N3">
        <f t="shared" si="0"/>
        <v>1890210000</v>
      </c>
      <c r="O3">
        <v>30162000000</v>
      </c>
      <c r="P3">
        <v>41762000000</v>
      </c>
      <c r="Q3">
        <v>26885000000</v>
      </c>
      <c r="R3">
        <f t="shared" si="1"/>
        <v>98809000000</v>
      </c>
      <c r="S3">
        <f t="shared" si="2"/>
        <v>52.274085948122163</v>
      </c>
      <c r="T3">
        <f t="shared" si="3"/>
        <v>3</v>
      </c>
    </row>
    <row r="4" spans="1:20" x14ac:dyDescent="0.3">
      <c r="A4" t="s">
        <v>22</v>
      </c>
      <c r="B4" t="s">
        <v>22</v>
      </c>
      <c r="C4">
        <v>48</v>
      </c>
      <c r="D4">
        <v>48</v>
      </c>
      <c r="E4">
        <v>34</v>
      </c>
      <c r="F4" t="s">
        <v>23</v>
      </c>
      <c r="G4" t="s">
        <v>20</v>
      </c>
      <c r="H4" t="s">
        <v>24</v>
      </c>
      <c r="I4">
        <v>1</v>
      </c>
      <c r="J4">
        <v>48</v>
      </c>
      <c r="K4">
        <v>661730000</v>
      </c>
      <c r="L4">
        <v>864520000</v>
      </c>
      <c r="M4">
        <v>787580000</v>
      </c>
      <c r="N4">
        <f t="shared" si="0"/>
        <v>2313830000</v>
      </c>
      <c r="O4">
        <v>22718000000</v>
      </c>
      <c r="P4">
        <v>32017000000</v>
      </c>
      <c r="Q4">
        <v>23334000000</v>
      </c>
      <c r="R4">
        <f t="shared" si="1"/>
        <v>78069000000</v>
      </c>
      <c r="S4">
        <f t="shared" si="2"/>
        <v>33.740162414697707</v>
      </c>
      <c r="T4">
        <f t="shared" si="3"/>
        <v>3</v>
      </c>
    </row>
    <row r="5" spans="1:20" x14ac:dyDescent="0.3">
      <c r="A5" t="s">
        <v>41</v>
      </c>
      <c r="B5" t="s">
        <v>41</v>
      </c>
      <c r="C5">
        <v>42</v>
      </c>
      <c r="D5">
        <v>42</v>
      </c>
      <c r="E5">
        <v>41</v>
      </c>
      <c r="F5" t="s">
        <v>42</v>
      </c>
      <c r="G5" t="s">
        <v>43</v>
      </c>
      <c r="H5" t="s">
        <v>44</v>
      </c>
      <c r="I5">
        <v>1</v>
      </c>
      <c r="J5">
        <v>42</v>
      </c>
      <c r="K5">
        <v>77036000</v>
      </c>
      <c r="L5">
        <v>65527000</v>
      </c>
      <c r="M5">
        <v>72728000</v>
      </c>
      <c r="N5">
        <f t="shared" si="0"/>
        <v>215291000</v>
      </c>
      <c r="O5">
        <v>12947000000</v>
      </c>
      <c r="P5">
        <v>18126000000</v>
      </c>
      <c r="Q5">
        <v>11318000000</v>
      </c>
      <c r="R5">
        <f t="shared" si="1"/>
        <v>42391000000</v>
      </c>
      <c r="S5">
        <f t="shared" si="2"/>
        <v>196.90093872944061</v>
      </c>
      <c r="T5">
        <f t="shared" si="3"/>
        <v>3</v>
      </c>
    </row>
    <row r="6" spans="1:20" x14ac:dyDescent="0.3">
      <c r="A6" t="s">
        <v>33</v>
      </c>
      <c r="B6" t="s">
        <v>33</v>
      </c>
      <c r="C6">
        <v>59</v>
      </c>
      <c r="D6">
        <v>59</v>
      </c>
      <c r="E6">
        <v>59</v>
      </c>
      <c r="F6" t="s">
        <v>34</v>
      </c>
      <c r="G6" t="s">
        <v>35</v>
      </c>
      <c r="H6" t="s">
        <v>36</v>
      </c>
      <c r="I6">
        <v>1</v>
      </c>
      <c r="J6">
        <v>59</v>
      </c>
      <c r="K6">
        <v>53215000</v>
      </c>
      <c r="L6">
        <v>83694000</v>
      </c>
      <c r="M6">
        <v>69927000</v>
      </c>
      <c r="N6">
        <f t="shared" si="0"/>
        <v>206836000</v>
      </c>
      <c r="O6">
        <v>13878000000</v>
      </c>
      <c r="P6">
        <v>13666000000</v>
      </c>
      <c r="Q6">
        <v>13691000000</v>
      </c>
      <c r="R6">
        <f t="shared" si="1"/>
        <v>41235000000</v>
      </c>
      <c r="S6">
        <f t="shared" si="2"/>
        <v>199.36084627434295</v>
      </c>
      <c r="T6">
        <f t="shared" si="3"/>
        <v>3</v>
      </c>
    </row>
    <row r="7" spans="1:20" x14ac:dyDescent="0.3">
      <c r="A7" t="s">
        <v>29</v>
      </c>
      <c r="B7" t="s">
        <v>29</v>
      </c>
      <c r="C7">
        <v>85</v>
      </c>
      <c r="D7">
        <v>85</v>
      </c>
      <c r="E7">
        <v>85</v>
      </c>
      <c r="F7" t="s">
        <v>30</v>
      </c>
      <c r="G7" t="s">
        <v>31</v>
      </c>
      <c r="H7" t="s">
        <v>32</v>
      </c>
      <c r="I7">
        <v>1</v>
      </c>
      <c r="J7">
        <v>85</v>
      </c>
      <c r="K7">
        <v>770950000</v>
      </c>
      <c r="L7">
        <v>789330000</v>
      </c>
      <c r="M7">
        <v>613660000</v>
      </c>
      <c r="N7">
        <f t="shared" si="0"/>
        <v>2173940000</v>
      </c>
      <c r="O7">
        <v>12833000000</v>
      </c>
      <c r="P7">
        <v>13079000000</v>
      </c>
      <c r="Q7">
        <v>15279000000</v>
      </c>
      <c r="R7">
        <f t="shared" si="1"/>
        <v>41191000000</v>
      </c>
      <c r="S7">
        <f t="shared" si="2"/>
        <v>18.947625049449385</v>
      </c>
      <c r="T7">
        <f t="shared" si="3"/>
        <v>3</v>
      </c>
    </row>
    <row r="8" spans="1:20" x14ac:dyDescent="0.3">
      <c r="A8" t="s">
        <v>25</v>
      </c>
      <c r="B8" t="s">
        <v>25</v>
      </c>
      <c r="C8">
        <v>25</v>
      </c>
      <c r="D8">
        <v>25</v>
      </c>
      <c r="E8">
        <v>25</v>
      </c>
      <c r="F8" t="s">
        <v>26</v>
      </c>
      <c r="G8" t="s">
        <v>27</v>
      </c>
      <c r="H8" t="s">
        <v>28</v>
      </c>
      <c r="I8">
        <v>1</v>
      </c>
      <c r="J8">
        <v>25</v>
      </c>
      <c r="K8">
        <v>285880000</v>
      </c>
      <c r="L8">
        <v>331550000</v>
      </c>
      <c r="M8">
        <v>293740000</v>
      </c>
      <c r="N8">
        <f t="shared" si="0"/>
        <v>911170000</v>
      </c>
      <c r="O8">
        <v>10437000000</v>
      </c>
      <c r="P8">
        <v>10669000000</v>
      </c>
      <c r="Q8">
        <v>8727600000</v>
      </c>
      <c r="R8">
        <f t="shared" si="1"/>
        <v>29833600000</v>
      </c>
      <c r="S8">
        <f t="shared" si="2"/>
        <v>32.742078865634298</v>
      </c>
      <c r="T8">
        <f t="shared" si="3"/>
        <v>3</v>
      </c>
    </row>
    <row r="9" spans="1:20" x14ac:dyDescent="0.3">
      <c r="A9" t="s">
        <v>53</v>
      </c>
      <c r="B9" t="s">
        <v>53</v>
      </c>
      <c r="C9">
        <v>77</v>
      </c>
      <c r="D9">
        <v>77</v>
      </c>
      <c r="E9">
        <v>77</v>
      </c>
      <c r="F9" t="s">
        <v>54</v>
      </c>
      <c r="G9" t="s">
        <v>55</v>
      </c>
      <c r="H9" t="s">
        <v>56</v>
      </c>
      <c r="I9">
        <v>1</v>
      </c>
      <c r="J9">
        <v>77</v>
      </c>
      <c r="K9">
        <v>221690000</v>
      </c>
      <c r="L9">
        <v>206930000</v>
      </c>
      <c r="M9">
        <v>264380000</v>
      </c>
      <c r="N9">
        <f t="shared" si="0"/>
        <v>693000000</v>
      </c>
      <c r="O9">
        <v>1601700000</v>
      </c>
      <c r="P9">
        <v>4629300000</v>
      </c>
      <c r="Q9">
        <v>4356700000</v>
      </c>
      <c r="R9">
        <f t="shared" si="1"/>
        <v>10587700000</v>
      </c>
      <c r="S9">
        <f t="shared" si="2"/>
        <v>15.278066378066377</v>
      </c>
      <c r="T9">
        <f t="shared" si="3"/>
        <v>3</v>
      </c>
    </row>
    <row r="10" spans="1:20" x14ac:dyDescent="0.3">
      <c r="A10" t="s">
        <v>45</v>
      </c>
      <c r="B10" t="s">
        <v>45</v>
      </c>
      <c r="C10">
        <v>104</v>
      </c>
      <c r="D10">
        <v>104</v>
      </c>
      <c r="E10">
        <v>104</v>
      </c>
      <c r="F10" t="s">
        <v>46</v>
      </c>
      <c r="G10" t="s">
        <v>47</v>
      </c>
      <c r="H10" t="s">
        <v>48</v>
      </c>
      <c r="I10">
        <v>1</v>
      </c>
      <c r="J10">
        <v>104</v>
      </c>
      <c r="K10">
        <v>0</v>
      </c>
      <c r="L10">
        <v>32904000</v>
      </c>
      <c r="M10">
        <v>37777000</v>
      </c>
      <c r="N10">
        <f t="shared" si="0"/>
        <v>70681000</v>
      </c>
      <c r="O10">
        <v>2236800000</v>
      </c>
      <c r="P10">
        <v>2518600000</v>
      </c>
      <c r="Q10">
        <v>2549900000</v>
      </c>
      <c r="R10">
        <f t="shared" si="1"/>
        <v>7305300000</v>
      </c>
      <c r="S10">
        <f t="shared" si="2"/>
        <v>103.35592309107115</v>
      </c>
      <c r="T10">
        <f t="shared" si="3"/>
        <v>3</v>
      </c>
    </row>
    <row r="11" spans="1:20" x14ac:dyDescent="0.3">
      <c r="A11" t="s">
        <v>37</v>
      </c>
      <c r="B11" t="s">
        <v>37</v>
      </c>
      <c r="C11">
        <v>22</v>
      </c>
      <c r="D11">
        <v>22</v>
      </c>
      <c r="E11">
        <v>22</v>
      </c>
      <c r="F11" t="s">
        <v>38</v>
      </c>
      <c r="G11" t="s">
        <v>39</v>
      </c>
      <c r="H11" t="s">
        <v>40</v>
      </c>
      <c r="I11">
        <v>1</v>
      </c>
      <c r="J11">
        <v>22</v>
      </c>
      <c r="K11">
        <v>122610000</v>
      </c>
      <c r="L11">
        <v>124760000</v>
      </c>
      <c r="M11">
        <v>118730000</v>
      </c>
      <c r="N11">
        <f t="shared" si="0"/>
        <v>366100000</v>
      </c>
      <c r="O11">
        <v>2381700000</v>
      </c>
      <c r="P11">
        <v>1720100000</v>
      </c>
      <c r="Q11">
        <v>2321300000</v>
      </c>
      <c r="R11">
        <f t="shared" si="1"/>
        <v>6423100000</v>
      </c>
      <c r="S11">
        <f t="shared" si="2"/>
        <v>17.544659928981154</v>
      </c>
      <c r="T11">
        <f t="shared" si="3"/>
        <v>3</v>
      </c>
    </row>
    <row r="12" spans="1:20" x14ac:dyDescent="0.3">
      <c r="A12" t="s">
        <v>49</v>
      </c>
      <c r="B12" t="s">
        <v>49</v>
      </c>
      <c r="C12">
        <v>49</v>
      </c>
      <c r="D12">
        <v>47</v>
      </c>
      <c r="E12">
        <v>44</v>
      </c>
      <c r="F12" t="s">
        <v>50</v>
      </c>
      <c r="G12" t="s">
        <v>51</v>
      </c>
      <c r="H12" t="s">
        <v>52</v>
      </c>
      <c r="I12">
        <v>1</v>
      </c>
      <c r="J12">
        <v>49</v>
      </c>
      <c r="K12">
        <v>0</v>
      </c>
      <c r="L12">
        <v>0</v>
      </c>
      <c r="M12">
        <v>0</v>
      </c>
      <c r="N12">
        <f t="shared" si="0"/>
        <v>0</v>
      </c>
      <c r="O12">
        <v>1814000000</v>
      </c>
      <c r="P12">
        <v>1785300000</v>
      </c>
      <c r="Q12">
        <v>2150900000</v>
      </c>
      <c r="R12">
        <f t="shared" si="1"/>
        <v>5750200000</v>
      </c>
      <c r="S12" t="e">
        <f t="shared" si="2"/>
        <v>#DIV/0!</v>
      </c>
      <c r="T12">
        <f t="shared" si="3"/>
        <v>3</v>
      </c>
    </row>
    <row r="13" spans="1:20" x14ac:dyDescent="0.3">
      <c r="A13" t="s">
        <v>57</v>
      </c>
      <c r="B13" t="s">
        <v>57</v>
      </c>
      <c r="C13">
        <v>26</v>
      </c>
      <c r="D13">
        <v>26</v>
      </c>
      <c r="E13">
        <v>26</v>
      </c>
      <c r="F13" t="s">
        <v>58</v>
      </c>
      <c r="G13" t="s">
        <v>59</v>
      </c>
      <c r="H13" t="s">
        <v>60</v>
      </c>
      <c r="I13">
        <v>1</v>
      </c>
      <c r="J13">
        <v>26</v>
      </c>
      <c r="K13">
        <v>0</v>
      </c>
      <c r="L13">
        <v>50247000</v>
      </c>
      <c r="M13">
        <v>39518000</v>
      </c>
      <c r="N13">
        <f t="shared" si="0"/>
        <v>89765000</v>
      </c>
      <c r="O13">
        <v>1221300000</v>
      </c>
      <c r="P13">
        <v>1524600000</v>
      </c>
      <c r="Q13">
        <v>1467500000</v>
      </c>
      <c r="R13">
        <f t="shared" si="1"/>
        <v>4213400000</v>
      </c>
      <c r="S13">
        <f t="shared" si="2"/>
        <v>46.938116192279843</v>
      </c>
      <c r="T13">
        <f t="shared" si="3"/>
        <v>3</v>
      </c>
    </row>
    <row r="14" spans="1:20" x14ac:dyDescent="0.3">
      <c r="A14" t="s">
        <v>81</v>
      </c>
      <c r="B14" t="s">
        <v>81</v>
      </c>
      <c r="C14">
        <v>26</v>
      </c>
      <c r="D14">
        <v>26</v>
      </c>
      <c r="E14">
        <v>26</v>
      </c>
      <c r="F14" t="s">
        <v>82</v>
      </c>
      <c r="G14" t="s">
        <v>83</v>
      </c>
      <c r="H14" t="s">
        <v>84</v>
      </c>
      <c r="I14">
        <v>1</v>
      </c>
      <c r="J14">
        <v>26</v>
      </c>
      <c r="K14">
        <v>0</v>
      </c>
      <c r="L14">
        <v>8611700</v>
      </c>
      <c r="M14">
        <v>18127000</v>
      </c>
      <c r="N14">
        <f t="shared" si="0"/>
        <v>26738700</v>
      </c>
      <c r="O14">
        <v>1245100000</v>
      </c>
      <c r="P14">
        <v>1736400000</v>
      </c>
      <c r="Q14">
        <v>1175800000</v>
      </c>
      <c r="R14">
        <f t="shared" si="1"/>
        <v>4157300000</v>
      </c>
      <c r="S14">
        <f t="shared" si="2"/>
        <v>155.4787629914693</v>
      </c>
      <c r="T14">
        <f t="shared" si="3"/>
        <v>3</v>
      </c>
    </row>
    <row r="15" spans="1:20" x14ac:dyDescent="0.3">
      <c r="A15" t="s">
        <v>61</v>
      </c>
      <c r="B15" t="s">
        <v>61</v>
      </c>
      <c r="C15">
        <v>32</v>
      </c>
      <c r="D15">
        <v>32</v>
      </c>
      <c r="E15">
        <v>31</v>
      </c>
      <c r="F15" t="s">
        <v>62</v>
      </c>
      <c r="G15" t="s">
        <v>63</v>
      </c>
      <c r="H15" t="s">
        <v>64</v>
      </c>
      <c r="I15">
        <v>1</v>
      </c>
      <c r="J15">
        <v>32</v>
      </c>
      <c r="K15">
        <v>0</v>
      </c>
      <c r="L15">
        <v>0</v>
      </c>
      <c r="M15">
        <v>0</v>
      </c>
      <c r="N15">
        <f t="shared" si="0"/>
        <v>0</v>
      </c>
      <c r="O15">
        <v>651270000</v>
      </c>
      <c r="P15">
        <v>861460000</v>
      </c>
      <c r="Q15">
        <v>715080000</v>
      </c>
      <c r="R15">
        <f t="shared" si="1"/>
        <v>2227810000</v>
      </c>
      <c r="S15" t="e">
        <f t="shared" si="2"/>
        <v>#DIV/0!</v>
      </c>
      <c r="T15">
        <f t="shared" si="3"/>
        <v>3</v>
      </c>
    </row>
    <row r="16" spans="1:20" x14ac:dyDescent="0.3">
      <c r="A16" t="s">
        <v>73</v>
      </c>
      <c r="B16" t="s">
        <v>73</v>
      </c>
      <c r="C16">
        <v>33</v>
      </c>
      <c r="D16">
        <v>33</v>
      </c>
      <c r="E16">
        <v>33</v>
      </c>
      <c r="F16" t="s">
        <v>74</v>
      </c>
      <c r="G16" t="s">
        <v>75</v>
      </c>
      <c r="H16" t="s">
        <v>76</v>
      </c>
      <c r="I16">
        <v>1</v>
      </c>
      <c r="J16">
        <v>33</v>
      </c>
      <c r="K16">
        <v>0</v>
      </c>
      <c r="L16">
        <v>0</v>
      </c>
      <c r="M16">
        <v>0</v>
      </c>
      <c r="N16">
        <f t="shared" si="0"/>
        <v>0</v>
      </c>
      <c r="O16">
        <v>607880000</v>
      </c>
      <c r="P16">
        <v>679920000</v>
      </c>
      <c r="Q16">
        <v>850370000</v>
      </c>
      <c r="R16">
        <f t="shared" si="1"/>
        <v>2138170000</v>
      </c>
      <c r="S16" t="e">
        <f t="shared" si="2"/>
        <v>#DIV/0!</v>
      </c>
      <c r="T16">
        <f t="shared" si="3"/>
        <v>3</v>
      </c>
    </row>
    <row r="17" spans="1:20" x14ac:dyDescent="0.3">
      <c r="A17" t="s">
        <v>77</v>
      </c>
      <c r="B17" t="s">
        <v>77</v>
      </c>
      <c r="C17">
        <v>34</v>
      </c>
      <c r="D17">
        <v>29</v>
      </c>
      <c r="E17">
        <v>29</v>
      </c>
      <c r="F17" t="s">
        <v>78</v>
      </c>
      <c r="G17" t="s">
        <v>79</v>
      </c>
      <c r="H17" t="s">
        <v>80</v>
      </c>
      <c r="I17">
        <v>1</v>
      </c>
      <c r="J17">
        <v>34</v>
      </c>
      <c r="K17">
        <v>0</v>
      </c>
      <c r="L17">
        <v>0</v>
      </c>
      <c r="M17">
        <v>0</v>
      </c>
      <c r="N17">
        <f t="shared" si="0"/>
        <v>0</v>
      </c>
      <c r="O17">
        <v>606620000</v>
      </c>
      <c r="P17">
        <v>570980000</v>
      </c>
      <c r="Q17">
        <v>696680000</v>
      </c>
      <c r="R17">
        <f t="shared" si="1"/>
        <v>1874280000</v>
      </c>
      <c r="S17" t="e">
        <f t="shared" si="2"/>
        <v>#DIV/0!</v>
      </c>
      <c r="T17">
        <f t="shared" si="3"/>
        <v>3</v>
      </c>
    </row>
    <row r="18" spans="1:20" x14ac:dyDescent="0.3">
      <c r="A18" t="s">
        <v>92</v>
      </c>
      <c r="B18" t="s">
        <v>92</v>
      </c>
      <c r="C18">
        <v>22</v>
      </c>
      <c r="D18">
        <v>22</v>
      </c>
      <c r="E18">
        <v>22</v>
      </c>
      <c r="F18" t="s">
        <v>93</v>
      </c>
      <c r="G18" t="s">
        <v>94</v>
      </c>
      <c r="H18" t="s">
        <v>95</v>
      </c>
      <c r="I18">
        <v>1</v>
      </c>
      <c r="J18">
        <v>22</v>
      </c>
      <c r="K18">
        <v>0</v>
      </c>
      <c r="L18">
        <v>0</v>
      </c>
      <c r="M18">
        <v>0</v>
      </c>
      <c r="N18">
        <f t="shared" si="0"/>
        <v>0</v>
      </c>
      <c r="O18">
        <v>392960000</v>
      </c>
      <c r="P18">
        <v>291990000</v>
      </c>
      <c r="Q18">
        <v>449430000</v>
      </c>
      <c r="R18">
        <f t="shared" si="1"/>
        <v>1134380000</v>
      </c>
      <c r="S18" t="e">
        <f t="shared" si="2"/>
        <v>#DIV/0!</v>
      </c>
      <c r="T18">
        <f t="shared" si="3"/>
        <v>3</v>
      </c>
    </row>
    <row r="19" spans="1:20" x14ac:dyDescent="0.3">
      <c r="A19" t="s">
        <v>65</v>
      </c>
      <c r="B19" t="s">
        <v>65</v>
      </c>
      <c r="C19">
        <v>39</v>
      </c>
      <c r="D19">
        <v>39</v>
      </c>
      <c r="E19">
        <v>12</v>
      </c>
      <c r="F19" t="s">
        <v>66</v>
      </c>
      <c r="G19" t="s">
        <v>67</v>
      </c>
      <c r="H19" t="s">
        <v>68</v>
      </c>
      <c r="I19">
        <v>1</v>
      </c>
      <c r="J19">
        <v>39</v>
      </c>
      <c r="K19">
        <v>0</v>
      </c>
      <c r="L19">
        <v>0</v>
      </c>
      <c r="M19">
        <v>0</v>
      </c>
      <c r="N19">
        <f t="shared" si="0"/>
        <v>0</v>
      </c>
      <c r="O19">
        <v>291240000</v>
      </c>
      <c r="P19">
        <v>322320000</v>
      </c>
      <c r="Q19">
        <v>301660000</v>
      </c>
      <c r="R19">
        <f t="shared" si="1"/>
        <v>915220000</v>
      </c>
      <c r="S19" t="e">
        <f t="shared" si="2"/>
        <v>#DIV/0!</v>
      </c>
      <c r="T19">
        <f t="shared" si="3"/>
        <v>3</v>
      </c>
    </row>
    <row r="20" spans="1:20" x14ac:dyDescent="0.3">
      <c r="A20" t="s">
        <v>120</v>
      </c>
      <c r="B20" t="s">
        <v>120</v>
      </c>
      <c r="C20">
        <v>40</v>
      </c>
      <c r="D20">
        <v>40</v>
      </c>
      <c r="E20">
        <v>40</v>
      </c>
      <c r="F20" t="s">
        <v>121</v>
      </c>
      <c r="G20" t="s">
        <v>122</v>
      </c>
      <c r="H20" t="s">
        <v>123</v>
      </c>
      <c r="I20">
        <v>1</v>
      </c>
      <c r="J20">
        <v>40</v>
      </c>
      <c r="K20">
        <v>29518000</v>
      </c>
      <c r="L20">
        <v>11568000</v>
      </c>
      <c r="M20">
        <v>15535000</v>
      </c>
      <c r="N20">
        <f t="shared" si="0"/>
        <v>56621000</v>
      </c>
      <c r="O20">
        <v>259290000</v>
      </c>
      <c r="P20">
        <v>287420000</v>
      </c>
      <c r="Q20">
        <v>326520000</v>
      </c>
      <c r="R20">
        <f t="shared" si="1"/>
        <v>873230000</v>
      </c>
      <c r="S20">
        <f t="shared" si="2"/>
        <v>15.422369792126597</v>
      </c>
      <c r="T20">
        <f t="shared" si="3"/>
        <v>3</v>
      </c>
    </row>
    <row r="21" spans="1:20" x14ac:dyDescent="0.3">
      <c r="A21" t="s">
        <v>144</v>
      </c>
      <c r="B21" t="s">
        <v>144</v>
      </c>
      <c r="C21">
        <v>50</v>
      </c>
      <c r="D21">
        <v>50</v>
      </c>
      <c r="E21">
        <v>50</v>
      </c>
      <c r="F21" t="s">
        <v>145</v>
      </c>
      <c r="G21" t="s">
        <v>146</v>
      </c>
      <c r="H21" t="s">
        <v>147</v>
      </c>
      <c r="I21">
        <v>1</v>
      </c>
      <c r="J21">
        <v>50</v>
      </c>
      <c r="K21">
        <v>8526000</v>
      </c>
      <c r="L21">
        <v>0</v>
      </c>
      <c r="M21">
        <v>0</v>
      </c>
      <c r="N21">
        <f t="shared" si="0"/>
        <v>8526000</v>
      </c>
      <c r="O21">
        <v>153200000</v>
      </c>
      <c r="P21">
        <v>317010000</v>
      </c>
      <c r="Q21">
        <v>293800000</v>
      </c>
      <c r="R21">
        <f t="shared" si="1"/>
        <v>764010000</v>
      </c>
      <c r="S21">
        <f t="shared" si="2"/>
        <v>89.609429978888102</v>
      </c>
      <c r="T21">
        <f t="shared" si="3"/>
        <v>3</v>
      </c>
    </row>
    <row r="22" spans="1:20" x14ac:dyDescent="0.3">
      <c r="A22" t="s">
        <v>152</v>
      </c>
      <c r="B22" t="s">
        <v>152</v>
      </c>
      <c r="C22">
        <v>17</v>
      </c>
      <c r="D22">
        <v>17</v>
      </c>
      <c r="E22">
        <v>17</v>
      </c>
      <c r="F22" t="s">
        <v>153</v>
      </c>
      <c r="G22" t="s">
        <v>154</v>
      </c>
      <c r="H22" t="s">
        <v>155</v>
      </c>
      <c r="I22">
        <v>1</v>
      </c>
      <c r="J22">
        <v>17</v>
      </c>
      <c r="K22">
        <v>0</v>
      </c>
      <c r="L22">
        <v>0</v>
      </c>
      <c r="M22">
        <v>0</v>
      </c>
      <c r="N22">
        <f t="shared" si="0"/>
        <v>0</v>
      </c>
      <c r="O22">
        <v>126160000</v>
      </c>
      <c r="P22">
        <v>147620000</v>
      </c>
      <c r="Q22">
        <v>157390000</v>
      </c>
      <c r="R22">
        <f t="shared" si="1"/>
        <v>431170000</v>
      </c>
      <c r="S22" t="e">
        <f t="shared" si="2"/>
        <v>#DIV/0!</v>
      </c>
      <c r="T22">
        <f t="shared" si="3"/>
        <v>3</v>
      </c>
    </row>
    <row r="23" spans="1:20" x14ac:dyDescent="0.3">
      <c r="A23" t="s">
        <v>136</v>
      </c>
      <c r="B23" t="s">
        <v>136</v>
      </c>
      <c r="C23">
        <v>13</v>
      </c>
      <c r="D23">
        <v>12</v>
      </c>
      <c r="E23">
        <v>12</v>
      </c>
      <c r="F23" t="s">
        <v>137</v>
      </c>
      <c r="G23" t="s">
        <v>138</v>
      </c>
      <c r="H23" t="s">
        <v>139</v>
      </c>
      <c r="I23">
        <v>1</v>
      </c>
      <c r="J23">
        <v>13</v>
      </c>
      <c r="K23">
        <v>0</v>
      </c>
      <c r="L23">
        <v>0</v>
      </c>
      <c r="M23">
        <v>0</v>
      </c>
      <c r="N23">
        <f t="shared" si="0"/>
        <v>0</v>
      </c>
      <c r="O23">
        <v>133080000</v>
      </c>
      <c r="P23">
        <v>149400000</v>
      </c>
      <c r="Q23">
        <v>101050000</v>
      </c>
      <c r="R23">
        <f t="shared" si="1"/>
        <v>383530000</v>
      </c>
      <c r="S23" t="e">
        <f t="shared" si="2"/>
        <v>#DIV/0!</v>
      </c>
      <c r="T23">
        <f t="shared" si="3"/>
        <v>3</v>
      </c>
    </row>
    <row r="24" spans="1:20" x14ac:dyDescent="0.3">
      <c r="A24" t="s">
        <v>100</v>
      </c>
      <c r="B24" t="s">
        <v>100</v>
      </c>
      <c r="C24">
        <v>24</v>
      </c>
      <c r="D24">
        <v>24</v>
      </c>
      <c r="E24">
        <v>24</v>
      </c>
      <c r="F24" t="s">
        <v>101</v>
      </c>
      <c r="G24" t="s">
        <v>102</v>
      </c>
      <c r="H24" t="s">
        <v>103</v>
      </c>
      <c r="I24">
        <v>1</v>
      </c>
      <c r="J24">
        <v>24</v>
      </c>
      <c r="K24">
        <v>0</v>
      </c>
      <c r="L24">
        <v>0</v>
      </c>
      <c r="M24">
        <v>0</v>
      </c>
      <c r="N24">
        <f t="shared" si="0"/>
        <v>0</v>
      </c>
      <c r="O24">
        <v>107240000</v>
      </c>
      <c r="P24">
        <v>102870000</v>
      </c>
      <c r="Q24">
        <v>127240000</v>
      </c>
      <c r="R24">
        <f t="shared" si="1"/>
        <v>337350000</v>
      </c>
      <c r="S24" t="e">
        <f t="shared" si="2"/>
        <v>#DIV/0!</v>
      </c>
      <c r="T24">
        <f t="shared" si="3"/>
        <v>3</v>
      </c>
    </row>
    <row r="25" spans="1:20" x14ac:dyDescent="0.3">
      <c r="A25" t="s">
        <v>260</v>
      </c>
      <c r="B25" t="s">
        <v>261</v>
      </c>
      <c r="C25" t="s">
        <v>262</v>
      </c>
      <c r="D25" t="s">
        <v>262</v>
      </c>
      <c r="E25" t="s">
        <v>262</v>
      </c>
      <c r="F25" t="s">
        <v>263</v>
      </c>
      <c r="G25" t="s">
        <v>264</v>
      </c>
      <c r="H25" t="s">
        <v>265</v>
      </c>
      <c r="I25">
        <v>2</v>
      </c>
      <c r="J25">
        <v>11</v>
      </c>
      <c r="K25">
        <v>0</v>
      </c>
      <c r="L25">
        <v>0</v>
      </c>
      <c r="M25">
        <v>0</v>
      </c>
      <c r="N25">
        <f t="shared" si="0"/>
        <v>0</v>
      </c>
      <c r="O25">
        <v>105600000</v>
      </c>
      <c r="P25">
        <v>93072000</v>
      </c>
      <c r="Q25">
        <v>99971000</v>
      </c>
      <c r="R25">
        <f t="shared" si="1"/>
        <v>298643000</v>
      </c>
      <c r="S25" t="e">
        <f t="shared" si="2"/>
        <v>#DIV/0!</v>
      </c>
      <c r="T25">
        <f t="shared" si="3"/>
        <v>3</v>
      </c>
    </row>
    <row r="26" spans="1:20" x14ac:dyDescent="0.3">
      <c r="A26" t="s">
        <v>85</v>
      </c>
      <c r="B26" t="s">
        <v>86</v>
      </c>
      <c r="C26" t="s">
        <v>87</v>
      </c>
      <c r="D26" t="s">
        <v>88</v>
      </c>
      <c r="E26" t="s">
        <v>88</v>
      </c>
      <c r="F26" t="s">
        <v>89</v>
      </c>
      <c r="G26" t="s">
        <v>90</v>
      </c>
      <c r="H26" t="s">
        <v>91</v>
      </c>
      <c r="I26">
        <v>3</v>
      </c>
      <c r="J26">
        <v>35</v>
      </c>
      <c r="K26">
        <v>0</v>
      </c>
      <c r="L26">
        <v>0</v>
      </c>
      <c r="M26">
        <v>0</v>
      </c>
      <c r="N26">
        <f t="shared" si="0"/>
        <v>0</v>
      </c>
      <c r="O26">
        <v>83300000</v>
      </c>
      <c r="P26">
        <v>102320000</v>
      </c>
      <c r="Q26">
        <v>109260000</v>
      </c>
      <c r="R26">
        <f t="shared" si="1"/>
        <v>294880000</v>
      </c>
      <c r="S26" t="e">
        <f t="shared" si="2"/>
        <v>#DIV/0!</v>
      </c>
      <c r="T26">
        <f t="shared" si="3"/>
        <v>3</v>
      </c>
    </row>
    <row r="27" spans="1:20" x14ac:dyDescent="0.3">
      <c r="A27" t="s">
        <v>128</v>
      </c>
      <c r="B27" t="s">
        <v>128</v>
      </c>
      <c r="C27">
        <v>37</v>
      </c>
      <c r="D27">
        <v>37</v>
      </c>
      <c r="E27">
        <v>37</v>
      </c>
      <c r="F27" t="s">
        <v>129</v>
      </c>
      <c r="G27" t="s">
        <v>130</v>
      </c>
      <c r="H27" t="s">
        <v>131</v>
      </c>
      <c r="I27">
        <v>1</v>
      </c>
      <c r="J27">
        <v>37</v>
      </c>
      <c r="K27">
        <v>0</v>
      </c>
      <c r="L27">
        <v>0</v>
      </c>
      <c r="M27">
        <v>0</v>
      </c>
      <c r="N27">
        <f t="shared" si="0"/>
        <v>0</v>
      </c>
      <c r="O27">
        <v>80717000</v>
      </c>
      <c r="P27">
        <v>79181000</v>
      </c>
      <c r="Q27">
        <v>130600000</v>
      </c>
      <c r="R27">
        <f t="shared" si="1"/>
        <v>290498000</v>
      </c>
      <c r="S27" t="e">
        <f t="shared" si="2"/>
        <v>#DIV/0!</v>
      </c>
      <c r="T27">
        <f t="shared" si="3"/>
        <v>3</v>
      </c>
    </row>
    <row r="28" spans="1:20" x14ac:dyDescent="0.3">
      <c r="A28" t="s">
        <v>108</v>
      </c>
      <c r="B28" t="s">
        <v>108</v>
      </c>
      <c r="C28">
        <v>16</v>
      </c>
      <c r="D28">
        <v>16</v>
      </c>
      <c r="E28">
        <v>16</v>
      </c>
      <c r="F28" t="s">
        <v>109</v>
      </c>
      <c r="G28" t="s">
        <v>110</v>
      </c>
      <c r="H28" t="s">
        <v>111</v>
      </c>
      <c r="I28">
        <v>1</v>
      </c>
      <c r="J28">
        <v>16</v>
      </c>
      <c r="K28">
        <v>0</v>
      </c>
      <c r="L28">
        <v>0</v>
      </c>
      <c r="M28">
        <v>15635000</v>
      </c>
      <c r="N28">
        <f t="shared" si="0"/>
        <v>15635000</v>
      </c>
      <c r="O28">
        <v>87893000</v>
      </c>
      <c r="P28">
        <v>50641000</v>
      </c>
      <c r="Q28">
        <v>84633000</v>
      </c>
      <c r="R28">
        <f t="shared" si="1"/>
        <v>223167000</v>
      </c>
      <c r="S28">
        <f t="shared" si="2"/>
        <v>14.273552926127278</v>
      </c>
      <c r="T28">
        <f t="shared" si="3"/>
        <v>3</v>
      </c>
    </row>
    <row r="29" spans="1:20" x14ac:dyDescent="0.3">
      <c r="A29" t="s">
        <v>184</v>
      </c>
      <c r="B29" t="s">
        <v>184</v>
      </c>
      <c r="C29">
        <v>8</v>
      </c>
      <c r="D29">
        <v>8</v>
      </c>
      <c r="E29">
        <v>8</v>
      </c>
      <c r="F29" t="s">
        <v>185</v>
      </c>
      <c r="G29" t="s">
        <v>186</v>
      </c>
      <c r="H29" t="s">
        <v>187</v>
      </c>
      <c r="I29">
        <v>1</v>
      </c>
      <c r="J29">
        <v>8</v>
      </c>
      <c r="K29">
        <v>0</v>
      </c>
      <c r="L29">
        <v>0</v>
      </c>
      <c r="M29">
        <v>0</v>
      </c>
      <c r="N29">
        <f t="shared" si="0"/>
        <v>0</v>
      </c>
      <c r="O29">
        <v>37751000</v>
      </c>
      <c r="P29">
        <v>100690000</v>
      </c>
      <c r="Q29">
        <v>83552000</v>
      </c>
      <c r="R29">
        <f t="shared" si="1"/>
        <v>221993000</v>
      </c>
      <c r="S29" t="e">
        <f t="shared" si="2"/>
        <v>#DIV/0!</v>
      </c>
      <c r="T29">
        <f t="shared" si="3"/>
        <v>3</v>
      </c>
    </row>
    <row r="30" spans="1:20" x14ac:dyDescent="0.3">
      <c r="A30" t="s">
        <v>664</v>
      </c>
      <c r="B30" t="s">
        <v>664</v>
      </c>
      <c r="C30">
        <v>12</v>
      </c>
      <c r="D30">
        <v>12</v>
      </c>
      <c r="E30">
        <v>12</v>
      </c>
      <c r="F30" t="s">
        <v>665</v>
      </c>
      <c r="G30" t="s">
        <v>666</v>
      </c>
      <c r="H30" t="s">
        <v>667</v>
      </c>
      <c r="I30">
        <v>1</v>
      </c>
      <c r="J30">
        <v>12</v>
      </c>
      <c r="K30">
        <v>0</v>
      </c>
      <c r="L30">
        <v>0</v>
      </c>
      <c r="M30">
        <v>19124000</v>
      </c>
      <c r="N30">
        <f t="shared" si="0"/>
        <v>19124000</v>
      </c>
      <c r="O30">
        <v>31314000</v>
      </c>
      <c r="P30">
        <v>117300000</v>
      </c>
      <c r="Q30">
        <v>69278000</v>
      </c>
      <c r="R30">
        <f t="shared" si="1"/>
        <v>217892000</v>
      </c>
      <c r="S30">
        <f t="shared" si="2"/>
        <v>11.393641497594645</v>
      </c>
      <c r="T30">
        <f t="shared" si="3"/>
        <v>3</v>
      </c>
    </row>
    <row r="31" spans="1:20" x14ac:dyDescent="0.3">
      <c r="A31" t="s">
        <v>668</v>
      </c>
      <c r="B31" t="s">
        <v>668</v>
      </c>
      <c r="C31">
        <v>9</v>
      </c>
      <c r="D31">
        <v>9</v>
      </c>
      <c r="E31">
        <v>9</v>
      </c>
      <c r="F31" t="s">
        <v>669</v>
      </c>
      <c r="G31" t="s">
        <v>670</v>
      </c>
      <c r="H31" t="s">
        <v>671</v>
      </c>
      <c r="I31">
        <v>1</v>
      </c>
      <c r="J31">
        <v>9</v>
      </c>
      <c r="K31">
        <v>0</v>
      </c>
      <c r="L31">
        <v>0</v>
      </c>
      <c r="M31">
        <v>0</v>
      </c>
      <c r="N31">
        <f t="shared" si="0"/>
        <v>0</v>
      </c>
      <c r="O31">
        <v>71022000</v>
      </c>
      <c r="P31">
        <v>78768000</v>
      </c>
      <c r="Q31">
        <v>66588000</v>
      </c>
      <c r="R31">
        <f t="shared" si="1"/>
        <v>216378000</v>
      </c>
      <c r="S31" t="e">
        <f t="shared" si="2"/>
        <v>#DIV/0!</v>
      </c>
      <c r="T31">
        <f t="shared" si="3"/>
        <v>3</v>
      </c>
    </row>
    <row r="32" spans="1:20" x14ac:dyDescent="0.3">
      <c r="A32" t="s">
        <v>310</v>
      </c>
      <c r="B32" t="s">
        <v>310</v>
      </c>
      <c r="C32">
        <v>8</v>
      </c>
      <c r="D32">
        <v>8</v>
      </c>
      <c r="E32">
        <v>8</v>
      </c>
      <c r="F32" t="s">
        <v>311</v>
      </c>
      <c r="G32" t="s">
        <v>312</v>
      </c>
      <c r="H32" t="s">
        <v>313</v>
      </c>
      <c r="I32">
        <v>1</v>
      </c>
      <c r="J32">
        <v>8</v>
      </c>
      <c r="K32">
        <v>0</v>
      </c>
      <c r="L32">
        <v>0</v>
      </c>
      <c r="M32">
        <v>0</v>
      </c>
      <c r="N32">
        <f t="shared" si="0"/>
        <v>0</v>
      </c>
      <c r="O32">
        <v>71378000</v>
      </c>
      <c r="P32">
        <v>59909000</v>
      </c>
      <c r="Q32">
        <v>60952000</v>
      </c>
      <c r="R32">
        <f t="shared" si="1"/>
        <v>192239000</v>
      </c>
      <c r="S32" t="e">
        <f t="shared" si="2"/>
        <v>#DIV/0!</v>
      </c>
      <c r="T32">
        <f t="shared" si="3"/>
        <v>3</v>
      </c>
    </row>
    <row r="33" spans="1:20" x14ac:dyDescent="0.3">
      <c r="A33" t="s">
        <v>672</v>
      </c>
      <c r="B33" t="s">
        <v>673</v>
      </c>
      <c r="C33" t="s">
        <v>674</v>
      </c>
      <c r="D33" t="s">
        <v>674</v>
      </c>
      <c r="E33" t="s">
        <v>674</v>
      </c>
      <c r="F33" t="s">
        <v>675</v>
      </c>
      <c r="G33" t="s">
        <v>676</v>
      </c>
      <c r="H33" t="s">
        <v>677</v>
      </c>
      <c r="I33">
        <v>4</v>
      </c>
      <c r="J33">
        <v>15</v>
      </c>
      <c r="K33">
        <v>0</v>
      </c>
      <c r="L33">
        <v>0</v>
      </c>
      <c r="M33">
        <v>0</v>
      </c>
      <c r="N33">
        <f t="shared" si="0"/>
        <v>0</v>
      </c>
      <c r="O33">
        <v>103320000</v>
      </c>
      <c r="P33">
        <v>33337000</v>
      </c>
      <c r="Q33">
        <v>38970000</v>
      </c>
      <c r="R33">
        <f t="shared" si="1"/>
        <v>175627000</v>
      </c>
      <c r="S33" t="e">
        <f t="shared" si="2"/>
        <v>#DIV/0!</v>
      </c>
      <c r="T33">
        <f t="shared" si="3"/>
        <v>3</v>
      </c>
    </row>
    <row r="34" spans="1:20" x14ac:dyDescent="0.3">
      <c r="A34" t="s">
        <v>160</v>
      </c>
      <c r="B34" t="s">
        <v>160</v>
      </c>
      <c r="C34">
        <v>11</v>
      </c>
      <c r="D34">
        <v>11</v>
      </c>
      <c r="E34">
        <v>11</v>
      </c>
      <c r="F34" t="s">
        <v>161</v>
      </c>
      <c r="G34" t="s">
        <v>162</v>
      </c>
      <c r="H34" t="s">
        <v>163</v>
      </c>
      <c r="I34">
        <v>1</v>
      </c>
      <c r="J34">
        <v>11</v>
      </c>
      <c r="K34">
        <v>0</v>
      </c>
      <c r="L34">
        <v>0</v>
      </c>
      <c r="M34">
        <v>0</v>
      </c>
      <c r="N34">
        <f t="shared" ref="N34:N59" si="4">SUM(K34:M34)</f>
        <v>0</v>
      </c>
      <c r="O34">
        <v>48900000</v>
      </c>
      <c r="P34">
        <v>65597000</v>
      </c>
      <c r="Q34">
        <v>60039000</v>
      </c>
      <c r="R34">
        <f t="shared" ref="R34:R59" si="5">SUM(O34:Q34)</f>
        <v>174536000</v>
      </c>
      <c r="S34" t="e">
        <f t="shared" si="2"/>
        <v>#DIV/0!</v>
      </c>
      <c r="T34">
        <f t="shared" si="3"/>
        <v>3</v>
      </c>
    </row>
    <row r="35" spans="1:20" x14ac:dyDescent="0.3">
      <c r="A35" t="s">
        <v>678</v>
      </c>
      <c r="B35" t="s">
        <v>678</v>
      </c>
      <c r="C35">
        <v>9</v>
      </c>
      <c r="D35">
        <v>9</v>
      </c>
      <c r="E35">
        <v>9</v>
      </c>
      <c r="F35" t="s">
        <v>679</v>
      </c>
      <c r="G35" t="s">
        <v>680</v>
      </c>
      <c r="H35" t="s">
        <v>681</v>
      </c>
      <c r="I35">
        <v>1</v>
      </c>
      <c r="J35">
        <v>9</v>
      </c>
      <c r="K35">
        <v>0</v>
      </c>
      <c r="L35">
        <v>0</v>
      </c>
      <c r="M35">
        <v>0</v>
      </c>
      <c r="N35">
        <f t="shared" si="4"/>
        <v>0</v>
      </c>
      <c r="O35">
        <v>50995000</v>
      </c>
      <c r="P35">
        <v>71016000</v>
      </c>
      <c r="Q35">
        <v>50784000</v>
      </c>
      <c r="R35">
        <f t="shared" si="5"/>
        <v>172795000</v>
      </c>
      <c r="S35" t="e">
        <f t="shared" si="2"/>
        <v>#DIV/0!</v>
      </c>
      <c r="T35">
        <f t="shared" si="3"/>
        <v>3</v>
      </c>
    </row>
    <row r="36" spans="1:20" x14ac:dyDescent="0.3">
      <c r="A36" t="s">
        <v>302</v>
      </c>
      <c r="B36" t="s">
        <v>302</v>
      </c>
      <c r="C36">
        <v>24</v>
      </c>
      <c r="D36">
        <v>24</v>
      </c>
      <c r="E36">
        <v>24</v>
      </c>
      <c r="F36" t="s">
        <v>303</v>
      </c>
      <c r="G36" t="s">
        <v>304</v>
      </c>
      <c r="H36" t="s">
        <v>305</v>
      </c>
      <c r="I36">
        <v>1</v>
      </c>
      <c r="J36">
        <v>24</v>
      </c>
      <c r="K36">
        <v>0</v>
      </c>
      <c r="L36">
        <v>0</v>
      </c>
      <c r="M36">
        <v>0</v>
      </c>
      <c r="N36">
        <f t="shared" si="4"/>
        <v>0</v>
      </c>
      <c r="O36">
        <v>19942000</v>
      </c>
      <c r="P36">
        <v>67587000</v>
      </c>
      <c r="Q36">
        <v>79533000</v>
      </c>
      <c r="R36">
        <f t="shared" si="5"/>
        <v>167062000</v>
      </c>
      <c r="S36" t="e">
        <f t="shared" si="2"/>
        <v>#DIV/0!</v>
      </c>
      <c r="T36">
        <f t="shared" si="3"/>
        <v>3</v>
      </c>
    </row>
    <row r="37" spans="1:20" x14ac:dyDescent="0.3">
      <c r="A37" t="s">
        <v>682</v>
      </c>
      <c r="B37" t="s">
        <v>682</v>
      </c>
      <c r="C37">
        <v>5</v>
      </c>
      <c r="D37">
        <v>5</v>
      </c>
      <c r="E37">
        <v>5</v>
      </c>
      <c r="F37" t="s">
        <v>683</v>
      </c>
      <c r="G37" t="s">
        <v>684</v>
      </c>
      <c r="H37" t="s">
        <v>685</v>
      </c>
      <c r="I37">
        <v>1</v>
      </c>
      <c r="J37">
        <v>5</v>
      </c>
      <c r="K37">
        <v>0</v>
      </c>
      <c r="L37">
        <v>0</v>
      </c>
      <c r="M37">
        <v>0</v>
      </c>
      <c r="N37">
        <f t="shared" si="4"/>
        <v>0</v>
      </c>
      <c r="O37">
        <v>97562000</v>
      </c>
      <c r="P37">
        <v>33341000</v>
      </c>
      <c r="Q37">
        <v>34423000</v>
      </c>
      <c r="R37">
        <f t="shared" si="5"/>
        <v>165326000</v>
      </c>
      <c r="S37" t="e">
        <f t="shared" si="2"/>
        <v>#DIV/0!</v>
      </c>
      <c r="T37">
        <f t="shared" si="3"/>
        <v>3</v>
      </c>
    </row>
    <row r="38" spans="1:20" x14ac:dyDescent="0.3">
      <c r="A38" t="s">
        <v>686</v>
      </c>
      <c r="B38" t="s">
        <v>686</v>
      </c>
      <c r="C38">
        <v>9</v>
      </c>
      <c r="D38">
        <v>9</v>
      </c>
      <c r="E38">
        <v>1</v>
      </c>
      <c r="F38" t="s">
        <v>687</v>
      </c>
      <c r="G38" t="s">
        <v>688</v>
      </c>
      <c r="H38" t="s">
        <v>689</v>
      </c>
      <c r="I38">
        <v>1</v>
      </c>
      <c r="J38">
        <v>9</v>
      </c>
      <c r="K38">
        <v>0</v>
      </c>
      <c r="L38">
        <v>0</v>
      </c>
      <c r="M38">
        <v>0</v>
      </c>
      <c r="N38">
        <f t="shared" si="4"/>
        <v>0</v>
      </c>
      <c r="O38">
        <v>25656000</v>
      </c>
      <c r="P38">
        <v>54968000</v>
      </c>
      <c r="Q38">
        <v>78489000</v>
      </c>
      <c r="R38">
        <f t="shared" si="5"/>
        <v>159113000</v>
      </c>
      <c r="S38" t="e">
        <f t="shared" si="2"/>
        <v>#DIV/0!</v>
      </c>
      <c r="T38">
        <f t="shared" si="3"/>
        <v>3</v>
      </c>
    </row>
    <row r="39" spans="1:20" x14ac:dyDescent="0.3">
      <c r="A39" t="s">
        <v>690</v>
      </c>
      <c r="B39" t="s">
        <v>690</v>
      </c>
      <c r="C39">
        <v>4</v>
      </c>
      <c r="D39">
        <v>4</v>
      </c>
      <c r="E39">
        <v>4</v>
      </c>
      <c r="F39" t="s">
        <v>691</v>
      </c>
      <c r="G39" t="s">
        <v>692</v>
      </c>
      <c r="H39" t="s">
        <v>693</v>
      </c>
      <c r="I39">
        <v>1</v>
      </c>
      <c r="J39">
        <v>4</v>
      </c>
      <c r="K39">
        <v>0</v>
      </c>
      <c r="L39">
        <v>0</v>
      </c>
      <c r="M39">
        <v>0</v>
      </c>
      <c r="N39">
        <f t="shared" si="4"/>
        <v>0</v>
      </c>
      <c r="O39">
        <v>47038000</v>
      </c>
      <c r="P39">
        <v>39336000</v>
      </c>
      <c r="Q39">
        <v>54557000</v>
      </c>
      <c r="R39">
        <f t="shared" si="5"/>
        <v>140931000</v>
      </c>
      <c r="S39" t="e">
        <f t="shared" si="2"/>
        <v>#DIV/0!</v>
      </c>
      <c r="T39">
        <f t="shared" si="3"/>
        <v>3</v>
      </c>
    </row>
    <row r="40" spans="1:20" x14ac:dyDescent="0.3">
      <c r="A40" t="s">
        <v>694</v>
      </c>
      <c r="B40" t="s">
        <v>694</v>
      </c>
      <c r="C40">
        <v>6</v>
      </c>
      <c r="D40">
        <v>6</v>
      </c>
      <c r="E40">
        <v>6</v>
      </c>
      <c r="F40" t="s">
        <v>695</v>
      </c>
      <c r="G40" t="s">
        <v>696</v>
      </c>
      <c r="H40" t="s">
        <v>697</v>
      </c>
      <c r="I40">
        <v>1</v>
      </c>
      <c r="J40">
        <v>6</v>
      </c>
      <c r="K40">
        <v>0</v>
      </c>
      <c r="L40">
        <v>0</v>
      </c>
      <c r="M40">
        <v>0</v>
      </c>
      <c r="N40">
        <f t="shared" si="4"/>
        <v>0</v>
      </c>
      <c r="O40">
        <v>37214000</v>
      </c>
      <c r="P40">
        <v>43093000</v>
      </c>
      <c r="Q40">
        <v>52462000</v>
      </c>
      <c r="R40">
        <f t="shared" si="5"/>
        <v>132769000</v>
      </c>
      <c r="S40" t="e">
        <f t="shared" si="2"/>
        <v>#DIV/0!</v>
      </c>
      <c r="T40">
        <f t="shared" si="3"/>
        <v>3</v>
      </c>
    </row>
    <row r="41" spans="1:20" x14ac:dyDescent="0.3">
      <c r="A41" t="s">
        <v>218</v>
      </c>
      <c r="B41" t="s">
        <v>218</v>
      </c>
      <c r="C41">
        <v>10</v>
      </c>
      <c r="D41">
        <v>10</v>
      </c>
      <c r="E41">
        <v>10</v>
      </c>
      <c r="F41" t="s">
        <v>219</v>
      </c>
      <c r="G41" t="s">
        <v>220</v>
      </c>
      <c r="H41" t="s">
        <v>221</v>
      </c>
      <c r="I41">
        <v>1</v>
      </c>
      <c r="J41">
        <v>10</v>
      </c>
      <c r="K41">
        <v>0</v>
      </c>
      <c r="L41">
        <v>0</v>
      </c>
      <c r="M41">
        <v>0</v>
      </c>
      <c r="N41">
        <f t="shared" si="4"/>
        <v>0</v>
      </c>
      <c r="O41">
        <v>40038000</v>
      </c>
      <c r="P41">
        <v>22608000</v>
      </c>
      <c r="Q41">
        <v>64736000</v>
      </c>
      <c r="R41">
        <f t="shared" si="5"/>
        <v>127382000</v>
      </c>
      <c r="S41" t="e">
        <f t="shared" si="2"/>
        <v>#DIV/0!</v>
      </c>
      <c r="T41">
        <f t="shared" si="3"/>
        <v>3</v>
      </c>
    </row>
    <row r="42" spans="1:20" x14ac:dyDescent="0.3">
      <c r="A42" t="s">
        <v>698</v>
      </c>
      <c r="B42" t="s">
        <v>698</v>
      </c>
      <c r="C42">
        <v>10</v>
      </c>
      <c r="D42">
        <v>10</v>
      </c>
      <c r="E42">
        <v>10</v>
      </c>
      <c r="F42" t="s">
        <v>699</v>
      </c>
      <c r="G42" t="s">
        <v>700</v>
      </c>
      <c r="H42" t="s">
        <v>701</v>
      </c>
      <c r="I42">
        <v>1</v>
      </c>
      <c r="J42">
        <v>10</v>
      </c>
      <c r="K42">
        <v>0</v>
      </c>
      <c r="L42">
        <v>0</v>
      </c>
      <c r="M42">
        <v>0</v>
      </c>
      <c r="N42">
        <f t="shared" si="4"/>
        <v>0</v>
      </c>
      <c r="O42">
        <v>42104000</v>
      </c>
      <c r="P42">
        <v>40835000</v>
      </c>
      <c r="Q42">
        <v>41539000</v>
      </c>
      <c r="R42">
        <f t="shared" si="5"/>
        <v>124478000</v>
      </c>
      <c r="S42" t="e">
        <f t="shared" si="2"/>
        <v>#DIV/0!</v>
      </c>
      <c r="T42">
        <f t="shared" si="3"/>
        <v>3</v>
      </c>
    </row>
    <row r="43" spans="1:20" x14ac:dyDescent="0.3">
      <c r="A43" t="s">
        <v>256</v>
      </c>
      <c r="B43" t="s">
        <v>256</v>
      </c>
      <c r="C43">
        <v>9</v>
      </c>
      <c r="D43">
        <v>9</v>
      </c>
      <c r="E43">
        <v>9</v>
      </c>
      <c r="F43" t="s">
        <v>257</v>
      </c>
      <c r="G43" t="s">
        <v>258</v>
      </c>
      <c r="H43" t="s">
        <v>259</v>
      </c>
      <c r="I43">
        <v>1</v>
      </c>
      <c r="J43">
        <v>9</v>
      </c>
      <c r="K43">
        <v>0</v>
      </c>
      <c r="L43">
        <v>0</v>
      </c>
      <c r="M43">
        <v>0</v>
      </c>
      <c r="N43">
        <f t="shared" si="4"/>
        <v>0</v>
      </c>
      <c r="O43">
        <v>32514000</v>
      </c>
      <c r="P43">
        <v>51502000</v>
      </c>
      <c r="Q43">
        <v>30498000</v>
      </c>
      <c r="R43">
        <f t="shared" si="5"/>
        <v>114514000</v>
      </c>
      <c r="S43" t="e">
        <f t="shared" si="2"/>
        <v>#DIV/0!</v>
      </c>
      <c r="T43">
        <f t="shared" si="3"/>
        <v>3</v>
      </c>
    </row>
    <row r="44" spans="1:20" x14ac:dyDescent="0.3">
      <c r="A44" t="s">
        <v>702</v>
      </c>
      <c r="B44" t="s">
        <v>702</v>
      </c>
      <c r="C44">
        <v>10</v>
      </c>
      <c r="D44">
        <v>10</v>
      </c>
      <c r="E44">
        <v>10</v>
      </c>
      <c r="F44" t="s">
        <v>703</v>
      </c>
      <c r="G44" t="s">
        <v>704</v>
      </c>
      <c r="H44" t="s">
        <v>705</v>
      </c>
      <c r="I44">
        <v>1</v>
      </c>
      <c r="J44">
        <v>10</v>
      </c>
      <c r="K44">
        <v>0</v>
      </c>
      <c r="L44">
        <v>0</v>
      </c>
      <c r="M44">
        <v>0</v>
      </c>
      <c r="N44">
        <f t="shared" si="4"/>
        <v>0</v>
      </c>
      <c r="O44">
        <v>35093000</v>
      </c>
      <c r="P44">
        <v>24736000</v>
      </c>
      <c r="Q44">
        <v>52937000</v>
      </c>
      <c r="R44">
        <f t="shared" si="5"/>
        <v>112766000</v>
      </c>
      <c r="S44" t="e">
        <f t="shared" si="2"/>
        <v>#DIV/0!</v>
      </c>
      <c r="T44">
        <f t="shared" si="3"/>
        <v>3</v>
      </c>
    </row>
    <row r="45" spans="1:20" x14ac:dyDescent="0.3">
      <c r="A45" t="s">
        <v>389</v>
      </c>
      <c r="B45" t="s">
        <v>389</v>
      </c>
      <c r="C45">
        <v>7</v>
      </c>
      <c r="D45">
        <v>7</v>
      </c>
      <c r="E45">
        <v>7</v>
      </c>
      <c r="F45" t="s">
        <v>390</v>
      </c>
      <c r="G45" t="s">
        <v>391</v>
      </c>
      <c r="H45" t="s">
        <v>392</v>
      </c>
      <c r="I45">
        <v>1</v>
      </c>
      <c r="J45">
        <v>7</v>
      </c>
      <c r="K45">
        <v>0</v>
      </c>
      <c r="L45">
        <v>0</v>
      </c>
      <c r="M45">
        <v>0</v>
      </c>
      <c r="N45">
        <f t="shared" si="4"/>
        <v>0</v>
      </c>
      <c r="O45">
        <v>34740000</v>
      </c>
      <c r="P45">
        <v>45784000</v>
      </c>
      <c r="Q45">
        <v>28506000</v>
      </c>
      <c r="R45">
        <f t="shared" si="5"/>
        <v>109030000</v>
      </c>
      <c r="S45" t="e">
        <f t="shared" si="2"/>
        <v>#DIV/0!</v>
      </c>
      <c r="T45">
        <f t="shared" si="3"/>
        <v>3</v>
      </c>
    </row>
    <row r="46" spans="1:20" x14ac:dyDescent="0.3">
      <c r="A46" t="s">
        <v>706</v>
      </c>
      <c r="B46" t="s">
        <v>706</v>
      </c>
      <c r="C46">
        <v>5</v>
      </c>
      <c r="D46">
        <v>5</v>
      </c>
      <c r="E46">
        <v>5</v>
      </c>
      <c r="F46" t="s">
        <v>707</v>
      </c>
      <c r="G46" t="s">
        <v>708</v>
      </c>
      <c r="H46" t="s">
        <v>709</v>
      </c>
      <c r="I46">
        <v>1</v>
      </c>
      <c r="J46">
        <v>5</v>
      </c>
      <c r="K46">
        <v>0</v>
      </c>
      <c r="L46">
        <v>0</v>
      </c>
      <c r="M46">
        <v>0</v>
      </c>
      <c r="N46">
        <f t="shared" si="4"/>
        <v>0</v>
      </c>
      <c r="O46">
        <v>37209000</v>
      </c>
      <c r="P46">
        <v>35173000</v>
      </c>
      <c r="Q46">
        <v>35197000</v>
      </c>
      <c r="R46">
        <f t="shared" si="5"/>
        <v>107579000</v>
      </c>
      <c r="S46" t="e">
        <f t="shared" si="2"/>
        <v>#DIV/0!</v>
      </c>
      <c r="T46">
        <f t="shared" si="3"/>
        <v>3</v>
      </c>
    </row>
    <row r="47" spans="1:20" x14ac:dyDescent="0.3">
      <c r="A47" t="s">
        <v>172</v>
      </c>
      <c r="B47" t="s">
        <v>172</v>
      </c>
      <c r="C47">
        <v>12</v>
      </c>
      <c r="D47">
        <v>12</v>
      </c>
      <c r="E47">
        <v>12</v>
      </c>
      <c r="F47" t="s">
        <v>173</v>
      </c>
      <c r="G47" t="s">
        <v>174</v>
      </c>
      <c r="H47" t="s">
        <v>175</v>
      </c>
      <c r="I47">
        <v>1</v>
      </c>
      <c r="J47">
        <v>12</v>
      </c>
      <c r="K47">
        <v>0</v>
      </c>
      <c r="L47">
        <v>0</v>
      </c>
      <c r="M47">
        <v>8756000</v>
      </c>
      <c r="N47">
        <f t="shared" si="4"/>
        <v>8756000</v>
      </c>
      <c r="O47">
        <v>29509000</v>
      </c>
      <c r="P47">
        <v>61236000</v>
      </c>
      <c r="Q47">
        <v>13967000</v>
      </c>
      <c r="R47">
        <f t="shared" si="5"/>
        <v>104712000</v>
      </c>
      <c r="S47">
        <f t="shared" si="2"/>
        <v>11.958885335769757</v>
      </c>
      <c r="T47">
        <f t="shared" si="3"/>
        <v>3</v>
      </c>
    </row>
    <row r="48" spans="1:20" x14ac:dyDescent="0.3">
      <c r="A48" t="s">
        <v>448</v>
      </c>
      <c r="B48" t="s">
        <v>448</v>
      </c>
      <c r="C48">
        <v>8</v>
      </c>
      <c r="D48">
        <v>8</v>
      </c>
      <c r="E48">
        <v>8</v>
      </c>
      <c r="F48" t="s">
        <v>449</v>
      </c>
      <c r="G48" t="s">
        <v>450</v>
      </c>
      <c r="H48" t="s">
        <v>451</v>
      </c>
      <c r="I48">
        <v>1</v>
      </c>
      <c r="J48">
        <v>8</v>
      </c>
      <c r="K48">
        <v>0</v>
      </c>
      <c r="L48">
        <v>0</v>
      </c>
      <c r="M48">
        <v>0</v>
      </c>
      <c r="N48">
        <f t="shared" si="4"/>
        <v>0</v>
      </c>
      <c r="O48">
        <v>31497000</v>
      </c>
      <c r="P48">
        <v>34768000</v>
      </c>
      <c r="Q48">
        <v>36414000</v>
      </c>
      <c r="R48">
        <f t="shared" si="5"/>
        <v>102679000</v>
      </c>
      <c r="S48" t="e">
        <f t="shared" si="2"/>
        <v>#DIV/0!</v>
      </c>
      <c r="T48">
        <f t="shared" si="3"/>
        <v>3</v>
      </c>
    </row>
    <row r="49" spans="1:20" x14ac:dyDescent="0.3">
      <c r="A49" t="s">
        <v>366</v>
      </c>
      <c r="B49" t="s">
        <v>366</v>
      </c>
      <c r="C49">
        <v>9</v>
      </c>
      <c r="D49">
        <v>9</v>
      </c>
      <c r="E49">
        <v>9</v>
      </c>
      <c r="F49" t="s">
        <v>367</v>
      </c>
      <c r="G49" t="s">
        <v>368</v>
      </c>
      <c r="H49" t="s">
        <v>369</v>
      </c>
      <c r="I49">
        <v>1</v>
      </c>
      <c r="J49">
        <v>9</v>
      </c>
      <c r="K49">
        <v>0</v>
      </c>
      <c r="L49">
        <v>0</v>
      </c>
      <c r="M49">
        <v>0</v>
      </c>
      <c r="N49">
        <f t="shared" si="4"/>
        <v>0</v>
      </c>
      <c r="O49">
        <v>34914000</v>
      </c>
      <c r="P49">
        <v>35894000</v>
      </c>
      <c r="Q49">
        <v>26635000</v>
      </c>
      <c r="R49">
        <f t="shared" si="5"/>
        <v>97443000</v>
      </c>
      <c r="S49" t="e">
        <f t="shared" si="2"/>
        <v>#DIV/0!</v>
      </c>
      <c r="T49">
        <f t="shared" si="3"/>
        <v>3</v>
      </c>
    </row>
    <row r="50" spans="1:20" x14ac:dyDescent="0.3">
      <c r="A50" t="s">
        <v>436</v>
      </c>
      <c r="B50" t="s">
        <v>436</v>
      </c>
      <c r="C50">
        <v>10</v>
      </c>
      <c r="D50">
        <v>10</v>
      </c>
      <c r="E50">
        <v>10</v>
      </c>
      <c r="F50" t="s">
        <v>437</v>
      </c>
      <c r="G50" t="s">
        <v>438</v>
      </c>
      <c r="H50" t="s">
        <v>439</v>
      </c>
      <c r="I50">
        <v>1</v>
      </c>
      <c r="J50">
        <v>10</v>
      </c>
      <c r="K50">
        <v>0</v>
      </c>
      <c r="L50">
        <v>0</v>
      </c>
      <c r="M50">
        <v>0</v>
      </c>
      <c r="N50">
        <f t="shared" si="4"/>
        <v>0</v>
      </c>
      <c r="O50">
        <v>27839000</v>
      </c>
      <c r="P50">
        <v>25049000</v>
      </c>
      <c r="Q50">
        <v>35575000</v>
      </c>
      <c r="R50">
        <f t="shared" si="5"/>
        <v>88463000</v>
      </c>
      <c r="S50" t="e">
        <f t="shared" si="2"/>
        <v>#DIV/0!</v>
      </c>
      <c r="T50">
        <f t="shared" si="3"/>
        <v>3</v>
      </c>
    </row>
    <row r="51" spans="1:20" x14ac:dyDescent="0.3">
      <c r="A51" t="s">
        <v>710</v>
      </c>
      <c r="B51" t="s">
        <v>710</v>
      </c>
      <c r="C51">
        <v>4</v>
      </c>
      <c r="D51">
        <v>4</v>
      </c>
      <c r="E51">
        <v>4</v>
      </c>
      <c r="F51" t="s">
        <v>711</v>
      </c>
      <c r="G51" t="s">
        <v>712</v>
      </c>
      <c r="H51" t="s">
        <v>713</v>
      </c>
      <c r="I51">
        <v>1</v>
      </c>
      <c r="J51">
        <v>4</v>
      </c>
      <c r="K51">
        <v>0</v>
      </c>
      <c r="L51">
        <v>0</v>
      </c>
      <c r="M51">
        <v>0</v>
      </c>
      <c r="N51">
        <f t="shared" si="4"/>
        <v>0</v>
      </c>
      <c r="O51">
        <v>29253000</v>
      </c>
      <c r="P51">
        <v>21953000</v>
      </c>
      <c r="Q51">
        <v>29142000</v>
      </c>
      <c r="R51">
        <f t="shared" si="5"/>
        <v>80348000</v>
      </c>
      <c r="S51" t="e">
        <f t="shared" si="2"/>
        <v>#DIV/0!</v>
      </c>
      <c r="T51">
        <f t="shared" si="3"/>
        <v>3</v>
      </c>
    </row>
    <row r="52" spans="1:20" x14ac:dyDescent="0.3">
      <c r="A52" t="s">
        <v>714</v>
      </c>
      <c r="B52" t="s">
        <v>715</v>
      </c>
      <c r="C52" t="s">
        <v>373</v>
      </c>
      <c r="D52" t="s">
        <v>373</v>
      </c>
      <c r="E52" t="s">
        <v>373</v>
      </c>
      <c r="F52" t="s">
        <v>716</v>
      </c>
      <c r="G52" t="s">
        <v>717</v>
      </c>
      <c r="H52" t="s">
        <v>718</v>
      </c>
      <c r="I52">
        <v>2</v>
      </c>
      <c r="J52">
        <v>5</v>
      </c>
      <c r="K52">
        <v>0</v>
      </c>
      <c r="L52">
        <v>0</v>
      </c>
      <c r="M52">
        <v>0</v>
      </c>
      <c r="N52">
        <f t="shared" si="4"/>
        <v>0</v>
      </c>
      <c r="O52">
        <v>35333000</v>
      </c>
      <c r="P52">
        <v>21082000</v>
      </c>
      <c r="Q52">
        <v>22848000</v>
      </c>
      <c r="R52">
        <f t="shared" si="5"/>
        <v>79263000</v>
      </c>
      <c r="S52" t="e">
        <f t="shared" si="2"/>
        <v>#DIV/0!</v>
      </c>
      <c r="T52">
        <f t="shared" si="3"/>
        <v>3</v>
      </c>
    </row>
    <row r="53" spans="1:20" x14ac:dyDescent="0.3">
      <c r="A53" t="s">
        <v>719</v>
      </c>
      <c r="B53" t="s">
        <v>719</v>
      </c>
      <c r="C53">
        <v>10</v>
      </c>
      <c r="D53">
        <v>10</v>
      </c>
      <c r="E53">
        <v>10</v>
      </c>
      <c r="F53" t="s">
        <v>720</v>
      </c>
      <c r="G53" t="s">
        <v>721</v>
      </c>
      <c r="H53" t="s">
        <v>722</v>
      </c>
      <c r="I53">
        <v>1</v>
      </c>
      <c r="J53">
        <v>10</v>
      </c>
      <c r="K53">
        <v>0</v>
      </c>
      <c r="L53">
        <v>0</v>
      </c>
      <c r="M53">
        <v>0</v>
      </c>
      <c r="N53">
        <f t="shared" si="4"/>
        <v>0</v>
      </c>
      <c r="O53">
        <v>9400300</v>
      </c>
      <c r="P53">
        <v>46283000</v>
      </c>
      <c r="Q53">
        <v>21485000</v>
      </c>
      <c r="R53">
        <f t="shared" si="5"/>
        <v>77168300</v>
      </c>
      <c r="S53" t="e">
        <f t="shared" si="2"/>
        <v>#DIV/0!</v>
      </c>
      <c r="T53">
        <f t="shared" si="3"/>
        <v>3</v>
      </c>
    </row>
    <row r="54" spans="1:20" x14ac:dyDescent="0.3">
      <c r="A54" t="s">
        <v>723</v>
      </c>
      <c r="B54" t="s">
        <v>723</v>
      </c>
      <c r="C54">
        <v>4</v>
      </c>
      <c r="D54">
        <v>4</v>
      </c>
      <c r="E54">
        <v>4</v>
      </c>
      <c r="F54" t="s">
        <v>724</v>
      </c>
      <c r="G54" t="s">
        <v>725</v>
      </c>
      <c r="H54" t="s">
        <v>726</v>
      </c>
      <c r="I54">
        <v>1</v>
      </c>
      <c r="J54">
        <v>4</v>
      </c>
      <c r="K54">
        <v>0</v>
      </c>
      <c r="L54">
        <v>0</v>
      </c>
      <c r="M54">
        <v>0</v>
      </c>
      <c r="N54">
        <f t="shared" si="4"/>
        <v>0</v>
      </c>
      <c r="O54">
        <v>15330000</v>
      </c>
      <c r="P54">
        <v>45825000</v>
      </c>
      <c r="Q54">
        <v>15410000</v>
      </c>
      <c r="R54">
        <f t="shared" si="5"/>
        <v>76565000</v>
      </c>
      <c r="S54" t="e">
        <f t="shared" si="2"/>
        <v>#DIV/0!</v>
      </c>
      <c r="T54">
        <f t="shared" si="3"/>
        <v>3</v>
      </c>
    </row>
    <row r="55" spans="1:20" x14ac:dyDescent="0.3">
      <c r="A55" t="s">
        <v>727</v>
      </c>
      <c r="B55" t="s">
        <v>728</v>
      </c>
      <c r="C55" t="s">
        <v>729</v>
      </c>
      <c r="D55" t="s">
        <v>729</v>
      </c>
      <c r="E55" t="s">
        <v>729</v>
      </c>
      <c r="F55" t="s">
        <v>730</v>
      </c>
      <c r="G55" t="s">
        <v>731</v>
      </c>
      <c r="H55" t="s">
        <v>732</v>
      </c>
      <c r="I55">
        <v>2</v>
      </c>
      <c r="J55">
        <v>8</v>
      </c>
      <c r="K55">
        <v>0</v>
      </c>
      <c r="L55">
        <v>0</v>
      </c>
      <c r="M55">
        <v>0</v>
      </c>
      <c r="N55">
        <f t="shared" si="4"/>
        <v>0</v>
      </c>
      <c r="O55">
        <v>16608000</v>
      </c>
      <c r="P55">
        <v>13745000</v>
      </c>
      <c r="Q55">
        <v>29550000</v>
      </c>
      <c r="R55">
        <f t="shared" si="5"/>
        <v>59903000</v>
      </c>
      <c r="S55" t="e">
        <f t="shared" si="2"/>
        <v>#DIV/0!</v>
      </c>
      <c r="T55">
        <f t="shared" si="3"/>
        <v>3</v>
      </c>
    </row>
    <row r="56" spans="1:20" x14ac:dyDescent="0.3">
      <c r="A56" t="s">
        <v>733</v>
      </c>
      <c r="B56" t="s">
        <v>733</v>
      </c>
      <c r="C56">
        <v>5</v>
      </c>
      <c r="D56">
        <v>5</v>
      </c>
      <c r="E56">
        <v>5</v>
      </c>
      <c r="F56" t="s">
        <v>734</v>
      </c>
      <c r="G56" t="s">
        <v>735</v>
      </c>
      <c r="H56" t="s">
        <v>736</v>
      </c>
      <c r="I56">
        <v>1</v>
      </c>
      <c r="J56">
        <v>5</v>
      </c>
      <c r="K56">
        <v>0</v>
      </c>
      <c r="L56">
        <v>0</v>
      </c>
      <c r="M56">
        <v>0</v>
      </c>
      <c r="N56">
        <f t="shared" si="4"/>
        <v>0</v>
      </c>
      <c r="O56">
        <v>17557000</v>
      </c>
      <c r="P56">
        <v>23989000</v>
      </c>
      <c r="Q56">
        <v>18076000</v>
      </c>
      <c r="R56">
        <f t="shared" si="5"/>
        <v>59622000</v>
      </c>
      <c r="S56" t="e">
        <f t="shared" si="2"/>
        <v>#DIV/0!</v>
      </c>
      <c r="T56">
        <f t="shared" si="3"/>
        <v>3</v>
      </c>
    </row>
    <row r="57" spans="1:20" x14ac:dyDescent="0.3">
      <c r="A57" t="s">
        <v>549</v>
      </c>
      <c r="B57" t="s">
        <v>549</v>
      </c>
      <c r="C57">
        <v>5</v>
      </c>
      <c r="D57">
        <v>5</v>
      </c>
      <c r="E57">
        <v>5</v>
      </c>
      <c r="F57" t="s">
        <v>550</v>
      </c>
      <c r="G57" t="s">
        <v>551</v>
      </c>
      <c r="H57" t="s">
        <v>552</v>
      </c>
      <c r="I57">
        <v>1</v>
      </c>
      <c r="J57">
        <v>5</v>
      </c>
      <c r="K57">
        <v>0</v>
      </c>
      <c r="L57">
        <v>0</v>
      </c>
      <c r="M57">
        <v>0</v>
      </c>
      <c r="N57">
        <f t="shared" si="4"/>
        <v>0</v>
      </c>
      <c r="O57">
        <v>20748000</v>
      </c>
      <c r="P57">
        <v>20409000</v>
      </c>
      <c r="Q57">
        <v>15936000</v>
      </c>
      <c r="R57">
        <f t="shared" si="5"/>
        <v>57093000</v>
      </c>
      <c r="S57" t="e">
        <f t="shared" si="2"/>
        <v>#DIV/0!</v>
      </c>
      <c r="T57">
        <f t="shared" si="3"/>
        <v>3</v>
      </c>
    </row>
    <row r="58" spans="1:20" x14ac:dyDescent="0.3">
      <c r="A58" t="s">
        <v>737</v>
      </c>
      <c r="B58" t="s">
        <v>737</v>
      </c>
      <c r="C58">
        <v>7</v>
      </c>
      <c r="D58">
        <v>7</v>
      </c>
      <c r="E58">
        <v>7</v>
      </c>
      <c r="F58" t="s">
        <v>738</v>
      </c>
      <c r="G58" t="s">
        <v>739</v>
      </c>
      <c r="H58" t="s">
        <v>740</v>
      </c>
      <c r="I58">
        <v>1</v>
      </c>
      <c r="J58">
        <v>7</v>
      </c>
      <c r="K58">
        <v>0</v>
      </c>
      <c r="L58">
        <v>0</v>
      </c>
      <c r="M58">
        <v>0</v>
      </c>
      <c r="N58">
        <f t="shared" si="4"/>
        <v>0</v>
      </c>
      <c r="O58">
        <v>18070000</v>
      </c>
      <c r="P58">
        <v>10941000</v>
      </c>
      <c r="Q58">
        <v>14378000</v>
      </c>
      <c r="R58">
        <f t="shared" si="5"/>
        <v>43389000</v>
      </c>
      <c r="S58" t="e">
        <f t="shared" si="2"/>
        <v>#DIV/0!</v>
      </c>
      <c r="T58">
        <f t="shared" si="3"/>
        <v>3</v>
      </c>
    </row>
    <row r="59" spans="1:20" x14ac:dyDescent="0.3">
      <c r="A59" t="s">
        <v>741</v>
      </c>
      <c r="B59" t="s">
        <v>741</v>
      </c>
      <c r="C59">
        <v>17</v>
      </c>
      <c r="D59">
        <v>17</v>
      </c>
      <c r="E59">
        <v>17</v>
      </c>
      <c r="F59" t="s">
        <v>742</v>
      </c>
      <c r="G59" t="s">
        <v>743</v>
      </c>
      <c r="H59" t="s">
        <v>744</v>
      </c>
      <c r="I59">
        <v>1</v>
      </c>
      <c r="J59">
        <v>17</v>
      </c>
      <c r="K59">
        <v>0</v>
      </c>
      <c r="L59">
        <v>0</v>
      </c>
      <c r="M59">
        <v>0</v>
      </c>
      <c r="N59">
        <f t="shared" si="4"/>
        <v>0</v>
      </c>
      <c r="O59">
        <v>15493000</v>
      </c>
      <c r="P59">
        <v>16186000</v>
      </c>
      <c r="Q59">
        <v>7838100</v>
      </c>
      <c r="R59">
        <f t="shared" si="5"/>
        <v>39517100</v>
      </c>
      <c r="S59" t="e">
        <f t="shared" si="2"/>
        <v>#DIV/0!</v>
      </c>
      <c r="T59">
        <f t="shared" si="3"/>
        <v>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workbookViewId="0">
      <pane ySplit="1" topLeftCell="A28" activePane="bottomLeft" state="frozen"/>
      <selection pane="bottomLeft" activeCell="I24" sqref="I24:I37"/>
    </sheetView>
  </sheetViews>
  <sheetFormatPr defaultRowHeight="14.4" x14ac:dyDescent="0.3"/>
  <cols>
    <col min="9" max="9" width="108.21875" customWidth="1"/>
  </cols>
  <sheetData>
    <row r="1" spans="1:10" s="1" customFormat="1" x14ac:dyDescent="0.3">
      <c r="A1" s="3" t="s">
        <v>1510</v>
      </c>
      <c r="B1" s="3" t="s">
        <v>750</v>
      </c>
      <c r="C1" s="3" t="s">
        <v>751</v>
      </c>
      <c r="D1" s="3" t="s">
        <v>752</v>
      </c>
      <c r="E1" s="3" t="s">
        <v>5</v>
      </c>
      <c r="F1" s="3" t="s">
        <v>6</v>
      </c>
      <c r="G1" s="3" t="s">
        <v>753</v>
      </c>
      <c r="H1" s="3" t="s">
        <v>754</v>
      </c>
      <c r="I1" s="3" t="s">
        <v>756</v>
      </c>
      <c r="J1" s="3" t="s">
        <v>755</v>
      </c>
    </row>
    <row r="2" spans="1:10" x14ac:dyDescent="0.3">
      <c r="A2" s="16" t="s">
        <v>152</v>
      </c>
      <c r="B2" s="16" t="s">
        <v>152</v>
      </c>
      <c r="C2" s="16" t="s">
        <v>836</v>
      </c>
      <c r="D2" s="16" t="s">
        <v>758</v>
      </c>
      <c r="E2" s="16" t="s">
        <v>153</v>
      </c>
      <c r="F2" s="16" t="s">
        <v>154</v>
      </c>
      <c r="G2" s="16" t="s">
        <v>761</v>
      </c>
      <c r="H2" s="16">
        <v>585</v>
      </c>
      <c r="I2" s="22" t="s">
        <v>837</v>
      </c>
      <c r="J2" s="16"/>
    </row>
    <row r="3" spans="1:10" x14ac:dyDescent="0.3">
      <c r="A3" s="16" t="s">
        <v>53</v>
      </c>
      <c r="B3" s="16" t="s">
        <v>53</v>
      </c>
      <c r="C3" s="16" t="s">
        <v>788</v>
      </c>
      <c r="D3" s="16" t="s">
        <v>758</v>
      </c>
      <c r="E3" s="16" t="s">
        <v>789</v>
      </c>
      <c r="F3" s="16" t="s">
        <v>790</v>
      </c>
      <c r="G3" s="16" t="s">
        <v>761</v>
      </c>
      <c r="H3" s="16">
        <v>2266</v>
      </c>
      <c r="I3" s="22" t="s">
        <v>791</v>
      </c>
      <c r="J3" s="16"/>
    </row>
    <row r="4" spans="1:10" x14ac:dyDescent="0.3">
      <c r="A4" s="16" t="s">
        <v>160</v>
      </c>
      <c r="B4" s="16" t="s">
        <v>160</v>
      </c>
      <c r="C4" s="16" t="s">
        <v>862</v>
      </c>
      <c r="D4" s="16" t="s">
        <v>758</v>
      </c>
      <c r="E4" s="16" t="s">
        <v>863</v>
      </c>
      <c r="F4" s="16" t="s">
        <v>864</v>
      </c>
      <c r="G4" s="16" t="s">
        <v>761</v>
      </c>
      <c r="H4" s="16">
        <v>666</v>
      </c>
      <c r="I4" s="22" t="s">
        <v>866</v>
      </c>
      <c r="J4" s="16" t="s">
        <v>865</v>
      </c>
    </row>
    <row r="5" spans="1:10" x14ac:dyDescent="0.3">
      <c r="A5" s="16" t="s">
        <v>128</v>
      </c>
      <c r="B5" s="16" t="s">
        <v>128</v>
      </c>
      <c r="C5" s="16" t="s">
        <v>846</v>
      </c>
      <c r="D5" s="16" t="s">
        <v>758</v>
      </c>
      <c r="E5" s="16" t="s">
        <v>1512</v>
      </c>
      <c r="F5" s="16" t="s">
        <v>847</v>
      </c>
      <c r="G5" s="16" t="s">
        <v>761</v>
      </c>
      <c r="H5" s="16">
        <v>1980</v>
      </c>
      <c r="I5" s="22" t="s">
        <v>1513</v>
      </c>
      <c r="J5" s="16"/>
    </row>
    <row r="6" spans="1:10" x14ac:dyDescent="0.3">
      <c r="A6" s="16" t="s">
        <v>14</v>
      </c>
      <c r="B6" s="16" t="s">
        <v>14</v>
      </c>
      <c r="C6" s="16" t="s">
        <v>757</v>
      </c>
      <c r="D6" s="16" t="s">
        <v>758</v>
      </c>
      <c r="E6" s="16" t="s">
        <v>759</v>
      </c>
      <c r="F6" s="16" t="s">
        <v>760</v>
      </c>
      <c r="G6" s="16" t="s">
        <v>761</v>
      </c>
      <c r="H6" s="16">
        <v>664</v>
      </c>
      <c r="I6" s="22" t="s">
        <v>762</v>
      </c>
      <c r="J6" s="16"/>
    </row>
    <row r="7" spans="1:10" x14ac:dyDescent="0.3">
      <c r="A7" s="16" t="s">
        <v>92</v>
      </c>
      <c r="B7" s="16" t="s">
        <v>92</v>
      </c>
      <c r="C7" s="16" t="s">
        <v>820</v>
      </c>
      <c r="D7" s="16" t="s">
        <v>758</v>
      </c>
      <c r="E7" s="16" t="s">
        <v>821</v>
      </c>
      <c r="F7" s="16" t="s">
        <v>822</v>
      </c>
      <c r="G7" s="16" t="s">
        <v>761</v>
      </c>
      <c r="H7" s="16">
        <v>670</v>
      </c>
      <c r="I7" s="22" t="s">
        <v>823</v>
      </c>
      <c r="J7" s="16"/>
    </row>
    <row r="8" spans="1:10" x14ac:dyDescent="0.3">
      <c r="A8" s="16" t="s">
        <v>41</v>
      </c>
      <c r="B8" s="16" t="s">
        <v>41</v>
      </c>
      <c r="C8" s="16" t="s">
        <v>771</v>
      </c>
      <c r="D8" s="16" t="s">
        <v>758</v>
      </c>
      <c r="E8" s="16" t="s">
        <v>772</v>
      </c>
      <c r="F8" s="16" t="s">
        <v>773</v>
      </c>
      <c r="G8" s="16" t="s">
        <v>761</v>
      </c>
      <c r="H8" s="16">
        <v>583</v>
      </c>
      <c r="I8" s="22" t="s">
        <v>775</v>
      </c>
      <c r="J8" s="16" t="s">
        <v>774</v>
      </c>
    </row>
    <row r="9" spans="1:10" x14ac:dyDescent="0.3">
      <c r="A9" s="16" t="s">
        <v>61</v>
      </c>
      <c r="B9" s="16" t="s">
        <v>61</v>
      </c>
      <c r="C9" s="16" t="s">
        <v>810</v>
      </c>
      <c r="D9" s="16" t="s">
        <v>758</v>
      </c>
      <c r="E9" s="16" t="s">
        <v>811</v>
      </c>
      <c r="F9" s="16" t="s">
        <v>812</v>
      </c>
      <c r="G9" s="16" t="s">
        <v>761</v>
      </c>
      <c r="H9" s="16">
        <v>812</v>
      </c>
      <c r="I9" s="22" t="s">
        <v>814</v>
      </c>
      <c r="J9" s="16" t="s">
        <v>813</v>
      </c>
    </row>
    <row r="10" spans="1:10" x14ac:dyDescent="0.3">
      <c r="A10" s="16" t="s">
        <v>136</v>
      </c>
      <c r="B10" s="16" t="s">
        <v>136</v>
      </c>
      <c r="C10" s="16" t="s">
        <v>838</v>
      </c>
      <c r="D10" s="16" t="s">
        <v>758</v>
      </c>
      <c r="E10" s="16" t="s">
        <v>839</v>
      </c>
      <c r="F10" s="16" t="s">
        <v>840</v>
      </c>
      <c r="G10" s="16" t="s">
        <v>761</v>
      </c>
      <c r="H10" s="16">
        <v>717</v>
      </c>
      <c r="I10" s="22" t="s">
        <v>842</v>
      </c>
      <c r="J10" s="16" t="s">
        <v>841</v>
      </c>
    </row>
    <row r="11" spans="1:10" x14ac:dyDescent="0.3">
      <c r="A11" s="16" t="s">
        <v>33</v>
      </c>
      <c r="B11" s="16" t="s">
        <v>33</v>
      </c>
      <c r="C11" s="16" t="s">
        <v>776</v>
      </c>
      <c r="D11" s="16" t="s">
        <v>758</v>
      </c>
      <c r="E11" s="16" t="s">
        <v>777</v>
      </c>
      <c r="F11" s="16" t="s">
        <v>778</v>
      </c>
      <c r="G11" s="16" t="s">
        <v>761</v>
      </c>
      <c r="H11" s="16">
        <v>911</v>
      </c>
      <c r="I11" s="22" t="s">
        <v>780</v>
      </c>
      <c r="J11" s="16" t="s">
        <v>779</v>
      </c>
    </row>
    <row r="12" spans="1:10" x14ac:dyDescent="0.3">
      <c r="A12" s="16" t="s">
        <v>25</v>
      </c>
      <c r="B12" s="16" t="s">
        <v>25</v>
      </c>
      <c r="C12" s="16" t="s">
        <v>784</v>
      </c>
      <c r="D12" s="16" t="s">
        <v>758</v>
      </c>
      <c r="E12" s="16" t="s">
        <v>26</v>
      </c>
      <c r="F12" s="16" t="s">
        <v>785</v>
      </c>
      <c r="G12" s="16" t="s">
        <v>761</v>
      </c>
      <c r="H12" s="16">
        <v>254</v>
      </c>
      <c r="I12" s="22" t="s">
        <v>787</v>
      </c>
      <c r="J12" s="16" t="s">
        <v>786</v>
      </c>
    </row>
    <row r="13" spans="1:10" x14ac:dyDescent="0.3">
      <c r="A13" s="16" t="s">
        <v>37</v>
      </c>
      <c r="B13" s="16" t="s">
        <v>37</v>
      </c>
      <c r="C13" s="16" t="s">
        <v>796</v>
      </c>
      <c r="D13" s="16" t="s">
        <v>758</v>
      </c>
      <c r="E13" s="16" t="s">
        <v>1511</v>
      </c>
      <c r="F13" s="16" t="s">
        <v>39</v>
      </c>
      <c r="G13" s="16" t="s">
        <v>761</v>
      </c>
      <c r="H13" s="16">
        <v>615</v>
      </c>
      <c r="I13" s="22" t="s">
        <v>798</v>
      </c>
      <c r="J13" s="16" t="s">
        <v>797</v>
      </c>
    </row>
    <row r="14" spans="1:10" x14ac:dyDescent="0.3">
      <c r="A14" s="16" t="s">
        <v>49</v>
      </c>
      <c r="B14" s="16" t="s">
        <v>49</v>
      </c>
      <c r="C14" s="16" t="s">
        <v>799</v>
      </c>
      <c r="D14" s="16" t="s">
        <v>758</v>
      </c>
      <c r="E14" s="16" t="s">
        <v>50</v>
      </c>
      <c r="F14" s="16" t="s">
        <v>800</v>
      </c>
      <c r="G14" s="16" t="s">
        <v>761</v>
      </c>
      <c r="H14" s="16">
        <v>586</v>
      </c>
      <c r="I14" s="22" t="s">
        <v>801</v>
      </c>
      <c r="J14" s="16"/>
    </row>
    <row r="15" spans="1:10" x14ac:dyDescent="0.3">
      <c r="A15" s="16" t="s">
        <v>77</v>
      </c>
      <c r="B15" s="16" t="s">
        <v>77</v>
      </c>
      <c r="C15" s="16" t="s">
        <v>818</v>
      </c>
      <c r="D15" s="16" t="s">
        <v>758</v>
      </c>
      <c r="E15" s="16" t="s">
        <v>78</v>
      </c>
      <c r="F15" s="16" t="s">
        <v>819</v>
      </c>
      <c r="G15" s="16" t="s">
        <v>761</v>
      </c>
      <c r="H15" s="16">
        <v>620</v>
      </c>
      <c r="I15" s="22" t="s">
        <v>801</v>
      </c>
      <c r="J15" s="16"/>
    </row>
    <row r="16" spans="1:10" x14ac:dyDescent="0.3">
      <c r="A16" s="16" t="s">
        <v>18</v>
      </c>
      <c r="B16" s="16" t="s">
        <v>18</v>
      </c>
      <c r="C16" s="16" t="s">
        <v>763</v>
      </c>
      <c r="D16" s="16" t="s">
        <v>758</v>
      </c>
      <c r="E16" s="16" t="s">
        <v>764</v>
      </c>
      <c r="F16" s="16" t="s">
        <v>765</v>
      </c>
      <c r="G16" s="16" t="s">
        <v>761</v>
      </c>
      <c r="H16" s="16">
        <v>454</v>
      </c>
      <c r="I16" s="22" t="s">
        <v>767</v>
      </c>
      <c r="J16" s="16" t="s">
        <v>766</v>
      </c>
    </row>
    <row r="17" spans="1:10" x14ac:dyDescent="0.3">
      <c r="A17" s="16" t="s">
        <v>45</v>
      </c>
      <c r="B17" s="16" t="s">
        <v>45</v>
      </c>
      <c r="C17" s="16" t="s">
        <v>792</v>
      </c>
      <c r="D17" s="16" t="s">
        <v>758</v>
      </c>
      <c r="E17" s="16" t="s">
        <v>793</v>
      </c>
      <c r="F17" s="16" t="s">
        <v>794</v>
      </c>
      <c r="G17" s="16" t="s">
        <v>761</v>
      </c>
      <c r="H17" s="16">
        <v>1817</v>
      </c>
      <c r="I17" s="22" t="s">
        <v>795</v>
      </c>
      <c r="J17" s="16"/>
    </row>
    <row r="18" spans="1:10" x14ac:dyDescent="0.3">
      <c r="A18" s="16" t="s">
        <v>144</v>
      </c>
      <c r="B18" s="16" t="s">
        <v>144</v>
      </c>
      <c r="C18" s="16" t="s">
        <v>832</v>
      </c>
      <c r="D18" s="16" t="s">
        <v>758</v>
      </c>
      <c r="E18" s="16" t="s">
        <v>833</v>
      </c>
      <c r="F18" s="16" t="s">
        <v>834</v>
      </c>
      <c r="G18" s="16" t="s">
        <v>761</v>
      </c>
      <c r="H18" s="16">
        <v>1391</v>
      </c>
      <c r="I18" s="22" t="s">
        <v>835</v>
      </c>
      <c r="J18" s="16"/>
    </row>
    <row r="19" spans="1:10" x14ac:dyDescent="0.3">
      <c r="A19" s="16" t="s">
        <v>120</v>
      </c>
      <c r="B19" s="16" t="s">
        <v>120</v>
      </c>
      <c r="C19" s="16" t="s">
        <v>829</v>
      </c>
      <c r="D19" s="16" t="s">
        <v>758</v>
      </c>
      <c r="E19" s="16" t="s">
        <v>830</v>
      </c>
      <c r="F19" s="16" t="s">
        <v>122</v>
      </c>
      <c r="G19" s="16" t="s">
        <v>761</v>
      </c>
      <c r="H19" s="16">
        <v>1156</v>
      </c>
      <c r="I19" s="22" t="s">
        <v>831</v>
      </c>
      <c r="J19" s="16"/>
    </row>
    <row r="20" spans="1:10" x14ac:dyDescent="0.3">
      <c r="A20" s="16" t="s">
        <v>57</v>
      </c>
      <c r="B20" s="16" t="s">
        <v>57</v>
      </c>
      <c r="C20" s="16" t="s">
        <v>802</v>
      </c>
      <c r="D20" s="16" t="s">
        <v>758</v>
      </c>
      <c r="E20" s="16" t="s">
        <v>803</v>
      </c>
      <c r="F20" s="16" t="s">
        <v>804</v>
      </c>
      <c r="G20" s="16" t="s">
        <v>761</v>
      </c>
      <c r="H20" s="16">
        <v>468</v>
      </c>
      <c r="I20" s="22" t="s">
        <v>805</v>
      </c>
      <c r="J20" s="16"/>
    </row>
    <row r="21" spans="1:10" x14ac:dyDescent="0.3">
      <c r="A21" s="16" t="s">
        <v>65</v>
      </c>
      <c r="B21" s="16" t="s">
        <v>65</v>
      </c>
      <c r="C21" s="16" t="s">
        <v>824</v>
      </c>
      <c r="D21" s="16" t="s">
        <v>758</v>
      </c>
      <c r="E21" s="16" t="s">
        <v>825</v>
      </c>
      <c r="F21" s="16" t="s">
        <v>826</v>
      </c>
      <c r="G21" s="16" t="s">
        <v>761</v>
      </c>
      <c r="H21" s="16">
        <v>1249</v>
      </c>
      <c r="I21" s="22" t="s">
        <v>828</v>
      </c>
      <c r="J21" s="16" t="s">
        <v>827</v>
      </c>
    </row>
    <row r="22" spans="1:10" x14ac:dyDescent="0.3">
      <c r="A22" s="16" t="s">
        <v>86</v>
      </c>
      <c r="B22" s="16" t="s">
        <v>86</v>
      </c>
      <c r="C22" s="16" t="s">
        <v>843</v>
      </c>
      <c r="D22" s="16" t="s">
        <v>758</v>
      </c>
      <c r="E22" s="16" t="s">
        <v>844</v>
      </c>
      <c r="F22" s="16" t="s">
        <v>90</v>
      </c>
      <c r="G22" s="16" t="s">
        <v>761</v>
      </c>
      <c r="H22" s="16">
        <v>1229</v>
      </c>
      <c r="I22" s="22" t="s">
        <v>828</v>
      </c>
      <c r="J22" s="16" t="s">
        <v>845</v>
      </c>
    </row>
    <row r="23" spans="1:10" x14ac:dyDescent="0.3">
      <c r="A23" s="16" t="s">
        <v>29</v>
      </c>
      <c r="B23" s="16" t="s">
        <v>29</v>
      </c>
      <c r="C23" s="16" t="s">
        <v>781</v>
      </c>
      <c r="D23" s="16" t="s">
        <v>758</v>
      </c>
      <c r="E23" s="16" t="s">
        <v>782</v>
      </c>
      <c r="F23" s="16" t="s">
        <v>31</v>
      </c>
      <c r="G23" s="16" t="s">
        <v>761</v>
      </c>
      <c r="H23" s="16">
        <v>1475</v>
      </c>
      <c r="I23" s="22" t="s">
        <v>783</v>
      </c>
      <c r="J23" s="16"/>
    </row>
    <row r="24" spans="1:10" x14ac:dyDescent="0.3">
      <c r="A24" s="16" t="s">
        <v>702</v>
      </c>
      <c r="B24" s="16" t="s">
        <v>702</v>
      </c>
      <c r="C24" s="16" t="s">
        <v>877</v>
      </c>
      <c r="D24" s="16" t="s">
        <v>758</v>
      </c>
      <c r="E24" s="16" t="s">
        <v>878</v>
      </c>
      <c r="F24" s="16" t="s">
        <v>704</v>
      </c>
      <c r="G24" s="16" t="s">
        <v>761</v>
      </c>
      <c r="H24" s="16">
        <v>658</v>
      </c>
      <c r="I24" s="2" t="s">
        <v>879</v>
      </c>
      <c r="J24" s="16"/>
    </row>
    <row r="25" spans="1:10" x14ac:dyDescent="0.3">
      <c r="A25" s="16" t="s">
        <v>549</v>
      </c>
      <c r="B25" s="16" t="s">
        <v>549</v>
      </c>
      <c r="C25" s="16" t="s">
        <v>887</v>
      </c>
      <c r="D25" s="16" t="s">
        <v>758</v>
      </c>
      <c r="E25" s="16" t="s">
        <v>888</v>
      </c>
      <c r="F25" s="16" t="s">
        <v>889</v>
      </c>
      <c r="G25" s="16" t="s">
        <v>761</v>
      </c>
      <c r="H25" s="16">
        <v>191</v>
      </c>
      <c r="I25" s="2" t="s">
        <v>890</v>
      </c>
      <c r="J25" s="16"/>
    </row>
    <row r="26" spans="1:10" x14ac:dyDescent="0.3">
      <c r="A26" s="16" t="s">
        <v>81</v>
      </c>
      <c r="B26" s="16" t="s">
        <v>81</v>
      </c>
      <c r="C26" s="16" t="s">
        <v>806</v>
      </c>
      <c r="D26" s="16" t="s">
        <v>758</v>
      </c>
      <c r="E26" s="16" t="s">
        <v>807</v>
      </c>
      <c r="F26" s="16" t="s">
        <v>83</v>
      </c>
      <c r="G26" s="16" t="s">
        <v>761</v>
      </c>
      <c r="H26" s="16">
        <v>508</v>
      </c>
      <c r="I26" s="2" t="s">
        <v>809</v>
      </c>
      <c r="J26" s="16" t="s">
        <v>808</v>
      </c>
    </row>
    <row r="27" spans="1:10" x14ac:dyDescent="0.3">
      <c r="A27" s="16" t="s">
        <v>690</v>
      </c>
      <c r="B27" s="16" t="s">
        <v>690</v>
      </c>
      <c r="C27" s="16" t="s">
        <v>871</v>
      </c>
      <c r="D27" s="16" t="s">
        <v>758</v>
      </c>
      <c r="E27" s="16" t="s">
        <v>872</v>
      </c>
      <c r="F27" s="16" t="s">
        <v>692</v>
      </c>
      <c r="G27" s="16" t="s">
        <v>761</v>
      </c>
      <c r="H27" s="16">
        <v>221</v>
      </c>
      <c r="I27" s="2" t="s">
        <v>861</v>
      </c>
      <c r="J27" s="16"/>
    </row>
    <row r="28" spans="1:10" x14ac:dyDescent="0.3">
      <c r="A28" s="16" t="s">
        <v>682</v>
      </c>
      <c r="B28" s="16" t="s">
        <v>682</v>
      </c>
      <c r="C28" s="16" t="s">
        <v>867</v>
      </c>
      <c r="D28" s="16" t="s">
        <v>758</v>
      </c>
      <c r="E28" s="16" t="s">
        <v>868</v>
      </c>
      <c r="F28" s="16" t="s">
        <v>869</v>
      </c>
      <c r="G28" s="16" t="s">
        <v>761</v>
      </c>
      <c r="H28" s="16">
        <v>257</v>
      </c>
      <c r="I28" s="2" t="s">
        <v>870</v>
      </c>
      <c r="J28" s="16"/>
    </row>
    <row r="29" spans="1:10" x14ac:dyDescent="0.3">
      <c r="A29" s="16" t="s">
        <v>710</v>
      </c>
      <c r="B29" s="16" t="s">
        <v>710</v>
      </c>
      <c r="C29" s="16" t="s">
        <v>883</v>
      </c>
      <c r="D29" s="16" t="s">
        <v>758</v>
      </c>
      <c r="E29" s="16" t="s">
        <v>884</v>
      </c>
      <c r="F29" s="16" t="s">
        <v>885</v>
      </c>
      <c r="G29" s="16" t="s">
        <v>761</v>
      </c>
      <c r="H29" s="16">
        <v>164</v>
      </c>
      <c r="I29" s="2" t="s">
        <v>886</v>
      </c>
      <c r="J29" s="16"/>
    </row>
    <row r="30" spans="1:10" x14ac:dyDescent="0.3">
      <c r="A30" s="16" t="s">
        <v>664</v>
      </c>
      <c r="B30" s="16" t="s">
        <v>664</v>
      </c>
      <c r="C30" s="16" t="s">
        <v>848</v>
      </c>
      <c r="D30" s="16" t="s">
        <v>758</v>
      </c>
      <c r="E30" s="16" t="s">
        <v>849</v>
      </c>
      <c r="F30" s="16" t="s">
        <v>850</v>
      </c>
      <c r="G30" s="16" t="s">
        <v>761</v>
      </c>
      <c r="H30" s="16">
        <v>244</v>
      </c>
      <c r="I30" s="2" t="s">
        <v>851</v>
      </c>
      <c r="J30" s="16"/>
    </row>
    <row r="31" spans="1:10" x14ac:dyDescent="0.3">
      <c r="A31" s="16" t="s">
        <v>698</v>
      </c>
      <c r="B31" s="16" t="s">
        <v>698</v>
      </c>
      <c r="C31" s="16" t="s">
        <v>873</v>
      </c>
      <c r="D31" s="16" t="s">
        <v>758</v>
      </c>
      <c r="E31" s="16" t="s">
        <v>874</v>
      </c>
      <c r="F31" s="16" t="s">
        <v>875</v>
      </c>
      <c r="G31" s="16" t="s">
        <v>761</v>
      </c>
      <c r="H31" s="16">
        <v>665</v>
      </c>
      <c r="I31" s="2" t="s">
        <v>876</v>
      </c>
      <c r="J31" s="16"/>
    </row>
    <row r="32" spans="1:10" x14ac:dyDescent="0.3">
      <c r="A32" s="16" t="s">
        <v>856</v>
      </c>
      <c r="B32" s="16" t="s">
        <v>856</v>
      </c>
      <c r="C32" s="16" t="s">
        <v>857</v>
      </c>
      <c r="D32" s="16" t="s">
        <v>758</v>
      </c>
      <c r="E32" s="16" t="s">
        <v>858</v>
      </c>
      <c r="F32" s="16" t="s">
        <v>859</v>
      </c>
      <c r="G32" s="16" t="s">
        <v>761</v>
      </c>
      <c r="H32" s="16">
        <v>391</v>
      </c>
      <c r="I32" s="2" t="s">
        <v>860</v>
      </c>
      <c r="J32" s="16"/>
    </row>
    <row r="33" spans="1:10" x14ac:dyDescent="0.3">
      <c r="A33" s="16" t="s">
        <v>310</v>
      </c>
      <c r="B33" s="16" t="s">
        <v>310</v>
      </c>
      <c r="C33" s="16" t="s">
        <v>852</v>
      </c>
      <c r="D33" s="16" t="s">
        <v>758</v>
      </c>
      <c r="E33" s="16" t="s">
        <v>853</v>
      </c>
      <c r="F33" s="16" t="s">
        <v>854</v>
      </c>
      <c r="G33" s="16" t="s">
        <v>761</v>
      </c>
      <c r="H33" s="16">
        <v>313</v>
      </c>
      <c r="I33" s="2" t="s">
        <v>855</v>
      </c>
      <c r="J33" s="16"/>
    </row>
    <row r="34" spans="1:10" x14ac:dyDescent="0.3">
      <c r="A34" s="16" t="s">
        <v>73</v>
      </c>
      <c r="B34" s="16" t="s">
        <v>73</v>
      </c>
      <c r="C34" s="16" t="s">
        <v>815</v>
      </c>
      <c r="D34" s="16" t="s">
        <v>758</v>
      </c>
      <c r="E34" s="16" t="s">
        <v>816</v>
      </c>
      <c r="F34" s="16" t="s">
        <v>75</v>
      </c>
      <c r="G34" s="16" t="s">
        <v>761</v>
      </c>
      <c r="H34" s="16">
        <v>644</v>
      </c>
      <c r="I34" s="2" t="s">
        <v>817</v>
      </c>
      <c r="J34" s="16"/>
    </row>
    <row r="35" spans="1:10" x14ac:dyDescent="0.3">
      <c r="A35" s="16" t="s">
        <v>366</v>
      </c>
      <c r="B35" s="16" t="s">
        <v>366</v>
      </c>
      <c r="C35" s="16" t="s">
        <v>880</v>
      </c>
      <c r="D35" s="16" t="s">
        <v>758</v>
      </c>
      <c r="E35" s="16" t="s">
        <v>881</v>
      </c>
      <c r="F35" s="16" t="s">
        <v>368</v>
      </c>
      <c r="G35" s="16" t="s">
        <v>761</v>
      </c>
      <c r="H35" s="16">
        <v>354</v>
      </c>
      <c r="I35" s="2" t="s">
        <v>882</v>
      </c>
      <c r="J35" s="16"/>
    </row>
    <row r="36" spans="1:10" x14ac:dyDescent="0.3">
      <c r="A36" s="16" t="s">
        <v>741</v>
      </c>
      <c r="B36" s="16" t="s">
        <v>741</v>
      </c>
      <c r="C36" s="16" t="s">
        <v>891</v>
      </c>
      <c r="D36" s="16" t="s">
        <v>758</v>
      </c>
      <c r="E36" s="16" t="s">
        <v>742</v>
      </c>
      <c r="F36" s="16" t="s">
        <v>743</v>
      </c>
      <c r="G36" s="16" t="s">
        <v>761</v>
      </c>
      <c r="H36" s="16">
        <v>797</v>
      </c>
      <c r="I36" s="2" t="s">
        <v>892</v>
      </c>
      <c r="J36" s="16"/>
    </row>
    <row r="37" spans="1:10" x14ac:dyDescent="0.3">
      <c r="A37" s="16" t="s">
        <v>22</v>
      </c>
      <c r="B37" s="16" t="s">
        <v>22</v>
      </c>
      <c r="C37" s="16" t="s">
        <v>768</v>
      </c>
      <c r="D37" s="16" t="s">
        <v>758</v>
      </c>
      <c r="E37" s="16" t="s">
        <v>769</v>
      </c>
      <c r="F37" s="16" t="s">
        <v>765</v>
      </c>
      <c r="G37" s="16" t="s">
        <v>761</v>
      </c>
      <c r="H37" s="16">
        <v>694</v>
      </c>
      <c r="I37" s="2" t="s">
        <v>770</v>
      </c>
      <c r="J37" s="16"/>
    </row>
    <row r="38" spans="1:10" x14ac:dyDescent="0.3">
      <c r="A38" s="16" t="s">
        <v>256</v>
      </c>
      <c r="B38" s="16" t="s">
        <v>256</v>
      </c>
      <c r="C38" s="16" t="s">
        <v>905</v>
      </c>
      <c r="D38" s="16" t="s">
        <v>758</v>
      </c>
      <c r="E38" s="16" t="s">
        <v>906</v>
      </c>
      <c r="F38" s="16" t="s">
        <v>907</v>
      </c>
      <c r="G38" s="16" t="s">
        <v>761</v>
      </c>
      <c r="H38" s="16">
        <v>473</v>
      </c>
      <c r="I38" s="5" t="s">
        <v>909</v>
      </c>
      <c r="J38" s="16" t="s">
        <v>908</v>
      </c>
    </row>
    <row r="39" spans="1:10" x14ac:dyDescent="0.3">
      <c r="A39" s="16" t="s">
        <v>389</v>
      </c>
      <c r="B39" s="16" t="s">
        <v>389</v>
      </c>
      <c r="C39" s="16" t="s">
        <v>910</v>
      </c>
      <c r="D39" s="16" t="s">
        <v>758</v>
      </c>
      <c r="E39" s="16" t="s">
        <v>911</v>
      </c>
      <c r="F39" s="16" t="s">
        <v>912</v>
      </c>
      <c r="G39" s="16" t="s">
        <v>761</v>
      </c>
      <c r="H39" s="16">
        <v>610</v>
      </c>
      <c r="I39" s="5" t="s">
        <v>913</v>
      </c>
      <c r="J39" s="16"/>
    </row>
    <row r="40" spans="1:10" x14ac:dyDescent="0.3">
      <c r="A40" s="16" t="s">
        <v>184</v>
      </c>
      <c r="B40" s="16" t="s">
        <v>184</v>
      </c>
      <c r="C40" s="16" t="s">
        <v>893</v>
      </c>
      <c r="D40" s="16" t="s">
        <v>758</v>
      </c>
      <c r="E40" s="16" t="s">
        <v>185</v>
      </c>
      <c r="F40" s="16" t="s">
        <v>186</v>
      </c>
      <c r="G40" s="16" t="s">
        <v>761</v>
      </c>
      <c r="H40" s="16">
        <v>410</v>
      </c>
      <c r="I40" s="5" t="s">
        <v>895</v>
      </c>
      <c r="J40" s="16" t="s">
        <v>894</v>
      </c>
    </row>
    <row r="41" spans="1:10" x14ac:dyDescent="0.3">
      <c r="A41" s="16" t="s">
        <v>448</v>
      </c>
      <c r="B41" s="16" t="s">
        <v>448</v>
      </c>
      <c r="C41" s="16" t="s">
        <v>914</v>
      </c>
      <c r="D41" s="16" t="s">
        <v>758</v>
      </c>
      <c r="E41" s="16" t="s">
        <v>915</v>
      </c>
      <c r="F41" s="16" t="s">
        <v>916</v>
      </c>
      <c r="G41" s="16" t="s">
        <v>761</v>
      </c>
      <c r="H41" s="16">
        <v>259</v>
      </c>
      <c r="I41" s="5" t="s">
        <v>918</v>
      </c>
      <c r="J41" s="16" t="s">
        <v>917</v>
      </c>
    </row>
    <row r="42" spans="1:10" x14ac:dyDescent="0.3">
      <c r="A42" s="16" t="s">
        <v>302</v>
      </c>
      <c r="B42" s="16" t="s">
        <v>302</v>
      </c>
      <c r="C42" s="16" t="s">
        <v>900</v>
      </c>
      <c r="D42" s="16" t="s">
        <v>758</v>
      </c>
      <c r="E42" s="16" t="s">
        <v>901</v>
      </c>
      <c r="F42" s="16" t="s">
        <v>902</v>
      </c>
      <c r="G42" s="16" t="s">
        <v>761</v>
      </c>
      <c r="H42" s="16">
        <v>866</v>
      </c>
      <c r="I42" s="5" t="s">
        <v>904</v>
      </c>
      <c r="J42" s="16" t="s">
        <v>903</v>
      </c>
    </row>
    <row r="43" spans="1:10" x14ac:dyDescent="0.3">
      <c r="A43" s="16" t="s">
        <v>733</v>
      </c>
      <c r="B43" s="16" t="s">
        <v>733</v>
      </c>
      <c r="C43" s="16" t="s">
        <v>919</v>
      </c>
      <c r="D43" s="16" t="s">
        <v>758</v>
      </c>
      <c r="E43" s="16" t="s">
        <v>920</v>
      </c>
      <c r="F43" s="16" t="s">
        <v>735</v>
      </c>
      <c r="G43" s="16" t="s">
        <v>761</v>
      </c>
      <c r="H43" s="16">
        <v>579</v>
      </c>
      <c r="I43" s="5" t="s">
        <v>1514</v>
      </c>
      <c r="J43" s="16" t="s">
        <v>921</v>
      </c>
    </row>
    <row r="44" spans="1:10" x14ac:dyDescent="0.3">
      <c r="A44" s="16" t="s">
        <v>668</v>
      </c>
      <c r="B44" s="16" t="s">
        <v>668</v>
      </c>
      <c r="C44" s="16" t="s">
        <v>896</v>
      </c>
      <c r="D44" s="16" t="s">
        <v>758</v>
      </c>
      <c r="E44" s="16" t="s">
        <v>669</v>
      </c>
      <c r="F44" s="16" t="s">
        <v>897</v>
      </c>
      <c r="G44" s="16" t="s">
        <v>761</v>
      </c>
      <c r="H44" s="16">
        <v>355</v>
      </c>
      <c r="I44" s="5" t="s">
        <v>899</v>
      </c>
      <c r="J44" s="16" t="s">
        <v>898</v>
      </c>
    </row>
    <row r="45" spans="1:10" x14ac:dyDescent="0.3">
      <c r="A45" s="16" t="s">
        <v>719</v>
      </c>
      <c r="B45" s="16" t="s">
        <v>719</v>
      </c>
      <c r="C45" s="16" t="s">
        <v>956</v>
      </c>
      <c r="D45" s="16" t="s">
        <v>758</v>
      </c>
      <c r="E45" s="16" t="s">
        <v>957</v>
      </c>
      <c r="F45" s="16" t="s">
        <v>721</v>
      </c>
      <c r="G45" s="16" t="s">
        <v>761</v>
      </c>
      <c r="H45" s="16">
        <v>258</v>
      </c>
      <c r="I45" s="16" t="s">
        <v>958</v>
      </c>
      <c r="J45" s="16"/>
    </row>
    <row r="46" spans="1:10" x14ac:dyDescent="0.3">
      <c r="A46" s="16" t="s">
        <v>737</v>
      </c>
      <c r="B46" s="16" t="s">
        <v>737</v>
      </c>
      <c r="C46" s="16" t="s">
        <v>965</v>
      </c>
      <c r="D46" s="16" t="s">
        <v>758</v>
      </c>
      <c r="E46" s="16" t="s">
        <v>966</v>
      </c>
      <c r="F46" s="16" t="s">
        <v>967</v>
      </c>
      <c r="G46" s="16" t="s">
        <v>761</v>
      </c>
      <c r="H46" s="16">
        <v>673</v>
      </c>
      <c r="I46" s="16" t="s">
        <v>968</v>
      </c>
      <c r="J46" s="16"/>
    </row>
    <row r="47" spans="1:10" x14ac:dyDescent="0.3">
      <c r="A47" s="16" t="s">
        <v>678</v>
      </c>
      <c r="B47" s="16" t="s">
        <v>678</v>
      </c>
      <c r="C47" s="16" t="s">
        <v>932</v>
      </c>
      <c r="D47" s="16" t="s">
        <v>758</v>
      </c>
      <c r="E47" s="16" t="s">
        <v>933</v>
      </c>
      <c r="F47" s="16" t="s">
        <v>680</v>
      </c>
      <c r="G47" s="16" t="s">
        <v>761</v>
      </c>
      <c r="H47" s="16">
        <v>392</v>
      </c>
      <c r="I47" s="16" t="s">
        <v>934</v>
      </c>
      <c r="J47" s="16"/>
    </row>
    <row r="48" spans="1:10" x14ac:dyDescent="0.3">
      <c r="A48" s="16" t="s">
        <v>261</v>
      </c>
      <c r="B48" s="16" t="s">
        <v>261</v>
      </c>
      <c r="C48" s="16" t="s">
        <v>925</v>
      </c>
      <c r="D48" s="16" t="s">
        <v>758</v>
      </c>
      <c r="E48" s="16" t="s">
        <v>926</v>
      </c>
      <c r="F48" s="16" t="s">
        <v>927</v>
      </c>
      <c r="G48" s="16" t="s">
        <v>761</v>
      </c>
      <c r="H48" s="16">
        <v>367</v>
      </c>
      <c r="I48" s="16" t="s">
        <v>928</v>
      </c>
      <c r="J48" s="16"/>
    </row>
    <row r="49" spans="1:10" x14ac:dyDescent="0.3">
      <c r="A49" s="16" t="s">
        <v>706</v>
      </c>
      <c r="B49" s="16" t="s">
        <v>706</v>
      </c>
      <c r="C49" s="16" t="s">
        <v>946</v>
      </c>
      <c r="D49" s="16" t="s">
        <v>758</v>
      </c>
      <c r="E49" s="16" t="s">
        <v>947</v>
      </c>
      <c r="F49" s="16" t="s">
        <v>948</v>
      </c>
      <c r="G49" s="16" t="s">
        <v>761</v>
      </c>
      <c r="H49" s="16">
        <v>389</v>
      </c>
      <c r="I49" s="16" t="s">
        <v>949</v>
      </c>
      <c r="J49" s="16"/>
    </row>
    <row r="50" spans="1:10" x14ac:dyDescent="0.3">
      <c r="A50" s="16" t="s">
        <v>715</v>
      </c>
      <c r="B50" s="16" t="s">
        <v>715</v>
      </c>
      <c r="C50" s="16" t="s">
        <v>954</v>
      </c>
      <c r="D50" s="16" t="s">
        <v>758</v>
      </c>
      <c r="E50" s="16" t="s">
        <v>955</v>
      </c>
      <c r="F50" s="16" t="s">
        <v>717</v>
      </c>
      <c r="G50" s="16" t="s">
        <v>761</v>
      </c>
      <c r="H50" s="16">
        <v>246</v>
      </c>
      <c r="I50" s="16" t="s">
        <v>949</v>
      </c>
      <c r="J50" s="16"/>
    </row>
    <row r="51" spans="1:10" x14ac:dyDescent="0.3">
      <c r="A51" s="16" t="s">
        <v>728</v>
      </c>
      <c r="B51" s="16" t="s">
        <v>728</v>
      </c>
      <c r="C51" s="16" t="s">
        <v>962</v>
      </c>
      <c r="D51" s="16" t="s">
        <v>758</v>
      </c>
      <c r="E51" s="16" t="s">
        <v>963</v>
      </c>
      <c r="F51" s="16" t="s">
        <v>731</v>
      </c>
      <c r="G51" s="16" t="s">
        <v>761</v>
      </c>
      <c r="H51" s="16">
        <v>418</v>
      </c>
      <c r="I51" s="16" t="s">
        <v>964</v>
      </c>
      <c r="J51" s="16"/>
    </row>
    <row r="52" spans="1:10" x14ac:dyDescent="0.3">
      <c r="A52" s="16" t="s">
        <v>694</v>
      </c>
      <c r="B52" s="16" t="s">
        <v>694</v>
      </c>
      <c r="C52" s="16" t="s">
        <v>938</v>
      </c>
      <c r="D52" s="16" t="s">
        <v>758</v>
      </c>
      <c r="E52" s="16" t="s">
        <v>939</v>
      </c>
      <c r="F52" s="16" t="s">
        <v>696</v>
      </c>
      <c r="G52" s="16" t="s">
        <v>761</v>
      </c>
      <c r="H52" s="16">
        <v>805</v>
      </c>
      <c r="I52" s="16" t="s">
        <v>941</v>
      </c>
      <c r="J52" s="16" t="s">
        <v>940</v>
      </c>
    </row>
    <row r="53" spans="1:10" x14ac:dyDescent="0.3">
      <c r="A53" s="16" t="s">
        <v>218</v>
      </c>
      <c r="B53" s="16" t="s">
        <v>218</v>
      </c>
      <c r="C53" s="16" t="s">
        <v>942</v>
      </c>
      <c r="D53" s="16" t="s">
        <v>758</v>
      </c>
      <c r="E53" s="16" t="s">
        <v>219</v>
      </c>
      <c r="F53" s="16" t="s">
        <v>943</v>
      </c>
      <c r="G53" s="16" t="s">
        <v>761</v>
      </c>
      <c r="H53" s="16">
        <v>993</v>
      </c>
      <c r="I53" s="16" t="s">
        <v>945</v>
      </c>
      <c r="J53" s="16" t="s">
        <v>944</v>
      </c>
    </row>
    <row r="54" spans="1:10" x14ac:dyDescent="0.3">
      <c r="A54" s="16" t="s">
        <v>100</v>
      </c>
      <c r="B54" s="16" t="s">
        <v>100</v>
      </c>
      <c r="C54" s="16" t="s">
        <v>922</v>
      </c>
      <c r="D54" s="16" t="s">
        <v>758</v>
      </c>
      <c r="E54" s="16" t="s">
        <v>101</v>
      </c>
      <c r="F54" s="16" t="s">
        <v>102</v>
      </c>
      <c r="G54" s="16" t="s">
        <v>761</v>
      </c>
      <c r="H54" s="16">
        <v>561</v>
      </c>
      <c r="I54" s="16" t="s">
        <v>924</v>
      </c>
      <c r="J54" s="16" t="s">
        <v>923</v>
      </c>
    </row>
    <row r="55" spans="1:10" x14ac:dyDescent="0.3">
      <c r="A55" s="16" t="s">
        <v>723</v>
      </c>
      <c r="B55" s="16" t="s">
        <v>723</v>
      </c>
      <c r="C55" s="16" t="s">
        <v>959</v>
      </c>
      <c r="D55" s="16" t="s">
        <v>758</v>
      </c>
      <c r="E55" s="16" t="s">
        <v>724</v>
      </c>
      <c r="F55" s="16" t="s">
        <v>960</v>
      </c>
      <c r="G55" s="16" t="s">
        <v>761</v>
      </c>
      <c r="H55" s="16">
        <v>95</v>
      </c>
      <c r="I55" s="16" t="s">
        <v>961</v>
      </c>
      <c r="J55" s="16"/>
    </row>
    <row r="56" spans="1:10" x14ac:dyDescent="0.3">
      <c r="A56" s="16" t="s">
        <v>108</v>
      </c>
      <c r="B56" s="16" t="s">
        <v>108</v>
      </c>
      <c r="C56" s="16" t="s">
        <v>929</v>
      </c>
      <c r="D56" s="16" t="s">
        <v>758</v>
      </c>
      <c r="E56" s="16" t="s">
        <v>930</v>
      </c>
      <c r="F56" s="16" t="s">
        <v>931</v>
      </c>
      <c r="G56" s="16" t="s">
        <v>761</v>
      </c>
      <c r="H56" s="16">
        <v>575</v>
      </c>
      <c r="I56" s="16"/>
      <c r="J56" s="16"/>
    </row>
    <row r="57" spans="1:10" x14ac:dyDescent="0.3">
      <c r="A57" s="16" t="s">
        <v>686</v>
      </c>
      <c r="B57" s="16" t="s">
        <v>686</v>
      </c>
      <c r="C57" s="16" t="s">
        <v>935</v>
      </c>
      <c r="D57" s="16" t="s">
        <v>758</v>
      </c>
      <c r="E57" s="16" t="s">
        <v>936</v>
      </c>
      <c r="F57" s="16" t="s">
        <v>937</v>
      </c>
      <c r="G57" s="16" t="s">
        <v>761</v>
      </c>
      <c r="H57" s="16">
        <v>327</v>
      </c>
      <c r="I57" s="16"/>
      <c r="J57" s="16"/>
    </row>
    <row r="58" spans="1:10" x14ac:dyDescent="0.3">
      <c r="A58" s="16" t="s">
        <v>172</v>
      </c>
      <c r="B58" s="16" t="s">
        <v>172</v>
      </c>
      <c r="C58" s="16" t="s">
        <v>950</v>
      </c>
      <c r="D58" s="16" t="s">
        <v>758</v>
      </c>
      <c r="E58" s="16" t="s">
        <v>951</v>
      </c>
      <c r="F58" s="16" t="s">
        <v>952</v>
      </c>
      <c r="G58" s="16" t="s">
        <v>761</v>
      </c>
      <c r="H58" s="16">
        <v>504</v>
      </c>
      <c r="I58" s="16"/>
      <c r="J58" s="16"/>
    </row>
    <row r="59" spans="1:10" x14ac:dyDescent="0.3">
      <c r="A59" s="16" t="s">
        <v>436</v>
      </c>
      <c r="B59" s="16" t="s">
        <v>436</v>
      </c>
      <c r="C59" s="16" t="s">
        <v>953</v>
      </c>
      <c r="D59" s="16" t="s">
        <v>758</v>
      </c>
      <c r="E59" s="16" t="s">
        <v>437</v>
      </c>
      <c r="F59" s="16" t="s">
        <v>438</v>
      </c>
      <c r="G59" s="16" t="s">
        <v>761</v>
      </c>
      <c r="H59" s="16">
        <v>654</v>
      </c>
      <c r="I59" s="16"/>
      <c r="J59" s="16"/>
    </row>
    <row r="61" spans="1:10" x14ac:dyDescent="0.3">
      <c r="G61" s="16"/>
    </row>
    <row r="62" spans="1:10" x14ac:dyDescent="0.3">
      <c r="G62" s="16"/>
    </row>
    <row r="63" spans="1:10" x14ac:dyDescent="0.3">
      <c r="G63" s="16"/>
    </row>
    <row r="64" spans="1:10" x14ac:dyDescent="0.3">
      <c r="G64" s="16"/>
    </row>
    <row r="65" spans="7:7" x14ac:dyDescent="0.3">
      <c r="G65" s="16"/>
    </row>
    <row r="66" spans="7:7" x14ac:dyDescent="0.3">
      <c r="G66" s="16"/>
    </row>
    <row r="67" spans="7:7" x14ac:dyDescent="0.3">
      <c r="G67" s="16"/>
    </row>
    <row r="68" spans="7:7" x14ac:dyDescent="0.3">
      <c r="G68" s="16"/>
    </row>
    <row r="69" spans="7:7" x14ac:dyDescent="0.3">
      <c r="G69" s="16"/>
    </row>
    <row r="70" spans="7:7" x14ac:dyDescent="0.3">
      <c r="G70" s="16"/>
    </row>
    <row r="71" spans="7:7" x14ac:dyDescent="0.3">
      <c r="G71" s="16"/>
    </row>
    <row r="72" spans="7:7" x14ac:dyDescent="0.3">
      <c r="G72" s="16"/>
    </row>
    <row r="73" spans="7:7" x14ac:dyDescent="0.3">
      <c r="G73" s="16"/>
    </row>
    <row r="74" spans="7:7" x14ac:dyDescent="0.3">
      <c r="G74" s="16"/>
    </row>
  </sheetData>
  <sortState ref="A2:J59">
    <sortCondition sortBy="cellColor" ref="I2:I59" dxfId="1"/>
  </sortState>
  <conditionalFormatting sqref="G61:G74">
    <cfRule type="duplicateValues" dxfId="43" priority="2"/>
  </conditionalFormatting>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2"/>
  <sheetViews>
    <sheetView workbookViewId="0">
      <pane ySplit="1" topLeftCell="A2" activePane="bottomLeft" state="frozen"/>
      <selection pane="bottomLeft" activeCell="K10" sqref="K10"/>
    </sheetView>
  </sheetViews>
  <sheetFormatPr defaultRowHeight="14.4" x14ac:dyDescent="0.3"/>
  <cols>
    <col min="9" max="9" width="79.109375" customWidth="1"/>
  </cols>
  <sheetData>
    <row r="1" spans="1:10" s="1" customFormat="1" x14ac:dyDescent="0.3">
      <c r="A1" s="3" t="s">
        <v>1515</v>
      </c>
      <c r="B1" s="3" t="s">
        <v>750</v>
      </c>
      <c r="C1" s="3" t="s">
        <v>751</v>
      </c>
      <c r="D1" s="3" t="s">
        <v>752</v>
      </c>
      <c r="E1" s="3" t="s">
        <v>5</v>
      </c>
      <c r="F1" s="3" t="s">
        <v>6</v>
      </c>
      <c r="G1" s="3" t="s">
        <v>753</v>
      </c>
      <c r="H1" s="3" t="s">
        <v>754</v>
      </c>
      <c r="I1" s="3" t="s">
        <v>756</v>
      </c>
      <c r="J1" s="3" t="s">
        <v>755</v>
      </c>
    </row>
    <row r="2" spans="1:10" x14ac:dyDescent="0.3">
      <c r="A2" s="17" t="s">
        <v>124</v>
      </c>
      <c r="B2" s="17" t="s">
        <v>124</v>
      </c>
      <c r="C2" s="17" t="s">
        <v>978</v>
      </c>
      <c r="D2" s="17" t="s">
        <v>758</v>
      </c>
      <c r="E2" s="17" t="s">
        <v>979</v>
      </c>
      <c r="F2" s="17" t="s">
        <v>126</v>
      </c>
      <c r="G2" s="17" t="s">
        <v>761</v>
      </c>
      <c r="H2" s="17">
        <v>2363</v>
      </c>
      <c r="I2" s="22" t="s">
        <v>980</v>
      </c>
      <c r="J2" s="17"/>
    </row>
    <row r="3" spans="1:10" x14ac:dyDescent="0.3">
      <c r="A3" s="17" t="s">
        <v>14</v>
      </c>
      <c r="B3" s="17" t="s">
        <v>14</v>
      </c>
      <c r="C3" s="17" t="s">
        <v>757</v>
      </c>
      <c r="D3" s="17" t="s">
        <v>758</v>
      </c>
      <c r="E3" s="17" t="s">
        <v>759</v>
      </c>
      <c r="F3" s="17" t="s">
        <v>760</v>
      </c>
      <c r="G3" s="17" t="s">
        <v>761</v>
      </c>
      <c r="H3" s="17">
        <v>664</v>
      </c>
      <c r="I3" s="22" t="s">
        <v>762</v>
      </c>
      <c r="J3" s="17"/>
    </row>
    <row r="4" spans="1:10" x14ac:dyDescent="0.3">
      <c r="A4" s="17" t="s">
        <v>92</v>
      </c>
      <c r="B4" s="17" t="s">
        <v>92</v>
      </c>
      <c r="C4" s="17" t="s">
        <v>820</v>
      </c>
      <c r="D4" s="17" t="s">
        <v>758</v>
      </c>
      <c r="E4" s="17" t="s">
        <v>821</v>
      </c>
      <c r="F4" s="17" t="s">
        <v>822</v>
      </c>
      <c r="G4" s="17" t="s">
        <v>761</v>
      </c>
      <c r="H4" s="17">
        <v>670</v>
      </c>
      <c r="I4" s="22" t="s">
        <v>823</v>
      </c>
      <c r="J4" s="17"/>
    </row>
    <row r="5" spans="1:10" x14ac:dyDescent="0.3">
      <c r="A5" s="17" t="s">
        <v>41</v>
      </c>
      <c r="B5" s="17" t="s">
        <v>41</v>
      </c>
      <c r="C5" s="17" t="s">
        <v>771</v>
      </c>
      <c r="D5" s="17" t="s">
        <v>758</v>
      </c>
      <c r="E5" s="17" t="s">
        <v>772</v>
      </c>
      <c r="F5" s="17" t="s">
        <v>773</v>
      </c>
      <c r="G5" s="17" t="s">
        <v>761</v>
      </c>
      <c r="H5" s="17">
        <v>583</v>
      </c>
      <c r="I5" s="22" t="s">
        <v>775</v>
      </c>
      <c r="J5" s="17" t="s">
        <v>774</v>
      </c>
    </row>
    <row r="6" spans="1:10" x14ac:dyDescent="0.3">
      <c r="A6" s="17" t="s">
        <v>61</v>
      </c>
      <c r="B6" s="17" t="s">
        <v>61</v>
      </c>
      <c r="C6" s="17" t="s">
        <v>810</v>
      </c>
      <c r="D6" s="17" t="s">
        <v>758</v>
      </c>
      <c r="E6" s="17" t="s">
        <v>811</v>
      </c>
      <c r="F6" s="17" t="s">
        <v>812</v>
      </c>
      <c r="G6" s="17" t="s">
        <v>761</v>
      </c>
      <c r="H6" s="17">
        <v>812</v>
      </c>
      <c r="I6" s="22" t="s">
        <v>814</v>
      </c>
      <c r="J6" s="17" t="s">
        <v>813</v>
      </c>
    </row>
    <row r="7" spans="1:10" x14ac:dyDescent="0.3">
      <c r="A7" s="17" t="s">
        <v>136</v>
      </c>
      <c r="B7" s="17" t="s">
        <v>136</v>
      </c>
      <c r="C7" s="17" t="s">
        <v>838</v>
      </c>
      <c r="D7" s="17" t="s">
        <v>758</v>
      </c>
      <c r="E7" s="17" t="s">
        <v>839</v>
      </c>
      <c r="F7" s="17" t="s">
        <v>840</v>
      </c>
      <c r="G7" s="17" t="s">
        <v>761</v>
      </c>
      <c r="H7" s="17">
        <v>717</v>
      </c>
      <c r="I7" s="22" t="s">
        <v>842</v>
      </c>
      <c r="J7" s="17" t="s">
        <v>841</v>
      </c>
    </row>
    <row r="8" spans="1:10" x14ac:dyDescent="0.3">
      <c r="A8" s="17" t="s">
        <v>33</v>
      </c>
      <c r="B8" s="17" t="s">
        <v>33</v>
      </c>
      <c r="C8" s="17" t="s">
        <v>776</v>
      </c>
      <c r="D8" s="17" t="s">
        <v>758</v>
      </c>
      <c r="E8" s="17" t="s">
        <v>777</v>
      </c>
      <c r="F8" s="17" t="s">
        <v>778</v>
      </c>
      <c r="G8" s="17" t="s">
        <v>761</v>
      </c>
      <c r="H8" s="17">
        <v>911</v>
      </c>
      <c r="I8" s="22" t="s">
        <v>780</v>
      </c>
      <c r="J8" s="17" t="s">
        <v>779</v>
      </c>
    </row>
    <row r="9" spans="1:10" x14ac:dyDescent="0.3">
      <c r="A9" s="17" t="s">
        <v>326</v>
      </c>
      <c r="B9" s="17" t="s">
        <v>326</v>
      </c>
      <c r="C9" s="17" t="s">
        <v>1024</v>
      </c>
      <c r="D9" s="17" t="s">
        <v>758</v>
      </c>
      <c r="E9" s="17" t="s">
        <v>1025</v>
      </c>
      <c r="F9" s="17" t="s">
        <v>328</v>
      </c>
      <c r="G9" s="17" t="s">
        <v>761</v>
      </c>
      <c r="H9" s="17">
        <v>503</v>
      </c>
      <c r="I9" s="22" t="s">
        <v>1027</v>
      </c>
      <c r="J9" s="17" t="s">
        <v>1026</v>
      </c>
    </row>
    <row r="10" spans="1:10" x14ac:dyDescent="0.3">
      <c r="A10" s="17" t="s">
        <v>25</v>
      </c>
      <c r="B10" s="17" t="s">
        <v>25</v>
      </c>
      <c r="C10" s="17" t="s">
        <v>784</v>
      </c>
      <c r="D10" s="17" t="s">
        <v>758</v>
      </c>
      <c r="E10" s="17" t="s">
        <v>26</v>
      </c>
      <c r="F10" s="17" t="s">
        <v>785</v>
      </c>
      <c r="G10" s="17" t="s">
        <v>761</v>
      </c>
      <c r="H10" s="17">
        <v>254</v>
      </c>
      <c r="I10" s="22" t="s">
        <v>787</v>
      </c>
      <c r="J10" s="17" t="s">
        <v>786</v>
      </c>
    </row>
    <row r="11" spans="1:10" x14ac:dyDescent="0.3">
      <c r="A11" s="17" t="s">
        <v>37</v>
      </c>
      <c r="B11" s="17" t="s">
        <v>37</v>
      </c>
      <c r="C11" s="17" t="s">
        <v>796</v>
      </c>
      <c r="D11" s="17" t="s">
        <v>758</v>
      </c>
      <c r="E11" s="17" t="s">
        <v>1511</v>
      </c>
      <c r="F11" s="17" t="s">
        <v>39</v>
      </c>
      <c r="G11" s="17" t="s">
        <v>761</v>
      </c>
      <c r="H11" s="17">
        <v>615</v>
      </c>
      <c r="I11" s="22" t="s">
        <v>798</v>
      </c>
      <c r="J11" s="17" t="s">
        <v>797</v>
      </c>
    </row>
    <row r="12" spans="1:10" x14ac:dyDescent="0.3">
      <c r="A12" s="17" t="s">
        <v>49</v>
      </c>
      <c r="B12" s="17" t="s">
        <v>49</v>
      </c>
      <c r="C12" s="17" t="s">
        <v>799</v>
      </c>
      <c r="D12" s="17" t="s">
        <v>758</v>
      </c>
      <c r="E12" s="17" t="s">
        <v>50</v>
      </c>
      <c r="F12" s="17" t="s">
        <v>800</v>
      </c>
      <c r="G12" s="17" t="s">
        <v>761</v>
      </c>
      <c r="H12" s="17">
        <v>586</v>
      </c>
      <c r="I12" s="22" t="s">
        <v>801</v>
      </c>
      <c r="J12" s="17"/>
    </row>
    <row r="13" spans="1:10" x14ac:dyDescent="0.3">
      <c r="A13" s="17" t="s">
        <v>77</v>
      </c>
      <c r="B13" s="17" t="s">
        <v>77</v>
      </c>
      <c r="C13" s="17" t="s">
        <v>818</v>
      </c>
      <c r="D13" s="17" t="s">
        <v>758</v>
      </c>
      <c r="E13" s="17" t="s">
        <v>78</v>
      </c>
      <c r="F13" s="17" t="s">
        <v>819</v>
      </c>
      <c r="G13" s="17" t="s">
        <v>761</v>
      </c>
      <c r="H13" s="17">
        <v>620</v>
      </c>
      <c r="I13" s="22" t="s">
        <v>801</v>
      </c>
      <c r="J13" s="17"/>
    </row>
    <row r="14" spans="1:10" x14ac:dyDescent="0.3">
      <c r="A14" s="17" t="s">
        <v>18</v>
      </c>
      <c r="B14" s="17" t="s">
        <v>18</v>
      </c>
      <c r="C14" s="17" t="s">
        <v>763</v>
      </c>
      <c r="D14" s="17" t="s">
        <v>758</v>
      </c>
      <c r="E14" s="17" t="s">
        <v>764</v>
      </c>
      <c r="F14" s="20" t="s">
        <v>765</v>
      </c>
      <c r="G14" s="17" t="s">
        <v>761</v>
      </c>
      <c r="H14" s="17">
        <v>454</v>
      </c>
      <c r="I14" s="22" t="s">
        <v>767</v>
      </c>
      <c r="J14" s="17" t="s">
        <v>766</v>
      </c>
    </row>
    <row r="15" spans="1:10" x14ac:dyDescent="0.3">
      <c r="A15" s="17" t="s">
        <v>196</v>
      </c>
      <c r="B15" s="17" t="s">
        <v>196</v>
      </c>
      <c r="C15" s="17" t="s">
        <v>984</v>
      </c>
      <c r="D15" s="17" t="s">
        <v>758</v>
      </c>
      <c r="E15" s="17" t="s">
        <v>985</v>
      </c>
      <c r="F15" s="20" t="s">
        <v>986</v>
      </c>
      <c r="G15" s="17" t="s">
        <v>761</v>
      </c>
      <c r="H15" s="17">
        <v>819</v>
      </c>
      <c r="I15" s="22" t="s">
        <v>987</v>
      </c>
      <c r="J15" s="17"/>
    </row>
    <row r="16" spans="1:10" x14ac:dyDescent="0.3">
      <c r="A16" s="17" t="s">
        <v>45</v>
      </c>
      <c r="B16" s="17" t="s">
        <v>45</v>
      </c>
      <c r="C16" s="17" t="s">
        <v>792</v>
      </c>
      <c r="D16" s="17" t="s">
        <v>758</v>
      </c>
      <c r="E16" s="17" t="s">
        <v>793</v>
      </c>
      <c r="F16" s="20" t="s">
        <v>794</v>
      </c>
      <c r="G16" s="17" t="s">
        <v>761</v>
      </c>
      <c r="H16" s="17">
        <v>1817</v>
      </c>
      <c r="I16" s="22" t="s">
        <v>795</v>
      </c>
      <c r="J16" s="17"/>
    </row>
    <row r="17" spans="1:10" x14ac:dyDescent="0.3">
      <c r="A17" s="17" t="s">
        <v>409</v>
      </c>
      <c r="B17" s="17" t="s">
        <v>409</v>
      </c>
      <c r="C17" s="17" t="s">
        <v>1055</v>
      </c>
      <c r="D17" s="17" t="s">
        <v>758</v>
      </c>
      <c r="E17" s="17" t="s">
        <v>1056</v>
      </c>
      <c r="F17" s="20" t="s">
        <v>411</v>
      </c>
      <c r="G17" s="17" t="s">
        <v>761</v>
      </c>
      <c r="H17" s="17">
        <v>516</v>
      </c>
      <c r="I17" s="22" t="s">
        <v>1058</v>
      </c>
      <c r="J17" s="17" t="s">
        <v>1057</v>
      </c>
    </row>
    <row r="18" spans="1:10" x14ac:dyDescent="0.3">
      <c r="A18" s="17" t="s">
        <v>298</v>
      </c>
      <c r="B18" s="17" t="s">
        <v>298</v>
      </c>
      <c r="C18" s="17" t="s">
        <v>1012</v>
      </c>
      <c r="D18" s="17" t="s">
        <v>758</v>
      </c>
      <c r="E18" s="17" t="s">
        <v>1013</v>
      </c>
      <c r="F18" s="17" t="s">
        <v>300</v>
      </c>
      <c r="G18" s="17" t="s">
        <v>761</v>
      </c>
      <c r="H18" s="17">
        <v>243</v>
      </c>
      <c r="I18" s="22" t="s">
        <v>1015</v>
      </c>
      <c r="J18" s="17" t="s">
        <v>1014</v>
      </c>
    </row>
    <row r="19" spans="1:10" x14ac:dyDescent="0.3">
      <c r="A19" s="17" t="s">
        <v>144</v>
      </c>
      <c r="B19" s="17" t="s">
        <v>144</v>
      </c>
      <c r="C19" s="17" t="s">
        <v>832</v>
      </c>
      <c r="D19" s="17" t="s">
        <v>758</v>
      </c>
      <c r="E19" s="17" t="s">
        <v>833</v>
      </c>
      <c r="F19" s="17" t="s">
        <v>834</v>
      </c>
      <c r="G19" s="17" t="s">
        <v>761</v>
      </c>
      <c r="H19" s="17">
        <v>1391</v>
      </c>
      <c r="I19" s="22" t="s">
        <v>835</v>
      </c>
      <c r="J19" s="17"/>
    </row>
    <row r="20" spans="1:10" x14ac:dyDescent="0.3">
      <c r="A20" s="17" t="s">
        <v>120</v>
      </c>
      <c r="B20" s="17" t="s">
        <v>120</v>
      </c>
      <c r="C20" s="17" t="s">
        <v>829</v>
      </c>
      <c r="D20" s="17" t="s">
        <v>758</v>
      </c>
      <c r="E20" s="17" t="s">
        <v>830</v>
      </c>
      <c r="F20" s="20" t="s">
        <v>122</v>
      </c>
      <c r="G20" s="17" t="s">
        <v>761</v>
      </c>
      <c r="H20" s="17">
        <v>1156</v>
      </c>
      <c r="I20" s="22" t="s">
        <v>831</v>
      </c>
      <c r="J20" s="17"/>
    </row>
    <row r="21" spans="1:10" x14ac:dyDescent="0.3">
      <c r="A21" s="17" t="s">
        <v>57</v>
      </c>
      <c r="B21" s="17" t="s">
        <v>57</v>
      </c>
      <c r="C21" s="17" t="s">
        <v>802</v>
      </c>
      <c r="D21" s="17" t="s">
        <v>758</v>
      </c>
      <c r="E21" s="17" t="s">
        <v>803</v>
      </c>
      <c r="F21" s="20" t="s">
        <v>804</v>
      </c>
      <c r="G21" s="17" t="s">
        <v>761</v>
      </c>
      <c r="H21" s="17">
        <v>468</v>
      </c>
      <c r="I21" s="22" t="s">
        <v>805</v>
      </c>
      <c r="J21" s="17"/>
    </row>
    <row r="22" spans="1:10" x14ac:dyDescent="0.3">
      <c r="A22" s="17" t="s">
        <v>65</v>
      </c>
      <c r="B22" s="17" t="s">
        <v>65</v>
      </c>
      <c r="C22" s="17" t="s">
        <v>824</v>
      </c>
      <c r="D22" s="17" t="s">
        <v>758</v>
      </c>
      <c r="E22" s="17" t="s">
        <v>825</v>
      </c>
      <c r="F22" s="17" t="s">
        <v>826</v>
      </c>
      <c r="G22" s="17" t="s">
        <v>761</v>
      </c>
      <c r="H22" s="17">
        <v>1249</v>
      </c>
      <c r="I22" s="22" t="s">
        <v>828</v>
      </c>
      <c r="J22" s="17" t="s">
        <v>827</v>
      </c>
    </row>
    <row r="23" spans="1:10" x14ac:dyDescent="0.3">
      <c r="A23" s="17" t="s">
        <v>86</v>
      </c>
      <c r="B23" s="17" t="s">
        <v>86</v>
      </c>
      <c r="C23" s="17" t="s">
        <v>843</v>
      </c>
      <c r="D23" s="17" t="s">
        <v>758</v>
      </c>
      <c r="E23" s="17" t="s">
        <v>844</v>
      </c>
      <c r="F23" s="17" t="s">
        <v>90</v>
      </c>
      <c r="G23" s="17" t="s">
        <v>761</v>
      </c>
      <c r="H23" s="17">
        <v>1229</v>
      </c>
      <c r="I23" s="22" t="s">
        <v>828</v>
      </c>
      <c r="J23" s="17" t="s">
        <v>845</v>
      </c>
    </row>
    <row r="24" spans="1:10" x14ac:dyDescent="0.3">
      <c r="A24" s="17" t="s">
        <v>104</v>
      </c>
      <c r="B24" s="17" t="s">
        <v>104</v>
      </c>
      <c r="C24" s="17" t="s">
        <v>973</v>
      </c>
      <c r="D24" s="17" t="s">
        <v>758</v>
      </c>
      <c r="E24" s="17" t="s">
        <v>974</v>
      </c>
      <c r="F24" s="17" t="s">
        <v>975</v>
      </c>
      <c r="G24" s="17" t="s">
        <v>761</v>
      </c>
      <c r="H24" s="17">
        <v>674</v>
      </c>
      <c r="I24" s="22" t="s">
        <v>977</v>
      </c>
      <c r="J24" s="17" t="s">
        <v>976</v>
      </c>
    </row>
    <row r="25" spans="1:10" x14ac:dyDescent="0.3">
      <c r="A25" s="17" t="s">
        <v>322</v>
      </c>
      <c r="B25" s="17" t="s">
        <v>322</v>
      </c>
      <c r="C25" s="17" t="s">
        <v>1020</v>
      </c>
      <c r="D25" s="17" t="s">
        <v>758</v>
      </c>
      <c r="E25" s="17" t="s">
        <v>323</v>
      </c>
      <c r="F25" s="17" t="s">
        <v>1021</v>
      </c>
      <c r="G25" s="17" t="s">
        <v>761</v>
      </c>
      <c r="H25" s="17">
        <v>1297</v>
      </c>
      <c r="I25" s="22" t="s">
        <v>1023</v>
      </c>
      <c r="J25" s="17" t="s">
        <v>1022</v>
      </c>
    </row>
    <row r="26" spans="1:10" x14ac:dyDescent="0.3">
      <c r="A26" s="17" t="s">
        <v>29</v>
      </c>
      <c r="B26" s="17" t="s">
        <v>29</v>
      </c>
      <c r="C26" s="17" t="s">
        <v>781</v>
      </c>
      <c r="D26" s="17" t="s">
        <v>758</v>
      </c>
      <c r="E26" s="17" t="s">
        <v>782</v>
      </c>
      <c r="F26" s="17" t="s">
        <v>31</v>
      </c>
      <c r="G26" s="17" t="s">
        <v>761</v>
      </c>
      <c r="H26" s="17">
        <v>1475</v>
      </c>
      <c r="I26" s="22" t="s">
        <v>783</v>
      </c>
      <c r="J26" s="17"/>
    </row>
    <row r="27" spans="1:10" x14ac:dyDescent="0.3">
      <c r="A27" s="17" t="s">
        <v>152</v>
      </c>
      <c r="B27" s="17" t="s">
        <v>152</v>
      </c>
      <c r="C27" s="17" t="s">
        <v>836</v>
      </c>
      <c r="D27" s="17" t="s">
        <v>758</v>
      </c>
      <c r="E27" s="17" t="s">
        <v>153</v>
      </c>
      <c r="F27" s="17" t="s">
        <v>154</v>
      </c>
      <c r="G27" s="17" t="s">
        <v>761</v>
      </c>
      <c r="H27" s="17">
        <v>585</v>
      </c>
      <c r="I27" s="22" t="s">
        <v>837</v>
      </c>
      <c r="J27" s="17"/>
    </row>
    <row r="28" spans="1:10" x14ac:dyDescent="0.3">
      <c r="A28" s="17" t="s">
        <v>53</v>
      </c>
      <c r="B28" s="17" t="s">
        <v>53</v>
      </c>
      <c r="C28" s="17" t="s">
        <v>788</v>
      </c>
      <c r="D28" s="17" t="s">
        <v>758</v>
      </c>
      <c r="E28" s="17" t="s">
        <v>789</v>
      </c>
      <c r="F28" s="17" t="s">
        <v>790</v>
      </c>
      <c r="G28" s="17" t="s">
        <v>761</v>
      </c>
      <c r="H28" s="17">
        <v>2266</v>
      </c>
      <c r="I28" s="22" t="s">
        <v>791</v>
      </c>
      <c r="J28" s="17"/>
    </row>
    <row r="29" spans="1:10" x14ac:dyDescent="0.3">
      <c r="A29" s="17" t="s">
        <v>601</v>
      </c>
      <c r="B29" s="17" t="s">
        <v>601</v>
      </c>
      <c r="C29" s="17" t="s">
        <v>1112</v>
      </c>
      <c r="D29" s="17" t="s">
        <v>758</v>
      </c>
      <c r="E29" s="17" t="s">
        <v>602</v>
      </c>
      <c r="F29" s="17" t="s">
        <v>603</v>
      </c>
      <c r="G29" s="17" t="s">
        <v>761</v>
      </c>
      <c r="H29" s="17">
        <v>375</v>
      </c>
      <c r="I29" s="22" t="s">
        <v>1114</v>
      </c>
      <c r="J29" s="17" t="s">
        <v>1113</v>
      </c>
    </row>
    <row r="30" spans="1:10" x14ac:dyDescent="0.3">
      <c r="A30" s="17" t="s">
        <v>413</v>
      </c>
      <c r="B30" s="17" t="s">
        <v>413</v>
      </c>
      <c r="C30" s="17" t="s">
        <v>1059</v>
      </c>
      <c r="D30" s="17" t="s">
        <v>758</v>
      </c>
      <c r="E30" s="17" t="s">
        <v>1060</v>
      </c>
      <c r="F30" s="17" t="s">
        <v>1061</v>
      </c>
      <c r="G30" s="17" t="s">
        <v>761</v>
      </c>
      <c r="H30" s="17">
        <v>470</v>
      </c>
      <c r="I30" s="22" t="s">
        <v>1063</v>
      </c>
      <c r="J30" s="17" t="s">
        <v>1062</v>
      </c>
    </row>
    <row r="31" spans="1:10" x14ac:dyDescent="0.3">
      <c r="A31" s="17" t="s">
        <v>160</v>
      </c>
      <c r="B31" s="17" t="s">
        <v>160</v>
      </c>
      <c r="C31" s="17" t="s">
        <v>862</v>
      </c>
      <c r="D31" s="17" t="s">
        <v>758</v>
      </c>
      <c r="E31" s="17" t="s">
        <v>863</v>
      </c>
      <c r="F31" s="17" t="s">
        <v>864</v>
      </c>
      <c r="G31" s="17" t="s">
        <v>761</v>
      </c>
      <c r="H31" s="17">
        <v>666</v>
      </c>
      <c r="I31" s="22" t="s">
        <v>866</v>
      </c>
      <c r="J31" s="17" t="s">
        <v>865</v>
      </c>
    </row>
    <row r="32" spans="1:10" x14ac:dyDescent="0.3">
      <c r="A32" s="17" t="s">
        <v>128</v>
      </c>
      <c r="B32" s="17" t="s">
        <v>128</v>
      </c>
      <c r="C32" s="17" t="s">
        <v>846</v>
      </c>
      <c r="D32" s="17" t="s">
        <v>758</v>
      </c>
      <c r="E32" s="17" t="s">
        <v>1512</v>
      </c>
      <c r="F32" s="17" t="s">
        <v>847</v>
      </c>
      <c r="G32" s="17" t="s">
        <v>761</v>
      </c>
      <c r="H32" s="17">
        <v>1980</v>
      </c>
      <c r="I32" s="22" t="s">
        <v>1513</v>
      </c>
      <c r="J32" s="17"/>
    </row>
    <row r="33" spans="1:10" x14ac:dyDescent="0.3">
      <c r="A33" s="17" t="s">
        <v>401</v>
      </c>
      <c r="B33" s="17" t="s">
        <v>401</v>
      </c>
      <c r="C33" s="17" t="s">
        <v>1051</v>
      </c>
      <c r="D33" s="17" t="s">
        <v>758</v>
      </c>
      <c r="E33" s="17" t="s">
        <v>1052</v>
      </c>
      <c r="F33" s="17" t="s">
        <v>1053</v>
      </c>
      <c r="G33" s="17" t="s">
        <v>761</v>
      </c>
      <c r="H33" s="17">
        <v>1483</v>
      </c>
      <c r="I33" s="2" t="s">
        <v>1054</v>
      </c>
      <c r="J33" s="17"/>
    </row>
    <row r="34" spans="1:10" x14ac:dyDescent="0.3">
      <c r="A34" s="17" t="s">
        <v>318</v>
      </c>
      <c r="B34" s="17" t="s">
        <v>318</v>
      </c>
      <c r="C34" s="17" t="s">
        <v>1016</v>
      </c>
      <c r="D34" s="17" t="s">
        <v>758</v>
      </c>
      <c r="E34" s="17" t="s">
        <v>1017</v>
      </c>
      <c r="F34" s="17" t="s">
        <v>1018</v>
      </c>
      <c r="G34" s="17" t="s">
        <v>761</v>
      </c>
      <c r="H34" s="17">
        <v>314</v>
      </c>
      <c r="I34" s="2" t="s">
        <v>1019</v>
      </c>
      <c r="J34" s="17"/>
    </row>
    <row r="35" spans="1:10" x14ac:dyDescent="0.3">
      <c r="A35" s="17" t="s">
        <v>637</v>
      </c>
      <c r="B35" s="17" t="s">
        <v>637</v>
      </c>
      <c r="C35" s="17" t="s">
        <v>1121</v>
      </c>
      <c r="D35" s="17" t="s">
        <v>758</v>
      </c>
      <c r="E35" s="17" t="s">
        <v>1122</v>
      </c>
      <c r="F35" s="19" t="s">
        <v>1123</v>
      </c>
      <c r="G35" s="17" t="s">
        <v>761</v>
      </c>
      <c r="H35" s="17">
        <v>330</v>
      </c>
      <c r="I35" s="2" t="s">
        <v>1124</v>
      </c>
      <c r="J35" s="17"/>
    </row>
    <row r="36" spans="1:10" x14ac:dyDescent="0.3">
      <c r="A36" s="17" t="s">
        <v>460</v>
      </c>
      <c r="B36" s="17" t="s">
        <v>460</v>
      </c>
      <c r="C36" s="17" t="s">
        <v>1067</v>
      </c>
      <c r="D36" s="17" t="s">
        <v>758</v>
      </c>
      <c r="E36" s="17" t="s">
        <v>1068</v>
      </c>
      <c r="F36" s="19" t="s">
        <v>462</v>
      </c>
      <c r="G36" s="17" t="s">
        <v>761</v>
      </c>
      <c r="H36" s="17">
        <v>2472</v>
      </c>
      <c r="I36" s="2" t="s">
        <v>1069</v>
      </c>
      <c r="J36" s="17"/>
    </row>
    <row r="37" spans="1:10" x14ac:dyDescent="0.3">
      <c r="A37" s="17" t="s">
        <v>585</v>
      </c>
      <c r="B37" s="17" t="s">
        <v>585</v>
      </c>
      <c r="C37" s="17" t="s">
        <v>1110</v>
      </c>
      <c r="D37" s="17" t="s">
        <v>758</v>
      </c>
      <c r="E37" s="17" t="s">
        <v>586</v>
      </c>
      <c r="F37" s="17" t="s">
        <v>587</v>
      </c>
      <c r="G37" s="17" t="s">
        <v>761</v>
      </c>
      <c r="H37" s="17">
        <v>375</v>
      </c>
      <c r="I37" s="2" t="s">
        <v>1111</v>
      </c>
      <c r="J37" s="17"/>
    </row>
    <row r="38" spans="1:10" x14ac:dyDescent="0.3">
      <c r="A38" s="17" t="s">
        <v>96</v>
      </c>
      <c r="B38" s="17" t="s">
        <v>96</v>
      </c>
      <c r="C38" s="17" t="s">
        <v>969</v>
      </c>
      <c r="D38" s="17" t="s">
        <v>758</v>
      </c>
      <c r="E38" s="17" t="s">
        <v>970</v>
      </c>
      <c r="F38" s="17" t="s">
        <v>971</v>
      </c>
      <c r="G38" s="17" t="s">
        <v>761</v>
      </c>
      <c r="H38" s="17">
        <v>747</v>
      </c>
      <c r="I38" s="2" t="s">
        <v>972</v>
      </c>
      <c r="J38" s="17"/>
    </row>
    <row r="39" spans="1:10" x14ac:dyDescent="0.3">
      <c r="A39" s="17" t="s">
        <v>310</v>
      </c>
      <c r="B39" s="17" t="s">
        <v>310</v>
      </c>
      <c r="C39" s="17" t="s">
        <v>852</v>
      </c>
      <c r="D39" s="17" t="s">
        <v>758</v>
      </c>
      <c r="E39" s="17" t="s">
        <v>853</v>
      </c>
      <c r="F39" s="17" t="s">
        <v>854</v>
      </c>
      <c r="G39" s="17" t="s">
        <v>761</v>
      </c>
      <c r="H39" s="17">
        <v>313</v>
      </c>
      <c r="I39" s="2" t="s">
        <v>855</v>
      </c>
      <c r="J39" s="17"/>
    </row>
    <row r="40" spans="1:10" x14ac:dyDescent="0.3">
      <c r="A40" s="17" t="s">
        <v>236</v>
      </c>
      <c r="B40" s="17" t="s">
        <v>236</v>
      </c>
      <c r="C40" s="17" t="s">
        <v>1005</v>
      </c>
      <c r="D40" s="17" t="s">
        <v>758</v>
      </c>
      <c r="E40" s="17" t="s">
        <v>1006</v>
      </c>
      <c r="F40" s="17" t="s">
        <v>1007</v>
      </c>
      <c r="G40" s="17" t="s">
        <v>761</v>
      </c>
      <c r="H40" s="17">
        <v>476</v>
      </c>
      <c r="I40" s="2" t="s">
        <v>1008</v>
      </c>
      <c r="J40" s="17"/>
    </row>
    <row r="41" spans="1:10" x14ac:dyDescent="0.3">
      <c r="A41" s="17" t="s">
        <v>629</v>
      </c>
      <c r="B41" s="17" t="s">
        <v>629</v>
      </c>
      <c r="C41" s="17" t="s">
        <v>1118</v>
      </c>
      <c r="D41" s="17" t="s">
        <v>758</v>
      </c>
      <c r="E41" s="17" t="s">
        <v>1119</v>
      </c>
      <c r="F41" s="17" t="s">
        <v>631</v>
      </c>
      <c r="G41" s="17" t="s">
        <v>761</v>
      </c>
      <c r="H41" s="17">
        <v>474</v>
      </c>
      <c r="I41" s="2" t="s">
        <v>1120</v>
      </c>
      <c r="J41" s="17"/>
    </row>
    <row r="42" spans="1:10" x14ac:dyDescent="0.3">
      <c r="A42" s="17" t="s">
        <v>73</v>
      </c>
      <c r="B42" s="17" t="s">
        <v>73</v>
      </c>
      <c r="C42" s="17" t="s">
        <v>815</v>
      </c>
      <c r="D42" s="17" t="s">
        <v>758</v>
      </c>
      <c r="E42" s="17" t="s">
        <v>816</v>
      </c>
      <c r="F42" s="17" t="s">
        <v>75</v>
      </c>
      <c r="G42" s="17" t="s">
        <v>761</v>
      </c>
      <c r="H42" s="17">
        <v>644</v>
      </c>
      <c r="I42" s="2" t="s">
        <v>817</v>
      </c>
      <c r="J42" s="17"/>
    </row>
    <row r="43" spans="1:10" x14ac:dyDescent="0.3">
      <c r="A43" s="17" t="s">
        <v>206</v>
      </c>
      <c r="B43" s="17" t="s">
        <v>206</v>
      </c>
      <c r="C43" s="17" t="s">
        <v>988</v>
      </c>
      <c r="D43" s="17" t="s">
        <v>758</v>
      </c>
      <c r="E43" s="17" t="s">
        <v>989</v>
      </c>
      <c r="F43" s="17" t="s">
        <v>208</v>
      </c>
      <c r="G43" s="17" t="s">
        <v>761</v>
      </c>
      <c r="H43" s="17">
        <v>934</v>
      </c>
      <c r="I43" s="2" t="s">
        <v>990</v>
      </c>
      <c r="J43" s="17"/>
    </row>
    <row r="44" spans="1:10" x14ac:dyDescent="0.3">
      <c r="A44" s="17" t="s">
        <v>513</v>
      </c>
      <c r="B44" s="17" t="s">
        <v>513</v>
      </c>
      <c r="C44" s="17" t="s">
        <v>1099</v>
      </c>
      <c r="D44" s="17" t="s">
        <v>758</v>
      </c>
      <c r="E44" s="17" t="s">
        <v>1100</v>
      </c>
      <c r="F44" s="17" t="s">
        <v>1101</v>
      </c>
      <c r="G44" s="17" t="s">
        <v>761</v>
      </c>
      <c r="H44" s="17">
        <v>343</v>
      </c>
      <c r="I44" s="2" t="s">
        <v>1519</v>
      </c>
      <c r="J44" s="17"/>
    </row>
    <row r="45" spans="1:10" x14ac:dyDescent="0.3">
      <c r="A45" s="17" t="s">
        <v>480</v>
      </c>
      <c r="B45" s="17" t="s">
        <v>480</v>
      </c>
      <c r="C45" s="17" t="s">
        <v>1074</v>
      </c>
      <c r="D45" s="17" t="s">
        <v>758</v>
      </c>
      <c r="E45" s="17" t="s">
        <v>1075</v>
      </c>
      <c r="F45" s="17" t="s">
        <v>1076</v>
      </c>
      <c r="G45" s="17" t="s">
        <v>761</v>
      </c>
      <c r="H45" s="17">
        <v>639</v>
      </c>
      <c r="I45" s="2" t="s">
        <v>1077</v>
      </c>
      <c r="J45" s="17"/>
    </row>
    <row r="46" spans="1:10" x14ac:dyDescent="0.3">
      <c r="A46" s="17" t="s">
        <v>464</v>
      </c>
      <c r="B46" s="17" t="s">
        <v>464</v>
      </c>
      <c r="C46" s="17" t="s">
        <v>1070</v>
      </c>
      <c r="D46" s="17" t="s">
        <v>758</v>
      </c>
      <c r="E46" s="17" t="s">
        <v>1071</v>
      </c>
      <c r="F46" s="17" t="s">
        <v>1072</v>
      </c>
      <c r="G46" s="17" t="s">
        <v>761</v>
      </c>
      <c r="H46" s="17">
        <v>334</v>
      </c>
      <c r="I46" s="2" t="s">
        <v>1073</v>
      </c>
      <c r="J46" s="17"/>
    </row>
    <row r="47" spans="1:10" x14ac:dyDescent="0.3">
      <c r="A47" s="17" t="s">
        <v>366</v>
      </c>
      <c r="B47" s="17" t="s">
        <v>366</v>
      </c>
      <c r="C47" s="17" t="s">
        <v>880</v>
      </c>
      <c r="D47" s="17" t="s">
        <v>758</v>
      </c>
      <c r="E47" s="17" t="s">
        <v>881</v>
      </c>
      <c r="F47" s="17" t="s">
        <v>368</v>
      </c>
      <c r="G47" s="17" t="s">
        <v>761</v>
      </c>
      <c r="H47" s="17">
        <v>354</v>
      </c>
      <c r="I47" s="2" t="s">
        <v>882</v>
      </c>
      <c r="J47" s="17"/>
    </row>
    <row r="48" spans="1:10" x14ac:dyDescent="0.3">
      <c r="A48" s="17" t="s">
        <v>501</v>
      </c>
      <c r="B48" s="17" t="s">
        <v>501</v>
      </c>
      <c r="C48" s="17" t="s">
        <v>1095</v>
      </c>
      <c r="D48" s="17" t="s">
        <v>758</v>
      </c>
      <c r="E48" s="17" t="s">
        <v>1096</v>
      </c>
      <c r="F48" s="17" t="s">
        <v>1097</v>
      </c>
      <c r="G48" s="17" t="s">
        <v>761</v>
      </c>
      <c r="H48" s="17">
        <v>1282</v>
      </c>
      <c r="I48" s="2" t="s">
        <v>1098</v>
      </c>
      <c r="J48" s="17"/>
    </row>
    <row r="49" spans="1:10" x14ac:dyDescent="0.3">
      <c r="A49" s="17" t="s">
        <v>330</v>
      </c>
      <c r="B49" s="17" t="s">
        <v>330</v>
      </c>
      <c r="C49" s="17" t="s">
        <v>1028</v>
      </c>
      <c r="D49" s="17" t="s">
        <v>758</v>
      </c>
      <c r="E49" s="17" t="s">
        <v>1029</v>
      </c>
      <c r="F49" s="17" t="s">
        <v>1030</v>
      </c>
      <c r="G49" s="17" t="s">
        <v>761</v>
      </c>
      <c r="H49" s="17">
        <v>1871</v>
      </c>
      <c r="I49" s="2" t="s">
        <v>1031</v>
      </c>
      <c r="J49" s="17"/>
    </row>
    <row r="50" spans="1:10" x14ac:dyDescent="0.3">
      <c r="A50" s="17" t="s">
        <v>358</v>
      </c>
      <c r="B50" s="17" t="s">
        <v>358</v>
      </c>
      <c r="C50" s="17" t="s">
        <v>1047</v>
      </c>
      <c r="D50" s="17" t="s">
        <v>758</v>
      </c>
      <c r="E50" s="17" t="s">
        <v>1048</v>
      </c>
      <c r="F50" s="17" t="s">
        <v>1049</v>
      </c>
      <c r="G50" s="17" t="s">
        <v>761</v>
      </c>
      <c r="H50" s="17">
        <v>648</v>
      </c>
      <c r="I50" s="2" t="s">
        <v>1050</v>
      </c>
      <c r="J50" s="17"/>
    </row>
    <row r="51" spans="1:10" x14ac:dyDescent="0.3">
      <c r="A51" s="17" t="s">
        <v>342</v>
      </c>
      <c r="B51" s="17" t="s">
        <v>342</v>
      </c>
      <c r="C51" s="17" t="s">
        <v>1032</v>
      </c>
      <c r="D51" s="17" t="s">
        <v>758</v>
      </c>
      <c r="E51" s="17" t="s">
        <v>1033</v>
      </c>
      <c r="F51" s="17" t="s">
        <v>1034</v>
      </c>
      <c r="G51" s="17" t="s">
        <v>761</v>
      </c>
      <c r="H51" s="17">
        <v>461</v>
      </c>
      <c r="I51" s="2" t="s">
        <v>1035</v>
      </c>
      <c r="J51" s="17"/>
    </row>
    <row r="52" spans="1:10" x14ac:dyDescent="0.3">
      <c r="A52" s="17" t="s">
        <v>1078</v>
      </c>
      <c r="B52" s="17" t="s">
        <v>1078</v>
      </c>
      <c r="C52" s="17" t="s">
        <v>1079</v>
      </c>
      <c r="D52" s="17" t="s">
        <v>758</v>
      </c>
      <c r="E52" s="17" t="s">
        <v>1080</v>
      </c>
      <c r="F52" s="18" t="s">
        <v>1081</v>
      </c>
      <c r="G52" s="17" t="s">
        <v>761</v>
      </c>
      <c r="H52" s="17">
        <v>426</v>
      </c>
      <c r="I52" s="2" t="s">
        <v>1082</v>
      </c>
      <c r="J52" s="17"/>
    </row>
    <row r="53" spans="1:10" x14ac:dyDescent="0.3">
      <c r="A53" s="17" t="s">
        <v>1083</v>
      </c>
      <c r="B53" s="17" t="s">
        <v>1083</v>
      </c>
      <c r="C53" s="17" t="s">
        <v>1084</v>
      </c>
      <c r="D53" s="17" t="s">
        <v>758</v>
      </c>
      <c r="E53" s="17" t="s">
        <v>1085</v>
      </c>
      <c r="F53" s="18" t="s">
        <v>1086</v>
      </c>
      <c r="G53" s="17" t="s">
        <v>761</v>
      </c>
      <c r="H53" s="17">
        <v>434</v>
      </c>
      <c r="I53" s="2" t="s">
        <v>1082</v>
      </c>
      <c r="J53" s="17"/>
    </row>
    <row r="54" spans="1:10" x14ac:dyDescent="0.3">
      <c r="A54" s="17" t="s">
        <v>1087</v>
      </c>
      <c r="B54" s="17" t="s">
        <v>1087</v>
      </c>
      <c r="C54" s="17" t="s">
        <v>1088</v>
      </c>
      <c r="D54" s="17" t="s">
        <v>758</v>
      </c>
      <c r="E54" s="17" t="s">
        <v>1089</v>
      </c>
      <c r="F54" s="18" t="s">
        <v>1090</v>
      </c>
      <c r="G54" s="17" t="s">
        <v>761</v>
      </c>
      <c r="H54" s="17">
        <v>435</v>
      </c>
      <c r="I54" s="2" t="s">
        <v>1082</v>
      </c>
      <c r="J54" s="17"/>
    </row>
    <row r="55" spans="1:10" x14ac:dyDescent="0.3">
      <c r="A55" s="17" t="s">
        <v>1091</v>
      </c>
      <c r="B55" s="17" t="s">
        <v>1091</v>
      </c>
      <c r="C55" s="17" t="s">
        <v>1092</v>
      </c>
      <c r="D55" s="17" t="s">
        <v>758</v>
      </c>
      <c r="E55" s="17" t="s">
        <v>1093</v>
      </c>
      <c r="F55" s="18" t="s">
        <v>1094</v>
      </c>
      <c r="G55" s="17" t="s">
        <v>761</v>
      </c>
      <c r="H55" s="17">
        <v>447</v>
      </c>
      <c r="I55" s="2" t="s">
        <v>1082</v>
      </c>
      <c r="J55" s="17"/>
    </row>
    <row r="56" spans="1:10" x14ac:dyDescent="0.3">
      <c r="A56" s="17" t="s">
        <v>22</v>
      </c>
      <c r="B56" s="17" t="s">
        <v>22</v>
      </c>
      <c r="C56" s="17" t="s">
        <v>768</v>
      </c>
      <c r="D56" s="17" t="s">
        <v>758</v>
      </c>
      <c r="E56" s="17" t="s">
        <v>769</v>
      </c>
      <c r="F56" s="17" t="s">
        <v>765</v>
      </c>
      <c r="G56" s="17" t="s">
        <v>761</v>
      </c>
      <c r="H56" s="17">
        <v>694</v>
      </c>
      <c r="I56" s="2" t="s">
        <v>770</v>
      </c>
      <c r="J56" s="17"/>
    </row>
    <row r="57" spans="1:10" x14ac:dyDescent="0.3">
      <c r="A57" s="17" t="s">
        <v>545</v>
      </c>
      <c r="B57" s="17" t="s">
        <v>545</v>
      </c>
      <c r="C57" s="17" t="s">
        <v>1106</v>
      </c>
      <c r="D57" s="17" t="s">
        <v>758</v>
      </c>
      <c r="E57" s="17" t="s">
        <v>1107</v>
      </c>
      <c r="F57" s="17" t="s">
        <v>1108</v>
      </c>
      <c r="G57" s="17" t="s">
        <v>761</v>
      </c>
      <c r="H57" s="17">
        <v>608</v>
      </c>
      <c r="I57" s="2" t="s">
        <v>1109</v>
      </c>
      <c r="J57" s="17"/>
    </row>
    <row r="58" spans="1:10" x14ac:dyDescent="0.3">
      <c r="A58" s="17" t="s">
        <v>354</v>
      </c>
      <c r="B58" s="17" t="s">
        <v>354</v>
      </c>
      <c r="C58" s="17" t="s">
        <v>1044</v>
      </c>
      <c r="D58" s="17" t="s">
        <v>758</v>
      </c>
      <c r="E58" s="17" t="s">
        <v>1045</v>
      </c>
      <c r="F58" s="17" t="s">
        <v>356</v>
      </c>
      <c r="G58" s="17" t="s">
        <v>761</v>
      </c>
      <c r="H58" s="17">
        <v>821</v>
      </c>
      <c r="I58" s="2" t="s">
        <v>1046</v>
      </c>
      <c r="J58" s="17"/>
    </row>
    <row r="59" spans="1:10" x14ac:dyDescent="0.3">
      <c r="A59" s="17" t="s">
        <v>346</v>
      </c>
      <c r="B59" s="17" t="s">
        <v>346</v>
      </c>
      <c r="C59" s="17" t="s">
        <v>1036</v>
      </c>
      <c r="D59" s="17" t="s">
        <v>758</v>
      </c>
      <c r="E59" s="17" t="s">
        <v>1037</v>
      </c>
      <c r="F59" s="17" t="s">
        <v>1038</v>
      </c>
      <c r="G59" s="17" t="s">
        <v>761</v>
      </c>
      <c r="H59" s="17">
        <v>923</v>
      </c>
      <c r="I59" s="2" t="s">
        <v>1039</v>
      </c>
      <c r="J59" s="17"/>
    </row>
    <row r="60" spans="1:10" x14ac:dyDescent="0.3">
      <c r="A60" s="17" t="s">
        <v>214</v>
      </c>
      <c r="B60" s="17" t="s">
        <v>214</v>
      </c>
      <c r="C60" s="17" t="s">
        <v>991</v>
      </c>
      <c r="D60" s="17" t="s">
        <v>758</v>
      </c>
      <c r="E60" s="17" t="s">
        <v>992</v>
      </c>
      <c r="F60" s="17" t="s">
        <v>993</v>
      </c>
      <c r="G60" s="17" t="s">
        <v>761</v>
      </c>
      <c r="H60" s="17">
        <v>622</v>
      </c>
      <c r="I60" s="2" t="s">
        <v>994</v>
      </c>
      <c r="J60" s="17"/>
    </row>
    <row r="61" spans="1:10" x14ac:dyDescent="0.3">
      <c r="A61" s="17" t="s">
        <v>621</v>
      </c>
      <c r="B61" s="17" t="s">
        <v>621</v>
      </c>
      <c r="C61" s="17" t="s">
        <v>1115</v>
      </c>
      <c r="D61" s="17" t="s">
        <v>758</v>
      </c>
      <c r="E61" s="17" t="s">
        <v>1116</v>
      </c>
      <c r="F61" s="17" t="s">
        <v>623</v>
      </c>
      <c r="G61" s="17" t="s">
        <v>761</v>
      </c>
      <c r="H61" s="17">
        <v>337</v>
      </c>
      <c r="I61" s="2" t="s">
        <v>1117</v>
      </c>
      <c r="J61" s="17"/>
    </row>
    <row r="62" spans="1:10" x14ac:dyDescent="0.3">
      <c r="A62" s="17" t="s">
        <v>525</v>
      </c>
      <c r="B62" s="17" t="s">
        <v>525</v>
      </c>
      <c r="C62" s="17" t="s">
        <v>1102</v>
      </c>
      <c r="D62" s="17" t="s">
        <v>758</v>
      </c>
      <c r="E62" s="17" t="s">
        <v>1103</v>
      </c>
      <c r="F62" s="17" t="s">
        <v>1104</v>
      </c>
      <c r="G62" s="17" t="s">
        <v>761</v>
      </c>
      <c r="H62" s="17">
        <v>958</v>
      </c>
      <c r="I62" s="2" t="s">
        <v>1105</v>
      </c>
      <c r="J62" s="17"/>
    </row>
    <row r="63" spans="1:10" x14ac:dyDescent="0.3">
      <c r="A63" s="17" t="s">
        <v>995</v>
      </c>
      <c r="B63" s="17" t="s">
        <v>995</v>
      </c>
      <c r="C63" s="17" t="s">
        <v>996</v>
      </c>
      <c r="D63" s="17" t="s">
        <v>758</v>
      </c>
      <c r="E63" s="17" t="s">
        <v>997</v>
      </c>
      <c r="F63" s="18" t="s">
        <v>998</v>
      </c>
      <c r="G63" s="17" t="s">
        <v>761</v>
      </c>
      <c r="H63" s="17">
        <v>351</v>
      </c>
      <c r="I63" s="2" t="s">
        <v>999</v>
      </c>
      <c r="J63" s="17"/>
    </row>
    <row r="64" spans="1:10" x14ac:dyDescent="0.3">
      <c r="A64" s="17" t="s">
        <v>1000</v>
      </c>
      <c r="B64" s="17" t="s">
        <v>1000</v>
      </c>
      <c r="C64" s="17" t="s">
        <v>1001</v>
      </c>
      <c r="D64" s="17" t="s">
        <v>758</v>
      </c>
      <c r="E64" s="17" t="s">
        <v>1002</v>
      </c>
      <c r="F64" s="18" t="s">
        <v>1003</v>
      </c>
      <c r="G64" s="17" t="s">
        <v>761</v>
      </c>
      <c r="H64" s="17">
        <v>351</v>
      </c>
      <c r="I64" s="2" t="s">
        <v>1004</v>
      </c>
      <c r="J64" s="17"/>
    </row>
    <row r="65" spans="1:10" x14ac:dyDescent="0.3">
      <c r="A65" s="17" t="s">
        <v>452</v>
      </c>
      <c r="B65" s="17" t="s">
        <v>452</v>
      </c>
      <c r="C65" s="17" t="s">
        <v>1064</v>
      </c>
      <c r="D65" s="17" t="s">
        <v>758</v>
      </c>
      <c r="E65" s="17" t="s">
        <v>1065</v>
      </c>
      <c r="F65" s="17" t="s">
        <v>454</v>
      </c>
      <c r="G65" s="17" t="s">
        <v>761</v>
      </c>
      <c r="H65" s="17">
        <v>420</v>
      </c>
      <c r="I65" s="2" t="s">
        <v>1066</v>
      </c>
      <c r="J65" s="17"/>
    </row>
    <row r="66" spans="1:10" x14ac:dyDescent="0.3">
      <c r="A66" s="17" t="s">
        <v>350</v>
      </c>
      <c r="B66" s="17" t="s">
        <v>350</v>
      </c>
      <c r="C66" s="17" t="s">
        <v>1040</v>
      </c>
      <c r="D66" s="17" t="s">
        <v>758</v>
      </c>
      <c r="E66" s="17" t="s">
        <v>1041</v>
      </c>
      <c r="F66" s="17" t="s">
        <v>1042</v>
      </c>
      <c r="G66" s="17" t="s">
        <v>761</v>
      </c>
      <c r="H66" s="17">
        <v>423</v>
      </c>
      <c r="I66" s="2" t="s">
        <v>1043</v>
      </c>
      <c r="J66" s="17"/>
    </row>
    <row r="67" spans="1:10" x14ac:dyDescent="0.3">
      <c r="A67" s="17" t="s">
        <v>156</v>
      </c>
      <c r="B67" s="17" t="s">
        <v>156</v>
      </c>
      <c r="C67" s="17" t="s">
        <v>981</v>
      </c>
      <c r="D67" s="17" t="s">
        <v>758</v>
      </c>
      <c r="E67" s="17" t="s">
        <v>982</v>
      </c>
      <c r="F67" s="17" t="s">
        <v>158</v>
      </c>
      <c r="G67" s="17" t="s">
        <v>761</v>
      </c>
      <c r="H67" s="17">
        <v>119</v>
      </c>
      <c r="I67" s="2" t="s">
        <v>983</v>
      </c>
      <c r="J67" s="17"/>
    </row>
    <row r="68" spans="1:10" x14ac:dyDescent="0.3">
      <c r="A68" s="17" t="s">
        <v>653</v>
      </c>
      <c r="B68" s="17" t="s">
        <v>653</v>
      </c>
      <c r="C68" s="17" t="s">
        <v>1125</v>
      </c>
      <c r="D68" s="17" t="s">
        <v>758</v>
      </c>
      <c r="E68" s="17" t="s">
        <v>654</v>
      </c>
      <c r="F68" s="17" t="s">
        <v>1126</v>
      </c>
      <c r="G68" s="17" t="s">
        <v>761</v>
      </c>
      <c r="H68" s="17">
        <v>1906</v>
      </c>
      <c r="I68" s="2" t="s">
        <v>1127</v>
      </c>
    </row>
    <row r="69" spans="1:10" x14ac:dyDescent="0.3">
      <c r="A69" s="17" t="s">
        <v>549</v>
      </c>
      <c r="B69" s="17" t="s">
        <v>549</v>
      </c>
      <c r="C69" s="17" t="s">
        <v>887</v>
      </c>
      <c r="D69" s="17" t="s">
        <v>758</v>
      </c>
      <c r="E69" s="17" t="s">
        <v>888</v>
      </c>
      <c r="F69" s="17" t="s">
        <v>889</v>
      </c>
      <c r="G69" s="17" t="s">
        <v>761</v>
      </c>
      <c r="H69" s="17">
        <v>191</v>
      </c>
      <c r="I69" s="2" t="s">
        <v>890</v>
      </c>
      <c r="J69" s="17"/>
    </row>
    <row r="70" spans="1:10" x14ac:dyDescent="0.3">
      <c r="A70" s="17" t="s">
        <v>81</v>
      </c>
      <c r="B70" s="17" t="s">
        <v>81</v>
      </c>
      <c r="C70" s="17" t="s">
        <v>806</v>
      </c>
      <c r="D70" s="17" t="s">
        <v>758</v>
      </c>
      <c r="E70" s="17" t="s">
        <v>807</v>
      </c>
      <c r="F70" s="17" t="s">
        <v>83</v>
      </c>
      <c r="G70" s="17" t="s">
        <v>761</v>
      </c>
      <c r="H70" s="17">
        <v>508</v>
      </c>
      <c r="I70" s="2" t="s">
        <v>809</v>
      </c>
      <c r="J70" s="17" t="s">
        <v>808</v>
      </c>
    </row>
    <row r="71" spans="1:10" x14ac:dyDescent="0.3">
      <c r="A71" s="17" t="s">
        <v>334</v>
      </c>
      <c r="B71" s="17" t="s">
        <v>334</v>
      </c>
      <c r="C71" s="17" t="s">
        <v>1169</v>
      </c>
      <c r="D71" s="17" t="s">
        <v>758</v>
      </c>
      <c r="E71" s="17" t="s">
        <v>1170</v>
      </c>
      <c r="F71" s="17" t="s">
        <v>1171</v>
      </c>
      <c r="G71" s="17" t="s">
        <v>761</v>
      </c>
      <c r="H71" s="17">
        <v>335</v>
      </c>
      <c r="I71" s="5" t="s">
        <v>1173</v>
      </c>
      <c r="J71" s="17" t="s">
        <v>1172</v>
      </c>
    </row>
    <row r="72" spans="1:10" x14ac:dyDescent="0.3">
      <c r="A72" s="17" t="s">
        <v>589</v>
      </c>
      <c r="B72" s="17" t="s">
        <v>589</v>
      </c>
      <c r="C72" s="17" t="s">
        <v>1205</v>
      </c>
      <c r="D72" s="17" t="s">
        <v>758</v>
      </c>
      <c r="E72" s="17" t="s">
        <v>1206</v>
      </c>
      <c r="F72" s="17" t="s">
        <v>1207</v>
      </c>
      <c r="G72" s="17" t="s">
        <v>761</v>
      </c>
      <c r="H72" s="17">
        <v>793</v>
      </c>
      <c r="I72" s="5" t="s">
        <v>1208</v>
      </c>
      <c r="J72" s="17"/>
    </row>
    <row r="73" spans="1:10" x14ac:dyDescent="0.3">
      <c r="A73" s="17" t="s">
        <v>256</v>
      </c>
      <c r="B73" s="17" t="s">
        <v>256</v>
      </c>
      <c r="C73" s="17" t="s">
        <v>905</v>
      </c>
      <c r="D73" s="17" t="s">
        <v>758</v>
      </c>
      <c r="E73" s="17" t="s">
        <v>906</v>
      </c>
      <c r="F73" s="17" t="s">
        <v>907</v>
      </c>
      <c r="G73" s="17" t="s">
        <v>761</v>
      </c>
      <c r="H73" s="17">
        <v>473</v>
      </c>
      <c r="I73" s="5" t="s">
        <v>909</v>
      </c>
      <c r="J73" s="17" t="s">
        <v>908</v>
      </c>
    </row>
    <row r="74" spans="1:10" x14ac:dyDescent="0.3">
      <c r="A74" s="17" t="s">
        <v>69</v>
      </c>
      <c r="B74" s="17" t="s">
        <v>69</v>
      </c>
      <c r="C74" s="17" t="s">
        <v>1128</v>
      </c>
      <c r="D74" s="17" t="s">
        <v>758</v>
      </c>
      <c r="E74" s="17" t="s">
        <v>1129</v>
      </c>
      <c r="F74" s="17" t="s">
        <v>1130</v>
      </c>
      <c r="G74" s="17" t="s">
        <v>761</v>
      </c>
      <c r="H74" s="17">
        <v>215</v>
      </c>
      <c r="I74" s="5" t="s">
        <v>1132</v>
      </c>
      <c r="J74" s="17" t="s">
        <v>1131</v>
      </c>
    </row>
    <row r="75" spans="1:10" x14ac:dyDescent="0.3">
      <c r="A75" s="17" t="s">
        <v>389</v>
      </c>
      <c r="B75" s="17" t="s">
        <v>389</v>
      </c>
      <c r="C75" s="17" t="s">
        <v>910</v>
      </c>
      <c r="D75" s="17" t="s">
        <v>758</v>
      </c>
      <c r="E75" s="17" t="s">
        <v>911</v>
      </c>
      <c r="F75" s="17" t="s">
        <v>912</v>
      </c>
      <c r="G75" s="17" t="s">
        <v>761</v>
      </c>
      <c r="H75" s="17">
        <v>610</v>
      </c>
      <c r="I75" s="5" t="s">
        <v>913</v>
      </c>
      <c r="J75" s="17"/>
    </row>
    <row r="76" spans="1:10" x14ac:dyDescent="0.3">
      <c r="A76" s="17" t="s">
        <v>593</v>
      </c>
      <c r="B76" s="17" t="s">
        <v>593</v>
      </c>
      <c r="C76" s="17" t="s">
        <v>1209</v>
      </c>
      <c r="D76" s="17" t="s">
        <v>758</v>
      </c>
      <c r="E76" s="17" t="s">
        <v>1210</v>
      </c>
      <c r="F76" s="17" t="s">
        <v>1211</v>
      </c>
      <c r="G76" s="17" t="s">
        <v>761</v>
      </c>
      <c r="H76" s="17">
        <v>904</v>
      </c>
      <c r="I76" s="5" t="s">
        <v>1213</v>
      </c>
      <c r="J76" s="17" t="s">
        <v>1212</v>
      </c>
    </row>
    <row r="77" spans="1:10" x14ac:dyDescent="0.3">
      <c r="A77" s="17" t="s">
        <v>180</v>
      </c>
      <c r="B77" s="17" t="s">
        <v>180</v>
      </c>
      <c r="C77" s="17" t="s">
        <v>1142</v>
      </c>
      <c r="D77" s="17" t="s">
        <v>758</v>
      </c>
      <c r="E77" s="17" t="s">
        <v>1143</v>
      </c>
      <c r="F77" s="17" t="s">
        <v>1144</v>
      </c>
      <c r="G77" s="17" t="s">
        <v>761</v>
      </c>
      <c r="H77" s="17">
        <v>188</v>
      </c>
      <c r="I77" s="5" t="s">
        <v>1146</v>
      </c>
      <c r="J77" s="17" t="s">
        <v>1145</v>
      </c>
    </row>
    <row r="78" spans="1:10" x14ac:dyDescent="0.3">
      <c r="A78" s="17" t="s">
        <v>541</v>
      </c>
      <c r="B78" s="17" t="s">
        <v>541</v>
      </c>
      <c r="C78" s="17" t="s">
        <v>1190</v>
      </c>
      <c r="D78" s="17" t="s">
        <v>758</v>
      </c>
      <c r="E78" s="17" t="s">
        <v>1191</v>
      </c>
      <c r="F78" s="17" t="s">
        <v>1192</v>
      </c>
      <c r="G78" s="17" t="s">
        <v>761</v>
      </c>
      <c r="H78" s="17">
        <v>324</v>
      </c>
      <c r="I78" s="5" t="s">
        <v>1194</v>
      </c>
      <c r="J78" s="17" t="s">
        <v>1193</v>
      </c>
    </row>
    <row r="79" spans="1:10" x14ac:dyDescent="0.3">
      <c r="A79" s="17" t="s">
        <v>252</v>
      </c>
      <c r="B79" s="17" t="s">
        <v>252</v>
      </c>
      <c r="C79" s="17" t="s">
        <v>1165</v>
      </c>
      <c r="D79" s="17" t="s">
        <v>758</v>
      </c>
      <c r="E79" s="17" t="s">
        <v>1166</v>
      </c>
      <c r="F79" s="17" t="s">
        <v>254</v>
      </c>
      <c r="G79" s="17" t="s">
        <v>761</v>
      </c>
      <c r="H79" s="17">
        <v>118</v>
      </c>
      <c r="I79" s="5" t="s">
        <v>1168</v>
      </c>
      <c r="J79" s="17" t="s">
        <v>1167</v>
      </c>
    </row>
    <row r="80" spans="1:10" x14ac:dyDescent="0.3">
      <c r="A80" s="17" t="s">
        <v>393</v>
      </c>
      <c r="B80" s="17" t="s">
        <v>393</v>
      </c>
      <c r="C80" s="17" t="s">
        <v>1174</v>
      </c>
      <c r="D80" s="17" t="s">
        <v>758</v>
      </c>
      <c r="E80" s="17" t="s">
        <v>1175</v>
      </c>
      <c r="F80" s="17" t="s">
        <v>1176</v>
      </c>
      <c r="G80" s="17" t="s">
        <v>761</v>
      </c>
      <c r="H80" s="17">
        <v>516</v>
      </c>
      <c r="I80" s="5" t="s">
        <v>1518</v>
      </c>
      <c r="J80" s="17" t="s">
        <v>1177</v>
      </c>
    </row>
    <row r="81" spans="1:10" x14ac:dyDescent="0.3">
      <c r="A81" s="17" t="s">
        <v>184</v>
      </c>
      <c r="B81" s="17" t="s">
        <v>184</v>
      </c>
      <c r="C81" s="17" t="s">
        <v>893</v>
      </c>
      <c r="D81" s="17" t="s">
        <v>758</v>
      </c>
      <c r="E81" s="17" t="s">
        <v>185</v>
      </c>
      <c r="F81" s="17" t="s">
        <v>186</v>
      </c>
      <c r="G81" s="17" t="s">
        <v>761</v>
      </c>
      <c r="H81" s="17">
        <v>410</v>
      </c>
      <c r="I81" s="5" t="s">
        <v>895</v>
      </c>
      <c r="J81" s="17" t="s">
        <v>894</v>
      </c>
    </row>
    <row r="82" spans="1:10" x14ac:dyDescent="0.3">
      <c r="A82" s="17" t="s">
        <v>448</v>
      </c>
      <c r="B82" s="17" t="s">
        <v>448</v>
      </c>
      <c r="C82" s="17" t="s">
        <v>914</v>
      </c>
      <c r="D82" s="17" t="s">
        <v>758</v>
      </c>
      <c r="E82" s="17" t="s">
        <v>915</v>
      </c>
      <c r="F82" s="17" t="s">
        <v>916</v>
      </c>
      <c r="G82" s="17" t="s">
        <v>761</v>
      </c>
      <c r="H82" s="17">
        <v>259</v>
      </c>
      <c r="I82" s="5" t="s">
        <v>918</v>
      </c>
      <c r="J82" s="17" t="s">
        <v>917</v>
      </c>
    </row>
    <row r="83" spans="1:10" x14ac:dyDescent="0.3">
      <c r="A83" s="17" t="s">
        <v>613</v>
      </c>
      <c r="B83" s="17" t="s">
        <v>613</v>
      </c>
      <c r="C83" s="17" t="s">
        <v>1219</v>
      </c>
      <c r="D83" s="17" t="s">
        <v>758</v>
      </c>
      <c r="E83" s="17" t="s">
        <v>1220</v>
      </c>
      <c r="F83" s="17" t="s">
        <v>1221</v>
      </c>
      <c r="G83" s="17" t="s">
        <v>761</v>
      </c>
      <c r="H83" s="17">
        <v>228</v>
      </c>
      <c r="I83" s="5" t="s">
        <v>1223</v>
      </c>
      <c r="J83" s="17" t="s">
        <v>1222</v>
      </c>
    </row>
    <row r="84" spans="1:10" x14ac:dyDescent="0.3">
      <c r="A84" s="17" t="s">
        <v>573</v>
      </c>
      <c r="B84" s="17" t="s">
        <v>573</v>
      </c>
      <c r="C84" s="17" t="s">
        <v>1200</v>
      </c>
      <c r="D84" s="17" t="s">
        <v>758</v>
      </c>
      <c r="E84" s="17" t="s">
        <v>1201</v>
      </c>
      <c r="F84" s="17" t="s">
        <v>1202</v>
      </c>
      <c r="G84" s="17" t="s">
        <v>761</v>
      </c>
      <c r="H84" s="17">
        <v>454</v>
      </c>
      <c r="I84" s="5" t="s">
        <v>1204</v>
      </c>
      <c r="J84" s="17" t="s">
        <v>1203</v>
      </c>
    </row>
    <row r="85" spans="1:10" x14ac:dyDescent="0.3">
      <c r="A85" s="17" t="s">
        <v>641</v>
      </c>
      <c r="B85" s="17" t="s">
        <v>641</v>
      </c>
      <c r="C85" s="17" t="s">
        <v>1228</v>
      </c>
      <c r="D85" s="17" t="s">
        <v>758</v>
      </c>
      <c r="E85" s="17" t="s">
        <v>1229</v>
      </c>
      <c r="F85" s="17" t="s">
        <v>643</v>
      </c>
      <c r="G85" s="17" t="s">
        <v>761</v>
      </c>
      <c r="H85" s="17">
        <v>490</v>
      </c>
      <c r="I85" s="5" t="s">
        <v>1230</v>
      </c>
      <c r="J85" s="17" t="s">
        <v>1150</v>
      </c>
    </row>
    <row r="86" spans="1:10" x14ac:dyDescent="0.3">
      <c r="A86" s="17" t="s">
        <v>302</v>
      </c>
      <c r="B86" s="17" t="s">
        <v>302</v>
      </c>
      <c r="C86" s="17" t="s">
        <v>900</v>
      </c>
      <c r="D86" s="17" t="s">
        <v>758</v>
      </c>
      <c r="E86" s="17" t="s">
        <v>901</v>
      </c>
      <c r="F86" s="17" t="s">
        <v>902</v>
      </c>
      <c r="G86" s="17" t="s">
        <v>761</v>
      </c>
      <c r="H86" s="17">
        <v>866</v>
      </c>
      <c r="I86" s="5" t="s">
        <v>904</v>
      </c>
      <c r="J86" s="17" t="s">
        <v>903</v>
      </c>
    </row>
    <row r="87" spans="1:10" x14ac:dyDescent="0.3">
      <c r="A87" s="17" t="s">
        <v>286</v>
      </c>
      <c r="B87" s="17" t="s">
        <v>286</v>
      </c>
      <c r="C87" s="17" t="s">
        <v>1009</v>
      </c>
      <c r="D87" s="17" t="s">
        <v>758</v>
      </c>
      <c r="E87" s="17" t="s">
        <v>1516</v>
      </c>
      <c r="F87" s="17" t="s">
        <v>1010</v>
      </c>
      <c r="G87" s="17" t="s">
        <v>761</v>
      </c>
      <c r="H87" s="17">
        <v>380</v>
      </c>
      <c r="I87" s="5" t="s">
        <v>1517</v>
      </c>
      <c r="J87" s="17" t="s">
        <v>1011</v>
      </c>
    </row>
    <row r="88" spans="1:10" x14ac:dyDescent="0.3">
      <c r="A88" s="17" t="s">
        <v>517</v>
      </c>
      <c r="B88" s="17" t="s">
        <v>517</v>
      </c>
      <c r="C88" s="17" t="s">
        <v>1183</v>
      </c>
      <c r="D88" s="17" t="s">
        <v>758</v>
      </c>
      <c r="E88" s="17" t="s">
        <v>1520</v>
      </c>
      <c r="F88" s="17" t="s">
        <v>1184</v>
      </c>
      <c r="G88" s="17" t="s">
        <v>761</v>
      </c>
      <c r="H88" s="17">
        <v>414</v>
      </c>
      <c r="I88" s="5" t="s">
        <v>1521</v>
      </c>
      <c r="J88" s="17" t="s">
        <v>1185</v>
      </c>
    </row>
    <row r="89" spans="1:10" x14ac:dyDescent="0.3">
      <c r="A89" s="17" t="s">
        <v>397</v>
      </c>
      <c r="B89" s="17" t="s">
        <v>397</v>
      </c>
      <c r="C89" s="17" t="s">
        <v>1178</v>
      </c>
      <c r="D89" s="17" t="s">
        <v>758</v>
      </c>
      <c r="E89" s="17" t="s">
        <v>1179</v>
      </c>
      <c r="F89" s="17" t="s">
        <v>1180</v>
      </c>
      <c r="G89" s="17" t="s">
        <v>761</v>
      </c>
      <c r="H89" s="17">
        <v>131</v>
      </c>
      <c r="I89" s="5" t="s">
        <v>1182</v>
      </c>
      <c r="J89" s="17" t="s">
        <v>1181</v>
      </c>
    </row>
    <row r="90" spans="1:10" x14ac:dyDescent="0.3">
      <c r="A90" s="17" t="s">
        <v>192</v>
      </c>
      <c r="B90" s="17" t="s">
        <v>192</v>
      </c>
      <c r="C90" s="17" t="s">
        <v>1152</v>
      </c>
      <c r="D90" s="17" t="s">
        <v>758</v>
      </c>
      <c r="E90" s="17" t="s">
        <v>193</v>
      </c>
      <c r="F90" s="17" t="s">
        <v>1153</v>
      </c>
      <c r="G90" s="17" t="s">
        <v>761</v>
      </c>
      <c r="H90" s="17">
        <v>689</v>
      </c>
      <c r="I90" s="5" t="s">
        <v>1155</v>
      </c>
      <c r="J90" s="17" t="s">
        <v>1154</v>
      </c>
    </row>
    <row r="91" spans="1:10" x14ac:dyDescent="0.3">
      <c r="A91" s="17" t="s">
        <v>248</v>
      </c>
      <c r="B91" s="17" t="s">
        <v>248</v>
      </c>
      <c r="C91" s="17" t="s">
        <v>1160</v>
      </c>
      <c r="D91" s="17" t="s">
        <v>758</v>
      </c>
      <c r="E91" s="17" t="s">
        <v>1161</v>
      </c>
      <c r="F91" s="20" t="s">
        <v>1162</v>
      </c>
      <c r="G91" s="17" t="s">
        <v>761</v>
      </c>
      <c r="H91" s="17">
        <v>1204</v>
      </c>
      <c r="I91" s="5" t="s">
        <v>1164</v>
      </c>
      <c r="J91" s="17" t="s">
        <v>1163</v>
      </c>
    </row>
    <row r="92" spans="1:10" x14ac:dyDescent="0.3">
      <c r="A92" s="17" t="s">
        <v>569</v>
      </c>
      <c r="B92" s="17" t="s">
        <v>569</v>
      </c>
      <c r="C92" s="17" t="s">
        <v>1195</v>
      </c>
      <c r="D92" s="17" t="s">
        <v>758</v>
      </c>
      <c r="E92" s="17" t="s">
        <v>1196</v>
      </c>
      <c r="F92" s="20" t="s">
        <v>1197</v>
      </c>
      <c r="G92" s="17" t="s">
        <v>761</v>
      </c>
      <c r="H92" s="17">
        <v>470</v>
      </c>
      <c r="I92" s="5" t="s">
        <v>1199</v>
      </c>
      <c r="J92" s="17" t="s">
        <v>1198</v>
      </c>
    </row>
    <row r="93" spans="1:10" x14ac:dyDescent="0.3">
      <c r="A93" s="17" t="s">
        <v>176</v>
      </c>
      <c r="B93" s="17" t="s">
        <v>176</v>
      </c>
      <c r="C93" s="17" t="s">
        <v>1138</v>
      </c>
      <c r="D93" s="17" t="s">
        <v>758</v>
      </c>
      <c r="E93" s="17" t="s">
        <v>177</v>
      </c>
      <c r="F93" s="17" t="s">
        <v>1139</v>
      </c>
      <c r="G93" s="17" t="s">
        <v>761</v>
      </c>
      <c r="H93" s="17">
        <v>291</v>
      </c>
      <c r="I93" s="5" t="s">
        <v>1141</v>
      </c>
      <c r="J93" s="17" t="s">
        <v>1140</v>
      </c>
    </row>
    <row r="94" spans="1:10" x14ac:dyDescent="0.3">
      <c r="A94" s="17" t="s">
        <v>232</v>
      </c>
      <c r="B94" s="17" t="s">
        <v>232</v>
      </c>
      <c r="C94" s="17" t="s">
        <v>1156</v>
      </c>
      <c r="D94" s="17" t="s">
        <v>758</v>
      </c>
      <c r="E94" s="17" t="s">
        <v>233</v>
      </c>
      <c r="F94" s="17" t="s">
        <v>1157</v>
      </c>
      <c r="G94" s="17" t="s">
        <v>761</v>
      </c>
      <c r="H94" s="17">
        <v>760</v>
      </c>
      <c r="I94" s="5" t="s">
        <v>1159</v>
      </c>
      <c r="J94" s="17" t="s">
        <v>1158</v>
      </c>
    </row>
    <row r="95" spans="1:10" x14ac:dyDescent="0.3">
      <c r="A95" s="17" t="s">
        <v>188</v>
      </c>
      <c r="B95" s="17" t="s">
        <v>188</v>
      </c>
      <c r="C95" s="17" t="s">
        <v>1147</v>
      </c>
      <c r="D95" s="17" t="s">
        <v>758</v>
      </c>
      <c r="E95" s="17" t="s">
        <v>1148</v>
      </c>
      <c r="F95" s="17" t="s">
        <v>1149</v>
      </c>
      <c r="G95" s="17" t="s">
        <v>761</v>
      </c>
      <c r="H95" s="17">
        <v>837</v>
      </c>
      <c r="I95" s="5" t="s">
        <v>1151</v>
      </c>
      <c r="J95" s="17" t="s">
        <v>1150</v>
      </c>
    </row>
    <row r="96" spans="1:10" x14ac:dyDescent="0.3">
      <c r="A96" s="17" t="s">
        <v>633</v>
      </c>
      <c r="B96" s="17" t="s">
        <v>633</v>
      </c>
      <c r="C96" s="17" t="s">
        <v>1224</v>
      </c>
      <c r="D96" s="17" t="s">
        <v>758</v>
      </c>
      <c r="E96" s="17" t="s">
        <v>1225</v>
      </c>
      <c r="F96" s="17" t="s">
        <v>1226</v>
      </c>
      <c r="G96" s="17" t="s">
        <v>761</v>
      </c>
      <c r="H96" s="17">
        <v>180</v>
      </c>
      <c r="I96" s="5" t="s">
        <v>1227</v>
      </c>
      <c r="J96" s="17"/>
    </row>
    <row r="97" spans="1:10" x14ac:dyDescent="0.3">
      <c r="A97" s="17" t="s">
        <v>140</v>
      </c>
      <c r="B97" s="17" t="s">
        <v>140</v>
      </c>
      <c r="C97" s="17" t="s">
        <v>1133</v>
      </c>
      <c r="D97" s="17" t="s">
        <v>758</v>
      </c>
      <c r="E97" s="17" t="s">
        <v>1134</v>
      </c>
      <c r="F97" s="20" t="s">
        <v>1135</v>
      </c>
      <c r="G97" s="17" t="s">
        <v>761</v>
      </c>
      <c r="H97" s="17">
        <v>134</v>
      </c>
      <c r="I97" s="5" t="s">
        <v>1137</v>
      </c>
      <c r="J97" s="17" t="s">
        <v>1136</v>
      </c>
    </row>
    <row r="98" spans="1:10" x14ac:dyDescent="0.3">
      <c r="A98" s="17" t="s">
        <v>537</v>
      </c>
      <c r="B98" s="17" t="s">
        <v>537</v>
      </c>
      <c r="C98" s="17" t="s">
        <v>1186</v>
      </c>
      <c r="D98" s="17" t="s">
        <v>758</v>
      </c>
      <c r="E98" s="17" t="s">
        <v>1187</v>
      </c>
      <c r="F98" s="17" t="s">
        <v>539</v>
      </c>
      <c r="G98" s="17" t="s">
        <v>761</v>
      </c>
      <c r="H98" s="17">
        <v>915</v>
      </c>
      <c r="I98" s="5" t="s">
        <v>1189</v>
      </c>
      <c r="J98" s="17" t="s">
        <v>1188</v>
      </c>
    </row>
    <row r="99" spans="1:10" x14ac:dyDescent="0.3">
      <c r="A99" s="17" t="s">
        <v>609</v>
      </c>
      <c r="B99" s="17" t="s">
        <v>609</v>
      </c>
      <c r="C99" s="17" t="s">
        <v>1214</v>
      </c>
      <c r="D99" s="17" t="s">
        <v>758</v>
      </c>
      <c r="E99" s="17" t="s">
        <v>1215</v>
      </c>
      <c r="F99" s="17" t="s">
        <v>1216</v>
      </c>
      <c r="G99" s="17" t="s">
        <v>761</v>
      </c>
      <c r="H99" s="17">
        <v>323</v>
      </c>
      <c r="I99" s="5" t="s">
        <v>1218</v>
      </c>
      <c r="J99" s="17" t="s">
        <v>1217</v>
      </c>
    </row>
    <row r="100" spans="1:10" x14ac:dyDescent="0.3">
      <c r="A100" s="17" t="s">
        <v>422</v>
      </c>
      <c r="B100" s="17" t="s">
        <v>422</v>
      </c>
      <c r="C100" s="17" t="s">
        <v>1330</v>
      </c>
      <c r="D100" s="17" t="s">
        <v>758</v>
      </c>
      <c r="E100" s="17" t="s">
        <v>1331</v>
      </c>
      <c r="F100" s="17" t="s">
        <v>1332</v>
      </c>
      <c r="G100" s="17" t="s">
        <v>761</v>
      </c>
      <c r="H100" s="17">
        <v>295</v>
      </c>
      <c r="I100" s="17" t="s">
        <v>1333</v>
      </c>
      <c r="J100" s="17"/>
    </row>
    <row r="101" spans="1:10" x14ac:dyDescent="0.3">
      <c r="A101" s="17" t="s">
        <v>381</v>
      </c>
      <c r="B101" s="17" t="s">
        <v>381</v>
      </c>
      <c r="C101" s="17" t="s">
        <v>1316</v>
      </c>
      <c r="D101" s="17" t="s">
        <v>758</v>
      </c>
      <c r="E101" s="17" t="s">
        <v>1317</v>
      </c>
      <c r="F101" s="17" t="s">
        <v>1318</v>
      </c>
      <c r="G101" s="17" t="s">
        <v>761</v>
      </c>
      <c r="H101" s="17">
        <v>201</v>
      </c>
      <c r="I101" s="17" t="s">
        <v>1319</v>
      </c>
      <c r="J101" s="17"/>
    </row>
    <row r="102" spans="1:10" x14ac:dyDescent="0.3">
      <c r="A102" s="17" t="s">
        <v>148</v>
      </c>
      <c r="B102" s="17" t="s">
        <v>148</v>
      </c>
      <c r="C102" s="17" t="s">
        <v>1242</v>
      </c>
      <c r="D102" s="17" t="s">
        <v>758</v>
      </c>
      <c r="E102" s="17" t="s">
        <v>1243</v>
      </c>
      <c r="F102" s="17" t="s">
        <v>1244</v>
      </c>
      <c r="G102" s="17" t="s">
        <v>761</v>
      </c>
      <c r="H102" s="17">
        <v>547</v>
      </c>
      <c r="I102" s="17" t="s">
        <v>1245</v>
      </c>
      <c r="J102" s="17"/>
    </row>
    <row r="103" spans="1:10" x14ac:dyDescent="0.3">
      <c r="A103" s="17" t="s">
        <v>484</v>
      </c>
      <c r="B103" s="17" t="s">
        <v>484</v>
      </c>
      <c r="C103" s="17" t="s">
        <v>1365</v>
      </c>
      <c r="D103" s="17" t="s">
        <v>758</v>
      </c>
      <c r="E103" s="17" t="s">
        <v>485</v>
      </c>
      <c r="F103" s="17" t="s">
        <v>1366</v>
      </c>
      <c r="G103" s="17" t="s">
        <v>761</v>
      </c>
      <c r="H103" s="17">
        <v>215</v>
      </c>
      <c r="I103" s="17" t="s">
        <v>1367</v>
      </c>
      <c r="J103" s="17"/>
    </row>
    <row r="104" spans="1:10" x14ac:dyDescent="0.3">
      <c r="A104" s="17" t="s">
        <v>428</v>
      </c>
      <c r="B104" s="17" t="s">
        <v>428</v>
      </c>
      <c r="C104" s="17" t="s">
        <v>1334</v>
      </c>
      <c r="D104" s="17" t="s">
        <v>758</v>
      </c>
      <c r="E104" s="17" t="s">
        <v>1335</v>
      </c>
      <c r="F104" s="17" t="s">
        <v>1336</v>
      </c>
      <c r="G104" s="17" t="s">
        <v>761</v>
      </c>
      <c r="H104" s="17">
        <v>193</v>
      </c>
      <c r="I104" s="17" t="s">
        <v>1337</v>
      </c>
      <c r="J104" s="17"/>
    </row>
    <row r="105" spans="1:10" x14ac:dyDescent="0.3">
      <c r="A105" s="17" t="s">
        <v>338</v>
      </c>
      <c r="B105" s="17" t="s">
        <v>338</v>
      </c>
      <c r="C105" s="17" t="s">
        <v>1301</v>
      </c>
      <c r="D105" s="17" t="s">
        <v>758</v>
      </c>
      <c r="E105" s="17" t="s">
        <v>1302</v>
      </c>
      <c r="F105" s="17" t="s">
        <v>1303</v>
      </c>
      <c r="G105" s="17" t="s">
        <v>761</v>
      </c>
      <c r="H105" s="17">
        <v>507</v>
      </c>
      <c r="I105" s="17" t="s">
        <v>1305</v>
      </c>
      <c r="J105" s="17" t="s">
        <v>1304</v>
      </c>
    </row>
    <row r="106" spans="1:10" x14ac:dyDescent="0.3">
      <c r="A106" s="17" t="s">
        <v>294</v>
      </c>
      <c r="B106" s="17" t="s">
        <v>294</v>
      </c>
      <c r="C106" s="17" t="s">
        <v>1291</v>
      </c>
      <c r="D106" s="17" t="s">
        <v>758</v>
      </c>
      <c r="E106" s="17" t="s">
        <v>1292</v>
      </c>
      <c r="F106" s="17" t="s">
        <v>296</v>
      </c>
      <c r="G106" s="17" t="s">
        <v>761</v>
      </c>
      <c r="H106" s="17">
        <v>558</v>
      </c>
      <c r="I106" s="17" t="s">
        <v>1293</v>
      </c>
      <c r="J106" s="17"/>
    </row>
    <row r="107" spans="1:10" x14ac:dyDescent="0.3">
      <c r="A107" s="17" t="s">
        <v>493</v>
      </c>
      <c r="B107" s="17" t="s">
        <v>493</v>
      </c>
      <c r="C107" s="17" t="s">
        <v>1368</v>
      </c>
      <c r="D107" s="17" t="s">
        <v>758</v>
      </c>
      <c r="E107" s="17" t="s">
        <v>1369</v>
      </c>
      <c r="F107" s="17" t="s">
        <v>1370</v>
      </c>
      <c r="G107" s="17" t="s">
        <v>761</v>
      </c>
      <c r="H107" s="17">
        <v>259</v>
      </c>
      <c r="I107" s="17" t="s">
        <v>1371</v>
      </c>
      <c r="J107" s="17"/>
    </row>
    <row r="108" spans="1:10" x14ac:dyDescent="0.3">
      <c r="A108" s="17" t="s">
        <v>116</v>
      </c>
      <c r="B108" s="17" t="s">
        <v>116</v>
      </c>
      <c r="C108" s="17" t="s">
        <v>1235</v>
      </c>
      <c r="D108" s="17" t="s">
        <v>758</v>
      </c>
      <c r="E108" s="17" t="s">
        <v>1236</v>
      </c>
      <c r="F108" s="17" t="s">
        <v>1237</v>
      </c>
      <c r="G108" s="17" t="s">
        <v>761</v>
      </c>
      <c r="H108" s="17">
        <v>381</v>
      </c>
      <c r="I108" s="17" t="s">
        <v>958</v>
      </c>
      <c r="J108" s="17"/>
    </row>
    <row r="109" spans="1:10" x14ac:dyDescent="0.3">
      <c r="A109" s="17" t="s">
        <v>565</v>
      </c>
      <c r="B109" s="17" t="s">
        <v>565</v>
      </c>
      <c r="C109" s="17" t="s">
        <v>1402</v>
      </c>
      <c r="D109" s="17" t="s">
        <v>758</v>
      </c>
      <c r="E109" s="17" t="s">
        <v>1403</v>
      </c>
      <c r="F109" s="17" t="s">
        <v>1404</v>
      </c>
      <c r="G109" s="17" t="s">
        <v>761</v>
      </c>
      <c r="H109" s="17">
        <v>623</v>
      </c>
      <c r="I109" s="17" t="s">
        <v>958</v>
      </c>
      <c r="J109" s="17"/>
    </row>
    <row r="110" spans="1:10" x14ac:dyDescent="0.3">
      <c r="A110" s="17" t="s">
        <v>533</v>
      </c>
      <c r="B110" s="17" t="s">
        <v>533</v>
      </c>
      <c r="C110" s="17" t="s">
        <v>1391</v>
      </c>
      <c r="D110" s="17" t="s">
        <v>758</v>
      </c>
      <c r="E110" s="17" t="s">
        <v>1392</v>
      </c>
      <c r="F110" s="17" t="s">
        <v>535</v>
      </c>
      <c r="G110" s="17" t="s">
        <v>761</v>
      </c>
      <c r="H110" s="17">
        <v>271</v>
      </c>
      <c r="I110" s="17" t="s">
        <v>1393</v>
      </c>
      <c r="J110" s="17"/>
    </row>
    <row r="111" spans="1:10" x14ac:dyDescent="0.3">
      <c r="A111" s="17" t="s">
        <v>244</v>
      </c>
      <c r="B111" s="17" t="s">
        <v>244</v>
      </c>
      <c r="C111" s="17" t="s">
        <v>1267</v>
      </c>
      <c r="D111" s="17" t="s">
        <v>758</v>
      </c>
      <c r="E111" s="17" t="s">
        <v>1268</v>
      </c>
      <c r="F111" s="17" t="s">
        <v>246</v>
      </c>
      <c r="G111" s="17" t="s">
        <v>761</v>
      </c>
      <c r="H111" s="17">
        <v>413</v>
      </c>
      <c r="I111" s="17" t="s">
        <v>1269</v>
      </c>
      <c r="J111" s="17"/>
    </row>
    <row r="112" spans="1:10" x14ac:dyDescent="0.3">
      <c r="A112" s="17" t="s">
        <v>468</v>
      </c>
      <c r="B112" s="17" t="s">
        <v>468</v>
      </c>
      <c r="C112" s="17" t="s">
        <v>1353</v>
      </c>
      <c r="D112" s="17" t="s">
        <v>758</v>
      </c>
      <c r="E112" s="17" t="s">
        <v>1354</v>
      </c>
      <c r="F112" s="17" t="s">
        <v>1355</v>
      </c>
      <c r="G112" s="17" t="s">
        <v>761</v>
      </c>
      <c r="H112" s="17">
        <v>855</v>
      </c>
      <c r="I112" s="17" t="s">
        <v>1356</v>
      </c>
      <c r="J112" s="17"/>
    </row>
    <row r="113" spans="1:10" x14ac:dyDescent="0.3">
      <c r="A113" s="17" t="s">
        <v>617</v>
      </c>
      <c r="B113" s="17" t="s">
        <v>617</v>
      </c>
      <c r="C113" s="17" t="s">
        <v>1417</v>
      </c>
      <c r="D113" s="17" t="s">
        <v>758</v>
      </c>
      <c r="E113" s="17" t="s">
        <v>1418</v>
      </c>
      <c r="F113" s="17" t="s">
        <v>619</v>
      </c>
      <c r="G113" s="17" t="s">
        <v>761</v>
      </c>
      <c r="H113" s="17">
        <v>479</v>
      </c>
      <c r="I113" s="17" t="s">
        <v>1419</v>
      </c>
      <c r="J113" s="17"/>
    </row>
    <row r="114" spans="1:10" x14ac:dyDescent="0.3">
      <c r="A114" s="17" t="s">
        <v>261</v>
      </c>
      <c r="B114" s="17" t="s">
        <v>261</v>
      </c>
      <c r="C114" s="17" t="s">
        <v>925</v>
      </c>
      <c r="D114" s="17" t="s">
        <v>758</v>
      </c>
      <c r="E114" s="17" t="s">
        <v>926</v>
      </c>
      <c r="F114" s="17" t="s">
        <v>927</v>
      </c>
      <c r="G114" s="17" t="s">
        <v>761</v>
      </c>
      <c r="H114" s="17">
        <v>367</v>
      </c>
      <c r="I114" s="17" t="s">
        <v>928</v>
      </c>
      <c r="J114" s="17"/>
    </row>
    <row r="115" spans="1:10" x14ac:dyDescent="0.3">
      <c r="A115" s="17" t="s">
        <v>649</v>
      </c>
      <c r="B115" s="17" t="s">
        <v>649</v>
      </c>
      <c r="C115" s="17" t="s">
        <v>1425</v>
      </c>
      <c r="D115" s="17" t="s">
        <v>758</v>
      </c>
      <c r="E115" s="17" t="s">
        <v>1426</v>
      </c>
      <c r="F115" s="17" t="s">
        <v>1427</v>
      </c>
      <c r="G115" s="17" t="s">
        <v>761</v>
      </c>
      <c r="H115" s="17">
        <v>376</v>
      </c>
      <c r="I115" s="17" t="s">
        <v>949</v>
      </c>
    </row>
    <row r="116" spans="1:10" x14ac:dyDescent="0.3">
      <c r="A116" s="17" t="s">
        <v>432</v>
      </c>
      <c r="B116" s="17" t="s">
        <v>432</v>
      </c>
      <c r="C116" s="17" t="s">
        <v>1338</v>
      </c>
      <c r="D116" s="17" t="s">
        <v>758</v>
      </c>
      <c r="E116" s="17" t="s">
        <v>1339</v>
      </c>
      <c r="F116" s="17" t="s">
        <v>1340</v>
      </c>
      <c r="G116" s="17" t="s">
        <v>761</v>
      </c>
      <c r="H116" s="17">
        <v>212</v>
      </c>
      <c r="I116" s="17" t="s">
        <v>1341</v>
      </c>
      <c r="J116" s="17"/>
    </row>
    <row r="117" spans="1:10" x14ac:dyDescent="0.3">
      <c r="A117" s="17" t="s">
        <v>228</v>
      </c>
      <c r="B117" s="17" t="s">
        <v>228</v>
      </c>
      <c r="C117" s="17" t="s">
        <v>1258</v>
      </c>
      <c r="D117" s="17" t="s">
        <v>758</v>
      </c>
      <c r="E117" s="17" t="s">
        <v>1259</v>
      </c>
      <c r="F117" s="17" t="s">
        <v>230</v>
      </c>
      <c r="G117" s="17" t="s">
        <v>761</v>
      </c>
      <c r="H117" s="17">
        <v>663</v>
      </c>
      <c r="I117" s="17" t="s">
        <v>1261</v>
      </c>
      <c r="J117" s="17" t="s">
        <v>1260</v>
      </c>
    </row>
    <row r="118" spans="1:10" x14ac:dyDescent="0.3">
      <c r="A118" s="17" t="s">
        <v>509</v>
      </c>
      <c r="B118" s="17" t="s">
        <v>509</v>
      </c>
      <c r="C118" s="17" t="s">
        <v>1380</v>
      </c>
      <c r="D118" s="17" t="s">
        <v>758</v>
      </c>
      <c r="E118" s="17" t="s">
        <v>1381</v>
      </c>
      <c r="F118" s="19" t="s">
        <v>1382</v>
      </c>
      <c r="G118" s="17" t="s">
        <v>761</v>
      </c>
      <c r="H118" s="17">
        <v>377</v>
      </c>
      <c r="I118" s="17" t="s">
        <v>1384</v>
      </c>
      <c r="J118" s="17" t="s">
        <v>1383</v>
      </c>
    </row>
    <row r="119" spans="1:10" x14ac:dyDescent="0.3">
      <c r="A119" s="17" t="s">
        <v>270</v>
      </c>
      <c r="B119" s="17" t="s">
        <v>270</v>
      </c>
      <c r="C119" s="17" t="s">
        <v>1274</v>
      </c>
      <c r="D119" s="17" t="s">
        <v>758</v>
      </c>
      <c r="E119" s="17" t="s">
        <v>1275</v>
      </c>
      <c r="F119" s="19" t="s">
        <v>1276</v>
      </c>
      <c r="G119" s="17" t="s">
        <v>761</v>
      </c>
      <c r="H119" s="17">
        <v>250</v>
      </c>
      <c r="I119" s="17" t="s">
        <v>1278</v>
      </c>
      <c r="J119" s="17" t="s">
        <v>1277</v>
      </c>
    </row>
    <row r="120" spans="1:10" x14ac:dyDescent="0.3">
      <c r="A120" s="17" t="s">
        <v>201</v>
      </c>
      <c r="B120" s="17" t="s">
        <v>201</v>
      </c>
      <c r="C120" s="17" t="s">
        <v>1252</v>
      </c>
      <c r="D120" s="17" t="s">
        <v>758</v>
      </c>
      <c r="E120" s="17" t="s">
        <v>203</v>
      </c>
      <c r="F120" s="19" t="s">
        <v>1253</v>
      </c>
      <c r="G120" s="17" t="s">
        <v>761</v>
      </c>
      <c r="H120" s="17">
        <v>178</v>
      </c>
      <c r="I120" s="17" t="s">
        <v>1254</v>
      </c>
      <c r="J120" s="17"/>
    </row>
    <row r="121" spans="1:10" x14ac:dyDescent="0.3">
      <c r="A121" s="17" t="s">
        <v>385</v>
      </c>
      <c r="B121" s="17" t="s">
        <v>385</v>
      </c>
      <c r="C121" s="17" t="s">
        <v>1320</v>
      </c>
      <c r="D121" s="17" t="s">
        <v>758</v>
      </c>
      <c r="E121" s="17" t="s">
        <v>1321</v>
      </c>
      <c r="F121" s="19" t="s">
        <v>1322</v>
      </c>
      <c r="G121" s="17" t="s">
        <v>761</v>
      </c>
      <c r="H121" s="17">
        <v>398</v>
      </c>
      <c r="I121" s="17" t="s">
        <v>1324</v>
      </c>
      <c r="J121" s="17" t="s">
        <v>1323</v>
      </c>
    </row>
    <row r="122" spans="1:10" x14ac:dyDescent="0.3">
      <c r="A122" s="17" t="s">
        <v>362</v>
      </c>
      <c r="B122" s="17" t="s">
        <v>362</v>
      </c>
      <c r="C122" s="17" t="s">
        <v>1306</v>
      </c>
      <c r="D122" s="17" t="s">
        <v>758</v>
      </c>
      <c r="E122" s="17" t="s">
        <v>1307</v>
      </c>
      <c r="F122" s="20" t="s">
        <v>364</v>
      </c>
      <c r="G122" s="17" t="s">
        <v>761</v>
      </c>
      <c r="H122" s="17">
        <v>1278</v>
      </c>
      <c r="I122" s="17" t="s">
        <v>1309</v>
      </c>
      <c r="J122" s="17" t="s">
        <v>1308</v>
      </c>
    </row>
    <row r="123" spans="1:10" x14ac:dyDescent="0.3">
      <c r="A123" s="17" t="s">
        <v>472</v>
      </c>
      <c r="B123" s="17" t="s">
        <v>472</v>
      </c>
      <c r="C123" s="17" t="s">
        <v>1357</v>
      </c>
      <c r="D123" s="17" t="s">
        <v>758</v>
      </c>
      <c r="E123" s="17" t="s">
        <v>1358</v>
      </c>
      <c r="F123" s="20" t="s">
        <v>474</v>
      </c>
      <c r="G123" s="17" t="s">
        <v>761</v>
      </c>
      <c r="H123" s="17">
        <v>606</v>
      </c>
      <c r="I123" s="17" t="s">
        <v>1360</v>
      </c>
      <c r="J123" s="17" t="s">
        <v>1359</v>
      </c>
    </row>
    <row r="124" spans="1:10" x14ac:dyDescent="0.3">
      <c r="A124" s="17" t="s">
        <v>218</v>
      </c>
      <c r="B124" s="17" t="s">
        <v>218</v>
      </c>
      <c r="C124" s="17" t="s">
        <v>942</v>
      </c>
      <c r="D124" s="17" t="s">
        <v>758</v>
      </c>
      <c r="E124" s="17" t="s">
        <v>219</v>
      </c>
      <c r="F124" s="17" t="s">
        <v>943</v>
      </c>
      <c r="G124" s="17" t="s">
        <v>761</v>
      </c>
      <c r="H124" s="17">
        <v>993</v>
      </c>
      <c r="I124" s="17" t="s">
        <v>945</v>
      </c>
      <c r="J124" s="17" t="s">
        <v>944</v>
      </c>
    </row>
    <row r="125" spans="1:10" x14ac:dyDescent="0.3">
      <c r="A125" s="17" t="s">
        <v>100</v>
      </c>
      <c r="B125" s="17" t="s">
        <v>100</v>
      </c>
      <c r="C125" s="17" t="s">
        <v>922</v>
      </c>
      <c r="D125" s="17" t="s">
        <v>758</v>
      </c>
      <c r="E125" s="17" t="s">
        <v>101</v>
      </c>
      <c r="F125" s="17" t="s">
        <v>102</v>
      </c>
      <c r="G125" s="17" t="s">
        <v>761</v>
      </c>
      <c r="H125" s="17">
        <v>561</v>
      </c>
      <c r="I125" s="17" t="s">
        <v>924</v>
      </c>
      <c r="J125" s="17" t="s">
        <v>923</v>
      </c>
    </row>
    <row r="126" spans="1:10" x14ac:dyDescent="0.3">
      <c r="A126" s="17" t="s">
        <v>240</v>
      </c>
      <c r="B126" s="17" t="s">
        <v>240</v>
      </c>
      <c r="C126" s="17" t="s">
        <v>1262</v>
      </c>
      <c r="D126" s="17" t="s">
        <v>758</v>
      </c>
      <c r="E126" s="17" t="s">
        <v>1263</v>
      </c>
      <c r="F126" s="17" t="s">
        <v>1264</v>
      </c>
      <c r="G126" s="17" t="s">
        <v>761</v>
      </c>
      <c r="H126" s="17">
        <v>466</v>
      </c>
      <c r="I126" s="17" t="s">
        <v>1266</v>
      </c>
      <c r="J126" s="17" t="s">
        <v>1265</v>
      </c>
    </row>
    <row r="127" spans="1:10" x14ac:dyDescent="0.3">
      <c r="A127" s="17" t="s">
        <v>377</v>
      </c>
      <c r="B127" s="17" t="s">
        <v>377</v>
      </c>
      <c r="C127" s="17" t="s">
        <v>1313</v>
      </c>
      <c r="D127" s="17" t="s">
        <v>758</v>
      </c>
      <c r="E127" s="17" t="s">
        <v>1314</v>
      </c>
      <c r="F127" s="17" t="s">
        <v>379</v>
      </c>
      <c r="G127" s="17" t="s">
        <v>761</v>
      </c>
      <c r="H127" s="17">
        <v>218</v>
      </c>
      <c r="I127" s="17" t="s">
        <v>1315</v>
      </c>
      <c r="J127" s="17"/>
    </row>
    <row r="128" spans="1:10" x14ac:dyDescent="0.3">
      <c r="A128" s="17" t="s">
        <v>278</v>
      </c>
      <c r="B128" s="17" t="s">
        <v>278</v>
      </c>
      <c r="C128" s="17" t="s">
        <v>1281</v>
      </c>
      <c r="D128" s="17" t="s">
        <v>758</v>
      </c>
      <c r="E128" s="17" t="s">
        <v>1282</v>
      </c>
      <c r="F128" s="17" t="s">
        <v>280</v>
      </c>
      <c r="G128" s="17" t="s">
        <v>761</v>
      </c>
      <c r="H128" s="17">
        <v>421</v>
      </c>
      <c r="I128" s="17" t="s">
        <v>1283</v>
      </c>
      <c r="J128" s="17"/>
    </row>
    <row r="129" spans="1:10" x14ac:dyDescent="0.3">
      <c r="A129" s="17" t="s">
        <v>577</v>
      </c>
      <c r="B129" s="17" t="s">
        <v>577</v>
      </c>
      <c r="C129" s="17" t="s">
        <v>1405</v>
      </c>
      <c r="D129" s="17" t="s">
        <v>758</v>
      </c>
      <c r="E129" s="17" t="s">
        <v>1406</v>
      </c>
      <c r="F129" s="17" t="s">
        <v>1407</v>
      </c>
      <c r="G129" s="17" t="s">
        <v>761</v>
      </c>
      <c r="H129" s="17">
        <v>296</v>
      </c>
      <c r="I129" s="17" t="s">
        <v>1409</v>
      </c>
      <c r="J129" s="17" t="s">
        <v>1408</v>
      </c>
    </row>
    <row r="130" spans="1:10" x14ac:dyDescent="0.3">
      <c r="A130" s="17" t="s">
        <v>557</v>
      </c>
      <c r="B130" s="17" t="s">
        <v>557</v>
      </c>
      <c r="C130" s="17" t="s">
        <v>1395</v>
      </c>
      <c r="D130" s="17" t="s">
        <v>758</v>
      </c>
      <c r="E130" s="17" t="s">
        <v>1396</v>
      </c>
      <c r="F130" s="17" t="s">
        <v>559</v>
      </c>
      <c r="G130" s="17" t="s">
        <v>761</v>
      </c>
      <c r="H130" s="17">
        <v>463</v>
      </c>
      <c r="I130" s="17" t="s">
        <v>1397</v>
      </c>
      <c r="J130" s="17"/>
    </row>
    <row r="131" spans="1:10" x14ac:dyDescent="0.3">
      <c r="A131" s="17" t="s">
        <v>625</v>
      </c>
      <c r="B131" s="17" t="s">
        <v>625</v>
      </c>
      <c r="C131" s="17" t="s">
        <v>1420</v>
      </c>
      <c r="D131" s="17" t="s">
        <v>758</v>
      </c>
      <c r="E131" s="17" t="s">
        <v>1522</v>
      </c>
      <c r="F131" s="17" t="s">
        <v>1523</v>
      </c>
      <c r="G131" s="17" t="s">
        <v>761</v>
      </c>
      <c r="H131" s="17">
        <v>583</v>
      </c>
      <c r="I131" s="17" t="s">
        <v>1421</v>
      </c>
      <c r="J131" s="17"/>
    </row>
    <row r="132" spans="1:10" x14ac:dyDescent="0.3">
      <c r="A132" s="17" t="s">
        <v>476</v>
      </c>
      <c r="B132" s="17" t="s">
        <v>476</v>
      </c>
      <c r="C132" s="17" t="s">
        <v>1361</v>
      </c>
      <c r="D132" s="17" t="s">
        <v>758</v>
      </c>
      <c r="E132" s="17" t="s">
        <v>1362</v>
      </c>
      <c r="F132" s="17" t="s">
        <v>1363</v>
      </c>
      <c r="G132" s="17" t="s">
        <v>761</v>
      </c>
      <c r="H132" s="17">
        <v>296</v>
      </c>
      <c r="I132" s="17" t="s">
        <v>1364</v>
      </c>
      <c r="J132" s="17"/>
    </row>
    <row r="133" spans="1:10" x14ac:dyDescent="0.3">
      <c r="A133" s="17" t="s">
        <v>266</v>
      </c>
      <c r="B133" s="17" t="s">
        <v>266</v>
      </c>
      <c r="C133" s="17" t="s">
        <v>1270</v>
      </c>
      <c r="D133" s="17" t="s">
        <v>758</v>
      </c>
      <c r="E133" s="17" t="s">
        <v>267</v>
      </c>
      <c r="F133" s="17" t="s">
        <v>1271</v>
      </c>
      <c r="G133" s="17" t="s">
        <v>761</v>
      </c>
      <c r="H133" s="17">
        <v>301</v>
      </c>
      <c r="I133" s="17" t="s">
        <v>1273</v>
      </c>
      <c r="J133" s="17" t="s">
        <v>1272</v>
      </c>
    </row>
    <row r="134" spans="1:10" x14ac:dyDescent="0.3">
      <c r="A134" s="17" t="s">
        <v>444</v>
      </c>
      <c r="B134" s="17" t="s">
        <v>444</v>
      </c>
      <c r="C134" s="17" t="s">
        <v>1347</v>
      </c>
      <c r="D134" s="17" t="s">
        <v>758</v>
      </c>
      <c r="E134" s="17" t="s">
        <v>445</v>
      </c>
      <c r="F134" s="17" t="s">
        <v>1348</v>
      </c>
      <c r="G134" s="17" t="s">
        <v>761</v>
      </c>
      <c r="H134" s="17">
        <v>452</v>
      </c>
      <c r="I134" s="17" t="s">
        <v>1349</v>
      </c>
      <c r="J134" s="17"/>
    </row>
    <row r="135" spans="1:10" x14ac:dyDescent="0.3">
      <c r="A135" s="17" t="s">
        <v>440</v>
      </c>
      <c r="B135" s="17" t="s">
        <v>440</v>
      </c>
      <c r="C135" s="17" t="s">
        <v>1342</v>
      </c>
      <c r="D135" s="17" t="s">
        <v>758</v>
      </c>
      <c r="E135" s="17" t="s">
        <v>1343</v>
      </c>
      <c r="F135" s="17" t="s">
        <v>1344</v>
      </c>
      <c r="G135" s="17" t="s">
        <v>761</v>
      </c>
      <c r="H135" s="17">
        <v>345</v>
      </c>
      <c r="I135" s="17" t="s">
        <v>1346</v>
      </c>
      <c r="J135" s="17" t="s">
        <v>1345</v>
      </c>
    </row>
    <row r="136" spans="1:10" x14ac:dyDescent="0.3">
      <c r="A136" s="17" t="s">
        <v>497</v>
      </c>
      <c r="B136" s="17" t="s">
        <v>497</v>
      </c>
      <c r="C136" s="17" t="s">
        <v>1372</v>
      </c>
      <c r="D136" s="17" t="s">
        <v>758</v>
      </c>
      <c r="E136" s="17" t="s">
        <v>1373</v>
      </c>
      <c r="F136" s="17" t="s">
        <v>499</v>
      </c>
      <c r="G136" s="17" t="s">
        <v>761</v>
      </c>
      <c r="H136" s="17">
        <v>129</v>
      </c>
      <c r="I136" s="17" t="s">
        <v>1375</v>
      </c>
      <c r="J136" s="17" t="s">
        <v>1374</v>
      </c>
    </row>
    <row r="137" spans="1:10" x14ac:dyDescent="0.3">
      <c r="A137" s="17" t="s">
        <v>306</v>
      </c>
      <c r="B137" s="17" t="s">
        <v>306</v>
      </c>
      <c r="C137" s="17" t="s">
        <v>1294</v>
      </c>
      <c r="D137" s="17" t="s">
        <v>758</v>
      </c>
      <c r="E137" s="17" t="s">
        <v>1295</v>
      </c>
      <c r="F137" s="17" t="s">
        <v>1296</v>
      </c>
      <c r="G137" s="17" t="s">
        <v>761</v>
      </c>
      <c r="H137" s="17">
        <v>523</v>
      </c>
      <c r="I137" s="17" t="s">
        <v>1297</v>
      </c>
      <c r="J137" s="17"/>
    </row>
    <row r="138" spans="1:10" x14ac:dyDescent="0.3">
      <c r="A138" s="17" t="s">
        <v>132</v>
      </c>
      <c r="B138" s="17" t="s">
        <v>132</v>
      </c>
      <c r="C138" s="17" t="s">
        <v>1238</v>
      </c>
      <c r="D138" s="17" t="s">
        <v>758</v>
      </c>
      <c r="E138" s="17" t="s">
        <v>1239</v>
      </c>
      <c r="F138" s="17" t="s">
        <v>1240</v>
      </c>
      <c r="G138" s="17" t="s">
        <v>761</v>
      </c>
      <c r="H138" s="17">
        <v>959</v>
      </c>
      <c r="I138" s="17" t="s">
        <v>1241</v>
      </c>
      <c r="J138" s="17"/>
    </row>
    <row r="139" spans="1:10" x14ac:dyDescent="0.3">
      <c r="A139" s="17" t="s">
        <v>505</v>
      </c>
      <c r="B139" s="17" t="s">
        <v>505</v>
      </c>
      <c r="C139" s="17" t="s">
        <v>1376</v>
      </c>
      <c r="D139" s="17" t="s">
        <v>758</v>
      </c>
      <c r="E139" s="17" t="s">
        <v>1377</v>
      </c>
      <c r="F139" s="17" t="s">
        <v>1378</v>
      </c>
      <c r="G139" s="17" t="s">
        <v>761</v>
      </c>
      <c r="H139" s="17">
        <v>477</v>
      </c>
      <c r="I139" s="17" t="s">
        <v>1379</v>
      </c>
      <c r="J139" s="17"/>
    </row>
    <row r="140" spans="1:10" x14ac:dyDescent="0.3">
      <c r="A140" s="17" t="s">
        <v>290</v>
      </c>
      <c r="B140" s="17" t="s">
        <v>290</v>
      </c>
      <c r="C140" s="17" t="s">
        <v>1287</v>
      </c>
      <c r="D140" s="17" t="s">
        <v>758</v>
      </c>
      <c r="E140" s="17" t="s">
        <v>1288</v>
      </c>
      <c r="F140" s="17" t="s">
        <v>1289</v>
      </c>
      <c r="G140" s="17" t="s">
        <v>761</v>
      </c>
      <c r="H140" s="17">
        <v>631</v>
      </c>
      <c r="I140" s="17" t="s">
        <v>1290</v>
      </c>
      <c r="J140" s="17"/>
    </row>
    <row r="141" spans="1:10" x14ac:dyDescent="0.3">
      <c r="A141" s="17" t="s">
        <v>417</v>
      </c>
      <c r="B141" s="17" t="s">
        <v>417</v>
      </c>
      <c r="C141" s="17" t="s">
        <v>1326</v>
      </c>
      <c r="D141" s="17" t="s">
        <v>758</v>
      </c>
      <c r="E141" s="17" t="s">
        <v>1327</v>
      </c>
      <c r="F141" s="17" t="s">
        <v>1328</v>
      </c>
      <c r="G141" s="17" t="s">
        <v>761</v>
      </c>
      <c r="H141" s="17">
        <v>517</v>
      </c>
      <c r="I141" s="17" t="s">
        <v>1329</v>
      </c>
      <c r="J141" s="17"/>
    </row>
    <row r="142" spans="1:10" x14ac:dyDescent="0.3">
      <c r="A142" s="17" t="s">
        <v>561</v>
      </c>
      <c r="B142" s="17" t="s">
        <v>561</v>
      </c>
      <c r="C142" s="17" t="s">
        <v>1398</v>
      </c>
      <c r="D142" s="17" t="s">
        <v>758</v>
      </c>
      <c r="E142" s="17" t="s">
        <v>1399</v>
      </c>
      <c r="F142" s="17" t="s">
        <v>563</v>
      </c>
      <c r="G142" s="17" t="s">
        <v>761</v>
      </c>
      <c r="H142" s="17">
        <v>259</v>
      </c>
      <c r="I142" s="17" t="s">
        <v>1401</v>
      </c>
      <c r="J142" s="17" t="s">
        <v>1400</v>
      </c>
    </row>
    <row r="143" spans="1:10" x14ac:dyDescent="0.3">
      <c r="A143" s="17" t="s">
        <v>112</v>
      </c>
      <c r="B143" s="17" t="s">
        <v>112</v>
      </c>
      <c r="C143" s="17" t="s">
        <v>1231</v>
      </c>
      <c r="D143" s="17" t="s">
        <v>758</v>
      </c>
      <c r="E143" s="17" t="s">
        <v>1232</v>
      </c>
      <c r="F143" s="17" t="s">
        <v>1233</v>
      </c>
      <c r="G143" s="17" t="s">
        <v>761</v>
      </c>
      <c r="H143" s="17">
        <v>313</v>
      </c>
      <c r="I143" s="17" t="s">
        <v>1234</v>
      </c>
      <c r="J143" s="17"/>
    </row>
    <row r="144" spans="1:10" x14ac:dyDescent="0.3">
      <c r="A144" s="17" t="s">
        <v>210</v>
      </c>
      <c r="B144" s="17" t="s">
        <v>210</v>
      </c>
      <c r="C144" s="17" t="s">
        <v>1255</v>
      </c>
      <c r="D144" s="17" t="s">
        <v>758</v>
      </c>
      <c r="E144" s="17" t="s">
        <v>1256</v>
      </c>
      <c r="F144" s="17" t="s">
        <v>1257</v>
      </c>
      <c r="G144" s="17" t="s">
        <v>761</v>
      </c>
      <c r="H144" s="17">
        <v>497</v>
      </c>
      <c r="I144" s="17" t="s">
        <v>1234</v>
      </c>
      <c r="J144" s="17"/>
    </row>
    <row r="145" spans="1:10" x14ac:dyDescent="0.3">
      <c r="A145" s="17" t="s">
        <v>456</v>
      </c>
      <c r="B145" s="17" t="s">
        <v>456</v>
      </c>
      <c r="C145" s="17" t="s">
        <v>1350</v>
      </c>
      <c r="D145" s="17" t="s">
        <v>758</v>
      </c>
      <c r="E145" s="17" t="s">
        <v>1351</v>
      </c>
      <c r="F145" s="17" t="s">
        <v>1352</v>
      </c>
      <c r="G145" s="17" t="s">
        <v>761</v>
      </c>
      <c r="H145" s="17">
        <v>208</v>
      </c>
      <c r="I145" s="17" t="s">
        <v>1234</v>
      </c>
      <c r="J145" s="17"/>
    </row>
    <row r="146" spans="1:10" x14ac:dyDescent="0.3">
      <c r="A146" s="17" t="s">
        <v>108</v>
      </c>
      <c r="B146" s="17" t="s">
        <v>108</v>
      </c>
      <c r="C146" s="17" t="s">
        <v>929</v>
      </c>
      <c r="D146" s="17" t="s">
        <v>758</v>
      </c>
      <c r="E146" s="17" t="s">
        <v>930</v>
      </c>
      <c r="F146" s="17" t="s">
        <v>931</v>
      </c>
      <c r="G146" s="17" t="s">
        <v>761</v>
      </c>
      <c r="H146" s="17">
        <v>575</v>
      </c>
      <c r="I146" s="17"/>
      <c r="J146" s="17"/>
    </row>
    <row r="147" spans="1:10" x14ac:dyDescent="0.3">
      <c r="A147" s="17" t="s">
        <v>164</v>
      </c>
      <c r="B147" s="17" t="s">
        <v>164</v>
      </c>
      <c r="C147" s="17" t="s">
        <v>1246</v>
      </c>
      <c r="D147" s="17" t="s">
        <v>758</v>
      </c>
      <c r="E147" s="17" t="s">
        <v>1247</v>
      </c>
      <c r="F147" s="17" t="s">
        <v>1248</v>
      </c>
      <c r="G147" s="17" t="s">
        <v>761</v>
      </c>
      <c r="H147" s="17">
        <v>447</v>
      </c>
      <c r="I147" s="17"/>
      <c r="J147" s="17"/>
    </row>
    <row r="148" spans="1:10" x14ac:dyDescent="0.3">
      <c r="A148" s="17" t="s">
        <v>168</v>
      </c>
      <c r="B148" s="17" t="s">
        <v>168</v>
      </c>
      <c r="C148" s="17" t="s">
        <v>1249</v>
      </c>
      <c r="D148" s="17" t="s">
        <v>758</v>
      </c>
      <c r="E148" s="17" t="s">
        <v>1250</v>
      </c>
      <c r="F148" s="17" t="s">
        <v>1251</v>
      </c>
      <c r="G148" s="17" t="s">
        <v>761</v>
      </c>
      <c r="H148" s="17">
        <v>339</v>
      </c>
      <c r="I148" s="17"/>
      <c r="J148" s="17"/>
    </row>
    <row r="149" spans="1:10" x14ac:dyDescent="0.3">
      <c r="A149" s="17" t="s">
        <v>172</v>
      </c>
      <c r="B149" s="17" t="s">
        <v>172</v>
      </c>
      <c r="C149" s="17" t="s">
        <v>950</v>
      </c>
      <c r="D149" s="17" t="s">
        <v>758</v>
      </c>
      <c r="E149" s="17" t="s">
        <v>951</v>
      </c>
      <c r="F149" s="17" t="s">
        <v>952</v>
      </c>
      <c r="G149" s="17" t="s">
        <v>761</v>
      </c>
      <c r="H149" s="17">
        <v>504</v>
      </c>
      <c r="I149" s="17"/>
      <c r="J149" s="17"/>
    </row>
    <row r="150" spans="1:10" x14ac:dyDescent="0.3">
      <c r="A150" s="17" t="s">
        <v>274</v>
      </c>
      <c r="B150" s="17" t="s">
        <v>274</v>
      </c>
      <c r="C150" s="17" t="s">
        <v>1279</v>
      </c>
      <c r="D150" s="17" t="s">
        <v>758</v>
      </c>
      <c r="E150" s="17" t="s">
        <v>1280</v>
      </c>
      <c r="F150" s="17" t="s">
        <v>276</v>
      </c>
      <c r="G150" s="17" t="s">
        <v>761</v>
      </c>
      <c r="H150" s="17">
        <v>776</v>
      </c>
      <c r="I150" s="17"/>
      <c r="J150" s="17"/>
    </row>
    <row r="151" spans="1:10" x14ac:dyDescent="0.3">
      <c r="A151" s="17" t="s">
        <v>282</v>
      </c>
      <c r="B151" s="17" t="s">
        <v>282</v>
      </c>
      <c r="C151" s="17" t="s">
        <v>1284</v>
      </c>
      <c r="D151" s="17" t="s">
        <v>758</v>
      </c>
      <c r="E151" s="17" t="s">
        <v>1285</v>
      </c>
      <c r="F151" s="17" t="s">
        <v>1286</v>
      </c>
      <c r="G151" s="17" t="s">
        <v>761</v>
      </c>
      <c r="H151" s="17">
        <v>311</v>
      </c>
      <c r="I151" s="17"/>
      <c r="J151" s="17"/>
    </row>
    <row r="152" spans="1:10" x14ac:dyDescent="0.3">
      <c r="A152" s="17" t="s">
        <v>314</v>
      </c>
      <c r="B152" s="17" t="s">
        <v>314</v>
      </c>
      <c r="C152" s="17" t="s">
        <v>1298</v>
      </c>
      <c r="D152" s="17" t="s">
        <v>758</v>
      </c>
      <c r="E152" s="17" t="s">
        <v>1299</v>
      </c>
      <c r="F152" s="17" t="s">
        <v>1300</v>
      </c>
      <c r="G152" s="17" t="s">
        <v>761</v>
      </c>
      <c r="H152" s="17">
        <v>699</v>
      </c>
      <c r="I152" s="17"/>
      <c r="J152" s="17"/>
    </row>
    <row r="153" spans="1:10" x14ac:dyDescent="0.3">
      <c r="A153" s="17" t="s">
        <v>371</v>
      </c>
      <c r="B153" s="17" t="s">
        <v>371</v>
      </c>
      <c r="C153" s="17" t="s">
        <v>1310</v>
      </c>
      <c r="D153" s="17" t="s">
        <v>758</v>
      </c>
      <c r="E153" s="17" t="s">
        <v>1311</v>
      </c>
      <c r="F153" s="17" t="s">
        <v>1312</v>
      </c>
      <c r="G153" s="17" t="s">
        <v>761</v>
      </c>
      <c r="H153" s="17">
        <v>536</v>
      </c>
      <c r="I153" s="17"/>
      <c r="J153" s="17"/>
    </row>
    <row r="154" spans="1:10" x14ac:dyDescent="0.3">
      <c r="A154" s="17" t="s">
        <v>405</v>
      </c>
      <c r="B154" s="17" t="s">
        <v>405</v>
      </c>
      <c r="C154" s="17" t="s">
        <v>1325</v>
      </c>
      <c r="D154" s="17" t="s">
        <v>758</v>
      </c>
      <c r="E154" s="17" t="s">
        <v>406</v>
      </c>
      <c r="F154" s="17" t="s">
        <v>407</v>
      </c>
      <c r="G154" s="17" t="s">
        <v>761</v>
      </c>
      <c r="H154" s="17">
        <v>353</v>
      </c>
      <c r="I154" s="17"/>
      <c r="J154" s="17"/>
    </row>
    <row r="155" spans="1:10" x14ac:dyDescent="0.3">
      <c r="A155" s="17" t="s">
        <v>436</v>
      </c>
      <c r="B155" s="17" t="s">
        <v>436</v>
      </c>
      <c r="C155" s="17" t="s">
        <v>953</v>
      </c>
      <c r="D155" s="17" t="s">
        <v>758</v>
      </c>
      <c r="E155" s="17" t="s">
        <v>437</v>
      </c>
      <c r="F155" s="17" t="s">
        <v>438</v>
      </c>
      <c r="G155" s="17" t="s">
        <v>761</v>
      </c>
      <c r="H155" s="17">
        <v>654</v>
      </c>
      <c r="I155" s="17"/>
      <c r="J155" s="17"/>
    </row>
    <row r="156" spans="1:10" x14ac:dyDescent="0.3">
      <c r="A156" s="17" t="s">
        <v>521</v>
      </c>
      <c r="B156" s="17" t="s">
        <v>521</v>
      </c>
      <c r="C156" s="17" t="s">
        <v>1385</v>
      </c>
      <c r="D156" s="17" t="s">
        <v>758</v>
      </c>
      <c r="E156" s="17" t="s">
        <v>1386</v>
      </c>
      <c r="F156" s="17" t="s">
        <v>1387</v>
      </c>
      <c r="G156" s="17" t="s">
        <v>761</v>
      </c>
      <c r="H156" s="17">
        <v>463</v>
      </c>
      <c r="I156" s="17"/>
      <c r="J156" s="17"/>
    </row>
    <row r="157" spans="1:10" x14ac:dyDescent="0.3">
      <c r="A157" s="17" t="s">
        <v>529</v>
      </c>
      <c r="B157" s="17" t="s">
        <v>529</v>
      </c>
      <c r="C157" s="17" t="s">
        <v>1388</v>
      </c>
      <c r="D157" s="17" t="s">
        <v>758</v>
      </c>
      <c r="E157" s="17" t="s">
        <v>1389</v>
      </c>
      <c r="F157" s="17" t="s">
        <v>1390</v>
      </c>
      <c r="G157" s="17" t="s">
        <v>761</v>
      </c>
      <c r="H157" s="17">
        <v>733</v>
      </c>
      <c r="I157" s="17"/>
      <c r="J157" s="17"/>
    </row>
    <row r="158" spans="1:10" x14ac:dyDescent="0.3">
      <c r="A158" s="17" t="s">
        <v>553</v>
      </c>
      <c r="B158" s="17" t="s">
        <v>553</v>
      </c>
      <c r="C158" s="17" t="s">
        <v>1394</v>
      </c>
      <c r="D158" s="17" t="s">
        <v>758</v>
      </c>
      <c r="E158" s="17" t="s">
        <v>554</v>
      </c>
      <c r="F158" s="17" t="s">
        <v>555</v>
      </c>
      <c r="G158" s="17" t="s">
        <v>761</v>
      </c>
      <c r="H158" s="17">
        <v>802</v>
      </c>
      <c r="I158" s="17"/>
      <c r="J158" s="17"/>
    </row>
    <row r="159" spans="1:10" x14ac:dyDescent="0.3">
      <c r="A159" s="17" t="s">
        <v>581</v>
      </c>
      <c r="B159" s="17" t="s">
        <v>581</v>
      </c>
      <c r="C159" s="17" t="s">
        <v>1410</v>
      </c>
      <c r="D159" s="17" t="s">
        <v>758</v>
      </c>
      <c r="E159" s="17" t="s">
        <v>1411</v>
      </c>
      <c r="F159" s="17" t="s">
        <v>583</v>
      </c>
      <c r="G159" s="17" t="s">
        <v>761</v>
      </c>
      <c r="H159" s="17">
        <v>344</v>
      </c>
      <c r="I159" s="17"/>
      <c r="J159" s="17"/>
    </row>
    <row r="160" spans="1:10" x14ac:dyDescent="0.3">
      <c r="A160" s="17" t="s">
        <v>597</v>
      </c>
      <c r="B160" s="17" t="s">
        <v>597</v>
      </c>
      <c r="C160" s="17" t="s">
        <v>1412</v>
      </c>
      <c r="D160" s="17" t="s">
        <v>758</v>
      </c>
      <c r="E160" s="17" t="s">
        <v>1413</v>
      </c>
      <c r="F160" s="17" t="s">
        <v>1414</v>
      </c>
      <c r="G160" s="17" t="s">
        <v>761</v>
      </c>
      <c r="H160" s="17">
        <v>418</v>
      </c>
      <c r="I160" s="17"/>
      <c r="J160" s="17"/>
    </row>
    <row r="161" spans="1:10" x14ac:dyDescent="0.3">
      <c r="A161" s="17" t="s">
        <v>605</v>
      </c>
      <c r="B161" s="17" t="s">
        <v>605</v>
      </c>
      <c r="C161" s="17" t="s">
        <v>1415</v>
      </c>
      <c r="D161" s="17" t="s">
        <v>758</v>
      </c>
      <c r="E161" s="17" t="s">
        <v>1416</v>
      </c>
      <c r="F161" s="17" t="s">
        <v>607</v>
      </c>
      <c r="G161" s="17" t="s">
        <v>761</v>
      </c>
      <c r="H161" s="17">
        <v>607</v>
      </c>
      <c r="I161" s="17"/>
      <c r="J161" s="17"/>
    </row>
    <row r="162" spans="1:10" x14ac:dyDescent="0.3">
      <c r="A162" s="17" t="s">
        <v>645</v>
      </c>
      <c r="B162" s="17" t="s">
        <v>645</v>
      </c>
      <c r="C162" s="17" t="s">
        <v>1422</v>
      </c>
      <c r="D162" s="17" t="s">
        <v>758</v>
      </c>
      <c r="E162" s="17" t="s">
        <v>1423</v>
      </c>
      <c r="F162" s="17" t="s">
        <v>1424</v>
      </c>
      <c r="G162" s="17" t="s">
        <v>761</v>
      </c>
      <c r="H162" s="17">
        <v>454</v>
      </c>
      <c r="I162" s="17"/>
      <c r="J162" s="17"/>
    </row>
  </sheetData>
  <sortState ref="A2:J162">
    <sortCondition sortBy="cellColor" ref="I2:I162" dxfId="45"/>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7"/>
  <sheetViews>
    <sheetView tabSelected="1" topLeftCell="G4" workbookViewId="0">
      <selection activeCell="O4" sqref="O4"/>
    </sheetView>
  </sheetViews>
  <sheetFormatPr defaultRowHeight="14.4" x14ac:dyDescent="0.3"/>
  <cols>
    <col min="13" max="13" width="11.109375" customWidth="1"/>
  </cols>
  <sheetData>
    <row r="1" spans="1:23" x14ac:dyDescent="0.3">
      <c r="A1" s="1" t="s">
        <v>1428</v>
      </c>
      <c r="G1" s="1" t="s">
        <v>1429</v>
      </c>
      <c r="R1" s="21" t="s">
        <v>1525</v>
      </c>
      <c r="S1" s="21"/>
      <c r="T1" s="21"/>
    </row>
    <row r="2" spans="1:23" x14ac:dyDescent="0.3">
      <c r="A2" s="6" t="s">
        <v>1430</v>
      </c>
      <c r="B2" s="7" t="s">
        <v>1431</v>
      </c>
      <c r="C2" s="1" t="s">
        <v>1432</v>
      </c>
      <c r="G2" s="6" t="s">
        <v>1430</v>
      </c>
      <c r="H2" s="7" t="s">
        <v>1431</v>
      </c>
      <c r="I2" s="1" t="s">
        <v>1432</v>
      </c>
    </row>
    <row r="3" spans="1:23" x14ac:dyDescent="0.3">
      <c r="A3" s="8" t="s">
        <v>16</v>
      </c>
      <c r="B3" s="9" t="s">
        <v>186</v>
      </c>
      <c r="C3" s="4" t="s">
        <v>102</v>
      </c>
      <c r="G3" s="8" t="s">
        <v>16</v>
      </c>
      <c r="H3" s="9" t="s">
        <v>1433</v>
      </c>
      <c r="I3" s="4" t="s">
        <v>102</v>
      </c>
      <c r="N3" s="1" t="s">
        <v>1526</v>
      </c>
      <c r="O3" s="1" t="s">
        <v>1434</v>
      </c>
      <c r="P3" s="1" t="s">
        <v>1431</v>
      </c>
      <c r="Q3" s="1" t="s">
        <v>1435</v>
      </c>
    </row>
    <row r="4" spans="1:23" x14ac:dyDescent="0.3">
      <c r="A4" s="8" t="s">
        <v>1436</v>
      </c>
      <c r="B4" s="9" t="s">
        <v>670</v>
      </c>
      <c r="C4" s="4" t="s">
        <v>1437</v>
      </c>
      <c r="G4" s="8" t="s">
        <v>1436</v>
      </c>
      <c r="H4" s="9" t="s">
        <v>1438</v>
      </c>
      <c r="I4" s="4" t="s">
        <v>110</v>
      </c>
      <c r="M4" s="1" t="s">
        <v>1439</v>
      </c>
      <c r="N4" s="23">
        <f>22/58</f>
        <v>0.37931034482758619</v>
      </c>
      <c r="O4" s="10">
        <f>(14/58)</f>
        <v>0.2413793103448276</v>
      </c>
      <c r="P4" s="11">
        <f>(7/58)</f>
        <v>0.1206896551724138</v>
      </c>
      <c r="Q4" s="12">
        <f>15/58</f>
        <v>0.25862068965517243</v>
      </c>
    </row>
    <row r="5" spans="1:23" x14ac:dyDescent="0.3">
      <c r="A5" s="8" t="s">
        <v>1440</v>
      </c>
      <c r="B5" s="9" t="s">
        <v>1441</v>
      </c>
      <c r="C5" s="4" t="s">
        <v>110</v>
      </c>
      <c r="G5" s="8" t="s">
        <v>1440</v>
      </c>
      <c r="H5" s="9" t="s">
        <v>178</v>
      </c>
      <c r="I5" s="4" t="s">
        <v>1442</v>
      </c>
      <c r="M5" s="1" t="s">
        <v>1443</v>
      </c>
      <c r="N5" s="24">
        <f>31/157</f>
        <v>0.19745222929936307</v>
      </c>
      <c r="O5" s="13">
        <f>34/157</f>
        <v>0.21656050955414013</v>
      </c>
      <c r="P5" s="14">
        <f>29/157</f>
        <v>0.18471337579617833</v>
      </c>
      <c r="Q5" s="15">
        <f>63/157</f>
        <v>0.40127388535031849</v>
      </c>
    </row>
    <row r="6" spans="1:23" x14ac:dyDescent="0.3">
      <c r="A6" s="8" t="s">
        <v>43</v>
      </c>
      <c r="B6" s="9" t="s">
        <v>258</v>
      </c>
      <c r="C6" s="4" t="s">
        <v>1444</v>
      </c>
      <c r="G6" s="8" t="s">
        <v>27</v>
      </c>
      <c r="H6" s="9" t="s">
        <v>182</v>
      </c>
      <c r="I6" s="4" t="s">
        <v>118</v>
      </c>
    </row>
    <row r="7" spans="1:23" x14ac:dyDescent="0.3">
      <c r="A7" s="8" t="s">
        <v>35</v>
      </c>
      <c r="B7" s="9" t="s">
        <v>391</v>
      </c>
      <c r="C7" s="4" t="s">
        <v>1445</v>
      </c>
      <c r="G7" s="8" t="s">
        <v>31</v>
      </c>
      <c r="H7" s="9" t="s">
        <v>186</v>
      </c>
      <c r="I7" s="4" t="s">
        <v>134</v>
      </c>
    </row>
    <row r="8" spans="1:23" x14ac:dyDescent="0.3">
      <c r="A8" s="8" t="s">
        <v>31</v>
      </c>
      <c r="B8" s="9" t="s">
        <v>1446</v>
      </c>
      <c r="C8" s="4" t="s">
        <v>696</v>
      </c>
      <c r="G8" s="8" t="s">
        <v>35</v>
      </c>
      <c r="H8" s="9" t="s">
        <v>1447</v>
      </c>
      <c r="I8" s="4" t="s">
        <v>1448</v>
      </c>
    </row>
    <row r="9" spans="1:23" x14ac:dyDescent="0.3">
      <c r="A9" s="8" t="s">
        <v>27</v>
      </c>
      <c r="B9" s="9" t="s">
        <v>1449</v>
      </c>
      <c r="C9" s="4" t="s">
        <v>220</v>
      </c>
      <c r="G9" s="8" t="s">
        <v>39</v>
      </c>
      <c r="H9" s="9" t="s">
        <v>1450</v>
      </c>
      <c r="I9" s="4" t="s">
        <v>166</v>
      </c>
      <c r="M9" s="1" t="s">
        <v>1451</v>
      </c>
      <c r="Q9" s="1" t="s">
        <v>1452</v>
      </c>
      <c r="U9" s="1" t="s">
        <v>1435</v>
      </c>
    </row>
    <row r="10" spans="1:23" x14ac:dyDescent="0.3">
      <c r="A10" s="8" t="s">
        <v>1453</v>
      </c>
      <c r="C10" s="4" t="s">
        <v>708</v>
      </c>
      <c r="G10" s="8" t="s">
        <v>43</v>
      </c>
      <c r="H10" s="9" t="s">
        <v>1454</v>
      </c>
      <c r="I10" s="4" t="s">
        <v>1455</v>
      </c>
      <c r="M10" s="1" t="s">
        <v>1456</v>
      </c>
      <c r="N10" s="1" t="s">
        <v>1457</v>
      </c>
      <c r="O10" s="1" t="s">
        <v>1458</v>
      </c>
      <c r="Q10" s="1" t="s">
        <v>1456</v>
      </c>
      <c r="R10" s="1" t="s">
        <v>1457</v>
      </c>
      <c r="S10" s="1" t="s">
        <v>1458</v>
      </c>
      <c r="U10" s="1" t="s">
        <v>1456</v>
      </c>
      <c r="V10" s="1" t="s">
        <v>1457</v>
      </c>
      <c r="W10" s="1" t="s">
        <v>1458</v>
      </c>
    </row>
    <row r="11" spans="1:23" x14ac:dyDescent="0.3">
      <c r="A11" s="8" t="s">
        <v>1459</v>
      </c>
      <c r="C11" s="4" t="s">
        <v>174</v>
      </c>
      <c r="G11" s="8" t="s">
        <v>1459</v>
      </c>
      <c r="H11" s="9" t="s">
        <v>1460</v>
      </c>
      <c r="I11" s="4" t="s">
        <v>174</v>
      </c>
      <c r="M11" s="8" t="s">
        <v>16</v>
      </c>
      <c r="N11" s="8" t="s">
        <v>1461</v>
      </c>
      <c r="O11" s="8" t="s">
        <v>98</v>
      </c>
      <c r="Q11" s="9" t="s">
        <v>186</v>
      </c>
      <c r="R11" s="9" t="s">
        <v>670</v>
      </c>
      <c r="S11" s="9" t="s">
        <v>1433</v>
      </c>
      <c r="U11" s="4" t="s">
        <v>102</v>
      </c>
      <c r="V11" s="4" t="s">
        <v>1444</v>
      </c>
      <c r="W11" s="4" t="s">
        <v>1442</v>
      </c>
    </row>
    <row r="12" spans="1:23" x14ac:dyDescent="0.3">
      <c r="A12" s="8" t="s">
        <v>39</v>
      </c>
      <c r="C12" s="4" t="s">
        <v>438</v>
      </c>
      <c r="G12" s="8" t="s">
        <v>51</v>
      </c>
      <c r="H12" s="9" t="s">
        <v>254</v>
      </c>
      <c r="I12" s="4" t="s">
        <v>204</v>
      </c>
      <c r="M12" s="8" t="s">
        <v>1436</v>
      </c>
      <c r="N12" s="8" t="s">
        <v>1462</v>
      </c>
      <c r="O12" s="8" t="s">
        <v>106</v>
      </c>
      <c r="Q12" s="9" t="s">
        <v>1441</v>
      </c>
      <c r="R12" s="9" t="s">
        <v>1449</v>
      </c>
      <c r="S12" s="9" t="s">
        <v>1438</v>
      </c>
      <c r="U12" s="4" t="s">
        <v>1437</v>
      </c>
      <c r="V12" s="4" t="s">
        <v>1445</v>
      </c>
      <c r="W12" s="4" t="s">
        <v>118</v>
      </c>
    </row>
    <row r="13" spans="1:23" x14ac:dyDescent="0.3">
      <c r="A13" s="8" t="s">
        <v>51</v>
      </c>
      <c r="C13" s="4" t="s">
        <v>1463</v>
      </c>
      <c r="G13" s="8" t="s">
        <v>1453</v>
      </c>
      <c r="H13" s="9" t="s">
        <v>258</v>
      </c>
      <c r="I13" s="4" t="s">
        <v>1464</v>
      </c>
      <c r="M13" s="8" t="s">
        <v>1440</v>
      </c>
      <c r="N13" s="8" t="s">
        <v>684</v>
      </c>
      <c r="O13" s="8" t="s">
        <v>126</v>
      </c>
      <c r="Q13" s="9" t="s">
        <v>258</v>
      </c>
      <c r="S13" s="9" t="s">
        <v>178</v>
      </c>
      <c r="U13" s="4" t="s">
        <v>110</v>
      </c>
      <c r="V13" s="4" t="s">
        <v>696</v>
      </c>
      <c r="W13" s="4" t="s">
        <v>134</v>
      </c>
    </row>
    <row r="14" spans="1:23" x14ac:dyDescent="0.3">
      <c r="A14" s="8" t="s">
        <v>59</v>
      </c>
      <c r="C14" s="4" t="s">
        <v>1465</v>
      </c>
      <c r="G14" s="8" t="s">
        <v>59</v>
      </c>
      <c r="H14" s="9" t="s">
        <v>1441</v>
      </c>
      <c r="I14" s="4" t="s">
        <v>220</v>
      </c>
      <c r="M14" s="8" t="s">
        <v>43</v>
      </c>
      <c r="N14" s="8" t="s">
        <v>692</v>
      </c>
      <c r="O14" s="8" t="s">
        <v>158</v>
      </c>
      <c r="Q14" s="9" t="s">
        <v>391</v>
      </c>
      <c r="S14" s="9" t="s">
        <v>182</v>
      </c>
      <c r="U14" s="4" t="s">
        <v>220</v>
      </c>
      <c r="V14" s="4" t="s">
        <v>708</v>
      </c>
      <c r="W14" s="4" t="s">
        <v>1448</v>
      </c>
    </row>
    <row r="15" spans="1:23" x14ac:dyDescent="0.3">
      <c r="A15" s="8" t="s">
        <v>83</v>
      </c>
      <c r="C15" s="4" t="s">
        <v>725</v>
      </c>
      <c r="G15" s="8" t="s">
        <v>1466</v>
      </c>
      <c r="H15" s="9" t="s">
        <v>336</v>
      </c>
      <c r="I15" s="4" t="s">
        <v>230</v>
      </c>
      <c r="M15" s="8" t="s">
        <v>35</v>
      </c>
      <c r="N15" s="8" t="s">
        <v>1467</v>
      </c>
      <c r="O15" s="8" t="s">
        <v>1468</v>
      </c>
      <c r="Q15" s="9" t="s">
        <v>1446</v>
      </c>
      <c r="S15" s="9" t="s">
        <v>1447</v>
      </c>
      <c r="U15" s="4" t="s">
        <v>174</v>
      </c>
      <c r="V15" s="4" t="s">
        <v>1463</v>
      </c>
      <c r="W15" s="4" t="s">
        <v>166</v>
      </c>
    </row>
    <row r="16" spans="1:23" x14ac:dyDescent="0.3">
      <c r="A16" s="8" t="s">
        <v>1466</v>
      </c>
      <c r="C16" s="4" t="s">
        <v>1469</v>
      </c>
      <c r="G16" s="8" t="s">
        <v>1470</v>
      </c>
      <c r="H16" s="9" t="s">
        <v>391</v>
      </c>
      <c r="I16" s="4" t="s">
        <v>1471</v>
      </c>
      <c r="M16" s="8" t="s">
        <v>31</v>
      </c>
      <c r="N16" s="8" t="s">
        <v>704</v>
      </c>
      <c r="O16" s="8" t="s">
        <v>208</v>
      </c>
      <c r="S16" s="9" t="s">
        <v>1450</v>
      </c>
      <c r="U16" s="4" t="s">
        <v>438</v>
      </c>
      <c r="V16" s="4" t="s">
        <v>1465</v>
      </c>
      <c r="W16" s="4" t="s">
        <v>1455</v>
      </c>
    </row>
    <row r="17" spans="1:23" x14ac:dyDescent="0.3">
      <c r="A17" s="8" t="s">
        <v>75</v>
      </c>
      <c r="C17" s="4" t="s">
        <v>739</v>
      </c>
      <c r="G17" s="8" t="s">
        <v>75</v>
      </c>
      <c r="H17" s="9" t="s">
        <v>1472</v>
      </c>
      <c r="I17" s="4" t="s">
        <v>246</v>
      </c>
      <c r="M17" s="8" t="s">
        <v>27</v>
      </c>
      <c r="N17" s="8" t="s">
        <v>712</v>
      </c>
      <c r="O17" s="8" t="s">
        <v>216</v>
      </c>
      <c r="S17" s="9" t="s">
        <v>1454</v>
      </c>
      <c r="V17" s="4" t="s">
        <v>725</v>
      </c>
      <c r="W17" s="4" t="s">
        <v>204</v>
      </c>
    </row>
    <row r="18" spans="1:23" x14ac:dyDescent="0.3">
      <c r="A18" s="8" t="s">
        <v>1473</v>
      </c>
      <c r="G18" s="8" t="s">
        <v>1473</v>
      </c>
      <c r="H18" s="9" t="s">
        <v>399</v>
      </c>
      <c r="I18" s="4" t="s">
        <v>1437</v>
      </c>
      <c r="M18" s="8" t="s">
        <v>1453</v>
      </c>
      <c r="N18" s="8" t="s">
        <v>743</v>
      </c>
      <c r="O18" s="8" t="s">
        <v>1474</v>
      </c>
      <c r="S18" s="9" t="s">
        <v>1460</v>
      </c>
      <c r="V18" s="4" t="s">
        <v>1469</v>
      </c>
      <c r="W18" s="4" t="s">
        <v>1464</v>
      </c>
    </row>
    <row r="19" spans="1:23" x14ac:dyDescent="0.3">
      <c r="A19" s="8" t="s">
        <v>1475</v>
      </c>
      <c r="G19" s="8" t="s">
        <v>83</v>
      </c>
      <c r="H19" s="9" t="s">
        <v>1446</v>
      </c>
      <c r="I19" s="4" t="s">
        <v>1476</v>
      </c>
      <c r="M19" s="8" t="s">
        <v>1459</v>
      </c>
      <c r="O19" s="8" t="s">
        <v>1003</v>
      </c>
      <c r="S19" s="9" t="s">
        <v>254</v>
      </c>
      <c r="V19" s="4" t="s">
        <v>739</v>
      </c>
      <c r="W19" s="4" t="s">
        <v>230</v>
      </c>
    </row>
    <row r="20" spans="1:23" x14ac:dyDescent="0.3">
      <c r="A20" s="8" t="s">
        <v>1470</v>
      </c>
      <c r="G20" s="8" t="s">
        <v>90</v>
      </c>
      <c r="H20" s="9" t="s">
        <v>519</v>
      </c>
      <c r="I20" s="4" t="s">
        <v>272</v>
      </c>
      <c r="M20" s="8" t="s">
        <v>39</v>
      </c>
      <c r="O20" s="8" t="s">
        <v>1477</v>
      </c>
      <c r="S20" s="9" t="s">
        <v>336</v>
      </c>
      <c r="W20" s="4" t="s">
        <v>1471</v>
      </c>
    </row>
    <row r="21" spans="1:23" x14ac:dyDescent="0.3">
      <c r="A21" s="8" t="s">
        <v>122</v>
      </c>
      <c r="G21" s="8" t="s">
        <v>1475</v>
      </c>
      <c r="H21" s="9" t="s">
        <v>539</v>
      </c>
      <c r="I21" s="4" t="s">
        <v>276</v>
      </c>
      <c r="M21" s="8" t="s">
        <v>51</v>
      </c>
      <c r="O21" s="8" t="s">
        <v>300</v>
      </c>
      <c r="S21" s="9" t="s">
        <v>1472</v>
      </c>
      <c r="W21" s="4" t="s">
        <v>246</v>
      </c>
    </row>
    <row r="22" spans="1:23" x14ac:dyDescent="0.3">
      <c r="A22" s="8" t="s">
        <v>146</v>
      </c>
      <c r="G22" s="8" t="s">
        <v>98</v>
      </c>
      <c r="H22" s="9" t="s">
        <v>543</v>
      </c>
      <c r="I22" s="4" t="s">
        <v>280</v>
      </c>
      <c r="M22" s="8" t="s">
        <v>59</v>
      </c>
      <c r="O22" s="8" t="s">
        <v>320</v>
      </c>
      <c r="S22" s="9" t="s">
        <v>399</v>
      </c>
      <c r="W22" s="4" t="s">
        <v>1476</v>
      </c>
    </row>
    <row r="23" spans="1:23" x14ac:dyDescent="0.3">
      <c r="A23" s="8" t="s">
        <v>154</v>
      </c>
      <c r="G23" s="8" t="s">
        <v>106</v>
      </c>
      <c r="H23" s="9" t="s">
        <v>571</v>
      </c>
      <c r="I23" s="4" t="s">
        <v>1478</v>
      </c>
      <c r="M23" s="8" t="s">
        <v>83</v>
      </c>
      <c r="O23" s="8" t="s">
        <v>324</v>
      </c>
      <c r="S23" s="9" t="s">
        <v>519</v>
      </c>
      <c r="W23" s="4" t="s">
        <v>272</v>
      </c>
    </row>
    <row r="24" spans="1:23" x14ac:dyDescent="0.3">
      <c r="A24" s="8" t="s">
        <v>1479</v>
      </c>
      <c r="G24" s="8" t="s">
        <v>122</v>
      </c>
      <c r="H24" s="9" t="s">
        <v>575</v>
      </c>
      <c r="I24" s="4" t="s">
        <v>1480</v>
      </c>
      <c r="M24" s="8" t="s">
        <v>1466</v>
      </c>
      <c r="O24" s="8" t="s">
        <v>328</v>
      </c>
      <c r="S24" s="9" t="s">
        <v>539</v>
      </c>
      <c r="W24" s="4" t="s">
        <v>276</v>
      </c>
    </row>
    <row r="25" spans="1:23" x14ac:dyDescent="0.3">
      <c r="A25" s="8" t="s">
        <v>90</v>
      </c>
      <c r="G25" s="8" t="s">
        <v>126</v>
      </c>
      <c r="H25" s="9" t="s">
        <v>591</v>
      </c>
      <c r="I25" s="4" t="s">
        <v>296</v>
      </c>
      <c r="M25" s="8" t="s">
        <v>75</v>
      </c>
      <c r="O25" s="8" t="s">
        <v>332</v>
      </c>
      <c r="S25" s="9" t="s">
        <v>543</v>
      </c>
      <c r="W25" s="4" t="s">
        <v>280</v>
      </c>
    </row>
    <row r="26" spans="1:23" x14ac:dyDescent="0.3">
      <c r="A26" s="8" t="s">
        <v>130</v>
      </c>
      <c r="G26" s="8" t="s">
        <v>130</v>
      </c>
      <c r="H26" s="9" t="s">
        <v>1481</v>
      </c>
      <c r="I26" s="4" t="s">
        <v>1482</v>
      </c>
      <c r="M26" s="8" t="s">
        <v>1473</v>
      </c>
      <c r="O26" s="8" t="s">
        <v>344</v>
      </c>
      <c r="S26" s="9" t="s">
        <v>571</v>
      </c>
      <c r="W26" s="4" t="s">
        <v>1478</v>
      </c>
    </row>
    <row r="27" spans="1:23" x14ac:dyDescent="0.3">
      <c r="A27" s="8" t="s">
        <v>1461</v>
      </c>
      <c r="G27" s="8" t="s">
        <v>1479</v>
      </c>
      <c r="H27" s="9" t="s">
        <v>1483</v>
      </c>
      <c r="I27" s="4" t="s">
        <v>1484</v>
      </c>
      <c r="M27" s="8" t="s">
        <v>1475</v>
      </c>
      <c r="O27" s="8" t="s">
        <v>348</v>
      </c>
      <c r="S27" s="9" t="s">
        <v>575</v>
      </c>
      <c r="W27" s="4" t="s">
        <v>1480</v>
      </c>
    </row>
    <row r="28" spans="1:23" x14ac:dyDescent="0.3">
      <c r="A28" s="8" t="s">
        <v>312</v>
      </c>
      <c r="G28" s="8" t="s">
        <v>146</v>
      </c>
      <c r="H28" s="9" t="s">
        <v>615</v>
      </c>
      <c r="I28" s="4" t="s">
        <v>1485</v>
      </c>
      <c r="M28" s="8" t="s">
        <v>1470</v>
      </c>
      <c r="O28" s="8" t="s">
        <v>1486</v>
      </c>
      <c r="S28" s="9" t="s">
        <v>591</v>
      </c>
      <c r="W28" s="4" t="s">
        <v>296</v>
      </c>
    </row>
    <row r="29" spans="1:23" x14ac:dyDescent="0.3">
      <c r="A29" s="8" t="s">
        <v>1462</v>
      </c>
      <c r="G29" s="8" t="s">
        <v>154</v>
      </c>
      <c r="H29" s="9" t="s">
        <v>635</v>
      </c>
      <c r="I29" s="4" t="s">
        <v>364</v>
      </c>
      <c r="M29" s="8" t="s">
        <v>122</v>
      </c>
      <c r="O29" s="8" t="s">
        <v>356</v>
      </c>
      <c r="S29" s="9" t="s">
        <v>1481</v>
      </c>
      <c r="W29" s="4" t="s">
        <v>1482</v>
      </c>
    </row>
    <row r="30" spans="1:23" x14ac:dyDescent="0.3">
      <c r="A30" s="8" t="s">
        <v>1487</v>
      </c>
      <c r="G30" s="8" t="s">
        <v>158</v>
      </c>
      <c r="H30" s="9" t="s">
        <v>643</v>
      </c>
      <c r="I30" s="4" t="s">
        <v>1488</v>
      </c>
      <c r="M30" s="8" t="s">
        <v>146</v>
      </c>
      <c r="O30" s="8" t="s">
        <v>1489</v>
      </c>
      <c r="S30" s="9" t="s">
        <v>1483</v>
      </c>
      <c r="W30" s="4" t="s">
        <v>1484</v>
      </c>
    </row>
    <row r="31" spans="1:23" x14ac:dyDescent="0.3">
      <c r="A31" s="8" t="s">
        <v>684</v>
      </c>
      <c r="G31" s="8" t="s">
        <v>1487</v>
      </c>
      <c r="H31" s="9" t="s">
        <v>288</v>
      </c>
      <c r="I31" s="4" t="s">
        <v>379</v>
      </c>
      <c r="M31" s="8" t="s">
        <v>154</v>
      </c>
      <c r="O31" s="8" t="s">
        <v>403</v>
      </c>
      <c r="S31" s="9" t="s">
        <v>615</v>
      </c>
      <c r="W31" s="4" t="s">
        <v>1485</v>
      </c>
    </row>
    <row r="32" spans="1:23" x14ac:dyDescent="0.3">
      <c r="A32" s="8" t="s">
        <v>692</v>
      </c>
      <c r="G32" s="8" t="s">
        <v>1468</v>
      </c>
      <c r="I32" s="4" t="s">
        <v>383</v>
      </c>
      <c r="M32" s="8" t="s">
        <v>1479</v>
      </c>
      <c r="O32" s="8" t="s">
        <v>411</v>
      </c>
      <c r="S32" s="9" t="s">
        <v>635</v>
      </c>
      <c r="W32" s="4" t="s">
        <v>364</v>
      </c>
    </row>
    <row r="33" spans="1:23" x14ac:dyDescent="0.3">
      <c r="A33" s="8" t="s">
        <v>1467</v>
      </c>
      <c r="G33" s="8" t="s">
        <v>208</v>
      </c>
      <c r="I33" s="4" t="s">
        <v>1490</v>
      </c>
      <c r="M33" s="8" t="s">
        <v>90</v>
      </c>
      <c r="O33" s="8" t="s">
        <v>1491</v>
      </c>
      <c r="S33" s="9" t="s">
        <v>643</v>
      </c>
      <c r="W33" s="4" t="s">
        <v>1488</v>
      </c>
    </row>
    <row r="34" spans="1:23" x14ac:dyDescent="0.3">
      <c r="A34" s="8" t="s">
        <v>704</v>
      </c>
      <c r="G34" s="8" t="s">
        <v>216</v>
      </c>
      <c r="I34" s="4" t="s">
        <v>407</v>
      </c>
      <c r="M34" s="8" t="s">
        <v>130</v>
      </c>
      <c r="O34" s="8" t="s">
        <v>454</v>
      </c>
      <c r="S34" s="9" t="s">
        <v>288</v>
      </c>
      <c r="W34" s="4" t="s">
        <v>379</v>
      </c>
    </row>
    <row r="35" spans="1:23" x14ac:dyDescent="0.3">
      <c r="A35" s="8" t="s">
        <v>368</v>
      </c>
      <c r="G35" s="8" t="s">
        <v>1524</v>
      </c>
      <c r="I35" s="4" t="s">
        <v>1492</v>
      </c>
      <c r="M35" s="8" t="s">
        <v>312</v>
      </c>
      <c r="O35" s="8" t="s">
        <v>462</v>
      </c>
      <c r="W35" s="4" t="s">
        <v>383</v>
      </c>
    </row>
    <row r="36" spans="1:23" x14ac:dyDescent="0.3">
      <c r="A36" s="8" t="s">
        <v>712</v>
      </c>
      <c r="G36" s="8" t="s">
        <v>1477</v>
      </c>
      <c r="I36" s="4" t="s">
        <v>1493</v>
      </c>
      <c r="M36" s="8" t="s">
        <v>1487</v>
      </c>
      <c r="O36" s="8" t="s">
        <v>466</v>
      </c>
      <c r="W36" s="4" t="s">
        <v>1490</v>
      </c>
    </row>
    <row r="37" spans="1:23" x14ac:dyDescent="0.3">
      <c r="A37" s="8" t="s">
        <v>1494</v>
      </c>
      <c r="G37" s="8" t="s">
        <v>300</v>
      </c>
      <c r="I37" s="4" t="s">
        <v>430</v>
      </c>
      <c r="M37" s="8" t="s">
        <v>368</v>
      </c>
      <c r="O37" s="8" t="s">
        <v>482</v>
      </c>
      <c r="W37" s="4" t="s">
        <v>407</v>
      </c>
    </row>
    <row r="38" spans="1:23" x14ac:dyDescent="0.3">
      <c r="A38" s="8" t="s">
        <v>743</v>
      </c>
      <c r="G38" s="8" t="s">
        <v>312</v>
      </c>
      <c r="I38" s="4" t="s">
        <v>1495</v>
      </c>
      <c r="M38" s="8" t="s">
        <v>1494</v>
      </c>
      <c r="O38" s="8" t="s">
        <v>1496</v>
      </c>
      <c r="W38" s="4" t="s">
        <v>1492</v>
      </c>
    </row>
    <row r="39" spans="1:23" x14ac:dyDescent="0.3">
      <c r="G39" s="8" t="s">
        <v>320</v>
      </c>
      <c r="I39" s="4" t="s">
        <v>438</v>
      </c>
      <c r="O39" s="8" t="s">
        <v>503</v>
      </c>
      <c r="W39" s="4" t="s">
        <v>1493</v>
      </c>
    </row>
    <row r="40" spans="1:23" x14ac:dyDescent="0.3">
      <c r="G40" s="8" t="s">
        <v>324</v>
      </c>
      <c r="I40" s="4" t="s">
        <v>442</v>
      </c>
      <c r="O40" s="8" t="s">
        <v>1498</v>
      </c>
      <c r="W40" s="4" t="s">
        <v>430</v>
      </c>
    </row>
    <row r="41" spans="1:23" x14ac:dyDescent="0.3">
      <c r="G41" s="8" t="s">
        <v>328</v>
      </c>
      <c r="I41" s="4" t="s">
        <v>1497</v>
      </c>
      <c r="O41" s="8" t="s">
        <v>527</v>
      </c>
      <c r="W41" s="4" t="s">
        <v>1495</v>
      </c>
    </row>
    <row r="42" spans="1:23" x14ac:dyDescent="0.3">
      <c r="G42" s="8" t="s">
        <v>332</v>
      </c>
      <c r="I42" s="4" t="s">
        <v>1499</v>
      </c>
      <c r="O42" s="8" t="s">
        <v>547</v>
      </c>
      <c r="W42" s="4" t="s">
        <v>442</v>
      </c>
    </row>
    <row r="43" spans="1:23" x14ac:dyDescent="0.3">
      <c r="G43" s="8" t="s">
        <v>344</v>
      </c>
      <c r="I43" s="4" t="s">
        <v>1500</v>
      </c>
      <c r="O43" s="8" t="s">
        <v>587</v>
      </c>
      <c r="W43" s="4" t="s">
        <v>1497</v>
      </c>
    </row>
    <row r="44" spans="1:23" x14ac:dyDescent="0.3">
      <c r="G44" s="8" t="s">
        <v>348</v>
      </c>
      <c r="I44" s="4" t="s">
        <v>474</v>
      </c>
      <c r="O44" s="8" t="s">
        <v>603</v>
      </c>
      <c r="W44" s="4" t="s">
        <v>1499</v>
      </c>
    </row>
    <row r="45" spans="1:23" x14ac:dyDescent="0.3">
      <c r="G45" s="8" t="s">
        <v>1486</v>
      </c>
      <c r="I45" s="4" t="s">
        <v>1501</v>
      </c>
      <c r="O45" s="8" t="s">
        <v>623</v>
      </c>
      <c r="W45" s="4" t="s">
        <v>1500</v>
      </c>
    </row>
    <row r="46" spans="1:23" x14ac:dyDescent="0.3">
      <c r="G46" s="8" t="s">
        <v>356</v>
      </c>
      <c r="I46" s="4" t="s">
        <v>1502</v>
      </c>
      <c r="O46" s="8" t="s">
        <v>631</v>
      </c>
      <c r="W46" s="4" t="s">
        <v>474</v>
      </c>
    </row>
    <row r="47" spans="1:23" x14ac:dyDescent="0.3">
      <c r="G47" s="8" t="s">
        <v>1489</v>
      </c>
      <c r="I47" s="4" t="s">
        <v>1503</v>
      </c>
      <c r="O47" s="8" t="s">
        <v>639</v>
      </c>
      <c r="W47" s="4" t="s">
        <v>1501</v>
      </c>
    </row>
    <row r="48" spans="1:23" x14ac:dyDescent="0.3">
      <c r="G48" s="8" t="s">
        <v>368</v>
      </c>
      <c r="I48" s="4" t="s">
        <v>499</v>
      </c>
      <c r="O48" s="8" t="s">
        <v>655</v>
      </c>
      <c r="W48" s="4" t="s">
        <v>1502</v>
      </c>
    </row>
    <row r="49" spans="7:23" x14ac:dyDescent="0.3">
      <c r="G49" s="8" t="s">
        <v>403</v>
      </c>
      <c r="I49" s="4" t="s">
        <v>1504</v>
      </c>
      <c r="W49" s="4" t="s">
        <v>1503</v>
      </c>
    </row>
    <row r="50" spans="7:23" x14ac:dyDescent="0.3">
      <c r="G50" s="8" t="s">
        <v>411</v>
      </c>
      <c r="I50" s="4" t="s">
        <v>1505</v>
      </c>
      <c r="W50" s="4" t="s">
        <v>499</v>
      </c>
    </row>
    <row r="51" spans="7:23" x14ac:dyDescent="0.3">
      <c r="G51" s="8" t="s">
        <v>1491</v>
      </c>
      <c r="I51" s="4" t="s">
        <v>1506</v>
      </c>
      <c r="W51" s="4" t="s">
        <v>1504</v>
      </c>
    </row>
    <row r="52" spans="7:23" x14ac:dyDescent="0.3">
      <c r="G52" s="8" t="s">
        <v>454</v>
      </c>
      <c r="I52" s="4" t="s">
        <v>1507</v>
      </c>
      <c r="W52" s="4" t="s">
        <v>1505</v>
      </c>
    </row>
    <row r="53" spans="7:23" x14ac:dyDescent="0.3">
      <c r="G53" s="8" t="s">
        <v>462</v>
      </c>
      <c r="I53" s="4" t="s">
        <v>535</v>
      </c>
      <c r="W53" s="4" t="s">
        <v>1506</v>
      </c>
    </row>
    <row r="54" spans="7:23" x14ac:dyDescent="0.3">
      <c r="G54" s="8" t="s">
        <v>466</v>
      </c>
      <c r="I54" s="4" t="s">
        <v>555</v>
      </c>
      <c r="W54" s="4" t="s">
        <v>1507</v>
      </c>
    </row>
    <row r="55" spans="7:23" x14ac:dyDescent="0.3">
      <c r="G55" s="8" t="s">
        <v>482</v>
      </c>
      <c r="I55" s="4" t="s">
        <v>559</v>
      </c>
      <c r="W55" s="4" t="s">
        <v>535</v>
      </c>
    </row>
    <row r="56" spans="7:23" x14ac:dyDescent="0.3">
      <c r="G56" s="8" t="s">
        <v>1496</v>
      </c>
      <c r="I56" s="4" t="s">
        <v>563</v>
      </c>
      <c r="W56" s="4" t="s">
        <v>555</v>
      </c>
    </row>
    <row r="57" spans="7:23" x14ac:dyDescent="0.3">
      <c r="G57" s="8" t="s">
        <v>503</v>
      </c>
      <c r="I57" s="4" t="s">
        <v>1508</v>
      </c>
      <c r="W57" s="4" t="s">
        <v>559</v>
      </c>
    </row>
    <row r="58" spans="7:23" x14ac:dyDescent="0.3">
      <c r="G58" s="8" t="s">
        <v>1498</v>
      </c>
      <c r="I58" s="4" t="s">
        <v>579</v>
      </c>
      <c r="W58" s="4" t="s">
        <v>563</v>
      </c>
    </row>
    <row r="59" spans="7:23" x14ac:dyDescent="0.3">
      <c r="G59" s="8" t="s">
        <v>527</v>
      </c>
      <c r="I59" s="4" t="s">
        <v>583</v>
      </c>
      <c r="W59" s="4" t="s">
        <v>1508</v>
      </c>
    </row>
    <row r="60" spans="7:23" x14ac:dyDescent="0.3">
      <c r="G60" s="8" t="s">
        <v>547</v>
      </c>
      <c r="I60" s="4" t="s">
        <v>599</v>
      </c>
      <c r="W60" s="4" t="s">
        <v>579</v>
      </c>
    </row>
    <row r="61" spans="7:23" x14ac:dyDescent="0.3">
      <c r="G61" s="8" t="s">
        <v>1494</v>
      </c>
      <c r="I61" s="4" t="s">
        <v>607</v>
      </c>
      <c r="W61" s="4" t="s">
        <v>583</v>
      </c>
    </row>
    <row r="62" spans="7:23" x14ac:dyDescent="0.3">
      <c r="G62" s="8" t="s">
        <v>587</v>
      </c>
      <c r="I62" s="4" t="s">
        <v>619</v>
      </c>
      <c r="W62" s="4" t="s">
        <v>599</v>
      </c>
    </row>
    <row r="63" spans="7:23" x14ac:dyDescent="0.3">
      <c r="G63" s="8" t="s">
        <v>603</v>
      </c>
      <c r="I63" s="4" t="s">
        <v>627</v>
      </c>
      <c r="W63" s="4" t="s">
        <v>607</v>
      </c>
    </row>
    <row r="64" spans="7:23" x14ac:dyDescent="0.3">
      <c r="G64" s="8" t="s">
        <v>623</v>
      </c>
      <c r="I64" s="4" t="s">
        <v>1509</v>
      </c>
      <c r="W64" s="4" t="s">
        <v>619</v>
      </c>
    </row>
    <row r="65" spans="7:23" x14ac:dyDescent="0.3">
      <c r="G65" s="8" t="s">
        <v>631</v>
      </c>
      <c r="I65" s="4" t="s">
        <v>651</v>
      </c>
      <c r="W65" s="4" t="s">
        <v>627</v>
      </c>
    </row>
    <row r="66" spans="7:23" x14ac:dyDescent="0.3">
      <c r="G66" s="8" t="s">
        <v>639</v>
      </c>
      <c r="W66" s="4" t="s">
        <v>1509</v>
      </c>
    </row>
    <row r="67" spans="7:23" x14ac:dyDescent="0.3">
      <c r="G67" s="8" t="s">
        <v>655</v>
      </c>
      <c r="W67" s="4" t="s">
        <v>651</v>
      </c>
    </row>
  </sheetData>
  <conditionalFormatting sqref="O10">
    <cfRule type="duplicateValues" dxfId="42" priority="41"/>
  </conditionalFormatting>
  <conditionalFormatting sqref="A1:I1 A3:I1048576">
    <cfRule type="duplicateValues" dxfId="41" priority="40"/>
  </conditionalFormatting>
  <conditionalFormatting sqref="M11:M34">
    <cfRule type="duplicateValues" dxfId="40" priority="39"/>
  </conditionalFormatting>
  <conditionalFormatting sqref="M35">
    <cfRule type="duplicateValues" dxfId="39" priority="38"/>
  </conditionalFormatting>
  <conditionalFormatting sqref="M36">
    <cfRule type="duplicateValues" dxfId="38" priority="37"/>
  </conditionalFormatting>
  <conditionalFormatting sqref="M37">
    <cfRule type="duplicateValues" dxfId="37" priority="36"/>
  </conditionalFormatting>
  <conditionalFormatting sqref="M38">
    <cfRule type="duplicateValues" dxfId="36" priority="35"/>
  </conditionalFormatting>
  <conditionalFormatting sqref="N11">
    <cfRule type="duplicateValues" dxfId="35" priority="34"/>
  </conditionalFormatting>
  <conditionalFormatting sqref="N12">
    <cfRule type="duplicateValues" dxfId="34" priority="33"/>
  </conditionalFormatting>
  <conditionalFormatting sqref="N13:N16">
    <cfRule type="duplicateValues" dxfId="33" priority="32"/>
  </conditionalFormatting>
  <conditionalFormatting sqref="N17">
    <cfRule type="duplicateValues" dxfId="32" priority="31"/>
  </conditionalFormatting>
  <conditionalFormatting sqref="N18">
    <cfRule type="duplicateValues" dxfId="31" priority="30"/>
  </conditionalFormatting>
  <conditionalFormatting sqref="O11:O12">
    <cfRule type="duplicateValues" dxfId="30" priority="29"/>
  </conditionalFormatting>
  <conditionalFormatting sqref="O13">
    <cfRule type="duplicateValues" dxfId="29" priority="28"/>
  </conditionalFormatting>
  <conditionalFormatting sqref="O14">
    <cfRule type="duplicateValues" dxfId="28" priority="27"/>
  </conditionalFormatting>
  <conditionalFormatting sqref="O22:O30">
    <cfRule type="duplicateValues" dxfId="27" priority="25"/>
  </conditionalFormatting>
  <conditionalFormatting sqref="O31:O42">
    <cfRule type="duplicateValues" dxfId="26" priority="24"/>
  </conditionalFormatting>
  <conditionalFormatting sqref="O43:O48">
    <cfRule type="duplicateValues" dxfId="25" priority="23"/>
  </conditionalFormatting>
  <conditionalFormatting sqref="S10">
    <cfRule type="duplicateValues" dxfId="24" priority="22"/>
  </conditionalFormatting>
  <conditionalFormatting sqref="Q11">
    <cfRule type="duplicateValues" dxfId="23" priority="21"/>
  </conditionalFormatting>
  <conditionalFormatting sqref="Q12:Q15">
    <cfRule type="duplicateValues" dxfId="22" priority="20"/>
  </conditionalFormatting>
  <conditionalFormatting sqref="S11:S14">
    <cfRule type="duplicateValues" dxfId="21" priority="19"/>
  </conditionalFormatting>
  <conditionalFormatting sqref="S15:S19">
    <cfRule type="duplicateValues" dxfId="20" priority="18"/>
  </conditionalFormatting>
  <conditionalFormatting sqref="S20">
    <cfRule type="duplicateValues" dxfId="19" priority="17"/>
  </conditionalFormatting>
  <conditionalFormatting sqref="R11">
    <cfRule type="duplicateValues" dxfId="18" priority="16"/>
  </conditionalFormatting>
  <conditionalFormatting sqref="R12">
    <cfRule type="duplicateValues" dxfId="17" priority="15"/>
  </conditionalFormatting>
  <conditionalFormatting sqref="S21:S22">
    <cfRule type="duplicateValues" dxfId="16" priority="14"/>
  </conditionalFormatting>
  <conditionalFormatting sqref="S23:S34">
    <cfRule type="duplicateValues" dxfId="15" priority="13"/>
  </conditionalFormatting>
  <conditionalFormatting sqref="W10">
    <cfRule type="duplicateValues" dxfId="14" priority="12"/>
  </conditionalFormatting>
  <conditionalFormatting sqref="U11:U13">
    <cfRule type="duplicateValues" dxfId="13" priority="11"/>
  </conditionalFormatting>
  <conditionalFormatting sqref="U14">
    <cfRule type="duplicateValues" dxfId="12" priority="10"/>
  </conditionalFormatting>
  <conditionalFormatting sqref="U15:U16">
    <cfRule type="duplicateValues" dxfId="11" priority="9"/>
  </conditionalFormatting>
  <conditionalFormatting sqref="V11:V13">
    <cfRule type="duplicateValues" dxfId="10" priority="8"/>
  </conditionalFormatting>
  <conditionalFormatting sqref="V14">
    <cfRule type="duplicateValues" dxfId="9" priority="7"/>
  </conditionalFormatting>
  <conditionalFormatting sqref="V15:V19">
    <cfRule type="duplicateValues" dxfId="8" priority="6"/>
  </conditionalFormatting>
  <conditionalFormatting sqref="W11:W16">
    <cfRule type="duplicateValues" dxfId="7" priority="5"/>
  </conditionalFormatting>
  <conditionalFormatting sqref="W17:W18">
    <cfRule type="duplicateValues" dxfId="6" priority="4"/>
  </conditionalFormatting>
  <conditionalFormatting sqref="W19:W21">
    <cfRule type="duplicateValues" dxfId="5" priority="3"/>
  </conditionalFormatting>
  <conditionalFormatting sqref="W22:W41">
    <cfRule type="duplicateValues" dxfId="4" priority="2"/>
  </conditionalFormatting>
  <conditionalFormatting sqref="W42:W67">
    <cfRule type="duplicateValues" dxfId="3" priority="1"/>
  </conditionalFormatting>
  <conditionalFormatting sqref="O15:O21">
    <cfRule type="duplicateValues" dxfId="2" priority="44"/>
  </conditionalFormatting>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TurboID-LaA Candidates</vt:lpstr>
      <vt:lpstr>BioID-LaA Candidates</vt:lpstr>
      <vt:lpstr>BioID-LaA UniProt Designations</vt:lpstr>
      <vt:lpstr>TurboID-LaA UniProt Designation</vt:lpstr>
      <vt:lpstr>Location Tables</vt:lpstr>
    </vt:vector>
  </TitlesOfParts>
  <Company>Sanford Health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May,Danielle</dc:creator>
  <cp:lastModifiedBy>May,Danielle</cp:lastModifiedBy>
  <dcterms:created xsi:type="dcterms:W3CDTF">2019-09-04T21:08:31Z</dcterms:created>
  <dcterms:modified xsi:type="dcterms:W3CDTF">2019-10-15T20:27:46Z</dcterms:modified>
</cp:coreProperties>
</file>