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ernando\Downloads\"/>
    </mc:Choice>
  </mc:AlternateContent>
  <bookViews>
    <workbookView xWindow="0" yWindow="0" windowWidth="20490" windowHeight="7620"/>
  </bookViews>
  <sheets>
    <sheet name="Total time" sheetId="1" r:id="rId1"/>
    <sheet name="Time in details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1" l="1"/>
  <c r="P3" i="1"/>
  <c r="P2" i="1"/>
  <c r="H3" i="1" l="1"/>
  <c r="H4" i="1"/>
  <c r="H5" i="1"/>
  <c r="H6" i="1"/>
  <c r="H7" i="1"/>
  <c r="H8" i="1"/>
  <c r="H9" i="1"/>
  <c r="H10" i="1"/>
  <c r="H11" i="1"/>
  <c r="H12" i="1"/>
  <c r="H13" i="1"/>
  <c r="H2" i="1"/>
  <c r="J13" i="1" l="1"/>
  <c r="F13" i="1"/>
  <c r="G13" i="1" s="1"/>
  <c r="F12" i="1"/>
  <c r="G12" i="1" s="1"/>
  <c r="J11" i="1"/>
  <c r="F11" i="1"/>
  <c r="G11" i="1" s="1"/>
  <c r="F10" i="1"/>
  <c r="G10" i="1" s="1"/>
  <c r="J9" i="1"/>
  <c r="F9" i="1"/>
  <c r="G9" i="1" s="1"/>
  <c r="F8" i="1"/>
  <c r="G8" i="1" s="1"/>
  <c r="J7" i="1"/>
  <c r="F7" i="1"/>
  <c r="G7" i="1" s="1"/>
  <c r="F6" i="1"/>
  <c r="G6" i="1" s="1"/>
  <c r="P10" i="1" s="1"/>
  <c r="P5" i="1"/>
  <c r="J5" i="1"/>
  <c r="F5" i="1"/>
  <c r="G5" i="1" s="1"/>
  <c r="P4" i="1"/>
  <c r="F4" i="1"/>
  <c r="G4" i="1" s="1"/>
  <c r="J3" i="1"/>
  <c r="F3" i="1"/>
  <c r="G3" i="1" s="1"/>
  <c r="F2" i="1"/>
  <c r="G2" i="1" s="1"/>
  <c r="P11" i="1" l="1"/>
  <c r="P8" i="1"/>
  <c r="P9" i="1"/>
</calcChain>
</file>

<file path=xl/sharedStrings.xml><?xml version="1.0" encoding="utf-8"?>
<sst xmlns="http://schemas.openxmlformats.org/spreadsheetml/2006/main" count="137" uniqueCount="35">
  <si>
    <t>DATASET</t>
  </si>
  <si>
    <t>Software</t>
  </si>
  <si>
    <t>Profile</t>
  </si>
  <si>
    <t>Time (min)</t>
  </si>
  <si>
    <t>N.º reads per sample (mean)</t>
  </si>
  <si>
    <t>Total reads (aprox)</t>
  </si>
  <si>
    <t>Time/reads</t>
  </si>
  <si>
    <t>Threads</t>
  </si>
  <si>
    <t>CANCER</t>
  </si>
  <si>
    <t>Low</t>
  </si>
  <si>
    <t>High</t>
  </si>
  <si>
    <t>Kraken+Silva</t>
  </si>
  <si>
    <t>Qiime</t>
  </si>
  <si>
    <t>Almeida</t>
  </si>
  <si>
    <t>Process</t>
  </si>
  <si>
    <t>Total</t>
  </si>
  <si>
    <t>Kraken</t>
  </si>
  <si>
    <t>Braken</t>
  </si>
  <si>
    <t>Krona</t>
  </si>
  <si>
    <t>Qiime import</t>
  </si>
  <si>
    <t>Dada2</t>
  </si>
  <si>
    <t>Diversity</t>
  </si>
  <si>
    <t>Classification</t>
  </si>
  <si>
    <t>alpha raref</t>
  </si>
  <si>
    <t>taxaplot</t>
  </si>
  <si>
    <t>Kraken+RefSeq</t>
  </si>
  <si>
    <t>Kraken + RefSeq</t>
  </si>
  <si>
    <t>Kraken + Silva</t>
  </si>
  <si>
    <t>Number of times that kranek/bracken is faster than QIIME (low) →</t>
  </si>
  <si>
    <t>Number of times that kranek/bracken is faster than QIIME (high) →</t>
  </si>
  <si>
    <t>Comparative per read</t>
  </si>
  <si>
    <t>Gobal comparative</t>
  </si>
  <si>
    <t>Timing improvement (abs)</t>
  </si>
  <si>
    <t>Timing improvement  (rel)</t>
  </si>
  <si>
    <t>Time/reads (secs)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</si>
</sst>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€-C0A];[Red]&quot;-&quot;#,##0.00&quot; &quot;[$€-C0A]"/>
  </numFmts>
  <fonts count="17">
    <font>
      <sz val="12"/>
      <color theme="1"/>
      <name val="Arimo"/>
    </font>
    <font>
      <sz val="12"/>
      <color theme="1"/>
      <name val="Arimo"/>
    </font>
    <font>
      <b/>
      <sz val="10"/>
      <color rgb="FF000000"/>
      <name val="Arimo"/>
    </font>
    <font>
      <sz val="10"/>
      <color rgb="FFFFFFFF"/>
      <name val="Arimo"/>
    </font>
    <font>
      <sz val="10"/>
      <color rgb="FFCC0000"/>
      <name val="Arimo"/>
    </font>
    <font>
      <b/>
      <sz val="10"/>
      <color rgb="FFFFFFFF"/>
      <name val="Arimo"/>
    </font>
    <font>
      <i/>
      <sz val="10"/>
      <color rgb="FF808080"/>
      <name val="Arimo"/>
    </font>
    <font>
      <sz val="10"/>
      <color rgb="FF006600"/>
      <name val="Arimo"/>
    </font>
    <font>
      <b/>
      <i/>
      <sz val="16"/>
      <color theme="1"/>
      <name val="Arimo"/>
    </font>
    <font>
      <b/>
      <sz val="24"/>
      <color rgb="FF000000"/>
      <name val="Arimo"/>
    </font>
    <font>
      <sz val="18"/>
      <color rgb="FF000000"/>
      <name val="Arimo"/>
    </font>
    <font>
      <sz val="12"/>
      <color rgb="FF000000"/>
      <name val="Arimo"/>
    </font>
    <font>
      <u/>
      <sz val="10"/>
      <color rgb="FF0000EE"/>
      <name val="Arimo"/>
    </font>
    <font>
      <sz val="10"/>
      <color rgb="FF996600"/>
      <name val="Arimo"/>
    </font>
    <font>
      <sz val="10"/>
      <color rgb="FF333333"/>
      <name val="Arimo"/>
    </font>
    <font>
      <b/>
      <i/>
      <u/>
      <sz val="12"/>
      <color theme="1"/>
      <name val="Arimo"/>
    </font>
    <font>
      <b/>
      <i/>
      <u/>
      <sz val="10"/>
      <color rgb="FF000000"/>
      <name val="Arimo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23">
    <xf numFmtId="0" fontId="0" fillId="0" borderId="0"/>
    <xf numFmtId="0" fontId="10" fillId="0" borderId="0"/>
    <xf numFmtId="0" fontId="11" fillId="0" borderId="0"/>
    <xf numFmtId="0" fontId="7" fillId="7" borderId="0"/>
    <xf numFmtId="0" fontId="4" fillId="5" borderId="0"/>
    <xf numFmtId="0" fontId="13" fillId="8" borderId="0"/>
    <xf numFmtId="0" fontId="14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5" fillId="6" borderId="0"/>
    <xf numFmtId="0" fontId="6" fillId="0" borderId="0"/>
    <xf numFmtId="0" fontId="8" fillId="0" borderId="0">
      <alignment horizontal="center"/>
    </xf>
    <xf numFmtId="0" fontId="9" fillId="0" borderId="0"/>
    <xf numFmtId="0" fontId="8" fillId="0" borderId="0">
      <alignment horizontal="center" textRotation="90"/>
    </xf>
    <xf numFmtId="0" fontId="12" fillId="0" borderId="0"/>
    <xf numFmtId="0" fontId="15" fillId="0" borderId="0"/>
    <xf numFmtId="0" fontId="16" fillId="0" borderId="0"/>
    <xf numFmtId="164" fontId="15" fillId="0" borderId="0"/>
    <xf numFmtId="0" fontId="1" fillId="0" borderId="0"/>
    <xf numFmtId="0" fontId="1" fillId="0" borderId="0"/>
    <xf numFmtId="0" fontId="4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23">
    <cellStyle name="Accent" xfId="7"/>
    <cellStyle name="Accent 1" xfId="8"/>
    <cellStyle name="Accent 2" xfId="9"/>
    <cellStyle name="Accent 3" xfId="10"/>
    <cellStyle name="Bueno" xfId="3" builtinId="26" customBuiltin="1"/>
    <cellStyle name="Encabezado 1" xfId="1" builtinId="16" customBuiltin="1"/>
    <cellStyle name="Error" xfId="11"/>
    <cellStyle name="Footnote" xfId="12"/>
    <cellStyle name="Heading" xfId="13"/>
    <cellStyle name="Heading (user)" xfId="14"/>
    <cellStyle name="Heading1" xfId="15"/>
    <cellStyle name="Hyperlink" xfId="16"/>
    <cellStyle name="Incorrecto" xfId="4" builtinId="27" customBuiltin="1"/>
    <cellStyle name="Neutral" xfId="5" builtinId="28" customBuiltin="1"/>
    <cellStyle name="Normal" xfId="0" builtinId="0" customBuiltin="1"/>
    <cellStyle name="Notas" xfId="6" builtinId="10" customBuiltin="1"/>
    <cellStyle name="Result" xfId="17"/>
    <cellStyle name="Result (user)" xfId="18"/>
    <cellStyle name="Result2" xfId="19"/>
    <cellStyle name="Status" xfId="20"/>
    <cellStyle name="Text" xfId="21"/>
    <cellStyle name="Título 2" xfId="2" builtinId="17" customBuiltin="1"/>
    <cellStyle name="Warning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u="none" strike="noStrike" baseline="0">
                <a:effectLst/>
              </a:rPr>
              <a:t>Endometrial cancer Samples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Low</c:v>
          </c:tx>
          <c:spPr>
            <a:solidFill>
              <a:schemeClr val="accent2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('Total time'!$B$2,'Total time'!$B$4,'Total time'!$B$6,'Total time'!$B$7,'Total time'!$B$7,'Total time'!$B$7)</c:f>
              <c:strCache>
                <c:ptCount val="3"/>
                <c:pt idx="0">
                  <c:v>Kraken + RefSeq</c:v>
                </c:pt>
                <c:pt idx="1">
                  <c:v>Kraken + Silva</c:v>
                </c:pt>
                <c:pt idx="2">
                  <c:v>Qiime</c:v>
                </c:pt>
              </c:strCache>
            </c:strRef>
          </c:cat>
          <c:val>
            <c:numRef>
              <c:f>('Total time'!$D$2,'Total time'!$D$4,'Total time'!$D$6)</c:f>
              <c:numCache>
                <c:formatCode>General</c:formatCode>
                <c:ptCount val="3"/>
                <c:pt idx="0">
                  <c:v>193.2167</c:v>
                </c:pt>
                <c:pt idx="1">
                  <c:v>4.5830000000000002</c:v>
                </c:pt>
                <c:pt idx="2">
                  <c:v>753.55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30-CD46-9806-68A8FC8E79D9}"/>
            </c:ext>
          </c:extLst>
        </c:ser>
        <c:ser>
          <c:idx val="1"/>
          <c:order val="1"/>
          <c:tx>
            <c:v>High</c:v>
          </c:tx>
          <c:spPr>
            <a:solidFill>
              <a:schemeClr val="accent2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('Total time'!$B$2,'Total time'!$B$4,'Total time'!$B$6,'Total time'!$B$7,'Total time'!$B$7,'Total time'!$B$7)</c:f>
              <c:strCache>
                <c:ptCount val="3"/>
                <c:pt idx="0">
                  <c:v>Kraken + RefSeq</c:v>
                </c:pt>
                <c:pt idx="1">
                  <c:v>Kraken + Silva</c:v>
                </c:pt>
                <c:pt idx="2">
                  <c:v>Qiime</c:v>
                </c:pt>
              </c:strCache>
            </c:strRef>
          </c:cat>
          <c:val>
            <c:numRef>
              <c:f>('Total time'!$D$3,'Total time'!$D$5,'Total time'!$D$7)</c:f>
              <c:numCache>
                <c:formatCode>General</c:formatCode>
                <c:ptCount val="3"/>
                <c:pt idx="0">
                  <c:v>94.866699999999994</c:v>
                </c:pt>
                <c:pt idx="1">
                  <c:v>1.5</c:v>
                </c:pt>
                <c:pt idx="2">
                  <c:v>516.76666699999998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30-CD46-9806-68A8FC8E79D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40301008"/>
        <c:axId val="1449015007"/>
      </c:barChart>
      <c:catAx>
        <c:axId val="144030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49015007"/>
        <c:crosses val="autoZero"/>
        <c:auto val="1"/>
        <c:lblAlgn val="ctr"/>
        <c:lblOffset val="100"/>
        <c:noMultiLvlLbl val="0"/>
      </c:catAx>
      <c:valAx>
        <c:axId val="144901500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Time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4030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u="none" strike="noStrike" baseline="0">
                <a:effectLst/>
              </a:rPr>
              <a:t>Gut microbiota test datasets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Low</c:v>
          </c:tx>
          <c:spPr>
            <a:solidFill>
              <a:schemeClr val="accent6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('Total time'!$B$2,'Total time'!$B$4,'Total time'!$B$6,'Total time'!$B$7,'Total time'!$B$7,'Total time'!$B$7)</c:f>
              <c:strCache>
                <c:ptCount val="3"/>
                <c:pt idx="0">
                  <c:v>Kraken + RefSeq</c:v>
                </c:pt>
                <c:pt idx="1">
                  <c:v>Kraken + Silva</c:v>
                </c:pt>
                <c:pt idx="2">
                  <c:v>Qiime</c:v>
                </c:pt>
              </c:strCache>
            </c:strRef>
          </c:cat>
          <c:val>
            <c:numRef>
              <c:f>('Total time'!$D$8,'Total time'!$D$10,'Total time'!$D$12)</c:f>
              <c:numCache>
                <c:formatCode>General</c:formatCode>
                <c:ptCount val="3"/>
                <c:pt idx="0">
                  <c:v>7.1333000000000002</c:v>
                </c:pt>
                <c:pt idx="1">
                  <c:v>0.68169999999999997</c:v>
                </c:pt>
                <c:pt idx="2">
                  <c:v>50.083300000000001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1C-1F40-9E3A-1D462043FE3F}"/>
            </c:ext>
          </c:extLst>
        </c:ser>
        <c:ser>
          <c:idx val="1"/>
          <c:order val="1"/>
          <c:tx>
            <c:v>High</c:v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('Total time'!$B$2,'Total time'!$B$4,'Total time'!$B$6,'Total time'!$B$7,'Total time'!$B$7,'Total time'!$B$7)</c:f>
              <c:strCache>
                <c:ptCount val="3"/>
                <c:pt idx="0">
                  <c:v>Kraken + RefSeq</c:v>
                </c:pt>
                <c:pt idx="1">
                  <c:v>Kraken + Silva</c:v>
                </c:pt>
                <c:pt idx="2">
                  <c:v>Qiime</c:v>
                </c:pt>
              </c:strCache>
            </c:strRef>
          </c:cat>
          <c:val>
            <c:numRef>
              <c:f>('Total time'!$D$9,'Total time'!$D$11,'Total time'!$D$13)</c:f>
              <c:numCache>
                <c:formatCode>General</c:formatCode>
                <c:ptCount val="3"/>
                <c:pt idx="0">
                  <c:v>7.0667</c:v>
                </c:pt>
                <c:pt idx="1">
                  <c:v>0.5383</c:v>
                </c:pt>
                <c:pt idx="2">
                  <c:v>58.03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1C-1F40-9E3A-1D462043FE3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40301008"/>
        <c:axId val="1449015007"/>
      </c:barChart>
      <c:catAx>
        <c:axId val="144030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49015007"/>
        <c:crosses val="autoZero"/>
        <c:auto val="1"/>
        <c:lblAlgn val="ctr"/>
        <c:lblOffset val="100"/>
        <c:noMultiLvlLbl val="0"/>
      </c:catAx>
      <c:valAx>
        <c:axId val="144901500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baseline="0">
                    <a:effectLst/>
                  </a:rPr>
                  <a:t>Time (min)</a:t>
                </a:r>
                <a:endParaRPr lang="es-E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4030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u="none" strike="noStrike" baseline="0">
                <a:effectLst/>
              </a:rPr>
              <a:t>Endometrial cancer Samples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Low</c:v>
          </c:tx>
          <c:spPr>
            <a:solidFill>
              <a:schemeClr val="accent2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0.0E+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('Total time'!$B$2,'Total time'!$B$4,'Total time'!$B$6,'Total time'!$B$7,'Total time'!$B$7,'Total time'!$B$7)</c:f>
              <c:strCache>
                <c:ptCount val="3"/>
                <c:pt idx="0">
                  <c:v>Kraken + RefSeq</c:v>
                </c:pt>
                <c:pt idx="1">
                  <c:v>Kraken + Silva</c:v>
                </c:pt>
                <c:pt idx="2">
                  <c:v>Qiime</c:v>
                </c:pt>
              </c:strCache>
            </c:strRef>
          </c:cat>
          <c:val>
            <c:numRef>
              <c:f>('Total time'!$H$2,'Total time'!$H$4,'Total time'!$H$6)</c:f>
              <c:numCache>
                <c:formatCode>General</c:formatCode>
                <c:ptCount val="3"/>
                <c:pt idx="0">
                  <c:v>1.863853057728148E-4</c:v>
                </c:pt>
                <c:pt idx="1">
                  <c:v>4.4209628689280492E-6</c:v>
                </c:pt>
                <c:pt idx="2">
                  <c:v>9.3771777003484307E-3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77-46BD-94BC-D0A6632DDE95}"/>
            </c:ext>
          </c:extLst>
        </c:ser>
        <c:ser>
          <c:idx val="1"/>
          <c:order val="1"/>
          <c:tx>
            <c:v>High</c:v>
          </c:tx>
          <c:spPr>
            <a:solidFill>
              <a:schemeClr val="accent2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0.0E+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('Total time'!$B$2,'Total time'!$B$4,'Total time'!$B$6,'Total time'!$B$7,'Total time'!$B$7,'Total time'!$B$7)</c:f>
              <c:strCache>
                <c:ptCount val="3"/>
                <c:pt idx="0">
                  <c:v>Kraken + RefSeq</c:v>
                </c:pt>
                <c:pt idx="1">
                  <c:v>Kraken + Silva</c:v>
                </c:pt>
                <c:pt idx="2">
                  <c:v>Qiime</c:v>
                </c:pt>
              </c:strCache>
            </c:strRef>
          </c:cat>
          <c:val>
            <c:numRef>
              <c:f>('Total time'!$H$3,'Total time'!$H$5,'Total time'!$H$7)</c:f>
              <c:numCache>
                <c:formatCode>General</c:formatCode>
                <c:ptCount val="3"/>
                <c:pt idx="0">
                  <c:v>9.1512580885388727E-5</c:v>
                </c:pt>
                <c:pt idx="1">
                  <c:v>1.4469658091625734E-6</c:v>
                </c:pt>
                <c:pt idx="2">
                  <c:v>6.4306454330512689E-3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77-46BD-94BC-D0A6632DDE9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40301008"/>
        <c:axId val="1449015007"/>
      </c:barChart>
      <c:catAx>
        <c:axId val="144030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49015007"/>
        <c:crosses val="autoZero"/>
        <c:auto val="1"/>
        <c:lblAlgn val="ctr"/>
        <c:lblOffset val="100"/>
        <c:noMultiLvlLbl val="0"/>
      </c:catAx>
      <c:valAx>
        <c:axId val="144901500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Time (sec)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4030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u="none" strike="noStrike" baseline="0">
                <a:effectLst/>
              </a:rPr>
              <a:t>Gut microbiota test datasets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Low</c:v>
          </c:tx>
          <c:spPr>
            <a:solidFill>
              <a:schemeClr val="accent6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0.0E+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('Total time'!$B$2,'Total time'!$B$4,'Total time'!$B$6,'Total time'!$B$7,'Total time'!$B$7,'Total time'!$B$7)</c:f>
              <c:strCache>
                <c:ptCount val="3"/>
                <c:pt idx="0">
                  <c:v>Kraken + RefSeq</c:v>
                </c:pt>
                <c:pt idx="1">
                  <c:v>Kraken + Silva</c:v>
                </c:pt>
                <c:pt idx="2">
                  <c:v>Qiime</c:v>
                </c:pt>
              </c:strCache>
            </c:strRef>
          </c:cat>
          <c:val>
            <c:numRef>
              <c:f>('Total time'!$H$8,'Total time'!$H$10,'Total time'!$H$12)</c:f>
              <c:numCache>
                <c:formatCode>General</c:formatCode>
                <c:ptCount val="3"/>
                <c:pt idx="0">
                  <c:v>2.7295790816326529E-4</c:v>
                </c:pt>
                <c:pt idx="1">
                  <c:v>2.6085459183673468E-5</c:v>
                </c:pt>
                <c:pt idx="2">
                  <c:v>1.9164528061224489E-3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66-4EBF-A760-D7514BBD5A30}"/>
            </c:ext>
          </c:extLst>
        </c:ser>
        <c:ser>
          <c:idx val="1"/>
          <c:order val="1"/>
          <c:tx>
            <c:v>High</c:v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0.0E+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('Total time'!$B$2,'Total time'!$B$4,'Total time'!$B$6,'Total time'!$B$7,'Total time'!$B$7,'Total time'!$B$7)</c:f>
              <c:strCache>
                <c:ptCount val="3"/>
                <c:pt idx="0">
                  <c:v>Kraken + RefSeq</c:v>
                </c:pt>
                <c:pt idx="1">
                  <c:v>Kraken + Silva</c:v>
                </c:pt>
                <c:pt idx="2">
                  <c:v>Qiime</c:v>
                </c:pt>
              </c:strCache>
            </c:strRef>
          </c:cat>
          <c:val>
            <c:numRef>
              <c:f>('Total time'!$H$9,'Total time'!$H$11,'Total time'!$H$13)</c:f>
              <c:numCache>
                <c:formatCode>General</c:formatCode>
                <c:ptCount val="3"/>
                <c:pt idx="0">
                  <c:v>2.7040943877551022E-4</c:v>
                </c:pt>
                <c:pt idx="1">
                  <c:v>2.0598214285714286E-5</c:v>
                </c:pt>
                <c:pt idx="2">
                  <c:v>2.2205357142857144E-3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66-4EBF-A760-D7514BBD5A3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40301008"/>
        <c:axId val="1449015007"/>
      </c:barChart>
      <c:catAx>
        <c:axId val="144030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49015007"/>
        <c:crosses val="autoZero"/>
        <c:auto val="1"/>
        <c:lblAlgn val="ctr"/>
        <c:lblOffset val="100"/>
        <c:noMultiLvlLbl val="0"/>
      </c:catAx>
      <c:valAx>
        <c:axId val="144901500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Time (sec)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4030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u="none" strike="noStrike" baseline="0">
                <a:effectLst/>
              </a:rPr>
              <a:t>Endometrial cancer Samples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Low</c:v>
          </c:tx>
          <c:spPr>
            <a:solidFill>
              <a:schemeClr val="accent2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('Total time'!$B$2,'Total time'!$B$4,'Total time'!$B$6,'Total time'!$B$7,'Total time'!$B$7,'Total time'!$B$7)</c:f>
              <c:strCache>
                <c:ptCount val="3"/>
                <c:pt idx="0">
                  <c:v>Kraken + RefSeq</c:v>
                </c:pt>
                <c:pt idx="1">
                  <c:v>Kraken + Silva</c:v>
                </c:pt>
                <c:pt idx="2">
                  <c:v>Qiime</c:v>
                </c:pt>
              </c:strCache>
            </c:strRef>
          </c:cat>
          <c:val>
            <c:numRef>
              <c:f>('Total time'!$D$2,'Total time'!$D$4,'Total time'!$D$6)</c:f>
              <c:numCache>
                <c:formatCode>General</c:formatCode>
                <c:ptCount val="3"/>
                <c:pt idx="0">
                  <c:v>193.2167</c:v>
                </c:pt>
                <c:pt idx="1">
                  <c:v>4.5830000000000002</c:v>
                </c:pt>
                <c:pt idx="2">
                  <c:v>753.55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0C-4816-9FBB-59F7BD869312}"/>
            </c:ext>
          </c:extLst>
        </c:ser>
        <c:ser>
          <c:idx val="1"/>
          <c:order val="1"/>
          <c:tx>
            <c:v>High</c:v>
          </c:tx>
          <c:spPr>
            <a:solidFill>
              <a:schemeClr val="accent2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('Total time'!$B$2,'Total time'!$B$4,'Total time'!$B$6,'Total time'!$B$7,'Total time'!$B$7,'Total time'!$B$7)</c:f>
              <c:strCache>
                <c:ptCount val="3"/>
                <c:pt idx="0">
                  <c:v>Kraken + RefSeq</c:v>
                </c:pt>
                <c:pt idx="1">
                  <c:v>Kraken + Silva</c:v>
                </c:pt>
                <c:pt idx="2">
                  <c:v>Qiime</c:v>
                </c:pt>
              </c:strCache>
            </c:strRef>
          </c:cat>
          <c:val>
            <c:numRef>
              <c:f>('Total time'!$D$3,'Total time'!$D$5,'Total time'!$D$7)</c:f>
              <c:numCache>
                <c:formatCode>General</c:formatCode>
                <c:ptCount val="3"/>
                <c:pt idx="0">
                  <c:v>94.866699999999994</c:v>
                </c:pt>
                <c:pt idx="1">
                  <c:v>1.5</c:v>
                </c:pt>
                <c:pt idx="2">
                  <c:v>516.76666699999998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0C-4816-9FBB-59F7BD86931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40301008"/>
        <c:axId val="1449015007"/>
      </c:barChart>
      <c:lineChart>
        <c:grouping val="standard"/>
        <c:varyColors val="0"/>
        <c:ser>
          <c:idx val="2"/>
          <c:order val="2"/>
          <c:tx>
            <c:v>Aceleration</c:v>
          </c:tx>
          <c:spPr>
            <a:ln w="28575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0"/>
                  <c:y val="1.97044334975369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138-4FE3-A5EE-FACFECF46BB7}"/>
                </c:ext>
              </c:extLst>
            </c:dLbl>
            <c:dLbl>
              <c:idx val="2"/>
              <c:layout>
                <c:manualLayout>
                  <c:x val="-4.9415996308197971E-3"/>
                  <c:y val="0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138-4FE3-A5EE-FACFECF46BB7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('Total time'!$K$3,'Total time'!$K$5,'Total time'!$K$7)</c:f>
              <c:numCache>
                <c:formatCode>General</c:formatCode>
                <c:ptCount val="3"/>
                <c:pt idx="0">
                  <c:v>0.50901397239472579</c:v>
                </c:pt>
                <c:pt idx="1">
                  <c:v>0.672703469343225</c:v>
                </c:pt>
                <c:pt idx="2">
                  <c:v>0.314223784752173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90C-4816-9FBB-59F7BD869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249775"/>
        <c:axId val="375247695"/>
      </c:lineChart>
      <c:catAx>
        <c:axId val="144030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49015007"/>
        <c:crosses val="autoZero"/>
        <c:auto val="1"/>
        <c:lblAlgn val="ctr"/>
        <c:lblOffset val="100"/>
        <c:noMultiLvlLbl val="0"/>
      </c:catAx>
      <c:valAx>
        <c:axId val="144901500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Time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40301008"/>
        <c:crosses val="autoZero"/>
        <c:crossBetween val="between"/>
      </c:valAx>
      <c:valAx>
        <c:axId val="37524769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Aceleration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5249775"/>
        <c:crosses val="max"/>
        <c:crossBetween val="between"/>
      </c:valAx>
      <c:catAx>
        <c:axId val="375249775"/>
        <c:scaling>
          <c:orientation val="minMax"/>
        </c:scaling>
        <c:delete val="1"/>
        <c:axPos val="b"/>
        <c:majorTickMark val="out"/>
        <c:minorTickMark val="none"/>
        <c:tickLblPos val="nextTo"/>
        <c:crossAx val="37524769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u="none" strike="noStrike" baseline="0">
                <a:effectLst/>
              </a:rPr>
              <a:t>Gut microbiota test datasets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Low</c:v>
          </c:tx>
          <c:spPr>
            <a:solidFill>
              <a:schemeClr val="accent6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('Total time'!$B$2,'Total time'!$B$4,'Total time'!$B$6,'Total time'!$B$7,'Total time'!$B$7,'Total time'!$B$7)</c:f>
              <c:strCache>
                <c:ptCount val="3"/>
                <c:pt idx="0">
                  <c:v>Kraken + RefSeq</c:v>
                </c:pt>
                <c:pt idx="1">
                  <c:v>Kraken + Silva</c:v>
                </c:pt>
                <c:pt idx="2">
                  <c:v>Qiime</c:v>
                </c:pt>
              </c:strCache>
            </c:strRef>
          </c:cat>
          <c:val>
            <c:numRef>
              <c:f>('Total time'!$D$8,'Total time'!$D$10,'Total time'!$D$12)</c:f>
              <c:numCache>
                <c:formatCode>General</c:formatCode>
                <c:ptCount val="3"/>
                <c:pt idx="0">
                  <c:v>7.1333000000000002</c:v>
                </c:pt>
                <c:pt idx="1">
                  <c:v>0.68169999999999997</c:v>
                </c:pt>
                <c:pt idx="2">
                  <c:v>50.083300000000001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2B-4FA5-8526-AA76E9A442B6}"/>
            </c:ext>
          </c:extLst>
        </c:ser>
        <c:ser>
          <c:idx val="1"/>
          <c:order val="1"/>
          <c:tx>
            <c:v>High</c:v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('Total time'!$B$2,'Total time'!$B$4,'Total time'!$B$6,'Total time'!$B$7,'Total time'!$B$7,'Total time'!$B$7)</c:f>
              <c:strCache>
                <c:ptCount val="3"/>
                <c:pt idx="0">
                  <c:v>Kraken + RefSeq</c:v>
                </c:pt>
                <c:pt idx="1">
                  <c:v>Kraken + Silva</c:v>
                </c:pt>
                <c:pt idx="2">
                  <c:v>Qiime</c:v>
                </c:pt>
              </c:strCache>
            </c:strRef>
          </c:cat>
          <c:val>
            <c:numRef>
              <c:f>('Total time'!$D$9,'Total time'!$D$11,'Total time'!$D$13)</c:f>
              <c:numCache>
                <c:formatCode>General</c:formatCode>
                <c:ptCount val="3"/>
                <c:pt idx="0">
                  <c:v>7.0667</c:v>
                </c:pt>
                <c:pt idx="1">
                  <c:v>0.5383</c:v>
                </c:pt>
                <c:pt idx="2">
                  <c:v>58.03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2B-4FA5-8526-AA76E9A442B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40301008"/>
        <c:axId val="1449015007"/>
      </c:barChart>
      <c:lineChart>
        <c:grouping val="standard"/>
        <c:varyColors val="0"/>
        <c:ser>
          <c:idx val="2"/>
          <c:order val="2"/>
          <c:tx>
            <c:v>Acceleration</c:v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numFmt formatCode="#,##0.00_ ;[Red]\-#,##0.00\ 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('Total time'!$K$9,'Total time'!$K$11,'Total time'!$K$13)</c:f>
              <c:numCache>
                <c:formatCode>General</c:formatCode>
                <c:ptCount val="3"/>
                <c:pt idx="0">
                  <c:v>9.3364922265992203E-3</c:v>
                </c:pt>
                <c:pt idx="1">
                  <c:v>0.21035646178671</c:v>
                </c:pt>
                <c:pt idx="2">
                  <c:v>-0.15866965635251701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B-4FA5-8526-AA76E9A44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789647"/>
        <c:axId val="560784239"/>
      </c:lineChart>
      <c:catAx>
        <c:axId val="144030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49015007"/>
        <c:crosses val="autoZero"/>
        <c:auto val="1"/>
        <c:lblAlgn val="ctr"/>
        <c:lblOffset val="100"/>
        <c:noMultiLvlLbl val="0"/>
      </c:catAx>
      <c:valAx>
        <c:axId val="144901500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baseline="0">
                    <a:effectLst/>
                  </a:rPr>
                  <a:t>Time (min)</a:t>
                </a:r>
                <a:endParaRPr lang="es-E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40301008"/>
        <c:crosses val="autoZero"/>
        <c:crossBetween val="between"/>
      </c:valAx>
      <c:valAx>
        <c:axId val="560784239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60789647"/>
        <c:crosses val="max"/>
        <c:crossBetween val="between"/>
      </c:valAx>
      <c:catAx>
        <c:axId val="560789647"/>
        <c:scaling>
          <c:orientation val="minMax"/>
        </c:scaling>
        <c:delete val="1"/>
        <c:axPos val="b"/>
        <c:majorTickMark val="out"/>
        <c:minorTickMark val="none"/>
        <c:tickLblPos val="nextTo"/>
        <c:crossAx val="560784239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Classification</a:t>
            </a:r>
            <a:r>
              <a:rPr lang="es-ES" baseline="0"/>
              <a:t> time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'Time in details'!$B$3</c:f>
              <c:strCache>
                <c:ptCount val="1"/>
                <c:pt idx="0">
                  <c:v>Kraken+RefSeq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('Time in details'!$C$19,'Time in details'!$C$26)</c:f>
              <c:strCache>
                <c:ptCount val="2"/>
                <c:pt idx="0">
                  <c:v>Low</c:v>
                </c:pt>
                <c:pt idx="1">
                  <c:v>High</c:v>
                </c:pt>
              </c:strCache>
            </c:strRef>
          </c:cat>
          <c:val>
            <c:numRef>
              <c:f>('Time in details'!$E$3,'Time in details'!$E$7)</c:f>
              <c:numCache>
                <c:formatCode>General</c:formatCode>
                <c:ptCount val="2"/>
                <c:pt idx="0">
                  <c:v>6.4</c:v>
                </c:pt>
                <c:pt idx="1">
                  <c:v>9.1999999999999993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F7-4896-95D9-C887F3E0802D}"/>
            </c:ext>
          </c:extLst>
        </c:ser>
        <c:ser>
          <c:idx val="1"/>
          <c:order val="1"/>
          <c:tx>
            <c:strRef>
              <c:f>'Time in details'!$B$11</c:f>
              <c:strCache>
                <c:ptCount val="1"/>
                <c:pt idx="0">
                  <c:v>Kraken+Silva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('Time in details'!$C$19,'Time in details'!$C$26)</c:f>
              <c:strCache>
                <c:ptCount val="2"/>
                <c:pt idx="0">
                  <c:v>Low</c:v>
                </c:pt>
                <c:pt idx="1">
                  <c:v>High</c:v>
                </c:pt>
              </c:strCache>
            </c:strRef>
          </c:cat>
          <c:val>
            <c:numRef>
              <c:f>('Time in details'!$E$11,'Time in details'!$E$15)</c:f>
              <c:numCache>
                <c:formatCode>General</c:formatCode>
                <c:ptCount val="2"/>
                <c:pt idx="0">
                  <c:v>0.3</c:v>
                </c:pt>
                <c:pt idx="1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FF7-4896-95D9-C887F3E0802D}"/>
            </c:ext>
          </c:extLst>
        </c:ser>
        <c:ser>
          <c:idx val="2"/>
          <c:order val="2"/>
          <c:tx>
            <c:strRef>
              <c:f>'Time in details'!$B$19</c:f>
              <c:strCache>
                <c:ptCount val="1"/>
                <c:pt idx="0">
                  <c:v>Qiime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('Time in details'!$C$19,'Time in details'!$C$26)</c:f>
              <c:strCache>
                <c:ptCount val="2"/>
                <c:pt idx="0">
                  <c:v>Low</c:v>
                </c:pt>
                <c:pt idx="1">
                  <c:v>High</c:v>
                </c:pt>
              </c:strCache>
            </c:strRef>
          </c:cat>
          <c:val>
            <c:numRef>
              <c:f>('Time in details'!$E$22,'Time in details'!$E$29)</c:f>
              <c:numCache>
                <c:formatCode>General</c:formatCode>
                <c:ptCount val="2"/>
                <c:pt idx="0">
                  <c:v>701.2</c:v>
                </c:pt>
                <c:pt idx="1">
                  <c:v>480.6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FF7-4896-95D9-C887F3E0802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8503231"/>
        <c:axId val="258504063"/>
      </c:barChart>
      <c:catAx>
        <c:axId val="258503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8504063"/>
        <c:crosses val="autoZero"/>
        <c:auto val="1"/>
        <c:lblAlgn val="ctr"/>
        <c:lblOffset val="100"/>
        <c:noMultiLvlLbl val="0"/>
      </c:catAx>
      <c:valAx>
        <c:axId val="258504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Time(min)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8503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18</xdr:row>
      <xdr:rowOff>6350</xdr:rowOff>
    </xdr:from>
    <xdr:to>
      <xdr:col>5</xdr:col>
      <xdr:colOff>304800</xdr:colOff>
      <xdr:row>31</xdr:row>
      <xdr:rowOff>107950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5EF6902-E3BB-5D71-BD91-A2A0A8640D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542925</xdr:colOff>
      <xdr:row>32</xdr:row>
      <xdr:rowOff>114300</xdr:rowOff>
    </xdr:from>
    <xdr:to>
      <xdr:col>5</xdr:col>
      <xdr:colOff>298450</xdr:colOff>
      <xdr:row>46</xdr:row>
      <xdr:rowOff>25400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0AB66A2-370F-DB47-A4E0-5CCF51C2AA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495300</xdr:colOff>
      <xdr:row>18</xdr:row>
      <xdr:rowOff>19050</xdr:rowOff>
    </xdr:from>
    <xdr:to>
      <xdr:col>9</xdr:col>
      <xdr:colOff>276225</xdr:colOff>
      <xdr:row>31</xdr:row>
      <xdr:rowOff>120650</xdr:rowOff>
    </xdr:to>
    <xdr:graphicFrame macro="">
      <xdr:nvGraphicFramePr>
        <xdr:cNvPr id="6" name="Chart 3">
          <a:extLst>
            <a:ext uri="{FF2B5EF4-FFF2-40B4-BE49-F238E27FC236}">
              <a16:creationId xmlns:a16="http://schemas.microsoft.com/office/drawing/2014/main" id="{05EF6902-E3BB-5D71-BD91-A2A0A8640D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514351</xdr:colOff>
      <xdr:row>32</xdr:row>
      <xdr:rowOff>114300</xdr:rowOff>
    </xdr:from>
    <xdr:to>
      <xdr:col>9</xdr:col>
      <xdr:colOff>266700</xdr:colOff>
      <xdr:row>46</xdr:row>
      <xdr:rowOff>25400</xdr:rowOff>
    </xdr:to>
    <xdr:graphicFrame macro="">
      <xdr:nvGraphicFramePr>
        <xdr:cNvPr id="7" name="Chart 4">
          <a:extLst>
            <a:ext uri="{FF2B5EF4-FFF2-40B4-BE49-F238E27FC236}">
              <a16:creationId xmlns:a16="http://schemas.microsoft.com/office/drawing/2014/main" id="{D0AB66A2-370F-DB47-A4E0-5CCF51C2AA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554182</xdr:colOff>
      <xdr:row>17</xdr:row>
      <xdr:rowOff>190499</xdr:rowOff>
    </xdr:from>
    <xdr:to>
      <xdr:col>12</xdr:col>
      <xdr:colOff>931718</xdr:colOff>
      <xdr:row>31</xdr:row>
      <xdr:rowOff>101599</xdr:rowOff>
    </xdr:to>
    <xdr:graphicFrame macro="">
      <xdr:nvGraphicFramePr>
        <xdr:cNvPr id="9" name="Chart 3">
          <a:extLst>
            <a:ext uri="{FF2B5EF4-FFF2-40B4-BE49-F238E27FC236}">
              <a16:creationId xmlns:a16="http://schemas.microsoft.com/office/drawing/2014/main" id="{05EF6902-E3BB-5D71-BD91-A2A0A8640D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588818</xdr:colOff>
      <xdr:row>32</xdr:row>
      <xdr:rowOff>138546</xdr:rowOff>
    </xdr:from>
    <xdr:to>
      <xdr:col>12</xdr:col>
      <xdr:colOff>950479</xdr:colOff>
      <xdr:row>46</xdr:row>
      <xdr:rowOff>49646</xdr:rowOff>
    </xdr:to>
    <xdr:graphicFrame macro="">
      <xdr:nvGraphicFramePr>
        <xdr:cNvPr id="8" name="Chart 4">
          <a:extLst>
            <a:ext uri="{FF2B5EF4-FFF2-40B4-BE49-F238E27FC236}">
              <a16:creationId xmlns:a16="http://schemas.microsoft.com/office/drawing/2014/main" id="{D0AB66A2-370F-DB47-A4E0-5CCF51C2AA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1</xdr:row>
      <xdr:rowOff>95250</xdr:rowOff>
    </xdr:from>
    <xdr:to>
      <xdr:col>9</xdr:col>
      <xdr:colOff>28575</xdr:colOff>
      <xdr:row>15</xdr:row>
      <xdr:rowOff>171450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topLeftCell="E16" zoomScale="70" zoomScaleNormal="70" workbookViewId="0">
      <selection activeCell="O28" sqref="O28"/>
    </sheetView>
  </sheetViews>
  <sheetFormatPr baseColWidth="10" defaultRowHeight="15"/>
  <cols>
    <col min="1" max="1" width="14.33203125" customWidth="1"/>
    <col min="2" max="2" width="17.109375" customWidth="1"/>
    <col min="3" max="3" width="14.109375" customWidth="1"/>
    <col min="4" max="4" width="18.44140625" customWidth="1"/>
    <col min="5" max="5" width="30.33203125" customWidth="1"/>
    <col min="6" max="6" width="20.44140625" customWidth="1"/>
    <col min="7" max="9" width="14.109375" customWidth="1"/>
    <col min="10" max="10" width="19.109375" customWidth="1"/>
    <col min="11" max="11" width="22.44140625" customWidth="1"/>
    <col min="12" max="14" width="14.109375" customWidth="1"/>
    <col min="15" max="15" width="20.109375" customWidth="1"/>
    <col min="16" max="16" width="14.109375" customWidth="1"/>
  </cols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34</v>
      </c>
      <c r="I1" t="s">
        <v>7</v>
      </c>
      <c r="J1" t="s">
        <v>32</v>
      </c>
      <c r="K1" t="s">
        <v>33</v>
      </c>
      <c r="L1" s="3" t="s">
        <v>31</v>
      </c>
      <c r="M1" s="3"/>
      <c r="N1" s="3"/>
      <c r="O1" s="3"/>
    </row>
    <row r="2" spans="1:16">
      <c r="A2" s="4" t="s">
        <v>8</v>
      </c>
      <c r="B2" s="2" t="s">
        <v>26</v>
      </c>
      <c r="C2" t="s">
        <v>9</v>
      </c>
      <c r="D2">
        <v>193.2167</v>
      </c>
      <c r="E2">
        <v>1036652</v>
      </c>
      <c r="F2">
        <f t="shared" ref="F2:F7" si="0">E2*60</f>
        <v>62199120</v>
      </c>
      <c r="G2">
        <f t="shared" ref="G2:G13" si="1">D2/F2</f>
        <v>3.1064217628802468E-6</v>
      </c>
      <c r="H2">
        <f>G2*60</f>
        <v>1.863853057728148E-4</v>
      </c>
      <c r="I2">
        <v>6</v>
      </c>
      <c r="L2" s="4" t="s">
        <v>28</v>
      </c>
      <c r="M2" s="4"/>
      <c r="N2" s="4"/>
      <c r="O2" s="4"/>
      <c r="P2">
        <f>D6/D2</f>
        <v>3.9000252048606563</v>
      </c>
    </row>
    <row r="3" spans="1:16">
      <c r="A3" s="4"/>
      <c r="B3" s="2"/>
      <c r="C3" t="s">
        <v>10</v>
      </c>
      <c r="D3">
        <v>94.866699999999994</v>
      </c>
      <c r="E3">
        <v>1036652</v>
      </c>
      <c r="F3">
        <f t="shared" si="0"/>
        <v>62199120</v>
      </c>
      <c r="G3">
        <f t="shared" si="1"/>
        <v>1.5252096814231454E-6</v>
      </c>
      <c r="H3">
        <f>G3*60</f>
        <v>9.1512580885388727E-5</v>
      </c>
      <c r="I3">
        <v>36</v>
      </c>
      <c r="J3">
        <f>D2-D3</f>
        <v>98.350000000000009</v>
      </c>
      <c r="K3">
        <f>J3/D2</f>
        <v>0.50901397239472579</v>
      </c>
      <c r="L3" s="4" t="s">
        <v>29</v>
      </c>
      <c r="M3" s="4"/>
      <c r="N3" s="4"/>
      <c r="O3" s="4"/>
      <c r="P3">
        <f>D7/D3</f>
        <v>5.4472925378452084</v>
      </c>
    </row>
    <row r="4" spans="1:16">
      <c r="A4" s="4"/>
      <c r="B4" s="2" t="s">
        <v>27</v>
      </c>
      <c r="C4" t="s">
        <v>9</v>
      </c>
      <c r="D4">
        <v>4.5830000000000002</v>
      </c>
      <c r="E4">
        <v>1036652</v>
      </c>
      <c r="F4">
        <f t="shared" si="0"/>
        <v>62199120</v>
      </c>
      <c r="G4">
        <f t="shared" si="1"/>
        <v>7.3682714482134152E-8</v>
      </c>
      <c r="H4">
        <f t="shared" ref="H4:H13" si="2">G4*60</f>
        <v>4.4209628689280492E-6</v>
      </c>
      <c r="I4">
        <v>6</v>
      </c>
      <c r="L4" s="4" t="s">
        <v>28</v>
      </c>
      <c r="M4" s="4"/>
      <c r="N4" s="4"/>
      <c r="O4" s="4"/>
      <c r="P4">
        <f>D6/D4</f>
        <v>164.42286711760855</v>
      </c>
    </row>
    <row r="5" spans="1:16">
      <c r="A5" s="4"/>
      <c r="B5" s="2"/>
      <c r="C5" t="s">
        <v>10</v>
      </c>
      <c r="D5">
        <v>1.5</v>
      </c>
      <c r="E5">
        <v>1036652</v>
      </c>
      <c r="F5">
        <f t="shared" si="0"/>
        <v>62199120</v>
      </c>
      <c r="G5">
        <f t="shared" si="1"/>
        <v>2.4116096819376223E-8</v>
      </c>
      <c r="H5">
        <f t="shared" si="2"/>
        <v>1.4469658091625734E-6</v>
      </c>
      <c r="I5">
        <v>36</v>
      </c>
      <c r="J5">
        <f>D4-D5</f>
        <v>3.0830000000000002</v>
      </c>
      <c r="K5">
        <v>0.672703469343225</v>
      </c>
      <c r="L5" s="4" t="s">
        <v>29</v>
      </c>
      <c r="M5" s="4"/>
      <c r="N5" s="4"/>
      <c r="O5" s="4"/>
      <c r="P5">
        <f>D7/D5</f>
        <v>344.5111113333333</v>
      </c>
    </row>
    <row r="6" spans="1:16">
      <c r="A6" s="4"/>
      <c r="B6" s="2" t="s">
        <v>12</v>
      </c>
      <c r="C6" t="s">
        <v>9</v>
      </c>
      <c r="D6">
        <v>753.55</v>
      </c>
      <c r="E6">
        <v>80360</v>
      </c>
      <c r="F6">
        <f t="shared" si="0"/>
        <v>4821600</v>
      </c>
      <c r="G6">
        <f t="shared" si="1"/>
        <v>1.5628629500580719E-4</v>
      </c>
      <c r="H6">
        <f t="shared" si="2"/>
        <v>9.3771777003484307E-3</v>
      </c>
      <c r="I6">
        <v>6</v>
      </c>
    </row>
    <row r="7" spans="1:16">
      <c r="A7" s="4"/>
      <c r="B7" s="2"/>
      <c r="C7" t="s">
        <v>10</v>
      </c>
      <c r="D7">
        <v>516.76666699999998</v>
      </c>
      <c r="E7">
        <v>80360</v>
      </c>
      <c r="F7">
        <f t="shared" si="0"/>
        <v>4821600</v>
      </c>
      <c r="G7">
        <f t="shared" si="1"/>
        <v>1.0717742388418782E-4</v>
      </c>
      <c r="H7">
        <f t="shared" si="2"/>
        <v>6.4306454330512689E-3</v>
      </c>
      <c r="I7">
        <v>36</v>
      </c>
      <c r="J7">
        <f>D6-D7</f>
        <v>236.78333299999997</v>
      </c>
      <c r="K7">
        <v>0.314223784752173</v>
      </c>
      <c r="L7" s="3" t="s">
        <v>30</v>
      </c>
      <c r="M7" s="3"/>
      <c r="N7" s="3"/>
      <c r="O7" s="3"/>
    </row>
    <row r="8" spans="1:16">
      <c r="A8" s="4" t="s">
        <v>13</v>
      </c>
      <c r="B8" s="4" t="s">
        <v>25</v>
      </c>
      <c r="C8" t="s">
        <v>9</v>
      </c>
      <c r="D8">
        <v>7.1333000000000002</v>
      </c>
      <c r="E8">
        <v>784000</v>
      </c>
      <c r="F8">
        <f t="shared" ref="F8:F13" si="3">E8*2</f>
        <v>1568000</v>
      </c>
      <c r="G8">
        <f t="shared" si="1"/>
        <v>4.5492984693877548E-6</v>
      </c>
      <c r="H8">
        <f t="shared" si="2"/>
        <v>2.7295790816326529E-4</v>
      </c>
      <c r="I8">
        <v>6</v>
      </c>
      <c r="L8" s="4" t="s">
        <v>28</v>
      </c>
      <c r="M8" s="4"/>
      <c r="N8" s="4"/>
      <c r="O8" s="4"/>
      <c r="P8">
        <f>G6/G2</f>
        <v>50.310713398073773</v>
      </c>
    </row>
    <row r="9" spans="1:16">
      <c r="A9" s="4"/>
      <c r="B9" s="4"/>
      <c r="C9" t="s">
        <v>10</v>
      </c>
      <c r="D9">
        <v>7.0667</v>
      </c>
      <c r="E9">
        <v>784000</v>
      </c>
      <c r="F9">
        <f t="shared" si="3"/>
        <v>1568000</v>
      </c>
      <c r="G9">
        <f t="shared" si="1"/>
        <v>4.5068239795918368E-6</v>
      </c>
      <c r="H9">
        <f t="shared" si="2"/>
        <v>2.7040943877551022E-4</v>
      </c>
      <c r="I9">
        <v>36</v>
      </c>
      <c r="J9">
        <f>D8-D9</f>
        <v>6.6600000000000215E-2</v>
      </c>
      <c r="K9">
        <v>9.3364922265992203E-3</v>
      </c>
      <c r="L9" s="4" t="s">
        <v>29</v>
      </c>
      <c r="M9" s="4"/>
      <c r="N9" s="4"/>
      <c r="O9" s="4"/>
      <c r="P9">
        <f>G7/G3</f>
        <v>70.270616027156692</v>
      </c>
    </row>
    <row r="10" spans="1:16">
      <c r="A10" s="4"/>
      <c r="B10" s="4" t="s">
        <v>11</v>
      </c>
      <c r="C10" t="s">
        <v>9</v>
      </c>
      <c r="D10">
        <v>0.68169999999999997</v>
      </c>
      <c r="E10">
        <v>784000</v>
      </c>
      <c r="F10">
        <f t="shared" si="3"/>
        <v>1568000</v>
      </c>
      <c r="G10">
        <f t="shared" si="1"/>
        <v>4.3475765306122446E-7</v>
      </c>
      <c r="H10">
        <f t="shared" si="2"/>
        <v>2.6085459183673468E-5</v>
      </c>
      <c r="I10">
        <v>6</v>
      </c>
      <c r="L10" s="4" t="s">
        <v>28</v>
      </c>
      <c r="M10" s="4"/>
      <c r="N10" s="4"/>
      <c r="O10" s="4"/>
      <c r="P10">
        <f>G6/G4</f>
        <v>2121.0713544450364</v>
      </c>
    </row>
    <row r="11" spans="1:16">
      <c r="A11" s="4"/>
      <c r="B11" s="4"/>
      <c r="C11" t="s">
        <v>10</v>
      </c>
      <c r="D11">
        <v>0.5383</v>
      </c>
      <c r="E11">
        <v>784000</v>
      </c>
      <c r="F11">
        <f t="shared" si="3"/>
        <v>1568000</v>
      </c>
      <c r="G11">
        <f t="shared" si="1"/>
        <v>3.4330357142857145E-7</v>
      </c>
      <c r="H11">
        <f t="shared" si="2"/>
        <v>2.0598214285714286E-5</v>
      </c>
      <c r="I11">
        <v>36</v>
      </c>
      <c r="J11">
        <f>D10-D11</f>
        <v>0.14339999999999997</v>
      </c>
      <c r="K11">
        <v>0.21035646178671</v>
      </c>
      <c r="L11" s="4" t="s">
        <v>29</v>
      </c>
      <c r="M11" s="4"/>
      <c r="N11" s="4"/>
      <c r="O11" s="4"/>
      <c r="P11">
        <f>G7/G5</f>
        <v>4444.2276329756432</v>
      </c>
    </row>
    <row r="12" spans="1:16">
      <c r="A12" s="4"/>
      <c r="B12" s="4" t="s">
        <v>12</v>
      </c>
      <c r="C12" t="s">
        <v>9</v>
      </c>
      <c r="D12">
        <v>50.083300000000001</v>
      </c>
      <c r="E12">
        <v>784000</v>
      </c>
      <c r="F12">
        <f t="shared" si="3"/>
        <v>1568000</v>
      </c>
      <c r="G12">
        <f t="shared" si="1"/>
        <v>3.1940880102040815E-5</v>
      </c>
      <c r="H12">
        <f t="shared" si="2"/>
        <v>1.9164528061224489E-3</v>
      </c>
      <c r="I12">
        <v>6</v>
      </c>
    </row>
    <row r="13" spans="1:16">
      <c r="A13" s="4"/>
      <c r="B13" s="4"/>
      <c r="C13" t="s">
        <v>10</v>
      </c>
      <c r="D13">
        <v>58.03</v>
      </c>
      <c r="E13">
        <v>784000</v>
      </c>
      <c r="F13">
        <f t="shared" si="3"/>
        <v>1568000</v>
      </c>
      <c r="G13">
        <f t="shared" si="1"/>
        <v>3.7008928571428573E-5</v>
      </c>
      <c r="H13">
        <f t="shared" si="2"/>
        <v>2.2205357142857144E-3</v>
      </c>
      <c r="I13">
        <v>36</v>
      </c>
      <c r="J13">
        <f>D12-D13</f>
        <v>-7.9466999999999999</v>
      </c>
      <c r="K13">
        <v>-0.15866965635251701</v>
      </c>
    </row>
  </sheetData>
  <mergeCells count="15">
    <mergeCell ref="L1:O1"/>
    <mergeCell ref="L7:O7"/>
    <mergeCell ref="A8:A13"/>
    <mergeCell ref="B8:B9"/>
    <mergeCell ref="B10:B11"/>
    <mergeCell ref="B12:B13"/>
    <mergeCell ref="L8:O8"/>
    <mergeCell ref="L9:O9"/>
    <mergeCell ref="L10:O10"/>
    <mergeCell ref="L11:O11"/>
    <mergeCell ref="A2:A7"/>
    <mergeCell ref="L2:O2"/>
    <mergeCell ref="L3:O3"/>
    <mergeCell ref="L4:O4"/>
    <mergeCell ref="L5:O5"/>
  </mergeCells>
  <pageMargins left="0" right="0" top="0.39410000000000006" bottom="0.39410000000000006" header="0" footer="0"/>
  <headerFooter>
    <oddHeader>&amp;C&amp;A</oddHeader>
    <oddFooter>&amp;CPágina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opLeftCell="B1" workbookViewId="0">
      <selection activeCell="H19" sqref="H19"/>
    </sheetView>
  </sheetViews>
  <sheetFormatPr baseColWidth="10" defaultRowHeight="15"/>
  <cols>
    <col min="1" max="1" width="14.33203125" customWidth="1"/>
    <col min="2" max="3" width="17.77734375" customWidth="1"/>
    <col min="4" max="5" width="14.33203125" customWidth="1"/>
    <col min="6" max="14" width="14.109375" customWidth="1"/>
  </cols>
  <sheetData>
    <row r="1" spans="1:14">
      <c r="A1" t="s">
        <v>0</v>
      </c>
      <c r="B1" t="s">
        <v>1</v>
      </c>
      <c r="C1" t="s">
        <v>2</v>
      </c>
      <c r="D1" t="s">
        <v>14</v>
      </c>
      <c r="E1" t="s">
        <v>3</v>
      </c>
    </row>
    <row r="2" spans="1:14">
      <c r="A2" s="4" t="s">
        <v>8</v>
      </c>
      <c r="B2" s="1" t="s">
        <v>25</v>
      </c>
      <c r="C2" t="s">
        <v>9</v>
      </c>
      <c r="D2" t="s">
        <v>15</v>
      </c>
      <c r="E2">
        <v>193.2167</v>
      </c>
    </row>
    <row r="3" spans="1:14">
      <c r="A3" s="4"/>
      <c r="B3" s="1" t="s">
        <v>25</v>
      </c>
      <c r="C3" t="s">
        <v>9</v>
      </c>
      <c r="D3" t="s">
        <v>16</v>
      </c>
      <c r="E3">
        <v>6.4</v>
      </c>
    </row>
    <row r="4" spans="1:14">
      <c r="A4" s="4"/>
      <c r="B4" s="1" t="s">
        <v>25</v>
      </c>
      <c r="C4" t="s">
        <v>9</v>
      </c>
      <c r="D4" t="s">
        <v>17</v>
      </c>
      <c r="E4">
        <v>0.1</v>
      </c>
    </row>
    <row r="5" spans="1:14">
      <c r="A5" s="4"/>
      <c r="B5" s="1" t="s">
        <v>25</v>
      </c>
      <c r="C5" t="s">
        <v>9</v>
      </c>
      <c r="D5" t="s">
        <v>18</v>
      </c>
      <c r="E5">
        <v>1.6</v>
      </c>
    </row>
    <row r="6" spans="1:14">
      <c r="A6" s="4"/>
      <c r="B6" s="1" t="s">
        <v>25</v>
      </c>
      <c r="C6" t="s">
        <v>10</v>
      </c>
      <c r="D6" t="s">
        <v>15</v>
      </c>
      <c r="E6">
        <v>94.866699999999994</v>
      </c>
    </row>
    <row r="7" spans="1:14">
      <c r="A7" s="4"/>
      <c r="B7" s="1" t="s">
        <v>25</v>
      </c>
      <c r="C7" t="s">
        <v>10</v>
      </c>
      <c r="D7" t="s">
        <v>16</v>
      </c>
      <c r="E7">
        <v>9.1999999999999993</v>
      </c>
    </row>
    <row r="8" spans="1:14">
      <c r="A8" s="4"/>
      <c r="B8" s="1" t="s">
        <v>25</v>
      </c>
      <c r="C8" t="s">
        <v>10</v>
      </c>
      <c r="D8" t="s">
        <v>17</v>
      </c>
      <c r="E8">
        <v>0.1</v>
      </c>
      <c r="M8" s="1"/>
      <c r="N8" s="1"/>
    </row>
    <row r="9" spans="1:14">
      <c r="A9" s="4"/>
      <c r="B9" s="1" t="s">
        <v>25</v>
      </c>
      <c r="C9" t="s">
        <v>10</v>
      </c>
      <c r="D9" t="s">
        <v>18</v>
      </c>
      <c r="E9">
        <v>3.2</v>
      </c>
      <c r="N9" s="1"/>
    </row>
    <row r="10" spans="1:14">
      <c r="A10" s="4"/>
      <c r="B10" s="1" t="s">
        <v>11</v>
      </c>
      <c r="C10" t="s">
        <v>9</v>
      </c>
      <c r="D10" t="s">
        <v>15</v>
      </c>
      <c r="E10">
        <v>4.5830000000000002</v>
      </c>
      <c r="N10" s="1"/>
    </row>
    <row r="11" spans="1:14">
      <c r="A11" s="4"/>
      <c r="B11" s="1" t="s">
        <v>11</v>
      </c>
      <c r="C11" t="s">
        <v>9</v>
      </c>
      <c r="D11" t="s">
        <v>16</v>
      </c>
      <c r="E11">
        <v>0.3</v>
      </c>
      <c r="N11" s="1"/>
    </row>
    <row r="12" spans="1:14">
      <c r="A12" s="4"/>
      <c r="B12" s="1" t="s">
        <v>11</v>
      </c>
      <c r="C12" t="s">
        <v>9</v>
      </c>
      <c r="D12" t="s">
        <v>17</v>
      </c>
      <c r="E12">
        <v>0</v>
      </c>
      <c r="N12" s="1"/>
    </row>
    <row r="13" spans="1:14">
      <c r="A13" s="4"/>
      <c r="B13" s="1" t="s">
        <v>11</v>
      </c>
      <c r="C13" t="s">
        <v>9</v>
      </c>
      <c r="D13" t="s">
        <v>18</v>
      </c>
      <c r="E13">
        <v>0.4</v>
      </c>
      <c r="N13" s="1"/>
    </row>
    <row r="14" spans="1:14">
      <c r="A14" s="4"/>
      <c r="B14" s="1" t="s">
        <v>11</v>
      </c>
      <c r="C14" t="s">
        <v>10</v>
      </c>
      <c r="D14" t="s">
        <v>15</v>
      </c>
      <c r="E14">
        <v>1.5</v>
      </c>
    </row>
    <row r="15" spans="1:14">
      <c r="A15" s="4"/>
      <c r="B15" s="1" t="s">
        <v>11</v>
      </c>
      <c r="C15" t="s">
        <v>10</v>
      </c>
      <c r="D15" t="s">
        <v>16</v>
      </c>
      <c r="E15">
        <v>0.1</v>
      </c>
    </row>
    <row r="16" spans="1:14">
      <c r="A16" s="4"/>
      <c r="B16" s="1" t="s">
        <v>11</v>
      </c>
      <c r="C16" t="s">
        <v>10</v>
      </c>
      <c r="D16" t="s">
        <v>17</v>
      </c>
      <c r="E16">
        <v>0</v>
      </c>
    </row>
    <row r="17" spans="1:5">
      <c r="A17" s="4"/>
      <c r="B17" s="1" t="s">
        <v>11</v>
      </c>
      <c r="C17" t="s">
        <v>10</v>
      </c>
      <c r="D17" t="s">
        <v>18</v>
      </c>
      <c r="E17">
        <v>0.4</v>
      </c>
    </row>
    <row r="18" spans="1:5">
      <c r="A18" s="4"/>
      <c r="B18" s="1" t="s">
        <v>12</v>
      </c>
      <c r="C18" t="s">
        <v>9</v>
      </c>
      <c r="D18" t="s">
        <v>15</v>
      </c>
      <c r="E18">
        <v>753.55</v>
      </c>
    </row>
    <row r="19" spans="1:5">
      <c r="A19" s="4"/>
      <c r="B19" s="1" t="s">
        <v>12</v>
      </c>
      <c r="C19" t="s">
        <v>9</v>
      </c>
      <c r="D19" t="s">
        <v>19</v>
      </c>
      <c r="E19">
        <v>1.9</v>
      </c>
    </row>
    <row r="20" spans="1:5">
      <c r="A20" s="4"/>
      <c r="B20" s="1" t="s">
        <v>12</v>
      </c>
      <c r="C20" t="s">
        <v>9</v>
      </c>
      <c r="D20" t="s">
        <v>20</v>
      </c>
      <c r="E20">
        <v>49.5</v>
      </c>
    </row>
    <row r="21" spans="1:5">
      <c r="A21" s="4"/>
      <c r="B21" s="1" t="s">
        <v>12</v>
      </c>
      <c r="C21" t="s">
        <v>9</v>
      </c>
      <c r="D21" t="s">
        <v>21</v>
      </c>
      <c r="E21">
        <v>76.5</v>
      </c>
    </row>
    <row r="22" spans="1:5">
      <c r="A22" s="4"/>
      <c r="B22" s="1" t="s">
        <v>12</v>
      </c>
      <c r="C22" t="s">
        <v>9</v>
      </c>
      <c r="D22" t="s">
        <v>22</v>
      </c>
      <c r="E22">
        <v>701.2</v>
      </c>
    </row>
    <row r="23" spans="1:5">
      <c r="A23" s="4"/>
      <c r="B23" s="1" t="s">
        <v>12</v>
      </c>
      <c r="C23" t="s">
        <v>9</v>
      </c>
      <c r="D23" t="s">
        <v>23</v>
      </c>
      <c r="E23">
        <v>270</v>
      </c>
    </row>
    <row r="24" spans="1:5">
      <c r="A24" s="4"/>
      <c r="B24" s="1" t="s">
        <v>12</v>
      </c>
      <c r="C24" t="s">
        <v>9</v>
      </c>
      <c r="D24" t="s">
        <v>24</v>
      </c>
      <c r="E24">
        <v>0.5</v>
      </c>
    </row>
    <row r="25" spans="1:5">
      <c r="A25" s="4"/>
      <c r="B25" s="1" t="s">
        <v>12</v>
      </c>
      <c r="C25" t="s">
        <v>10</v>
      </c>
      <c r="D25" t="s">
        <v>15</v>
      </c>
      <c r="E25">
        <v>516.76666699999998</v>
      </c>
    </row>
    <row r="26" spans="1:5">
      <c r="A26" s="4"/>
      <c r="B26" s="1" t="s">
        <v>12</v>
      </c>
      <c r="C26" t="s">
        <v>10</v>
      </c>
      <c r="D26" t="s">
        <v>19</v>
      </c>
      <c r="E26">
        <v>1.7</v>
      </c>
    </row>
    <row r="27" spans="1:5">
      <c r="A27" s="4"/>
      <c r="B27" s="1" t="s">
        <v>12</v>
      </c>
      <c r="C27" t="s">
        <v>10</v>
      </c>
      <c r="D27" t="s">
        <v>20</v>
      </c>
      <c r="E27">
        <v>33.799999999999997</v>
      </c>
    </row>
    <row r="28" spans="1:5">
      <c r="A28" s="4"/>
      <c r="B28" s="1" t="s">
        <v>12</v>
      </c>
      <c r="C28" t="s">
        <v>10</v>
      </c>
      <c r="D28" t="s">
        <v>21</v>
      </c>
      <c r="E28">
        <v>52</v>
      </c>
    </row>
    <row r="29" spans="1:5">
      <c r="A29" s="4"/>
      <c r="B29" s="1" t="s">
        <v>12</v>
      </c>
      <c r="C29" t="s">
        <v>10</v>
      </c>
      <c r="D29" t="s">
        <v>22</v>
      </c>
      <c r="E29">
        <v>480.6</v>
      </c>
    </row>
    <row r="30" spans="1:5">
      <c r="A30" s="4"/>
      <c r="B30" s="1" t="s">
        <v>12</v>
      </c>
      <c r="C30" t="s">
        <v>9</v>
      </c>
      <c r="D30" t="s">
        <v>23</v>
      </c>
      <c r="E30">
        <v>227</v>
      </c>
    </row>
    <row r="31" spans="1:5">
      <c r="A31" s="4"/>
      <c r="B31" s="1" t="s">
        <v>12</v>
      </c>
      <c r="C31" t="s">
        <v>10</v>
      </c>
      <c r="D31" t="s">
        <v>24</v>
      </c>
      <c r="E31">
        <v>0.3</v>
      </c>
    </row>
  </sheetData>
  <mergeCells count="1">
    <mergeCell ref="A2:A31"/>
  </mergeCells>
  <pageMargins left="0" right="0" top="0.39410000000000006" bottom="0.39410000000000006" header="0" footer="0"/>
  <headerFooter>
    <oddHeader>&amp;C&amp;A</oddHeader>
    <oddFooter>&amp;CPágina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Total time</vt:lpstr>
      <vt:lpstr>Time in 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Gordillo</dc:creator>
  <cp:lastModifiedBy>Fernando</cp:lastModifiedBy>
  <cp:revision>7</cp:revision>
  <dcterms:created xsi:type="dcterms:W3CDTF">2022-10-24T20:54:15Z</dcterms:created>
  <dcterms:modified xsi:type="dcterms:W3CDTF">2022-11-25T11:05:30Z</dcterms:modified>
</cp:coreProperties>
</file>