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_Laptop\My Published Papers\Paper to be published this fall\2-Fragility Data Paper\To NCSA_New\"/>
    </mc:Choice>
  </mc:AlternateContent>
  <xr:revisionPtr revIDLastSave="0" documentId="13_ncr:1_{5D7BA4DC-A333-482F-8894-094014EED182}" xr6:coauthVersionLast="44" xr6:coauthVersionMax="44" xr10:uidLastSave="{00000000-0000-0000-0000-000000000000}"/>
  <bookViews>
    <workbookView xWindow="6953" yWindow="0" windowWidth="13567" windowHeight="9892" firstSheet="1" activeTab="1" xr2:uid="{00000000-000D-0000-FFFF-FFFF00000000}"/>
  </bookViews>
  <sheets>
    <sheet name="DS_Replacement_Cost" sheetId="1" r:id="rId1"/>
    <sheet name="HAZUS_Loss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0" i="1" l="1"/>
  <c r="E61" i="1" s="1"/>
  <c r="E62" i="1" l="1"/>
  <c r="E56" i="1"/>
  <c r="E57" i="1" s="1"/>
  <c r="E58" i="1" l="1"/>
  <c r="E63" i="1"/>
  <c r="G62" i="1"/>
  <c r="E52" i="1"/>
  <c r="E53" i="1" s="1"/>
  <c r="E54" i="1" l="1"/>
  <c r="E59" i="1"/>
  <c r="G63" i="1"/>
  <c r="F61" i="1"/>
  <c r="F62" i="1"/>
  <c r="F63" i="1"/>
  <c r="F60" i="1"/>
  <c r="G60" i="1"/>
  <c r="G61" i="1"/>
  <c r="E48" i="1"/>
  <c r="E49" i="1" s="1"/>
  <c r="E44" i="1"/>
  <c r="E45" i="1" s="1"/>
  <c r="E46" i="1" l="1"/>
  <c r="E50" i="1"/>
  <c r="F56" i="1"/>
  <c r="G59" i="1"/>
  <c r="F58" i="1"/>
  <c r="F59" i="1"/>
  <c r="F57" i="1"/>
  <c r="G56" i="1"/>
  <c r="G57" i="1"/>
  <c r="E55" i="1"/>
  <c r="G54" i="1"/>
  <c r="G58" i="1"/>
  <c r="E40" i="1"/>
  <c r="E41" i="1" s="1"/>
  <c r="E42" i="1" l="1"/>
  <c r="F54" i="1"/>
  <c r="F55" i="1"/>
  <c r="F53" i="1"/>
  <c r="F52" i="1"/>
  <c r="G55" i="1"/>
  <c r="G53" i="1"/>
  <c r="G52" i="1"/>
  <c r="E47" i="1"/>
  <c r="G46" i="1" s="1"/>
  <c r="E51" i="1"/>
  <c r="G50" i="1"/>
  <c r="E36" i="1"/>
  <c r="E37" i="1" s="1"/>
  <c r="E38" i="1" l="1"/>
  <c r="F49" i="1"/>
  <c r="F50" i="1"/>
  <c r="F51" i="1"/>
  <c r="F48" i="1"/>
  <c r="G51" i="1"/>
  <c r="G48" i="1"/>
  <c r="G49" i="1"/>
  <c r="G47" i="1"/>
  <c r="F46" i="1"/>
  <c r="F44" i="1"/>
  <c r="F45" i="1"/>
  <c r="F47" i="1"/>
  <c r="G45" i="1"/>
  <c r="G44" i="1"/>
  <c r="E43" i="1"/>
  <c r="G42" i="1"/>
  <c r="E32" i="1"/>
  <c r="E33" i="1" s="1"/>
  <c r="E34" i="1" l="1"/>
  <c r="F41" i="1"/>
  <c r="F40" i="1"/>
  <c r="G43" i="1"/>
  <c r="F42" i="1"/>
  <c r="F43" i="1"/>
  <c r="G41" i="1"/>
  <c r="G40" i="1"/>
  <c r="E39" i="1"/>
  <c r="G38" i="1"/>
  <c r="E28" i="1"/>
  <c r="E29" i="1" s="1"/>
  <c r="E30" i="1" l="1"/>
  <c r="G39" i="1"/>
  <c r="F36" i="1"/>
  <c r="F37" i="1"/>
  <c r="F38" i="1"/>
  <c r="F39" i="1"/>
  <c r="G37" i="1"/>
  <c r="G36" i="1"/>
  <c r="E35" i="1"/>
  <c r="G34" i="1"/>
  <c r="E24" i="1"/>
  <c r="E25" i="1" s="1"/>
  <c r="E26" i="1" l="1"/>
  <c r="F34" i="1"/>
  <c r="F35" i="1"/>
  <c r="F32" i="1"/>
  <c r="G35" i="1"/>
  <c r="F33" i="1"/>
  <c r="G33" i="1"/>
  <c r="G32" i="1"/>
  <c r="E31" i="1"/>
  <c r="G30" i="1"/>
  <c r="E20" i="1"/>
  <c r="E21" i="1" s="1"/>
  <c r="E22" i="1" l="1"/>
  <c r="E27" i="1"/>
  <c r="G26" i="1"/>
  <c r="F29" i="1"/>
  <c r="F30" i="1"/>
  <c r="F31" i="1"/>
  <c r="G31" i="1"/>
  <c r="F28" i="1"/>
  <c r="G28" i="1"/>
  <c r="G29" i="1"/>
  <c r="E16" i="1"/>
  <c r="E23" i="1" l="1"/>
  <c r="G22" i="1"/>
  <c r="E17" i="1"/>
  <c r="F26" i="1"/>
  <c r="F24" i="1"/>
  <c r="G27" i="1"/>
  <c r="F27" i="1"/>
  <c r="F25" i="1"/>
  <c r="G24" i="1"/>
  <c r="G25" i="1"/>
  <c r="E11" i="1"/>
  <c r="E12" i="1" s="1"/>
  <c r="E13" i="1" l="1"/>
  <c r="F23" i="1"/>
  <c r="F20" i="1"/>
  <c r="G23" i="1"/>
  <c r="F22" i="1"/>
  <c r="F21" i="1"/>
  <c r="G20" i="1"/>
  <c r="G21" i="1"/>
  <c r="E18" i="1"/>
  <c r="E7" i="1"/>
  <c r="E8" i="1" s="1"/>
  <c r="E9" i="1" l="1"/>
  <c r="E19" i="1"/>
  <c r="G18" i="1"/>
  <c r="E14" i="1"/>
  <c r="E3" i="1"/>
  <c r="E2" i="1"/>
  <c r="G14" i="1" l="1"/>
  <c r="E15" i="1"/>
  <c r="F19" i="1"/>
  <c r="F16" i="1"/>
  <c r="G19" i="1"/>
  <c r="F17" i="1"/>
  <c r="F18" i="1"/>
  <c r="G16" i="1"/>
  <c r="G17" i="1"/>
  <c r="E10" i="1"/>
  <c r="E4" i="1"/>
  <c r="F9" i="1" l="1"/>
  <c r="F7" i="1"/>
  <c r="F8" i="1"/>
  <c r="F10" i="1"/>
  <c r="G10" i="1"/>
  <c r="G8" i="1"/>
  <c r="G7" i="1"/>
  <c r="G9" i="1"/>
  <c r="F12" i="1"/>
  <c r="F13" i="1"/>
  <c r="F15" i="1"/>
  <c r="F11" i="1"/>
  <c r="G15" i="1"/>
  <c r="F14" i="1"/>
  <c r="G11" i="1"/>
  <c r="G12" i="1"/>
  <c r="G13" i="1"/>
  <c r="E5" i="1"/>
  <c r="E6" i="1" l="1"/>
  <c r="G5" i="1" s="1"/>
  <c r="G2" i="1" l="1"/>
  <c r="F6" i="1"/>
  <c r="F3" i="1"/>
  <c r="F2" i="1"/>
  <c r="G6" i="1"/>
  <c r="F5" i="1"/>
  <c r="F4" i="1"/>
  <c r="G3" i="1"/>
  <c r="G4" i="1"/>
</calcChain>
</file>

<file path=xl/sharedStrings.xml><?xml version="1.0" encoding="utf-8"?>
<sst xmlns="http://schemas.openxmlformats.org/spreadsheetml/2006/main" count="99" uniqueCount="27">
  <si>
    <t>Archetype</t>
  </si>
  <si>
    <t>DS</t>
  </si>
  <si>
    <t>DS0</t>
  </si>
  <si>
    <t>DS1</t>
  </si>
  <si>
    <t>DS2</t>
  </si>
  <si>
    <t>DS3</t>
  </si>
  <si>
    <t>DS4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</si>
  <si>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</si>
  <si>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</si>
  <si>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</si>
  <si>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</si>
  <si>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</si>
  <si>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</si>
  <si>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</si>
  <si>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</si>
  <si>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</si>
  <si>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</si>
  <si>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</si>
  <si>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</si>
  <si>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</si>
  <si>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</si>
  <si>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</si>
  <si>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µ</t>
  </si>
  <si>
    <t>σ</t>
  </si>
  <si>
    <t xml:space="preserve">µ cum. </t>
  </si>
  <si>
    <t>Lr %</t>
  </si>
  <si>
    <t>Lrc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</si>
</sst>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1" fontId="0" fillId="5" borderId="0" xfId="0" applyNumberFormat="1" applyFill="1" applyBorder="1" applyAlignment="1">
      <alignment vertical="center"/>
    </xf>
    <xf numFmtId="1" fontId="0" fillId="4" borderId="0" xfId="0" applyNumberFormat="1" applyFill="1" applyBorder="1" applyAlignment="1">
      <alignment horizontal="center" vertical="center"/>
    </xf>
    <xf numFmtId="1" fontId="0" fillId="3" borderId="0" xfId="0" applyNumberFormat="1" applyFill="1" applyBorder="1" applyAlignment="1">
      <alignment horizontal="center" vertical="center"/>
    </xf>
    <xf numFmtId="2" fontId="0" fillId="3" borderId="0" xfId="0" applyNumberForma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 vertical="center"/>
    </xf>
    <xf numFmtId="2" fontId="0" fillId="2" borderId="0" xfId="0" applyNumberFormat="1" applyFill="1" applyBorder="1" applyAlignment="1">
      <alignment horizontal="center" vertical="center"/>
    </xf>
    <xf numFmtId="1" fontId="0" fillId="5" borderId="0" xfId="0" applyNumberFormat="1" applyFill="1" applyBorder="1" applyAlignment="1">
      <alignment horizontal="center" vertical="center"/>
    </xf>
    <xf numFmtId="2" fontId="0" fillId="5" borderId="0" xfId="0" applyNumberFormat="1" applyFill="1" applyBorder="1" applyAlignment="1">
      <alignment horizontal="center" vertical="center"/>
    </xf>
    <xf numFmtId="1" fontId="0" fillId="6" borderId="0" xfId="0" applyNumberFormat="1" applyFill="1" applyBorder="1" applyAlignment="1">
      <alignment horizontal="center" vertical="center"/>
    </xf>
    <xf numFmtId="2" fontId="0" fillId="6" borderId="0" xfId="0" applyNumberFormat="1" applyFill="1" applyBorder="1" applyAlignment="1">
      <alignment horizontal="center" vertical="center"/>
    </xf>
    <xf numFmtId="2" fontId="0" fillId="4" borderId="0" xfId="0" applyNumberFormat="1" applyFill="1" applyBorder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2" fontId="0" fillId="2" borderId="0" xfId="0" applyNumberFormat="1" applyFill="1" applyAlignment="1">
      <alignment horizontal="center" vertical="center"/>
    </xf>
    <xf numFmtId="2" fontId="0" fillId="5" borderId="0" xfId="0" applyNumberFormat="1" applyFill="1" applyAlignment="1">
      <alignment horizontal="center" vertical="center"/>
    </xf>
    <xf numFmtId="1" fontId="0" fillId="4" borderId="0" xfId="0" applyNumberFormat="1" applyFill="1" applyAlignment="1">
      <alignment horizontal="center" vertical="center"/>
    </xf>
    <xf numFmtId="1" fontId="0" fillId="3" borderId="0" xfId="0" applyNumberForma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0" fillId="5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topLeftCell="A28" workbookViewId="0">
      <selection activeCell="E3" sqref="E3:E63"/>
    </sheetView>
  </sheetViews>
  <sheetFormatPr defaultRowHeight="14.25" x14ac:dyDescent="0.45"/>
  <cols>
    <col min="1" max="1" width="10.1328125" bestFit="1" customWidth="1"/>
    <col min="3" max="3" width="16.73046875" bestFit="1" customWidth="1"/>
    <col min="4" max="4" width="15.73046875" bestFit="1" customWidth="1"/>
    <col min="5" max="5" width="16.73046875" bestFit="1" customWidth="1"/>
    <col min="6" max="6" width="9.59765625" bestFit="1" customWidth="1"/>
  </cols>
  <sheetData>
    <row r="1" spans="1:7" x14ac:dyDescent="0.45">
      <c r="A1" t="s">
        <v>0</v>
      </c>
      <c r="B1" t="s">
        <v>1</v>
      </c>
      <c r="C1" s="1" t="s">
        <v>22</v>
      </c>
      <c r="D1" s="1" t="s">
        <v>23</v>
      </c>
      <c r="E1" s="1" t="s">
        <v>24</v>
      </c>
      <c r="F1" s="1" t="s">
        <v>25</v>
      </c>
      <c r="G1" s="1" t="s">
        <v>26</v>
      </c>
    </row>
    <row r="2" spans="1:7" x14ac:dyDescent="0.45">
      <c r="A2" s="21" t="s">
        <v>7</v>
      </c>
      <c r="B2" t="s">
        <v>2</v>
      </c>
      <c r="C2" s="10">
        <v>4260</v>
      </c>
      <c r="D2" s="10">
        <v>793.80413201242538</v>
      </c>
      <c r="E2" s="10">
        <f>C2</f>
        <v>4260</v>
      </c>
      <c r="F2" s="11">
        <f>C2/$E$6</f>
        <v>1.9029878248983174E-2</v>
      </c>
      <c r="G2" s="11">
        <f>E2/$E$6</f>
        <v>1.9029878248983174E-2</v>
      </c>
    </row>
    <row r="3" spans="1:7" x14ac:dyDescent="0.45">
      <c r="A3" s="21"/>
      <c r="B3" t="s">
        <v>3</v>
      </c>
      <c r="C3" s="3">
        <v>23654</v>
      </c>
      <c r="D3" s="3">
        <v>2121.2684884285627</v>
      </c>
      <c r="E3" s="3">
        <f>E2+C3</f>
        <v>27914</v>
      </c>
      <c r="F3" s="12">
        <f t="shared" ref="F3:F6" si="0">C3/$E$6</f>
        <v>0.10566496246512865</v>
      </c>
      <c r="G3" s="12">
        <f t="shared" ref="G3:G6" si="1">E3/$E$6</f>
        <v>0.12469484071411181</v>
      </c>
    </row>
    <row r="4" spans="1:7" x14ac:dyDescent="0.45">
      <c r="A4" s="21"/>
      <c r="B4" t="s">
        <v>4</v>
      </c>
      <c r="C4" s="4">
        <v>65160.4</v>
      </c>
      <c r="D4" s="4">
        <v>4977.6091475978701</v>
      </c>
      <c r="E4" s="4">
        <f>E3+C4</f>
        <v>93074.4</v>
      </c>
      <c r="F4" s="5">
        <f t="shared" si="0"/>
        <v>0.29107851611620733</v>
      </c>
      <c r="G4" s="5">
        <f t="shared" si="1"/>
        <v>0.41577335683031913</v>
      </c>
    </row>
    <row r="5" spans="1:7" x14ac:dyDescent="0.45">
      <c r="A5" s="21"/>
      <c r="B5" t="s">
        <v>5</v>
      </c>
      <c r="C5" s="6">
        <v>51832.1</v>
      </c>
      <c r="D5" s="6">
        <v>3542.7725445616743</v>
      </c>
      <c r="E5" s="6">
        <f t="shared" ref="E5:E6" si="2">E4+C5</f>
        <v>144906.5</v>
      </c>
      <c r="F5" s="7">
        <f t="shared" si="0"/>
        <v>0.23153956628852601</v>
      </c>
      <c r="G5" s="7">
        <f t="shared" si="1"/>
        <v>0.64731292311884514</v>
      </c>
    </row>
    <row r="6" spans="1:7" x14ac:dyDescent="0.45">
      <c r="A6" s="21"/>
      <c r="B6" t="s">
        <v>6</v>
      </c>
      <c r="C6" s="8">
        <v>78952</v>
      </c>
      <c r="D6" s="8">
        <v>7924.217090665803</v>
      </c>
      <c r="E6" s="8">
        <f t="shared" si="2"/>
        <v>223858.5</v>
      </c>
      <c r="F6" s="9">
        <f t="shared" si="0"/>
        <v>0.35268707688115486</v>
      </c>
      <c r="G6" s="9">
        <f t="shared" si="1"/>
        <v>1</v>
      </c>
    </row>
    <row r="7" spans="1:7" x14ac:dyDescent="0.45">
      <c r="A7" s="21" t="s">
        <v>8</v>
      </c>
      <c r="B7" t="s">
        <v>3</v>
      </c>
      <c r="C7" s="3">
        <v>48849.1</v>
      </c>
      <c r="D7" s="3">
        <v>4134.8212660887775</v>
      </c>
      <c r="E7" s="3">
        <f>C7</f>
        <v>48849.1</v>
      </c>
      <c r="F7" s="12">
        <f>C7/$E$10</f>
        <v>8.3196344947768439E-2</v>
      </c>
      <c r="G7" s="12">
        <f>E7/$E$10</f>
        <v>8.3196344947768439E-2</v>
      </c>
    </row>
    <row r="8" spans="1:7" x14ac:dyDescent="0.45">
      <c r="A8" s="21"/>
      <c r="B8" t="s">
        <v>4</v>
      </c>
      <c r="C8" s="4">
        <v>227650.5</v>
      </c>
      <c r="D8" s="4">
        <v>19340.995580954463</v>
      </c>
      <c r="E8" s="4">
        <f>E7+C8</f>
        <v>276499.59999999998</v>
      </c>
      <c r="F8" s="5">
        <f t="shared" ref="F8:F10" si="3">C8/$E$10</f>
        <v>0.38771829011244746</v>
      </c>
      <c r="G8" s="5">
        <f t="shared" ref="G8:G10" si="4">E8/$E$10</f>
        <v>0.47091463506021586</v>
      </c>
    </row>
    <row r="9" spans="1:7" x14ac:dyDescent="0.45">
      <c r="A9" s="21"/>
      <c r="B9" t="s">
        <v>5</v>
      </c>
      <c r="C9" s="6">
        <v>132901.6</v>
      </c>
      <c r="D9" s="6">
        <v>9081.8564430682345</v>
      </c>
      <c r="E9" s="6">
        <f>E8+C9</f>
        <v>409401.19999999995</v>
      </c>
      <c r="F9" s="7">
        <f t="shared" si="3"/>
        <v>0.22634864015325445</v>
      </c>
      <c r="G9" s="7">
        <f t="shared" si="4"/>
        <v>0.69726327521347031</v>
      </c>
    </row>
    <row r="10" spans="1:7" x14ac:dyDescent="0.45">
      <c r="A10" s="21"/>
      <c r="B10" t="s">
        <v>6</v>
      </c>
      <c r="C10" s="8">
        <v>177753.2</v>
      </c>
      <c r="D10" s="8">
        <v>17840.649323139838</v>
      </c>
      <c r="E10" s="8">
        <f>E9+C10</f>
        <v>587154.39999999991</v>
      </c>
      <c r="F10" s="9">
        <f t="shared" si="3"/>
        <v>0.3027367247865298</v>
      </c>
      <c r="G10" s="9">
        <f t="shared" si="4"/>
        <v>1</v>
      </c>
    </row>
    <row r="11" spans="1:7" x14ac:dyDescent="0.45">
      <c r="A11" s="21" t="s">
        <v>9</v>
      </c>
      <c r="B11" t="s">
        <v>2</v>
      </c>
      <c r="C11" s="10">
        <v>16227</v>
      </c>
      <c r="D11" s="10">
        <v>1736.1931236184528</v>
      </c>
      <c r="E11" s="10">
        <f>C11</f>
        <v>16227</v>
      </c>
      <c r="F11" s="11">
        <f>C11/$E$15</f>
        <v>3.4765439335465276E-2</v>
      </c>
      <c r="G11" s="11">
        <f>E11/$E$15</f>
        <v>3.4765439335465276E-2</v>
      </c>
    </row>
    <row r="12" spans="1:7" x14ac:dyDescent="0.45">
      <c r="A12" s="21"/>
      <c r="B12" t="s">
        <v>3</v>
      </c>
      <c r="C12" s="3">
        <v>48789.25</v>
      </c>
      <c r="D12" s="3">
        <v>4053.0312980687677</v>
      </c>
      <c r="E12" s="3">
        <f>E11+C12</f>
        <v>65016.25</v>
      </c>
      <c r="F12" s="12">
        <f t="shared" ref="F12:F15" si="5">C12/$E$15</f>
        <v>0.10452823757304797</v>
      </c>
      <c r="G12" s="12">
        <f t="shared" ref="G12:G15" si="6">E12/$E$15</f>
        <v>0.13929367690851324</v>
      </c>
    </row>
    <row r="13" spans="1:7" x14ac:dyDescent="0.45">
      <c r="A13" s="21"/>
      <c r="B13" t="s">
        <v>4</v>
      </c>
      <c r="C13" s="4">
        <v>92979.5</v>
      </c>
      <c r="D13" s="4">
        <v>6475.0836698262056</v>
      </c>
      <c r="E13" s="4">
        <f>E12+C13</f>
        <v>157995.75</v>
      </c>
      <c r="F13" s="5">
        <f t="shared" si="5"/>
        <v>0.19920337503493521</v>
      </c>
      <c r="G13" s="5">
        <f t="shared" si="6"/>
        <v>0.33849705194344848</v>
      </c>
    </row>
    <row r="14" spans="1:7" x14ac:dyDescent="0.45">
      <c r="A14" s="21"/>
      <c r="B14" t="s">
        <v>5</v>
      </c>
      <c r="C14" s="6">
        <v>179136.5</v>
      </c>
      <c r="D14" s="6">
        <v>12953.437416618417</v>
      </c>
      <c r="E14" s="6">
        <f>E13+C14</f>
        <v>337132.25</v>
      </c>
      <c r="F14" s="7">
        <f t="shared" si="5"/>
        <v>0.38378992564969344</v>
      </c>
      <c r="G14" s="7">
        <f t="shared" si="6"/>
        <v>0.72228697759314187</v>
      </c>
    </row>
    <row r="15" spans="1:7" x14ac:dyDescent="0.45">
      <c r="A15" s="21"/>
      <c r="B15" t="s">
        <v>6</v>
      </c>
      <c r="C15" s="8">
        <v>129624.4</v>
      </c>
      <c r="D15" s="8">
        <v>11963.980007349144</v>
      </c>
      <c r="E15" s="8">
        <f>E14+C15</f>
        <v>466756.65</v>
      </c>
      <c r="F15" s="9">
        <f t="shared" si="5"/>
        <v>0.27771302240685802</v>
      </c>
      <c r="G15" s="9">
        <f t="shared" si="6"/>
        <v>1</v>
      </c>
    </row>
    <row r="16" spans="1:7" x14ac:dyDescent="0.45">
      <c r="A16" s="21" t="s">
        <v>10</v>
      </c>
      <c r="B16" t="s">
        <v>3</v>
      </c>
      <c r="C16" s="3">
        <v>598903.49578200001</v>
      </c>
      <c r="D16" s="3">
        <v>49850.615782525922</v>
      </c>
      <c r="E16" s="3">
        <f>C16</f>
        <v>598903.49578200001</v>
      </c>
      <c r="F16" s="12">
        <f>C16/$E$19</f>
        <v>0.14968780345097316</v>
      </c>
      <c r="G16" s="12">
        <f>E16/$E$19</f>
        <v>0.14968780345097316</v>
      </c>
    </row>
    <row r="17" spans="1:7" x14ac:dyDescent="0.45">
      <c r="A17" s="21"/>
      <c r="B17" t="s">
        <v>4</v>
      </c>
      <c r="C17" s="4">
        <v>735368.96153999981</v>
      </c>
      <c r="D17" s="4">
        <v>59673.012341575079</v>
      </c>
      <c r="E17" s="4">
        <f>E16+C17</f>
        <v>1334272.4573219998</v>
      </c>
      <c r="F17" s="5">
        <f t="shared" ref="F17:F19" si="7">C17/$E$19</f>
        <v>0.18379549519112032</v>
      </c>
      <c r="G17" s="5">
        <f t="shared" ref="G17:G19" si="8">E17/$E$19</f>
        <v>0.33348329864209347</v>
      </c>
    </row>
    <row r="18" spans="1:7" x14ac:dyDescent="0.45">
      <c r="A18" s="21"/>
      <c r="B18" t="s">
        <v>5</v>
      </c>
      <c r="C18" s="6">
        <v>1712522.5549099997</v>
      </c>
      <c r="D18" s="6">
        <v>87442.343242077739</v>
      </c>
      <c r="E18" s="6">
        <f>E17+C18</f>
        <v>3046795.0122319995</v>
      </c>
      <c r="F18" s="7">
        <f t="shared" si="7"/>
        <v>0.42802177881765974</v>
      </c>
      <c r="G18" s="7">
        <f t="shared" si="8"/>
        <v>0.76150507745975315</v>
      </c>
    </row>
    <row r="19" spans="1:7" x14ac:dyDescent="0.45">
      <c r="A19" s="21"/>
      <c r="B19" t="s">
        <v>6</v>
      </c>
      <c r="C19" s="8">
        <v>954222.3183360002</v>
      </c>
      <c r="D19" s="8">
        <v>88044.782375159266</v>
      </c>
      <c r="E19" s="8">
        <f>E18+C19</f>
        <v>4001017.3305679997</v>
      </c>
      <c r="F19" s="9">
        <f t="shared" si="7"/>
        <v>0.23849492254024682</v>
      </c>
      <c r="G19" s="9">
        <f t="shared" si="8"/>
        <v>1</v>
      </c>
    </row>
    <row r="20" spans="1:7" x14ac:dyDescent="0.45">
      <c r="A20" s="21" t="s">
        <v>11</v>
      </c>
      <c r="B20" t="s">
        <v>3</v>
      </c>
      <c r="C20" s="17">
        <v>70250</v>
      </c>
      <c r="D20" s="17">
        <v>12515.275666160933</v>
      </c>
      <c r="E20" s="17">
        <f>C20</f>
        <v>70250</v>
      </c>
      <c r="F20" s="13">
        <f>C20/$E$23</f>
        <v>4.1452367026043442E-2</v>
      </c>
      <c r="G20" s="13">
        <f>E20/$E$23</f>
        <v>4.1452367026043442E-2</v>
      </c>
    </row>
    <row r="21" spans="1:7" x14ac:dyDescent="0.45">
      <c r="A21" s="21"/>
      <c r="B21" t="s">
        <v>4</v>
      </c>
      <c r="C21" s="18">
        <v>153848.5</v>
      </c>
      <c r="D21" s="18">
        <v>14617.057135843042</v>
      </c>
      <c r="E21" s="18">
        <f>E20+C21</f>
        <v>224098.5</v>
      </c>
      <c r="F21" s="14">
        <f t="shared" ref="F21:F23" si="9">C21/$E$23</f>
        <v>9.0781273856316652E-2</v>
      </c>
      <c r="G21" s="14">
        <f t="shared" ref="G21:G23" si="10">E21/$E$23</f>
        <v>0.13223364088236009</v>
      </c>
    </row>
    <row r="22" spans="1:7" x14ac:dyDescent="0.45">
      <c r="A22" s="21"/>
      <c r="B22" t="s">
        <v>5</v>
      </c>
      <c r="C22" s="19">
        <v>797292.75</v>
      </c>
      <c r="D22" s="19">
        <v>121499.97320376505</v>
      </c>
      <c r="E22" s="19">
        <f>E21+C22</f>
        <v>1021391.25</v>
      </c>
      <c r="F22" s="15">
        <f t="shared" si="9"/>
        <v>0.47045796014524555</v>
      </c>
      <c r="G22" s="15">
        <f t="shared" si="10"/>
        <v>0.60269160102760566</v>
      </c>
    </row>
    <row r="23" spans="1:7" x14ac:dyDescent="0.45">
      <c r="A23" s="21"/>
      <c r="B23" t="s">
        <v>6</v>
      </c>
      <c r="C23" s="20">
        <v>673325</v>
      </c>
      <c r="D23" s="20">
        <v>86129.460600017686</v>
      </c>
      <c r="E23" s="20">
        <f>E22+C23</f>
        <v>1694716.25</v>
      </c>
      <c r="F23" s="16">
        <f t="shared" si="9"/>
        <v>0.39730839897239434</v>
      </c>
      <c r="G23" s="16">
        <f t="shared" si="10"/>
        <v>1</v>
      </c>
    </row>
    <row r="24" spans="1:7" x14ac:dyDescent="0.45">
      <c r="A24" s="21" t="s">
        <v>12</v>
      </c>
      <c r="B24" t="s">
        <v>3</v>
      </c>
      <c r="C24" s="17">
        <v>452021.15354000003</v>
      </c>
      <c r="D24" s="17">
        <v>164014.93859516518</v>
      </c>
      <c r="E24" s="17">
        <f>C24</f>
        <v>452021.15354000003</v>
      </c>
      <c r="F24" s="13">
        <f>C24/$E$27</f>
        <v>2.45657680120017E-2</v>
      </c>
      <c r="G24" s="13">
        <f>E24/$E$27</f>
        <v>2.45657680120017E-2</v>
      </c>
    </row>
    <row r="25" spans="1:7" x14ac:dyDescent="0.45">
      <c r="A25" s="21"/>
      <c r="B25" t="s">
        <v>4</v>
      </c>
      <c r="C25" s="18">
        <v>5168222.3552100006</v>
      </c>
      <c r="D25" s="18">
        <v>339948.54130470508</v>
      </c>
      <c r="E25" s="18">
        <f>E24+C25</f>
        <v>5620243.508750001</v>
      </c>
      <c r="F25" s="14">
        <f t="shared" ref="F25:F27" si="11">C25/$E$27</f>
        <v>0.28087480069955384</v>
      </c>
      <c r="G25" s="14">
        <f t="shared" ref="G25:G27" si="12">E25/$E$27</f>
        <v>0.30544056871155556</v>
      </c>
    </row>
    <row r="26" spans="1:7" x14ac:dyDescent="0.45">
      <c r="A26" s="21"/>
      <c r="B26" t="s">
        <v>5</v>
      </c>
      <c r="C26" s="19">
        <v>7708275.7956299987</v>
      </c>
      <c r="D26" s="19">
        <v>752752.31257095851</v>
      </c>
      <c r="E26" s="19">
        <f>E25+C26</f>
        <v>13328519.30438</v>
      </c>
      <c r="F26" s="15">
        <f t="shared" si="11"/>
        <v>0.41891781719728227</v>
      </c>
      <c r="G26" s="15">
        <f t="shared" si="12"/>
        <v>0.72435838590883783</v>
      </c>
    </row>
    <row r="27" spans="1:7" x14ac:dyDescent="0.45">
      <c r="A27" s="21"/>
      <c r="B27" t="s">
        <v>6</v>
      </c>
      <c r="C27" s="20">
        <v>5071929.3735999996</v>
      </c>
      <c r="D27" s="2">
        <v>524740.09269378392</v>
      </c>
      <c r="E27" s="20">
        <f>E26+C27</f>
        <v>18400448.677979998</v>
      </c>
      <c r="F27" s="16">
        <f t="shared" si="11"/>
        <v>0.27564161409116228</v>
      </c>
      <c r="G27" s="16">
        <f t="shared" si="12"/>
        <v>1</v>
      </c>
    </row>
    <row r="28" spans="1:7" x14ac:dyDescent="0.45">
      <c r="A28" s="21" t="s">
        <v>13</v>
      </c>
      <c r="B28" t="s">
        <v>3</v>
      </c>
      <c r="C28" s="17">
        <v>53036.126129999997</v>
      </c>
      <c r="D28" s="17">
        <v>18208.970705333217</v>
      </c>
      <c r="E28" s="17">
        <f>C28</f>
        <v>53036.126129999997</v>
      </c>
      <c r="F28" s="13">
        <f>C28/$E$31</f>
        <v>2.1449695378143997E-2</v>
      </c>
      <c r="G28" s="13">
        <f>E28/$E$31</f>
        <v>2.1449695378143997E-2</v>
      </c>
    </row>
    <row r="29" spans="1:7" x14ac:dyDescent="0.45">
      <c r="A29" s="21"/>
      <c r="B29" t="s">
        <v>4</v>
      </c>
      <c r="C29" s="18">
        <v>1072039.7298512501</v>
      </c>
      <c r="D29" s="18">
        <v>70626.56193801784</v>
      </c>
      <c r="E29" s="18">
        <f>E28+C29</f>
        <v>1125075.8559812501</v>
      </c>
      <c r="F29" s="14">
        <f t="shared" ref="F29:F31" si="13">C29/$E$31</f>
        <v>0.43357098861656806</v>
      </c>
      <c r="G29" s="14">
        <f t="shared" ref="G29:G31" si="14">E29/$E$31</f>
        <v>0.45502068399471207</v>
      </c>
    </row>
    <row r="30" spans="1:7" x14ac:dyDescent="0.45">
      <c r="A30" s="21"/>
      <c r="B30" t="s">
        <v>5</v>
      </c>
      <c r="C30" s="19">
        <v>717242.94667950005</v>
      </c>
      <c r="D30" s="19">
        <v>124440.48571685627</v>
      </c>
      <c r="E30" s="19">
        <f>E29+C30</f>
        <v>1842318.8026607502</v>
      </c>
      <c r="F30" s="15">
        <f t="shared" si="13"/>
        <v>0.29007855288464024</v>
      </c>
      <c r="G30" s="15">
        <f t="shared" si="14"/>
        <v>0.74509923687935231</v>
      </c>
    </row>
    <row r="31" spans="1:7" x14ac:dyDescent="0.45">
      <c r="A31" s="21"/>
      <c r="B31" t="s">
        <v>6</v>
      </c>
      <c r="C31" s="20">
        <v>630262.98440000007</v>
      </c>
      <c r="D31" s="20">
        <v>65309.544947177586</v>
      </c>
      <c r="E31" s="20">
        <f>E30+C31</f>
        <v>2472581.7870607502</v>
      </c>
      <c r="F31" s="16">
        <f t="shared" si="13"/>
        <v>0.25490076312064769</v>
      </c>
      <c r="G31" s="16">
        <f t="shared" si="14"/>
        <v>1</v>
      </c>
    </row>
    <row r="32" spans="1:7" x14ac:dyDescent="0.45">
      <c r="A32" s="21" t="s">
        <v>14</v>
      </c>
      <c r="B32" t="s">
        <v>3</v>
      </c>
      <c r="C32" s="17">
        <v>1064413.233025</v>
      </c>
      <c r="D32" s="17">
        <v>397143.24527056341</v>
      </c>
      <c r="E32" s="17">
        <f>C32</f>
        <v>1064413.233025</v>
      </c>
      <c r="F32" s="13">
        <f>C32/$E$35</f>
        <v>3.4456080708777856E-2</v>
      </c>
      <c r="G32" s="13">
        <f>E32/$E$35</f>
        <v>3.4456080708777856E-2</v>
      </c>
    </row>
    <row r="33" spans="1:7" x14ac:dyDescent="0.45">
      <c r="A33" s="21"/>
      <c r="B33" t="s">
        <v>4</v>
      </c>
      <c r="C33" s="18">
        <v>7248631.7749500005</v>
      </c>
      <c r="D33" s="18">
        <v>553895.44320711331</v>
      </c>
      <c r="E33" s="18">
        <f>E32+C33</f>
        <v>8313045.0079750009</v>
      </c>
      <c r="F33" s="14">
        <f t="shared" ref="F33:F35" si="15">C33/$E$35</f>
        <v>0.23464518639634646</v>
      </c>
      <c r="G33" s="14">
        <f t="shared" ref="G33:G35" si="16">E33/$E$35</f>
        <v>0.26910126710512433</v>
      </c>
    </row>
    <row r="34" spans="1:7" x14ac:dyDescent="0.45">
      <c r="A34" s="21"/>
      <c r="B34" t="s">
        <v>5</v>
      </c>
      <c r="C34" s="19">
        <v>10887680.03585</v>
      </c>
      <c r="D34" s="19">
        <v>731148.60850568605</v>
      </c>
      <c r="E34" s="19">
        <f>E33+C34</f>
        <v>19200725.043825001</v>
      </c>
      <c r="F34" s="15">
        <f t="shared" si="15"/>
        <v>0.35244468070023127</v>
      </c>
      <c r="G34" s="15">
        <f t="shared" si="16"/>
        <v>0.62154594780535555</v>
      </c>
    </row>
    <row r="35" spans="1:7" x14ac:dyDescent="0.45">
      <c r="A35" s="21"/>
      <c r="B35" t="s">
        <v>6</v>
      </c>
      <c r="C35" s="20">
        <v>11691158.511399999</v>
      </c>
      <c r="D35" s="20">
        <v>1243917.0650206094</v>
      </c>
      <c r="E35" s="20">
        <f>E34+C35</f>
        <v>30891883.555225</v>
      </c>
      <c r="F35" s="16">
        <f t="shared" si="15"/>
        <v>0.3784540521946444</v>
      </c>
      <c r="G35" s="16">
        <f t="shared" si="16"/>
        <v>1</v>
      </c>
    </row>
    <row r="36" spans="1:7" x14ac:dyDescent="0.45">
      <c r="A36" s="21" t="s">
        <v>15</v>
      </c>
      <c r="B36" t="s">
        <v>3</v>
      </c>
      <c r="C36" s="17">
        <v>486935.82829999994</v>
      </c>
      <c r="D36" s="17">
        <v>165807.81497501966</v>
      </c>
      <c r="E36" s="17">
        <f>C36</f>
        <v>486935.82829999994</v>
      </c>
      <c r="F36" s="13">
        <f>C36/$E$39</f>
        <v>4.049603042379258E-2</v>
      </c>
      <c r="G36" s="13">
        <f>E36/$E$39</f>
        <v>4.049603042379258E-2</v>
      </c>
    </row>
    <row r="37" spans="1:7" x14ac:dyDescent="0.45">
      <c r="A37" s="21"/>
      <c r="B37" t="s">
        <v>4</v>
      </c>
      <c r="C37" s="18">
        <v>2083967.2563499999</v>
      </c>
      <c r="D37" s="18">
        <v>162065.90629029743</v>
      </c>
      <c r="E37" s="18">
        <f>E36+C37</f>
        <v>2570903.0846499996</v>
      </c>
      <c r="F37" s="14">
        <f t="shared" ref="F37:F39" si="17">C37/$E$39</f>
        <v>0.17331318935796855</v>
      </c>
      <c r="G37" s="14">
        <f t="shared" ref="G37:G39" si="18">E37/$E$39</f>
        <v>0.2138092197817611</v>
      </c>
    </row>
    <row r="38" spans="1:7" x14ac:dyDescent="0.45">
      <c r="A38" s="21"/>
      <c r="B38" t="s">
        <v>5</v>
      </c>
      <c r="C38" s="19">
        <v>3889169.5899999994</v>
      </c>
      <c r="D38" s="19">
        <v>581908.89698738582</v>
      </c>
      <c r="E38" s="19">
        <f>E37+C38</f>
        <v>6460072.6746499985</v>
      </c>
      <c r="F38" s="15">
        <f t="shared" si="17"/>
        <v>0.32344288689904338</v>
      </c>
      <c r="G38" s="15">
        <f t="shared" si="18"/>
        <v>0.53725210668080448</v>
      </c>
    </row>
    <row r="39" spans="1:7" x14ac:dyDescent="0.45">
      <c r="A39" s="21"/>
      <c r="B39" t="s">
        <v>6</v>
      </c>
      <c r="C39" s="20">
        <v>5564212.7479999997</v>
      </c>
      <c r="D39" s="20">
        <v>535221.48472206655</v>
      </c>
      <c r="E39" s="20">
        <f>E38+C39</f>
        <v>12024285.422649998</v>
      </c>
      <c r="F39" s="16">
        <f t="shared" si="17"/>
        <v>0.46274789331919558</v>
      </c>
      <c r="G39" s="16">
        <f t="shared" si="18"/>
        <v>1</v>
      </c>
    </row>
    <row r="40" spans="1:7" x14ac:dyDescent="0.45">
      <c r="A40" s="21" t="s">
        <v>16</v>
      </c>
      <c r="B40" t="s">
        <v>3</v>
      </c>
      <c r="C40" s="17">
        <v>569036.34104999993</v>
      </c>
      <c r="D40" s="17">
        <v>93693.218785442834</v>
      </c>
      <c r="E40" s="17">
        <f>C40</f>
        <v>569036.34104999993</v>
      </c>
      <c r="F40" s="13">
        <f>C40/$E$43</f>
        <v>7.9680354375266313E-2</v>
      </c>
      <c r="G40" s="13">
        <f>E40/$E$43</f>
        <v>7.9680354375266313E-2</v>
      </c>
    </row>
    <row r="41" spans="1:7" x14ac:dyDescent="0.45">
      <c r="A41" s="21"/>
      <c r="B41" t="s">
        <v>4</v>
      </c>
      <c r="C41" s="18">
        <v>2125013.3643100001</v>
      </c>
      <c r="D41" s="18">
        <v>170008.67212409535</v>
      </c>
      <c r="E41" s="18">
        <f>E40+C41</f>
        <v>2694049.70536</v>
      </c>
      <c r="F41" s="14">
        <f t="shared" ref="F41:F43" si="19">C41/$E$43</f>
        <v>0.2975588828087164</v>
      </c>
      <c r="G41" s="14">
        <f t="shared" ref="G41:G43" si="20">E41/$E$43</f>
        <v>0.37723923718398267</v>
      </c>
    </row>
    <row r="42" spans="1:7" x14ac:dyDescent="0.45">
      <c r="A42" s="21"/>
      <c r="B42" t="s">
        <v>5</v>
      </c>
      <c r="C42" s="19">
        <v>1573521.45001</v>
      </c>
      <c r="D42" s="19">
        <v>144650.72069695391</v>
      </c>
      <c r="E42" s="19">
        <f>E41+C42</f>
        <v>4267571.1553699998</v>
      </c>
      <c r="F42" s="15">
        <f t="shared" si="19"/>
        <v>0.22033521887640381</v>
      </c>
      <c r="G42" s="15">
        <f t="shared" si="20"/>
        <v>0.59757445606038651</v>
      </c>
    </row>
    <row r="43" spans="1:7" x14ac:dyDescent="0.45">
      <c r="A43" s="21"/>
      <c r="B43" t="s">
        <v>6</v>
      </c>
      <c r="C43" s="20">
        <v>2873917.4274999998</v>
      </c>
      <c r="D43" s="20">
        <v>223586.86817002785</v>
      </c>
      <c r="E43" s="20">
        <f>E42+C43</f>
        <v>7141488.5828699991</v>
      </c>
      <c r="F43" s="16">
        <f t="shared" si="19"/>
        <v>0.40242554393961361</v>
      </c>
      <c r="G43" s="16">
        <f t="shared" si="20"/>
        <v>1</v>
      </c>
    </row>
    <row r="44" spans="1:7" x14ac:dyDescent="0.45">
      <c r="A44" s="21" t="s">
        <v>17</v>
      </c>
      <c r="B44" t="s">
        <v>3</v>
      </c>
      <c r="C44" s="17">
        <v>569036.34104999993</v>
      </c>
      <c r="D44" s="17">
        <v>93693.218785442834</v>
      </c>
      <c r="E44" s="17">
        <f>C44</f>
        <v>569036.34104999993</v>
      </c>
      <c r="F44" s="13">
        <f>C44/$E$47</f>
        <v>5.0192361634625822E-2</v>
      </c>
      <c r="G44" s="13">
        <f>E44/$E$47</f>
        <v>5.0192361634625822E-2</v>
      </c>
    </row>
    <row r="45" spans="1:7" x14ac:dyDescent="0.45">
      <c r="A45" s="21"/>
      <c r="B45" t="s">
        <v>4</v>
      </c>
      <c r="C45" s="18">
        <v>2125013.3643100001</v>
      </c>
      <c r="D45" s="18">
        <v>170008.67212409535</v>
      </c>
      <c r="E45" s="18">
        <f>E44+C45</f>
        <v>2694049.70536</v>
      </c>
      <c r="F45" s="14">
        <f t="shared" ref="F45:F47" si="21">C45/$E$47</f>
        <v>0.1874387127244804</v>
      </c>
      <c r="G45" s="14">
        <f t="shared" ref="G45:G47" si="22">E45/$E$47</f>
        <v>0.23763107435910621</v>
      </c>
    </row>
    <row r="46" spans="1:7" x14ac:dyDescent="0.45">
      <c r="A46" s="21"/>
      <c r="B46" t="s">
        <v>5</v>
      </c>
      <c r="C46" s="19">
        <v>3874180.9363799999</v>
      </c>
      <c r="D46" s="19">
        <v>235669.41071615039</v>
      </c>
      <c r="E46" s="19">
        <f>E45+C46</f>
        <v>6568230.6417399999</v>
      </c>
      <c r="F46" s="15">
        <f t="shared" si="21"/>
        <v>0.34172560971755578</v>
      </c>
      <c r="G46" s="15">
        <f t="shared" si="22"/>
        <v>0.57935668407666197</v>
      </c>
    </row>
    <row r="47" spans="1:7" x14ac:dyDescent="0.45">
      <c r="A47" s="21"/>
      <c r="B47" t="s">
        <v>6</v>
      </c>
      <c r="C47" s="20">
        <v>4768879.6777999997</v>
      </c>
      <c r="D47" s="20">
        <v>288789.02347288618</v>
      </c>
      <c r="E47" s="20">
        <f>E46+C47</f>
        <v>11337110.31954</v>
      </c>
      <c r="F47" s="16">
        <f t="shared" si="21"/>
        <v>0.42064331592333803</v>
      </c>
      <c r="G47" s="16">
        <f t="shared" si="22"/>
        <v>1</v>
      </c>
    </row>
    <row r="48" spans="1:7" x14ac:dyDescent="0.45">
      <c r="A48" s="21" t="s">
        <v>18</v>
      </c>
      <c r="B48" t="s">
        <v>3</v>
      </c>
      <c r="C48" s="3">
        <v>1292430.1866000001</v>
      </c>
      <c r="D48" s="3">
        <v>133098.52723216664</v>
      </c>
      <c r="E48" s="3">
        <f>C48</f>
        <v>1292430.1866000001</v>
      </c>
      <c r="F48" s="12">
        <f>C48/$E$51</f>
        <v>1.0699893300226478E-2</v>
      </c>
      <c r="G48" s="12">
        <f>E48/$E$51</f>
        <v>1.0699893300226478E-2</v>
      </c>
    </row>
    <row r="49" spans="1:7" x14ac:dyDescent="0.45">
      <c r="A49" s="21"/>
      <c r="B49" t="s">
        <v>4</v>
      </c>
      <c r="C49" s="4">
        <v>17919792.026000001</v>
      </c>
      <c r="D49" s="4">
        <v>1142952.7987048549</v>
      </c>
      <c r="E49" s="4">
        <f>E48+C49</f>
        <v>19212222.2126</v>
      </c>
      <c r="F49" s="5">
        <f t="shared" ref="F49:F51" si="23">C49/$E$51</f>
        <v>0.14835606954125691</v>
      </c>
      <c r="G49" s="5">
        <f t="shared" ref="G49:G51" si="24">E49/$E$51</f>
        <v>0.15905596284148338</v>
      </c>
    </row>
    <row r="50" spans="1:7" x14ac:dyDescent="0.45">
      <c r="A50" s="21"/>
      <c r="B50" t="s">
        <v>5</v>
      </c>
      <c r="C50" s="6">
        <v>23336055.383000005</v>
      </c>
      <c r="D50" s="6">
        <v>1038252.8864367359</v>
      </c>
      <c r="E50" s="6">
        <f>E49+C50</f>
        <v>42548277.595600009</v>
      </c>
      <c r="F50" s="7">
        <f t="shared" si="23"/>
        <v>0.19319674303116108</v>
      </c>
      <c r="G50" s="7">
        <f t="shared" si="24"/>
        <v>0.35225270587264446</v>
      </c>
    </row>
    <row r="51" spans="1:7" x14ac:dyDescent="0.45">
      <c r="A51" s="21"/>
      <c r="B51" t="s">
        <v>6</v>
      </c>
      <c r="C51" s="8">
        <v>78240794.8125</v>
      </c>
      <c r="D51" s="8">
        <v>6750265.1092365412</v>
      </c>
      <c r="E51" s="8">
        <f>E50+C51</f>
        <v>120789072.40810001</v>
      </c>
      <c r="F51" s="9">
        <f t="shared" si="23"/>
        <v>0.64774729412735554</v>
      </c>
      <c r="G51" s="9">
        <f t="shared" si="24"/>
        <v>1</v>
      </c>
    </row>
    <row r="52" spans="1:7" x14ac:dyDescent="0.45">
      <c r="A52" s="21" t="s">
        <v>19</v>
      </c>
      <c r="B52" t="s">
        <v>3</v>
      </c>
      <c r="C52" s="17">
        <v>413457.19130499999</v>
      </c>
      <c r="D52" s="17">
        <v>69332.53497959036</v>
      </c>
      <c r="E52" s="17">
        <f>C52</f>
        <v>413457.19130499999</v>
      </c>
      <c r="F52" s="13">
        <f>C52/$E$55</f>
        <v>0.10081271658040919</v>
      </c>
      <c r="G52" s="13">
        <f>E52/$E$55</f>
        <v>0.10081271658040919</v>
      </c>
    </row>
    <row r="53" spans="1:7" x14ac:dyDescent="0.45">
      <c r="A53" s="21"/>
      <c r="B53" t="s">
        <v>4</v>
      </c>
      <c r="C53" s="18">
        <v>1109923.0853500001</v>
      </c>
      <c r="D53" s="18">
        <v>124112.99927210328</v>
      </c>
      <c r="E53" s="18">
        <f>E52+C53</f>
        <v>1523380.2766550002</v>
      </c>
      <c r="F53" s="14">
        <f t="shared" ref="F53:F55" si="25">C53/$E$55</f>
        <v>0.27063106842154405</v>
      </c>
      <c r="G53" s="14">
        <f t="shared" ref="G53:G55" si="26">E53/$E$55</f>
        <v>0.37144378500195324</v>
      </c>
    </row>
    <row r="54" spans="1:7" x14ac:dyDescent="0.45">
      <c r="A54" s="21"/>
      <c r="B54" t="s">
        <v>5</v>
      </c>
      <c r="C54" s="19">
        <v>839798.39509000001</v>
      </c>
      <c r="D54" s="19">
        <v>63153.363648772152</v>
      </c>
      <c r="E54" s="19">
        <f>E53+C54</f>
        <v>2363178.6717450004</v>
      </c>
      <c r="F54" s="15">
        <f t="shared" si="25"/>
        <v>0.20476692477320285</v>
      </c>
      <c r="G54" s="15">
        <f t="shared" si="26"/>
        <v>0.5762107097751562</v>
      </c>
    </row>
    <row r="55" spans="1:7" x14ac:dyDescent="0.45">
      <c r="A55" s="21"/>
      <c r="B55" t="s">
        <v>6</v>
      </c>
      <c r="C55" s="20">
        <v>1738061.7801499998</v>
      </c>
      <c r="D55" s="20">
        <v>116770.63083502944</v>
      </c>
      <c r="E55" s="20">
        <f>E54+C55</f>
        <v>4101240.4518950004</v>
      </c>
      <c r="F55" s="16">
        <f t="shared" si="25"/>
        <v>0.4237892902248438</v>
      </c>
      <c r="G55" s="16">
        <f t="shared" si="26"/>
        <v>1</v>
      </c>
    </row>
    <row r="56" spans="1:7" x14ac:dyDescent="0.45">
      <c r="A56" s="21" t="s">
        <v>20</v>
      </c>
      <c r="B56" t="s">
        <v>3</v>
      </c>
      <c r="C56" s="17">
        <v>101767.45375</v>
      </c>
      <c r="D56" s="17">
        <v>21334.143077395889</v>
      </c>
      <c r="E56" s="17">
        <f>C56</f>
        <v>101767.45375</v>
      </c>
      <c r="F56" s="13">
        <f>C56/$E$59</f>
        <v>4.2952843295728418E-2</v>
      </c>
      <c r="G56" s="13">
        <f>E56/$E$59</f>
        <v>4.2952843295728418E-2</v>
      </c>
    </row>
    <row r="57" spans="1:7" x14ac:dyDescent="0.45">
      <c r="A57" s="21"/>
      <c r="B57" t="s">
        <v>4</v>
      </c>
      <c r="C57" s="18">
        <v>609793.73506999994</v>
      </c>
      <c r="D57" s="18">
        <v>63304.594454654085</v>
      </c>
      <c r="E57" s="18">
        <f>E56+C57</f>
        <v>711561.18881999992</v>
      </c>
      <c r="F57" s="14">
        <f t="shared" ref="F57:F59" si="27">C57/$E$59</f>
        <v>0.25737476747253918</v>
      </c>
      <c r="G57" s="14">
        <f t="shared" ref="G57:G59" si="28">E57/$E$59</f>
        <v>0.30032761076826758</v>
      </c>
    </row>
    <row r="58" spans="1:7" x14ac:dyDescent="0.45">
      <c r="A58" s="21"/>
      <c r="B58" t="s">
        <v>5</v>
      </c>
      <c r="C58" s="19">
        <v>894086.69298699987</v>
      </c>
      <c r="D58" s="19">
        <v>180424.13794538472</v>
      </c>
      <c r="E58" s="19">
        <f>E57+C58</f>
        <v>1605647.8818069999</v>
      </c>
      <c r="F58" s="15">
        <f t="shared" si="27"/>
        <v>0.37736588861708303</v>
      </c>
      <c r="G58" s="15">
        <f t="shared" si="28"/>
        <v>0.67769349938535073</v>
      </c>
    </row>
    <row r="59" spans="1:7" x14ac:dyDescent="0.45">
      <c r="A59" s="21"/>
      <c r="B59" t="s">
        <v>6</v>
      </c>
      <c r="C59" s="20">
        <v>763635.40520000004</v>
      </c>
      <c r="D59" s="20">
        <v>59869.585763800431</v>
      </c>
      <c r="E59" s="20">
        <f>E58+C59</f>
        <v>2369283.2870069998</v>
      </c>
      <c r="F59" s="16">
        <f t="shared" si="27"/>
        <v>0.32230650061464938</v>
      </c>
      <c r="G59" s="16">
        <f t="shared" si="28"/>
        <v>1</v>
      </c>
    </row>
    <row r="60" spans="1:7" x14ac:dyDescent="0.45">
      <c r="A60" s="21" t="s">
        <v>21</v>
      </c>
      <c r="B60" t="s">
        <v>3</v>
      </c>
      <c r="C60" s="17">
        <v>151643.72958999997</v>
      </c>
      <c r="D60" s="17">
        <v>56713.038946677545</v>
      </c>
      <c r="E60" s="17">
        <f>C60</f>
        <v>151643.72958999997</v>
      </c>
      <c r="F60" s="13">
        <f>C60/$E$63</f>
        <v>4.2720495520239418E-2</v>
      </c>
      <c r="G60" s="13">
        <f>E60/$E$63</f>
        <v>4.2720495520239418E-2</v>
      </c>
    </row>
    <row r="61" spans="1:7" x14ac:dyDescent="0.45">
      <c r="A61" s="21"/>
      <c r="B61" t="s">
        <v>4</v>
      </c>
      <c r="C61" s="18">
        <v>741448.94812000007</v>
      </c>
      <c r="D61" s="18">
        <v>100999.26710286166</v>
      </c>
      <c r="E61" s="18">
        <f>E60+C61</f>
        <v>893092.67771000008</v>
      </c>
      <c r="F61" s="14">
        <f t="shared" ref="F61:F63" si="29">C61/$E$63</f>
        <v>0.20887818146049794</v>
      </c>
      <c r="G61" s="14">
        <f t="shared" ref="G61:G63" si="30">E61/$E$63</f>
        <v>0.25159867698073735</v>
      </c>
    </row>
    <row r="62" spans="1:7" x14ac:dyDescent="0.45">
      <c r="A62" s="21"/>
      <c r="B62" t="s">
        <v>5</v>
      </c>
      <c r="C62" s="19">
        <v>1190923.2404400001</v>
      </c>
      <c r="D62" s="19">
        <v>170108.95827277337</v>
      </c>
      <c r="E62" s="19">
        <f>E61+C62</f>
        <v>2084015.9181500003</v>
      </c>
      <c r="F62" s="15">
        <f t="shared" si="29"/>
        <v>0.3355023718799453</v>
      </c>
      <c r="G62" s="15">
        <f t="shared" si="30"/>
        <v>0.58710104886068271</v>
      </c>
    </row>
    <row r="63" spans="1:7" x14ac:dyDescent="0.45">
      <c r="A63" s="21"/>
      <c r="B63" t="s">
        <v>6</v>
      </c>
      <c r="C63" s="20">
        <v>1465655.6795999997</v>
      </c>
      <c r="D63" s="20">
        <v>172287.9791890081</v>
      </c>
      <c r="E63" s="20">
        <f>E62+C63</f>
        <v>3549671.5977499997</v>
      </c>
      <c r="F63" s="16">
        <f t="shared" si="29"/>
        <v>0.41289895113931735</v>
      </c>
      <c r="G63" s="16">
        <f t="shared" si="30"/>
        <v>1</v>
      </c>
    </row>
  </sheetData>
  <mergeCells count="15">
    <mergeCell ref="A24:A27"/>
    <mergeCell ref="A2:A6"/>
    <mergeCell ref="A7:A10"/>
    <mergeCell ref="A11:A15"/>
    <mergeCell ref="A16:A19"/>
    <mergeCell ref="A20:A23"/>
    <mergeCell ref="A52:A55"/>
    <mergeCell ref="A56:A59"/>
    <mergeCell ref="A60:A63"/>
    <mergeCell ref="A28:A31"/>
    <mergeCell ref="A32:A35"/>
    <mergeCell ref="A36:A39"/>
    <mergeCell ref="A40:A43"/>
    <mergeCell ref="A44:A47"/>
    <mergeCell ref="A48:A51"/>
  </mergeCells>
  <phoneticPr fontId="1" type="noConversion"/>
  <pageMargins left="0.7" right="0.7" top="0.75" bottom="0.75" header="0.3" footer="0.3"/>
  <pageSetup orientation="portrait" horizontalDpi="300" verticalDpi="300" r:id="rId1"/>
  <ignoredErrors>
    <ignoredError sqref="E16 E7 E11 E60 E56 E52 E48 E44 E40 E36 E32 E28 E24 E20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tabSelected="1" workbookViewId="0">
      <selection activeCell="D36" sqref="D36"/>
    </sheetView>
  </sheetViews>
  <sheetFormatPr defaultRowHeight="14.25" x14ac:dyDescent="0.45"/>
  <sheetData>
    <row r="1" spans="1:16" x14ac:dyDescent="0.45">
      <c r="B1" s="22" t="s">
        <v>7</v>
      </c>
      <c r="C1" s="22" t="s">
        <v>8</v>
      </c>
      <c r="D1" s="22" t="s">
        <v>9</v>
      </c>
      <c r="E1" s="22" t="s">
        <v>10</v>
      </c>
      <c r="F1" s="22" t="s">
        <v>11</v>
      </c>
      <c r="G1" s="22" t="s">
        <v>12</v>
      </c>
      <c r="H1" s="22" t="s">
        <v>13</v>
      </c>
      <c r="I1" s="22" t="s">
        <v>14</v>
      </c>
      <c r="J1" s="22" t="s">
        <v>15</v>
      </c>
      <c r="K1" s="22" t="s">
        <v>16</v>
      </c>
      <c r="L1" s="22" t="s">
        <v>17</v>
      </c>
      <c r="M1" s="22" t="s">
        <v>18</v>
      </c>
      <c r="N1" s="22" t="s">
        <v>19</v>
      </c>
      <c r="O1" s="22" t="s">
        <v>20</v>
      </c>
      <c r="P1" s="22" t="s">
        <v>21</v>
      </c>
    </row>
    <row r="2" spans="1:16" x14ac:dyDescent="0.45">
      <c r="A2" s="22">
        <v>0</v>
      </c>
      <c r="B2" s="22">
        <v>0</v>
      </c>
      <c r="C2" s="22">
        <v>6.5</v>
      </c>
      <c r="D2" s="22">
        <v>0</v>
      </c>
      <c r="E2" s="22">
        <v>9.5</v>
      </c>
      <c r="F2" s="22">
        <v>0</v>
      </c>
      <c r="G2" s="22">
        <v>0</v>
      </c>
      <c r="H2" s="22">
        <v>0</v>
      </c>
      <c r="I2" s="22">
        <v>0</v>
      </c>
      <c r="J2" s="22">
        <v>0</v>
      </c>
      <c r="K2" s="22">
        <v>0</v>
      </c>
      <c r="L2" s="22">
        <v>0</v>
      </c>
      <c r="M2" s="22">
        <v>0</v>
      </c>
      <c r="N2" s="22">
        <v>0</v>
      </c>
      <c r="O2" s="22">
        <v>0</v>
      </c>
      <c r="P2" s="22">
        <v>0</v>
      </c>
    </row>
    <row r="3" spans="1:16" x14ac:dyDescent="0.45">
      <c r="A3" s="22">
        <v>0.30480000000000002</v>
      </c>
      <c r="B3" s="22">
        <v>0</v>
      </c>
      <c r="C3" s="22">
        <v>24.5</v>
      </c>
      <c r="D3" s="22">
        <v>0</v>
      </c>
      <c r="E3" s="22">
        <v>11.5</v>
      </c>
      <c r="F3" s="22">
        <v>17.5</v>
      </c>
      <c r="G3" s="22">
        <v>17.5</v>
      </c>
      <c r="H3" s="22">
        <v>17.5</v>
      </c>
      <c r="I3" s="22">
        <v>17.5</v>
      </c>
      <c r="J3" s="22">
        <v>8</v>
      </c>
      <c r="K3" s="22">
        <v>16</v>
      </c>
      <c r="L3" s="22">
        <v>16</v>
      </c>
      <c r="M3" s="22">
        <v>0</v>
      </c>
      <c r="N3" s="22">
        <v>10</v>
      </c>
      <c r="O3" s="22">
        <v>17.5</v>
      </c>
      <c r="P3" s="22">
        <v>17.5</v>
      </c>
    </row>
    <row r="4" spans="1:16" x14ac:dyDescent="0.45">
      <c r="A4" s="22">
        <v>0.60960000000000003</v>
      </c>
      <c r="B4" s="22">
        <v>3.5</v>
      </c>
      <c r="C4" s="22">
        <v>34</v>
      </c>
      <c r="D4" s="22">
        <v>0</v>
      </c>
      <c r="E4" s="22">
        <v>16.5</v>
      </c>
      <c r="F4" s="22">
        <v>28</v>
      </c>
      <c r="G4" s="22">
        <v>28</v>
      </c>
      <c r="H4" s="22">
        <v>28</v>
      </c>
      <c r="I4" s="22">
        <v>28</v>
      </c>
      <c r="J4" s="22">
        <v>17</v>
      </c>
      <c r="K4" s="22">
        <v>22.5</v>
      </c>
      <c r="L4" s="22">
        <v>22.5</v>
      </c>
      <c r="M4" s="22">
        <v>0</v>
      </c>
      <c r="N4" s="22">
        <v>31.5</v>
      </c>
      <c r="O4" s="22">
        <v>28</v>
      </c>
      <c r="P4" s="22">
        <v>28</v>
      </c>
    </row>
    <row r="5" spans="1:16" x14ac:dyDescent="0.45">
      <c r="A5" s="22">
        <v>0.9144000000000001</v>
      </c>
      <c r="B5" s="22">
        <v>14.5</v>
      </c>
      <c r="C5" s="22">
        <v>42</v>
      </c>
      <c r="D5" s="22">
        <v>9.5</v>
      </c>
      <c r="E5" s="22">
        <v>20.5</v>
      </c>
      <c r="F5" s="22">
        <v>36</v>
      </c>
      <c r="G5" s="22">
        <v>36</v>
      </c>
      <c r="H5" s="22">
        <v>36</v>
      </c>
      <c r="I5" s="22">
        <v>36</v>
      </c>
      <c r="J5" s="22">
        <v>23</v>
      </c>
      <c r="K5" s="22">
        <v>31</v>
      </c>
      <c r="L5" s="22">
        <v>31</v>
      </c>
      <c r="M5" s="22">
        <v>15</v>
      </c>
      <c r="N5" s="22">
        <v>41.5</v>
      </c>
      <c r="O5" s="22">
        <v>36</v>
      </c>
      <c r="P5" s="22">
        <v>36</v>
      </c>
    </row>
    <row r="6" spans="1:16" x14ac:dyDescent="0.45">
      <c r="A6" s="22">
        <v>1.2192000000000001</v>
      </c>
      <c r="B6" s="22">
        <v>24.5</v>
      </c>
      <c r="C6" s="22">
        <v>49.5</v>
      </c>
      <c r="D6" s="22">
        <v>11.5</v>
      </c>
      <c r="E6" s="22">
        <v>24</v>
      </c>
      <c r="F6" s="22">
        <v>43</v>
      </c>
      <c r="G6" s="22">
        <v>43</v>
      </c>
      <c r="H6" s="22">
        <v>43</v>
      </c>
      <c r="I6" s="22">
        <v>43</v>
      </c>
      <c r="J6" s="22">
        <v>28</v>
      </c>
      <c r="K6" s="22">
        <v>36.5</v>
      </c>
      <c r="L6" s="22">
        <v>36.5</v>
      </c>
      <c r="M6" s="22">
        <v>22.5</v>
      </c>
      <c r="N6" s="22">
        <v>48.5</v>
      </c>
      <c r="O6" s="22">
        <v>43</v>
      </c>
      <c r="P6" s="22">
        <v>43</v>
      </c>
    </row>
    <row r="7" spans="1:16" x14ac:dyDescent="0.45">
      <c r="A7" s="22">
        <v>1.524</v>
      </c>
      <c r="B7" s="22">
        <v>34</v>
      </c>
      <c r="C7" s="22">
        <v>55.5</v>
      </c>
      <c r="D7" s="22">
        <v>16.5</v>
      </c>
      <c r="E7" s="22">
        <v>27.5</v>
      </c>
      <c r="F7" s="22">
        <v>49</v>
      </c>
      <c r="G7" s="22">
        <v>49</v>
      </c>
      <c r="H7" s="22">
        <v>49</v>
      </c>
      <c r="I7" s="22">
        <v>49</v>
      </c>
      <c r="J7" s="22">
        <v>33</v>
      </c>
      <c r="K7" s="22">
        <v>39</v>
      </c>
      <c r="L7" s="22">
        <v>39</v>
      </c>
      <c r="M7" s="22">
        <v>30</v>
      </c>
      <c r="N7" s="22">
        <v>52</v>
      </c>
      <c r="O7" s="22">
        <v>49</v>
      </c>
      <c r="P7" s="22">
        <v>49</v>
      </c>
    </row>
    <row r="8" spans="1:16" x14ac:dyDescent="0.45">
      <c r="A8" s="22">
        <v>1.8288000000000002</v>
      </c>
      <c r="B8" s="22">
        <v>42</v>
      </c>
      <c r="C8" s="22">
        <v>61.5</v>
      </c>
      <c r="D8" s="22">
        <v>20.5</v>
      </c>
      <c r="E8" s="22">
        <v>31.5</v>
      </c>
      <c r="F8" s="22">
        <v>53</v>
      </c>
      <c r="G8" s="22">
        <v>53</v>
      </c>
      <c r="H8" s="22">
        <v>53</v>
      </c>
      <c r="I8" s="22">
        <v>53</v>
      </c>
      <c r="J8" s="22">
        <v>37</v>
      </c>
      <c r="K8" s="22">
        <v>40.5</v>
      </c>
      <c r="L8" s="22">
        <v>40.5</v>
      </c>
      <c r="M8" s="22">
        <v>50</v>
      </c>
      <c r="N8" s="22">
        <v>54</v>
      </c>
      <c r="O8" s="22">
        <v>53</v>
      </c>
      <c r="P8" s="22">
        <v>53</v>
      </c>
    </row>
    <row r="9" spans="1:16" x14ac:dyDescent="0.45">
      <c r="A9" s="22">
        <v>2.1335999999999999</v>
      </c>
      <c r="B9" s="22">
        <v>49.5</v>
      </c>
      <c r="C9" s="22">
        <v>65.5</v>
      </c>
      <c r="D9" s="22">
        <v>24</v>
      </c>
      <c r="E9" s="22">
        <v>35</v>
      </c>
      <c r="F9" s="22">
        <v>55.5</v>
      </c>
      <c r="G9" s="22">
        <v>55.5</v>
      </c>
      <c r="H9" s="22">
        <v>55.5</v>
      </c>
      <c r="I9" s="22">
        <v>55.5</v>
      </c>
      <c r="J9" s="22">
        <v>41.5</v>
      </c>
      <c r="K9" s="22">
        <v>42.5</v>
      </c>
      <c r="L9" s="22">
        <v>42.5</v>
      </c>
      <c r="M9" s="22">
        <v>56</v>
      </c>
      <c r="N9" s="22">
        <v>56</v>
      </c>
      <c r="O9" s="22">
        <v>55.5</v>
      </c>
      <c r="P9" s="22">
        <v>55.5</v>
      </c>
    </row>
    <row r="10" spans="1:16" x14ac:dyDescent="0.45">
      <c r="A10" s="22">
        <v>2.4384000000000001</v>
      </c>
      <c r="B10" s="22">
        <v>55.5</v>
      </c>
      <c r="C10" s="22">
        <v>69.5</v>
      </c>
      <c r="D10" s="22">
        <v>27.5</v>
      </c>
      <c r="E10" s="22">
        <v>40</v>
      </c>
      <c r="F10" s="22">
        <v>58.5</v>
      </c>
      <c r="G10" s="22">
        <v>58.5</v>
      </c>
      <c r="H10" s="22">
        <v>58.5</v>
      </c>
      <c r="I10" s="22">
        <v>58.5</v>
      </c>
      <c r="J10" s="22">
        <v>45</v>
      </c>
      <c r="K10" s="22">
        <v>45</v>
      </c>
      <c r="L10" s="22">
        <v>45</v>
      </c>
      <c r="M10" s="22">
        <v>60.5</v>
      </c>
      <c r="N10" s="22">
        <v>56.5</v>
      </c>
      <c r="O10" s="22">
        <v>58.5</v>
      </c>
      <c r="P10" s="22">
        <v>58.5</v>
      </c>
    </row>
    <row r="11" spans="1:16" x14ac:dyDescent="0.45">
      <c r="A11" s="22">
        <v>2.7432000000000003</v>
      </c>
      <c r="B11" s="22">
        <v>61.5</v>
      </c>
      <c r="C11" s="22">
        <v>72.5</v>
      </c>
      <c r="D11" s="22">
        <v>31.5</v>
      </c>
      <c r="E11" s="22">
        <v>44</v>
      </c>
      <c r="F11" s="22">
        <v>61</v>
      </c>
      <c r="G11" s="22">
        <v>61</v>
      </c>
      <c r="H11" s="22">
        <v>61</v>
      </c>
      <c r="I11" s="22">
        <v>61</v>
      </c>
      <c r="J11" s="22">
        <v>49</v>
      </c>
      <c r="K11" s="22">
        <v>48</v>
      </c>
      <c r="L11" s="22">
        <v>48</v>
      </c>
      <c r="M11" s="22">
        <v>66</v>
      </c>
      <c r="N11" s="22">
        <v>57.5</v>
      </c>
      <c r="O11" s="22">
        <v>61</v>
      </c>
      <c r="P11" s="22">
        <v>61</v>
      </c>
    </row>
    <row r="12" spans="1:16" x14ac:dyDescent="0.45">
      <c r="A12" s="22">
        <v>3.048</v>
      </c>
      <c r="B12" s="22">
        <v>65.5</v>
      </c>
      <c r="C12" s="22">
        <v>74.5</v>
      </c>
      <c r="D12" s="22">
        <v>35</v>
      </c>
      <c r="E12" s="22">
        <v>48</v>
      </c>
      <c r="F12" s="22">
        <v>63.5</v>
      </c>
      <c r="G12" s="22">
        <v>63.5</v>
      </c>
      <c r="H12" s="22">
        <v>63.5</v>
      </c>
      <c r="I12" s="22">
        <v>63.5</v>
      </c>
      <c r="J12" s="22">
        <v>51.5</v>
      </c>
      <c r="K12" s="22">
        <v>51.5</v>
      </c>
      <c r="L12" s="22">
        <v>51.5</v>
      </c>
      <c r="M12" s="22">
        <v>72.5</v>
      </c>
      <c r="N12" s="22">
        <v>58.5</v>
      </c>
      <c r="O12" s="22">
        <v>63.5</v>
      </c>
      <c r="P12" s="22">
        <v>63.5</v>
      </c>
    </row>
    <row r="13" spans="1:16" x14ac:dyDescent="0.45">
      <c r="A13" s="22">
        <v>3.3528000000000002</v>
      </c>
      <c r="B13" s="22">
        <v>69.5</v>
      </c>
      <c r="C13" s="22">
        <v>76.5</v>
      </c>
      <c r="D13" s="22">
        <v>40</v>
      </c>
      <c r="E13" s="22">
        <v>49.5</v>
      </c>
      <c r="F13" s="22">
        <v>66</v>
      </c>
      <c r="G13" s="22">
        <v>66</v>
      </c>
      <c r="H13" s="22">
        <v>66</v>
      </c>
      <c r="I13" s="22">
        <v>66</v>
      </c>
      <c r="J13" s="22">
        <v>54</v>
      </c>
      <c r="K13" s="22">
        <v>56</v>
      </c>
      <c r="L13" s="22">
        <v>56</v>
      </c>
      <c r="M13" s="22">
        <v>74</v>
      </c>
      <c r="N13" s="22">
        <v>59.5</v>
      </c>
      <c r="O13" s="22">
        <v>66</v>
      </c>
      <c r="P13" s="22">
        <v>66</v>
      </c>
    </row>
    <row r="14" spans="1:16" x14ac:dyDescent="0.45">
      <c r="A14" s="22">
        <v>3.6576000000000004</v>
      </c>
      <c r="B14" s="22">
        <v>72.5</v>
      </c>
      <c r="C14" s="22">
        <v>78.5</v>
      </c>
      <c r="D14" s="22">
        <v>44</v>
      </c>
      <c r="E14" s="22">
        <v>50</v>
      </c>
      <c r="F14" s="22">
        <v>69</v>
      </c>
      <c r="G14" s="22">
        <v>69</v>
      </c>
      <c r="H14" s="22">
        <v>69</v>
      </c>
      <c r="I14" s="22">
        <v>69</v>
      </c>
      <c r="J14" s="22">
        <v>58</v>
      </c>
      <c r="K14" s="22">
        <v>61</v>
      </c>
      <c r="L14" s="22">
        <v>61</v>
      </c>
      <c r="M14" s="22">
        <v>75</v>
      </c>
      <c r="N14" s="22">
        <v>62</v>
      </c>
      <c r="O14" s="22">
        <v>69</v>
      </c>
      <c r="P14" s="22">
        <v>69</v>
      </c>
    </row>
    <row r="15" spans="1:16" x14ac:dyDescent="0.45">
      <c r="A15" s="22">
        <v>3.9624000000000001</v>
      </c>
      <c r="B15" s="22">
        <v>74.5</v>
      </c>
      <c r="C15" s="22">
        <v>79.5</v>
      </c>
      <c r="D15" s="22">
        <v>48</v>
      </c>
      <c r="E15" s="22">
        <v>51</v>
      </c>
      <c r="F15" s="22">
        <v>71.5</v>
      </c>
      <c r="G15" s="22">
        <v>71.5</v>
      </c>
      <c r="H15" s="22">
        <v>71.5</v>
      </c>
      <c r="I15" s="22">
        <v>71.5</v>
      </c>
      <c r="J15" s="22">
        <v>59.5</v>
      </c>
      <c r="K15" s="22">
        <v>66.5</v>
      </c>
      <c r="L15" s="22">
        <v>66.5</v>
      </c>
      <c r="M15" s="22">
        <v>76</v>
      </c>
      <c r="N15" s="22">
        <v>65</v>
      </c>
      <c r="O15" s="22">
        <v>71.5</v>
      </c>
      <c r="P15" s="22">
        <v>71.5</v>
      </c>
    </row>
    <row r="16" spans="1:16" x14ac:dyDescent="0.45">
      <c r="A16" s="22">
        <v>4.2671999999999999</v>
      </c>
      <c r="B16" s="22">
        <v>76.5</v>
      </c>
      <c r="C16" s="22">
        <v>80</v>
      </c>
      <c r="D16" s="22">
        <v>49.5</v>
      </c>
      <c r="E16" s="22">
        <v>51.5</v>
      </c>
      <c r="F16" s="22">
        <v>73.5</v>
      </c>
      <c r="G16" s="22">
        <v>73.5</v>
      </c>
      <c r="H16" s="22">
        <v>73.5</v>
      </c>
      <c r="I16" s="22">
        <v>73.5</v>
      </c>
      <c r="J16" s="22">
        <v>61.5</v>
      </c>
      <c r="K16" s="22">
        <v>69.5</v>
      </c>
      <c r="L16" s="22">
        <v>69.5</v>
      </c>
      <c r="M16" s="22">
        <v>78</v>
      </c>
      <c r="N16" s="22">
        <v>69</v>
      </c>
      <c r="O16" s="22">
        <v>73.5</v>
      </c>
      <c r="P16" s="22">
        <v>73.5</v>
      </c>
    </row>
    <row r="17" spans="1:16" x14ac:dyDescent="0.45">
      <c r="A17" s="22">
        <v>4.5720000000000001</v>
      </c>
      <c r="B17" s="22">
        <v>78.5</v>
      </c>
      <c r="C17" s="22">
        <v>80.5</v>
      </c>
      <c r="D17" s="22">
        <v>50</v>
      </c>
      <c r="E17" s="22">
        <v>52</v>
      </c>
      <c r="F17" s="22">
        <v>75</v>
      </c>
      <c r="G17" s="22">
        <v>75</v>
      </c>
      <c r="H17" s="22">
        <v>75</v>
      </c>
      <c r="I17" s="22">
        <v>75</v>
      </c>
      <c r="J17" s="22">
        <v>63</v>
      </c>
      <c r="K17" s="22">
        <v>72.5</v>
      </c>
      <c r="L17" s="22">
        <v>72.5</v>
      </c>
      <c r="M17" s="22">
        <v>78</v>
      </c>
      <c r="N17" s="22">
        <v>72.5</v>
      </c>
      <c r="O17" s="22">
        <v>75</v>
      </c>
      <c r="P17" s="22">
        <v>75</v>
      </c>
    </row>
    <row r="18" spans="1:16" x14ac:dyDescent="0.45">
      <c r="A18" s="22">
        <v>4.8768000000000002</v>
      </c>
      <c r="B18" s="22">
        <v>79.5</v>
      </c>
      <c r="C18" s="22">
        <v>80.5</v>
      </c>
      <c r="D18" s="22">
        <v>51</v>
      </c>
      <c r="E18" s="22">
        <v>52.5</v>
      </c>
      <c r="F18" s="22">
        <v>77</v>
      </c>
      <c r="G18" s="22">
        <v>77</v>
      </c>
      <c r="H18" s="22">
        <v>77</v>
      </c>
      <c r="I18" s="22">
        <v>77</v>
      </c>
      <c r="J18" s="22">
        <v>63.5</v>
      </c>
      <c r="K18" s="22">
        <v>76</v>
      </c>
      <c r="L18" s="22">
        <v>76</v>
      </c>
      <c r="M18" s="22">
        <v>78</v>
      </c>
      <c r="N18" s="22">
        <v>76</v>
      </c>
      <c r="O18" s="22">
        <v>77</v>
      </c>
      <c r="P18" s="22">
        <v>77</v>
      </c>
    </row>
    <row r="19" spans="1:16" x14ac:dyDescent="0.45">
      <c r="A19" s="22">
        <v>5.1816000000000004</v>
      </c>
      <c r="B19" s="22">
        <v>80</v>
      </c>
      <c r="C19" s="22">
        <v>81</v>
      </c>
      <c r="D19" s="22">
        <v>51.5</v>
      </c>
      <c r="E19" s="22">
        <v>53.5</v>
      </c>
      <c r="F19" s="22">
        <v>78.5</v>
      </c>
      <c r="G19" s="22">
        <v>78.5</v>
      </c>
      <c r="H19" s="22">
        <v>78.5</v>
      </c>
      <c r="I19" s="22">
        <v>78.5</v>
      </c>
      <c r="J19" s="22">
        <v>64</v>
      </c>
      <c r="K19" s="22">
        <v>79.5</v>
      </c>
      <c r="L19" s="22">
        <v>79.5</v>
      </c>
      <c r="M19" s="22">
        <v>78</v>
      </c>
      <c r="N19" s="22">
        <v>79</v>
      </c>
      <c r="O19" s="22">
        <v>78.5</v>
      </c>
      <c r="P19" s="22">
        <v>78.5</v>
      </c>
    </row>
    <row r="20" spans="1:16" x14ac:dyDescent="0.45">
      <c r="A20" s="22">
        <v>5.4864000000000006</v>
      </c>
      <c r="B20" s="22">
        <v>80.5</v>
      </c>
      <c r="C20" s="22">
        <v>81</v>
      </c>
      <c r="D20" s="22">
        <v>52</v>
      </c>
      <c r="E20" s="22">
        <v>54</v>
      </c>
      <c r="F20" s="22">
        <v>80.5</v>
      </c>
      <c r="G20" s="22">
        <v>80.5</v>
      </c>
      <c r="H20" s="22">
        <v>80.5</v>
      </c>
      <c r="I20" s="22">
        <v>80.5</v>
      </c>
      <c r="J20" s="22">
        <v>64.5</v>
      </c>
      <c r="K20" s="22">
        <v>82</v>
      </c>
      <c r="L20" s="22">
        <v>82</v>
      </c>
      <c r="M20" s="22">
        <v>78</v>
      </c>
      <c r="N20" s="22">
        <v>82</v>
      </c>
      <c r="O20" s="22">
        <v>80.5</v>
      </c>
      <c r="P20" s="22">
        <v>80.5</v>
      </c>
    </row>
    <row r="21" spans="1:16" x14ac:dyDescent="0.45">
      <c r="A21" s="22">
        <v>5.7911999999999999</v>
      </c>
      <c r="B21" s="22">
        <v>80.5</v>
      </c>
      <c r="C21" s="22">
        <v>81.5</v>
      </c>
      <c r="D21" s="22">
        <v>52.5</v>
      </c>
      <c r="E21" s="22">
        <v>54.5</v>
      </c>
      <c r="F21" s="22">
        <v>81.5</v>
      </c>
      <c r="G21" s="22">
        <v>81.5</v>
      </c>
      <c r="H21" s="22">
        <v>81.5</v>
      </c>
      <c r="I21" s="22">
        <v>81.5</v>
      </c>
      <c r="J21" s="22">
        <v>65</v>
      </c>
      <c r="K21" s="22">
        <v>84.5</v>
      </c>
      <c r="L21" s="22">
        <v>84.5</v>
      </c>
      <c r="M21" s="22">
        <v>78</v>
      </c>
      <c r="N21" s="22">
        <v>84.5</v>
      </c>
      <c r="O21" s="22">
        <v>81.5</v>
      </c>
      <c r="P21" s="22">
        <v>81.5</v>
      </c>
    </row>
    <row r="22" spans="1:16" x14ac:dyDescent="0.45">
      <c r="A22" s="22">
        <v>6.0960000000000001</v>
      </c>
      <c r="B22" s="22">
        <v>81</v>
      </c>
      <c r="C22" s="22">
        <v>81.5</v>
      </c>
      <c r="D22" s="22">
        <v>53.5</v>
      </c>
      <c r="E22" s="22">
        <v>55</v>
      </c>
      <c r="F22" s="22">
        <v>82.5</v>
      </c>
      <c r="G22" s="22">
        <v>82.5</v>
      </c>
      <c r="H22" s="22">
        <v>82.5</v>
      </c>
      <c r="I22" s="22">
        <v>82.5</v>
      </c>
      <c r="J22" s="22">
        <v>65</v>
      </c>
      <c r="K22" s="22">
        <v>87</v>
      </c>
      <c r="L22" s="22">
        <v>87</v>
      </c>
      <c r="M22" s="22">
        <v>78</v>
      </c>
      <c r="N22" s="22">
        <v>87</v>
      </c>
      <c r="O22" s="22">
        <v>82.5</v>
      </c>
      <c r="P22" s="22">
        <v>82.5</v>
      </c>
    </row>
    <row r="23" spans="1:16" x14ac:dyDescent="0.45">
      <c r="A23" s="22">
        <v>6.4008000000000003</v>
      </c>
      <c r="B23" s="22">
        <v>81</v>
      </c>
      <c r="C23" s="22">
        <v>81.5</v>
      </c>
      <c r="D23" s="22">
        <v>54</v>
      </c>
      <c r="E23" s="22">
        <v>56</v>
      </c>
      <c r="F23" s="22">
        <v>84</v>
      </c>
      <c r="G23" s="22">
        <v>84</v>
      </c>
      <c r="H23" s="22">
        <v>84</v>
      </c>
      <c r="I23" s="22">
        <v>84</v>
      </c>
      <c r="J23" s="22">
        <v>65.5</v>
      </c>
      <c r="K23" s="22">
        <v>89.5</v>
      </c>
      <c r="L23" s="22">
        <v>89.5</v>
      </c>
      <c r="M23" s="22">
        <v>78</v>
      </c>
      <c r="N23" s="22">
        <v>89</v>
      </c>
      <c r="O23" s="22">
        <v>84</v>
      </c>
      <c r="P23" s="22">
        <v>84</v>
      </c>
    </row>
    <row r="24" spans="1:16" x14ac:dyDescent="0.45">
      <c r="A24" s="22">
        <v>6.7056000000000004</v>
      </c>
      <c r="B24" s="22">
        <v>81.5</v>
      </c>
      <c r="C24" s="22">
        <v>82</v>
      </c>
      <c r="D24" s="22">
        <v>54.5</v>
      </c>
      <c r="E24" s="22">
        <v>56.5</v>
      </c>
      <c r="F24" s="22">
        <v>85</v>
      </c>
      <c r="G24" s="22">
        <v>85</v>
      </c>
      <c r="H24" s="22">
        <v>85</v>
      </c>
      <c r="I24" s="22">
        <v>85</v>
      </c>
      <c r="J24" s="22">
        <v>66</v>
      </c>
      <c r="K24" s="22">
        <v>92</v>
      </c>
      <c r="L24" s="22">
        <v>92</v>
      </c>
      <c r="M24" s="22">
        <v>78</v>
      </c>
      <c r="N24" s="22">
        <v>91</v>
      </c>
      <c r="O24" s="22">
        <v>85</v>
      </c>
      <c r="P24" s="22">
        <v>85</v>
      </c>
    </row>
    <row r="25" spans="1:16" x14ac:dyDescent="0.45">
      <c r="A25" s="22">
        <v>7.0104000000000006</v>
      </c>
      <c r="B25" s="22">
        <v>81.5</v>
      </c>
      <c r="C25" s="22">
        <v>82</v>
      </c>
      <c r="D25" s="22">
        <v>55</v>
      </c>
      <c r="E25" s="22">
        <v>57</v>
      </c>
      <c r="F25" s="22">
        <v>86</v>
      </c>
      <c r="G25" s="22">
        <v>86</v>
      </c>
      <c r="H25" s="22">
        <v>86</v>
      </c>
      <c r="I25" s="22">
        <v>86</v>
      </c>
      <c r="J25" s="22">
        <v>66</v>
      </c>
      <c r="K25" s="22">
        <v>94.5</v>
      </c>
      <c r="L25" s="22">
        <v>94.5</v>
      </c>
      <c r="M25" s="22">
        <v>78</v>
      </c>
      <c r="N25" s="22">
        <v>92.5</v>
      </c>
      <c r="O25" s="22">
        <v>86</v>
      </c>
      <c r="P25" s="22">
        <v>86</v>
      </c>
    </row>
    <row r="26" spans="1:16" x14ac:dyDescent="0.45">
      <c r="A26" s="22">
        <v>7.3152000000000008</v>
      </c>
      <c r="B26" s="22">
        <v>81.5</v>
      </c>
      <c r="C26" s="22">
        <v>82</v>
      </c>
      <c r="D26" s="22">
        <v>56</v>
      </c>
      <c r="E26" s="22">
        <v>58</v>
      </c>
      <c r="F26" s="22">
        <v>87</v>
      </c>
      <c r="G26" s="22">
        <v>87</v>
      </c>
      <c r="H26" s="22">
        <v>87</v>
      </c>
      <c r="I26" s="22">
        <v>87</v>
      </c>
      <c r="J26" s="22">
        <v>66.5</v>
      </c>
      <c r="K26" s="22">
        <v>97</v>
      </c>
      <c r="L26" s="22">
        <v>97</v>
      </c>
      <c r="M26" s="22">
        <v>78</v>
      </c>
      <c r="N26" s="22">
        <v>94</v>
      </c>
      <c r="O26" s="22">
        <v>87</v>
      </c>
      <c r="P26" s="22">
        <v>87</v>
      </c>
    </row>
    <row r="27" spans="1:16" x14ac:dyDescent="0.45">
      <c r="A27" s="22">
        <v>8</v>
      </c>
      <c r="B27" s="22">
        <v>82</v>
      </c>
      <c r="C27" s="22">
        <v>82</v>
      </c>
      <c r="D27" s="22">
        <v>56.5</v>
      </c>
      <c r="E27" s="22">
        <v>59</v>
      </c>
      <c r="F27" s="22">
        <v>87</v>
      </c>
      <c r="G27" s="22">
        <v>88</v>
      </c>
      <c r="H27" s="22">
        <v>88</v>
      </c>
      <c r="I27" s="22">
        <v>88</v>
      </c>
      <c r="J27" s="22">
        <v>67</v>
      </c>
      <c r="K27" s="22">
        <v>97</v>
      </c>
      <c r="L27" s="22">
        <v>99.5</v>
      </c>
      <c r="M27" s="22">
        <v>78</v>
      </c>
      <c r="N27" s="22">
        <v>95.5</v>
      </c>
      <c r="O27" s="22">
        <v>88</v>
      </c>
      <c r="P27" s="22">
        <v>88</v>
      </c>
    </row>
    <row r="28" spans="1:16" x14ac:dyDescent="0.45">
      <c r="A28" s="22">
        <v>9</v>
      </c>
      <c r="B28" s="22">
        <v>82</v>
      </c>
      <c r="C28" s="22">
        <v>82</v>
      </c>
      <c r="D28" s="22">
        <v>57</v>
      </c>
      <c r="E28" s="22">
        <v>60</v>
      </c>
      <c r="F28" s="22">
        <v>87</v>
      </c>
      <c r="G28" s="22">
        <v>89</v>
      </c>
      <c r="H28" s="22">
        <v>89</v>
      </c>
      <c r="I28" s="22">
        <v>89</v>
      </c>
      <c r="J28" s="22">
        <v>67.5</v>
      </c>
      <c r="K28" s="22">
        <v>97</v>
      </c>
      <c r="L28" s="22">
        <v>100</v>
      </c>
      <c r="M28" s="22">
        <v>78</v>
      </c>
      <c r="N28" s="22">
        <v>97</v>
      </c>
      <c r="O28" s="22">
        <v>88</v>
      </c>
      <c r="P28" s="22">
        <v>89</v>
      </c>
    </row>
    <row r="29" spans="1:16" x14ac:dyDescent="0.45">
      <c r="A29" s="22">
        <v>10</v>
      </c>
      <c r="B29" s="22">
        <v>82</v>
      </c>
      <c r="C29" s="22">
        <v>82</v>
      </c>
      <c r="D29" s="22">
        <v>58</v>
      </c>
      <c r="E29" s="22">
        <v>61</v>
      </c>
      <c r="F29" s="22">
        <v>87</v>
      </c>
      <c r="G29" s="22">
        <v>90</v>
      </c>
      <c r="H29" s="22">
        <v>90</v>
      </c>
      <c r="I29" s="22">
        <v>90</v>
      </c>
      <c r="J29" s="22">
        <v>67.5</v>
      </c>
      <c r="K29" s="22">
        <v>97</v>
      </c>
      <c r="L29" s="22">
        <v>100</v>
      </c>
      <c r="M29" s="22">
        <v>78</v>
      </c>
      <c r="N29" s="22">
        <v>98.5</v>
      </c>
      <c r="O29" s="22">
        <v>88</v>
      </c>
      <c r="P29" s="22">
        <v>90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DS_Replacement_Cost</vt:lpstr>
      <vt:lpstr>HAZUS_Losses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 Nofal</dc:creator>
  <cp:lastModifiedBy>Omar Nofal</cp:lastModifiedBy>
  <dcterms:created xsi:type="dcterms:W3CDTF">2020-02-05T04:43:05Z</dcterms:created>
  <dcterms:modified xsi:type="dcterms:W3CDTF">2020-06-15T17:49:52Z</dcterms:modified>
</cp:coreProperties>
</file>