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byfat/Desktop/万北数据/"/>
    </mc:Choice>
  </mc:AlternateContent>
  <xr:revisionPtr revIDLastSave="0" documentId="13_ncr:1_{826B2C7A-4C27-2740-8726-D27471B2D159}" xr6:coauthVersionLast="47" xr6:coauthVersionMax="47" xr10:uidLastSave="{00000000-0000-0000-0000-000000000000}"/>
  <bookViews>
    <workbookView xWindow="-34100" yWindow="680" windowWidth="27840" windowHeight="16860" xr2:uid="{8AAC9075-6E63-B143-A64C-080E82749CD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81" i="1" l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BA81" i="1" s="1"/>
  <c r="X81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G80" i="1"/>
  <c r="AZ79" i="1"/>
  <c r="AY79" i="1"/>
  <c r="AX79" i="1"/>
  <c r="AW79" i="1"/>
  <c r="AV79" i="1"/>
  <c r="AU79" i="1"/>
  <c r="AT79" i="1"/>
  <c r="AS79" i="1"/>
  <c r="BA79" i="1" s="1"/>
  <c r="AR79" i="1"/>
  <c r="AQ79" i="1"/>
  <c r="AP79" i="1"/>
  <c r="AO79" i="1"/>
  <c r="AN79" i="1"/>
  <c r="AM79" i="1"/>
  <c r="Z79" i="1"/>
  <c r="Q79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F78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Q77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I76" i="1"/>
  <c r="G76" i="1"/>
  <c r="AZ75" i="1"/>
  <c r="AY75" i="1"/>
  <c r="AX75" i="1"/>
  <c r="AW75" i="1"/>
  <c r="AV75" i="1"/>
  <c r="AU75" i="1"/>
  <c r="AT75" i="1"/>
  <c r="AS75" i="1"/>
  <c r="AR75" i="1"/>
  <c r="AQ75" i="1"/>
  <c r="AP75" i="1"/>
  <c r="BA75" i="1" s="1"/>
  <c r="AO75" i="1"/>
  <c r="AN75" i="1"/>
  <c r="AM75" i="1"/>
  <c r="S75" i="1"/>
  <c r="Q75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Q73" i="1"/>
  <c r="G73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I72" i="1"/>
  <c r="AZ71" i="1"/>
  <c r="AY71" i="1"/>
  <c r="AX71" i="1"/>
  <c r="AW71" i="1"/>
  <c r="AV71" i="1"/>
  <c r="AU71" i="1"/>
  <c r="AT71" i="1"/>
  <c r="AS71" i="1"/>
  <c r="AR71" i="1"/>
  <c r="AQ71" i="1"/>
  <c r="AP71" i="1"/>
  <c r="BA71" i="1" s="1"/>
  <c r="AO71" i="1"/>
  <c r="AN71" i="1"/>
  <c r="AM71" i="1"/>
  <c r="Y71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Y69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Y68" i="1"/>
  <c r="Q68" i="1"/>
  <c r="F68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H67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BA66" i="1" s="1"/>
  <c r="AF66" i="1"/>
  <c r="W66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R65" i="1"/>
  <c r="AZ64" i="1"/>
  <c r="AY64" i="1"/>
  <c r="AX64" i="1"/>
  <c r="AW64" i="1"/>
  <c r="AV64" i="1"/>
  <c r="AU64" i="1"/>
  <c r="AT64" i="1"/>
  <c r="AS64" i="1"/>
  <c r="AR64" i="1"/>
  <c r="AQ64" i="1"/>
  <c r="BA64" i="1" s="1"/>
  <c r="AP64" i="1"/>
  <c r="AO64" i="1"/>
  <c r="AN64" i="1"/>
  <c r="AM64" i="1"/>
  <c r="Q64" i="1"/>
  <c r="G64" i="1"/>
  <c r="E64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BA63" i="1" s="1"/>
  <c r="AG63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BA62" i="1" s="1"/>
  <c r="AF62" i="1"/>
  <c r="AE62" i="1"/>
  <c r="X62" i="1"/>
  <c r="G62" i="1"/>
  <c r="F62" i="1"/>
  <c r="E62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BA61" i="1" s="1"/>
  <c r="AH61" i="1"/>
  <c r="AG61" i="1"/>
  <c r="R61" i="1"/>
  <c r="Q61" i="1"/>
  <c r="P61" i="1"/>
  <c r="I61" i="1"/>
  <c r="AZ60" i="1"/>
  <c r="AY60" i="1"/>
  <c r="AX60" i="1"/>
  <c r="AW60" i="1"/>
  <c r="AV60" i="1"/>
  <c r="AU60" i="1"/>
  <c r="AT60" i="1"/>
  <c r="AS60" i="1"/>
  <c r="AR60" i="1"/>
  <c r="AQ60" i="1"/>
  <c r="BA60" i="1" s="1"/>
  <c r="AP60" i="1"/>
  <c r="AO60" i="1"/>
  <c r="AN60" i="1"/>
  <c r="AM60" i="1"/>
  <c r="AA60" i="1"/>
  <c r="Z60" i="1"/>
  <c r="I60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BA59" i="1" s="1"/>
  <c r="M59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X58" i="1"/>
  <c r="W58" i="1"/>
  <c r="G58" i="1"/>
  <c r="F58" i="1"/>
  <c r="E58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M54" i="1"/>
  <c r="L54" i="1"/>
  <c r="K54" i="1"/>
  <c r="J54" i="1"/>
  <c r="I54" i="1"/>
  <c r="H54" i="1"/>
  <c r="G54" i="1"/>
  <c r="F54" i="1"/>
  <c r="E54" i="1"/>
  <c r="D54" i="1"/>
  <c r="C54" i="1"/>
  <c r="B54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M53" i="1"/>
  <c r="L53" i="1"/>
  <c r="K53" i="1"/>
  <c r="J53" i="1"/>
  <c r="I53" i="1"/>
  <c r="H53" i="1"/>
  <c r="G53" i="1"/>
  <c r="F53" i="1"/>
  <c r="E53" i="1"/>
  <c r="D53" i="1"/>
  <c r="C53" i="1"/>
  <c r="B53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M52" i="1"/>
  <c r="L52" i="1"/>
  <c r="K52" i="1"/>
  <c r="J52" i="1"/>
  <c r="I52" i="1"/>
  <c r="H52" i="1"/>
  <c r="G52" i="1"/>
  <c r="F52" i="1"/>
  <c r="E52" i="1"/>
  <c r="D52" i="1"/>
  <c r="C52" i="1"/>
  <c r="B52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M51" i="1"/>
  <c r="L51" i="1"/>
  <c r="K51" i="1"/>
  <c r="J51" i="1"/>
  <c r="I51" i="1"/>
  <c r="H51" i="1"/>
  <c r="G51" i="1"/>
  <c r="F51" i="1"/>
  <c r="E51" i="1"/>
  <c r="D51" i="1"/>
  <c r="C51" i="1"/>
  <c r="B51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M50" i="1"/>
  <c r="L50" i="1"/>
  <c r="K50" i="1"/>
  <c r="J50" i="1"/>
  <c r="I50" i="1"/>
  <c r="H50" i="1"/>
  <c r="G50" i="1"/>
  <c r="F50" i="1"/>
  <c r="E50" i="1"/>
  <c r="D50" i="1"/>
  <c r="C50" i="1"/>
  <c r="B50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M49" i="1"/>
  <c r="L49" i="1"/>
  <c r="K49" i="1"/>
  <c r="J49" i="1"/>
  <c r="I49" i="1"/>
  <c r="H49" i="1"/>
  <c r="G49" i="1"/>
  <c r="F49" i="1"/>
  <c r="E49" i="1"/>
  <c r="D49" i="1"/>
  <c r="C49" i="1"/>
  <c r="B49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M48" i="1"/>
  <c r="L48" i="1"/>
  <c r="K48" i="1"/>
  <c r="J48" i="1"/>
  <c r="I48" i="1"/>
  <c r="H48" i="1"/>
  <c r="G48" i="1"/>
  <c r="F48" i="1"/>
  <c r="E48" i="1"/>
  <c r="D48" i="1"/>
  <c r="C48" i="1"/>
  <c r="B48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M47" i="1"/>
  <c r="L47" i="1"/>
  <c r="K47" i="1"/>
  <c r="J47" i="1"/>
  <c r="I47" i="1"/>
  <c r="H47" i="1"/>
  <c r="G47" i="1"/>
  <c r="F47" i="1"/>
  <c r="E47" i="1"/>
  <c r="D47" i="1"/>
  <c r="C47" i="1"/>
  <c r="B47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M46" i="1"/>
  <c r="L46" i="1"/>
  <c r="K46" i="1"/>
  <c r="J46" i="1"/>
  <c r="I46" i="1"/>
  <c r="H46" i="1"/>
  <c r="G46" i="1"/>
  <c r="F46" i="1"/>
  <c r="E46" i="1"/>
  <c r="D46" i="1"/>
  <c r="C46" i="1"/>
  <c r="B46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M45" i="1"/>
  <c r="L45" i="1"/>
  <c r="K45" i="1"/>
  <c r="J45" i="1"/>
  <c r="I45" i="1"/>
  <c r="H45" i="1"/>
  <c r="G45" i="1"/>
  <c r="F45" i="1"/>
  <c r="E45" i="1"/>
  <c r="D45" i="1"/>
  <c r="C45" i="1"/>
  <c r="B45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M44" i="1"/>
  <c r="L44" i="1"/>
  <c r="K44" i="1"/>
  <c r="J44" i="1"/>
  <c r="I44" i="1"/>
  <c r="H44" i="1"/>
  <c r="G44" i="1"/>
  <c r="F44" i="1"/>
  <c r="E44" i="1"/>
  <c r="D44" i="1"/>
  <c r="C44" i="1"/>
  <c r="B44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M43" i="1"/>
  <c r="L43" i="1"/>
  <c r="K43" i="1"/>
  <c r="J43" i="1"/>
  <c r="I43" i="1"/>
  <c r="H43" i="1"/>
  <c r="G43" i="1"/>
  <c r="F43" i="1"/>
  <c r="E43" i="1"/>
  <c r="D43" i="1"/>
  <c r="C43" i="1"/>
  <c r="B43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M42" i="1"/>
  <c r="L42" i="1"/>
  <c r="K42" i="1"/>
  <c r="J42" i="1"/>
  <c r="I42" i="1"/>
  <c r="H42" i="1"/>
  <c r="G42" i="1"/>
  <c r="F42" i="1"/>
  <c r="E42" i="1"/>
  <c r="D42" i="1"/>
  <c r="C42" i="1"/>
  <c r="B42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M41" i="1"/>
  <c r="L41" i="1"/>
  <c r="K41" i="1"/>
  <c r="J41" i="1"/>
  <c r="I41" i="1"/>
  <c r="H41" i="1"/>
  <c r="G41" i="1"/>
  <c r="F41" i="1"/>
  <c r="E41" i="1"/>
  <c r="D41" i="1"/>
  <c r="C41" i="1"/>
  <c r="B41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M40" i="1"/>
  <c r="L40" i="1"/>
  <c r="K40" i="1"/>
  <c r="J40" i="1"/>
  <c r="I40" i="1"/>
  <c r="H40" i="1"/>
  <c r="G40" i="1"/>
  <c r="F40" i="1"/>
  <c r="E40" i="1"/>
  <c r="D40" i="1"/>
  <c r="C40" i="1"/>
  <c r="B40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M39" i="1"/>
  <c r="L39" i="1"/>
  <c r="K39" i="1"/>
  <c r="J39" i="1"/>
  <c r="I39" i="1"/>
  <c r="H39" i="1"/>
  <c r="G39" i="1"/>
  <c r="F39" i="1"/>
  <c r="E39" i="1"/>
  <c r="D39" i="1"/>
  <c r="C39" i="1"/>
  <c r="B39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M38" i="1"/>
  <c r="L38" i="1"/>
  <c r="K38" i="1"/>
  <c r="J38" i="1"/>
  <c r="I38" i="1"/>
  <c r="H38" i="1"/>
  <c r="G38" i="1"/>
  <c r="F38" i="1"/>
  <c r="E38" i="1"/>
  <c r="D38" i="1"/>
  <c r="C38" i="1"/>
  <c r="B38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M37" i="1"/>
  <c r="L37" i="1"/>
  <c r="K37" i="1"/>
  <c r="J37" i="1"/>
  <c r="I37" i="1"/>
  <c r="H37" i="1"/>
  <c r="G37" i="1"/>
  <c r="F37" i="1"/>
  <c r="E37" i="1"/>
  <c r="D37" i="1"/>
  <c r="C37" i="1"/>
  <c r="B37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M36" i="1"/>
  <c r="L36" i="1"/>
  <c r="K36" i="1"/>
  <c r="J36" i="1"/>
  <c r="I36" i="1"/>
  <c r="H36" i="1"/>
  <c r="G36" i="1"/>
  <c r="F36" i="1"/>
  <c r="E36" i="1"/>
  <c r="D36" i="1"/>
  <c r="C36" i="1"/>
  <c r="B36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M35" i="1"/>
  <c r="L35" i="1"/>
  <c r="K35" i="1"/>
  <c r="J35" i="1"/>
  <c r="I35" i="1"/>
  <c r="H35" i="1"/>
  <c r="G35" i="1"/>
  <c r="F35" i="1"/>
  <c r="E35" i="1"/>
  <c r="D35" i="1"/>
  <c r="C35" i="1"/>
  <c r="B35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M34" i="1"/>
  <c r="L34" i="1"/>
  <c r="K34" i="1"/>
  <c r="J34" i="1"/>
  <c r="I34" i="1"/>
  <c r="H34" i="1"/>
  <c r="G34" i="1"/>
  <c r="F34" i="1"/>
  <c r="E34" i="1"/>
  <c r="D34" i="1"/>
  <c r="C34" i="1"/>
  <c r="B34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M33" i="1"/>
  <c r="L33" i="1"/>
  <c r="K33" i="1"/>
  <c r="J33" i="1"/>
  <c r="I33" i="1"/>
  <c r="H33" i="1"/>
  <c r="G33" i="1"/>
  <c r="F33" i="1"/>
  <c r="E33" i="1"/>
  <c r="D33" i="1"/>
  <c r="C33" i="1"/>
  <c r="B33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M32" i="1"/>
  <c r="L32" i="1"/>
  <c r="K32" i="1"/>
  <c r="J32" i="1"/>
  <c r="I32" i="1"/>
  <c r="H32" i="1"/>
  <c r="G32" i="1"/>
  <c r="F32" i="1"/>
  <c r="E32" i="1"/>
  <c r="D32" i="1"/>
  <c r="C32" i="1"/>
  <c r="B32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M31" i="1"/>
  <c r="L31" i="1"/>
  <c r="K31" i="1"/>
  <c r="J31" i="1"/>
  <c r="I31" i="1"/>
  <c r="H31" i="1"/>
  <c r="G31" i="1"/>
  <c r="F31" i="1"/>
  <c r="E31" i="1"/>
  <c r="D31" i="1"/>
  <c r="C31" i="1"/>
  <c r="B31" i="1"/>
  <c r="AJ27" i="1"/>
  <c r="AJ59" i="1" s="1"/>
  <c r="AI27" i="1"/>
  <c r="AH27" i="1"/>
  <c r="AH60" i="1" s="1"/>
  <c r="AG27" i="1"/>
  <c r="AG75" i="1" s="1"/>
  <c r="AF27" i="1"/>
  <c r="AF61" i="1" s="1"/>
  <c r="AE27" i="1"/>
  <c r="AE58" i="1" s="1"/>
  <c r="AD27" i="1"/>
  <c r="AD66" i="1" s="1"/>
  <c r="AC27" i="1"/>
  <c r="AC69" i="1" s="1"/>
  <c r="AB27" i="1"/>
  <c r="AB79" i="1" s="1"/>
  <c r="AA27" i="1"/>
  <c r="Z27" i="1"/>
  <c r="Z64" i="1" s="1"/>
  <c r="Y27" i="1"/>
  <c r="X27" i="1"/>
  <c r="X63" i="1" s="1"/>
  <c r="W27" i="1"/>
  <c r="W62" i="1" s="1"/>
  <c r="V27" i="1"/>
  <c r="U27" i="1"/>
  <c r="U78" i="1" s="1"/>
  <c r="T27" i="1"/>
  <c r="T59" i="1" s="1"/>
  <c r="S27" i="1"/>
  <c r="R27" i="1"/>
  <c r="Q27" i="1"/>
  <c r="Q80" i="1" s="1"/>
  <c r="P27" i="1"/>
  <c r="P58" i="1" s="1"/>
  <c r="M27" i="1"/>
  <c r="L27" i="1"/>
  <c r="L58" i="1" s="1"/>
  <c r="K27" i="1"/>
  <c r="J27" i="1"/>
  <c r="J71" i="1" s="1"/>
  <c r="I27" i="1"/>
  <c r="H27" i="1"/>
  <c r="H65" i="1" s="1"/>
  <c r="G27" i="1"/>
  <c r="F27" i="1"/>
  <c r="E27" i="1"/>
  <c r="E77" i="1" s="1"/>
  <c r="D27" i="1"/>
  <c r="D66" i="1" s="1"/>
  <c r="C27" i="1"/>
  <c r="C59" i="1" s="1"/>
  <c r="B27" i="1"/>
  <c r="B75" i="1" s="1"/>
  <c r="K81" i="1" l="1"/>
  <c r="K77" i="1"/>
  <c r="K73" i="1"/>
  <c r="K80" i="1"/>
  <c r="K76" i="1"/>
  <c r="K72" i="1"/>
  <c r="K68" i="1"/>
  <c r="K69" i="1"/>
  <c r="K67" i="1"/>
  <c r="K61" i="1"/>
  <c r="K71" i="1"/>
  <c r="K70" i="1"/>
  <c r="K75" i="1"/>
  <c r="K64" i="1"/>
  <c r="K62" i="1"/>
  <c r="K58" i="1"/>
  <c r="V80" i="1"/>
  <c r="V76" i="1"/>
  <c r="V72" i="1"/>
  <c r="V79" i="1"/>
  <c r="V75" i="1"/>
  <c r="V71" i="1"/>
  <c r="V67" i="1"/>
  <c r="V69" i="1"/>
  <c r="V68" i="1"/>
  <c r="V77" i="1"/>
  <c r="V60" i="1"/>
  <c r="V65" i="1"/>
  <c r="V78" i="1"/>
  <c r="V66" i="1"/>
  <c r="V63" i="1"/>
  <c r="V74" i="1"/>
  <c r="V70" i="1"/>
  <c r="V81" i="1"/>
  <c r="V64" i="1"/>
  <c r="V61" i="1"/>
  <c r="C60" i="1"/>
  <c r="M80" i="1"/>
  <c r="M76" i="1"/>
  <c r="M72" i="1"/>
  <c r="M79" i="1"/>
  <c r="M75" i="1"/>
  <c r="M71" i="1"/>
  <c r="M67" i="1"/>
  <c r="M73" i="1"/>
  <c r="M78" i="1"/>
  <c r="M65" i="1"/>
  <c r="M60" i="1"/>
  <c r="M81" i="1"/>
  <c r="M70" i="1"/>
  <c r="M77" i="1"/>
  <c r="M69" i="1"/>
  <c r="M68" i="1"/>
  <c r="M64" i="1"/>
  <c r="M61" i="1"/>
  <c r="AB60" i="1"/>
  <c r="E63" i="1"/>
  <c r="AB65" i="1"/>
  <c r="BA69" i="1"/>
  <c r="L70" i="1"/>
  <c r="AE73" i="1"/>
  <c r="B74" i="1"/>
  <c r="AB75" i="1"/>
  <c r="AE77" i="1"/>
  <c r="K78" i="1"/>
  <c r="I78" i="1"/>
  <c r="I74" i="1"/>
  <c r="I81" i="1"/>
  <c r="I77" i="1"/>
  <c r="I73" i="1"/>
  <c r="I69" i="1"/>
  <c r="I70" i="1"/>
  <c r="I68" i="1"/>
  <c r="I80" i="1"/>
  <c r="I75" i="1"/>
  <c r="I64" i="1"/>
  <c r="I62" i="1"/>
  <c r="I58" i="1"/>
  <c r="I67" i="1"/>
  <c r="I65" i="1"/>
  <c r="I71" i="1"/>
  <c r="I79" i="1"/>
  <c r="I66" i="1"/>
  <c r="I63" i="1"/>
  <c r="I59" i="1"/>
  <c r="S81" i="1"/>
  <c r="S77" i="1"/>
  <c r="S73" i="1"/>
  <c r="S69" i="1"/>
  <c r="S65" i="1"/>
  <c r="S62" i="1"/>
  <c r="S58" i="1"/>
  <c r="S79" i="1"/>
  <c r="S74" i="1"/>
  <c r="S70" i="1"/>
  <c r="S68" i="1"/>
  <c r="S64" i="1"/>
  <c r="S61" i="1"/>
  <c r="AK61" i="1" s="1"/>
  <c r="S59" i="1"/>
  <c r="S78" i="1"/>
  <c r="S72" i="1"/>
  <c r="S71" i="1"/>
  <c r="S66" i="1"/>
  <c r="S63" i="1"/>
  <c r="AA81" i="1"/>
  <c r="AA77" i="1"/>
  <c r="AA73" i="1"/>
  <c r="AA69" i="1"/>
  <c r="AA65" i="1"/>
  <c r="AA76" i="1"/>
  <c r="AA66" i="1"/>
  <c r="AA63" i="1"/>
  <c r="AA62" i="1"/>
  <c r="AA58" i="1"/>
  <c r="AA71" i="1"/>
  <c r="AA78" i="1"/>
  <c r="AA72" i="1"/>
  <c r="AA64" i="1"/>
  <c r="AA61" i="1"/>
  <c r="AA79" i="1"/>
  <c r="AA74" i="1"/>
  <c r="AA80" i="1"/>
  <c r="AA75" i="1"/>
  <c r="AA59" i="1"/>
  <c r="AI81" i="1"/>
  <c r="AI77" i="1"/>
  <c r="AI73" i="1"/>
  <c r="AI69" i="1"/>
  <c r="AI65" i="1"/>
  <c r="AI62" i="1"/>
  <c r="AI58" i="1"/>
  <c r="AI80" i="1"/>
  <c r="AI75" i="1"/>
  <c r="AI66" i="1"/>
  <c r="AI63" i="1"/>
  <c r="AI61" i="1"/>
  <c r="AI59" i="1"/>
  <c r="AI79" i="1"/>
  <c r="AI74" i="1"/>
  <c r="AI67" i="1"/>
  <c r="K59" i="1"/>
  <c r="AD59" i="1"/>
  <c r="S60" i="1"/>
  <c r="H61" i="1"/>
  <c r="AI64" i="1"/>
  <c r="M66" i="1"/>
  <c r="AC67" i="1"/>
  <c r="BA67" i="1"/>
  <c r="B68" i="1"/>
  <c r="Q69" i="1"/>
  <c r="AI70" i="1"/>
  <c r="B71" i="1"/>
  <c r="Z72" i="1"/>
  <c r="E73" i="1"/>
  <c r="AB74" i="1"/>
  <c r="AG76" i="1"/>
  <c r="K79" i="1"/>
  <c r="AG80" i="1"/>
  <c r="D58" i="1"/>
  <c r="V58" i="1"/>
  <c r="L59" i="1"/>
  <c r="T60" i="1"/>
  <c r="AD63" i="1"/>
  <c r="K65" i="1"/>
  <c r="U66" i="1"/>
  <c r="D75" i="1"/>
  <c r="B81" i="1"/>
  <c r="B77" i="1"/>
  <c r="B73" i="1"/>
  <c r="B69" i="1"/>
  <c r="B65" i="1"/>
  <c r="B62" i="1"/>
  <c r="B58" i="1"/>
  <c r="N58" i="1" s="1"/>
  <c r="B78" i="1"/>
  <c r="B72" i="1"/>
  <c r="B61" i="1"/>
  <c r="B63" i="1"/>
  <c r="B59" i="1"/>
  <c r="B76" i="1"/>
  <c r="B67" i="1"/>
  <c r="B64" i="1"/>
  <c r="N64" i="1" s="1"/>
  <c r="B60" i="1"/>
  <c r="AD62" i="1"/>
  <c r="B70" i="1"/>
  <c r="L71" i="1"/>
  <c r="BA74" i="1"/>
  <c r="AC80" i="1"/>
  <c r="AC76" i="1"/>
  <c r="AC72" i="1"/>
  <c r="AC68" i="1"/>
  <c r="AC64" i="1"/>
  <c r="AC78" i="1"/>
  <c r="AC61" i="1"/>
  <c r="AC70" i="1"/>
  <c r="AC79" i="1"/>
  <c r="AC74" i="1"/>
  <c r="AC60" i="1"/>
  <c r="AC81" i="1"/>
  <c r="AC75" i="1"/>
  <c r="AC65" i="1"/>
  <c r="AC66" i="1"/>
  <c r="AC63" i="1"/>
  <c r="AC62" i="1"/>
  <c r="AC58" i="1"/>
  <c r="AC73" i="1"/>
  <c r="AC71" i="1"/>
  <c r="C63" i="1"/>
  <c r="U65" i="1"/>
  <c r="D67" i="1"/>
  <c r="D70" i="1"/>
  <c r="U71" i="1"/>
  <c r="V73" i="1"/>
  <c r="AC77" i="1"/>
  <c r="B80" i="1"/>
  <c r="AB81" i="1"/>
  <c r="AB77" i="1"/>
  <c r="AB73" i="1"/>
  <c r="AB80" i="1"/>
  <c r="AB76" i="1"/>
  <c r="AB72" i="1"/>
  <c r="AB68" i="1"/>
  <c r="AB71" i="1"/>
  <c r="AB78" i="1"/>
  <c r="AB64" i="1"/>
  <c r="AB61" i="1"/>
  <c r="AB70" i="1"/>
  <c r="AB69" i="1"/>
  <c r="AB67" i="1"/>
  <c r="AB66" i="1"/>
  <c r="AB63" i="1"/>
  <c r="AB62" i="1"/>
  <c r="AB58" i="1"/>
  <c r="J81" i="1"/>
  <c r="J77" i="1"/>
  <c r="J73" i="1"/>
  <c r="J69" i="1"/>
  <c r="J65" i="1"/>
  <c r="J80" i="1"/>
  <c r="J75" i="1"/>
  <c r="J64" i="1"/>
  <c r="J62" i="1"/>
  <c r="J58" i="1"/>
  <c r="J67" i="1"/>
  <c r="J76" i="1"/>
  <c r="J61" i="1"/>
  <c r="J78" i="1"/>
  <c r="J72" i="1"/>
  <c r="J79" i="1"/>
  <c r="J74" i="1"/>
  <c r="J66" i="1"/>
  <c r="J63" i="1"/>
  <c r="J59" i="1"/>
  <c r="J70" i="1"/>
  <c r="J68" i="1"/>
  <c r="AD80" i="1"/>
  <c r="AD76" i="1"/>
  <c r="AD72" i="1"/>
  <c r="AD79" i="1"/>
  <c r="AD75" i="1"/>
  <c r="AD71" i="1"/>
  <c r="AD67" i="1"/>
  <c r="AD70" i="1"/>
  <c r="AD64" i="1"/>
  <c r="AD74" i="1"/>
  <c r="AD60" i="1"/>
  <c r="AD81" i="1"/>
  <c r="AD69" i="1"/>
  <c r="AD68" i="1"/>
  <c r="AD77" i="1"/>
  <c r="AD73" i="1"/>
  <c r="AD78" i="1"/>
  <c r="AD61" i="1"/>
  <c r="AD58" i="1"/>
  <c r="M62" i="1"/>
  <c r="F79" i="1"/>
  <c r="F75" i="1"/>
  <c r="F71" i="1"/>
  <c r="F67" i="1"/>
  <c r="F81" i="1"/>
  <c r="F72" i="1"/>
  <c r="F60" i="1"/>
  <c r="F70" i="1"/>
  <c r="F66" i="1"/>
  <c r="F77" i="1"/>
  <c r="F63" i="1"/>
  <c r="F59" i="1"/>
  <c r="F80" i="1"/>
  <c r="F73" i="1"/>
  <c r="F64" i="1"/>
  <c r="F76" i="1"/>
  <c r="F61" i="1"/>
  <c r="F74" i="1"/>
  <c r="F65" i="1"/>
  <c r="P79" i="1"/>
  <c r="P75" i="1"/>
  <c r="P78" i="1"/>
  <c r="P74" i="1"/>
  <c r="P70" i="1"/>
  <c r="P76" i="1"/>
  <c r="P66" i="1"/>
  <c r="P59" i="1"/>
  <c r="P81" i="1"/>
  <c r="P72" i="1"/>
  <c r="P71" i="1"/>
  <c r="P63" i="1"/>
  <c r="P77" i="1"/>
  <c r="P69" i="1"/>
  <c r="P68" i="1"/>
  <c r="P64" i="1"/>
  <c r="P80" i="1"/>
  <c r="P73" i="1"/>
  <c r="P67" i="1"/>
  <c r="P65" i="1"/>
  <c r="P60" i="1"/>
  <c r="X79" i="1"/>
  <c r="X75" i="1"/>
  <c r="X78" i="1"/>
  <c r="X74" i="1"/>
  <c r="X70" i="1"/>
  <c r="X67" i="1"/>
  <c r="X65" i="1"/>
  <c r="X80" i="1"/>
  <c r="X73" i="1"/>
  <c r="X59" i="1"/>
  <c r="X66" i="1"/>
  <c r="X71" i="1"/>
  <c r="X69" i="1"/>
  <c r="X68" i="1"/>
  <c r="X77" i="1"/>
  <c r="X60" i="1"/>
  <c r="AF79" i="1"/>
  <c r="AF75" i="1"/>
  <c r="AF78" i="1"/>
  <c r="AF74" i="1"/>
  <c r="AF70" i="1"/>
  <c r="AF81" i="1"/>
  <c r="AF72" i="1"/>
  <c r="AF69" i="1"/>
  <c r="AF68" i="1"/>
  <c r="AF65" i="1"/>
  <c r="AF59" i="1"/>
  <c r="AF77" i="1"/>
  <c r="AF67" i="1"/>
  <c r="AF80" i="1"/>
  <c r="AF73" i="1"/>
  <c r="AF63" i="1"/>
  <c r="AF76" i="1"/>
  <c r="AF71" i="1"/>
  <c r="AF64" i="1"/>
  <c r="AF60" i="1"/>
  <c r="V59" i="1"/>
  <c r="J60" i="1"/>
  <c r="X61" i="1"/>
  <c r="K63" i="1"/>
  <c r="X64" i="1"/>
  <c r="AD65" i="1"/>
  <c r="B66" i="1"/>
  <c r="Q67" i="1"/>
  <c r="AA68" i="1"/>
  <c r="D69" i="1"/>
  <c r="AG71" i="1"/>
  <c r="I72" i="1"/>
  <c r="AG73" i="1"/>
  <c r="K74" i="1"/>
  <c r="I76" i="1"/>
  <c r="AJ81" i="1"/>
  <c r="AJ77" i="1"/>
  <c r="AJ73" i="1"/>
  <c r="AJ80" i="1"/>
  <c r="AJ76" i="1"/>
  <c r="AJ72" i="1"/>
  <c r="AJ68" i="1"/>
  <c r="AJ75" i="1"/>
  <c r="AJ66" i="1"/>
  <c r="AJ63" i="1"/>
  <c r="AJ61" i="1"/>
  <c r="AJ71" i="1"/>
  <c r="AJ64" i="1"/>
  <c r="AJ78" i="1"/>
  <c r="AJ70" i="1"/>
  <c r="AJ79" i="1"/>
  <c r="AJ74" i="1"/>
  <c r="AJ69" i="1"/>
  <c r="AJ67" i="1"/>
  <c r="AJ65" i="1"/>
  <c r="AJ62" i="1"/>
  <c r="AJ58" i="1"/>
  <c r="C81" i="1"/>
  <c r="C77" i="1"/>
  <c r="C73" i="1"/>
  <c r="C80" i="1"/>
  <c r="C76" i="1"/>
  <c r="C72" i="1"/>
  <c r="C68" i="1"/>
  <c r="C78" i="1"/>
  <c r="C61" i="1"/>
  <c r="C79" i="1"/>
  <c r="C74" i="1"/>
  <c r="C71" i="1"/>
  <c r="C65" i="1"/>
  <c r="C75" i="1"/>
  <c r="N75" i="1" s="1"/>
  <c r="C70" i="1"/>
  <c r="C66" i="1"/>
  <c r="C69" i="1"/>
  <c r="C67" i="1"/>
  <c r="C64" i="1"/>
  <c r="C62" i="1"/>
  <c r="C58" i="1"/>
  <c r="L80" i="1"/>
  <c r="L76" i="1"/>
  <c r="L72" i="1"/>
  <c r="L68" i="1"/>
  <c r="L64" i="1"/>
  <c r="L61" i="1"/>
  <c r="L73" i="1"/>
  <c r="L78" i="1"/>
  <c r="L65" i="1"/>
  <c r="L60" i="1"/>
  <c r="L79" i="1"/>
  <c r="L74" i="1"/>
  <c r="L66" i="1"/>
  <c r="L63" i="1"/>
  <c r="L75" i="1"/>
  <c r="L62" i="1"/>
  <c r="L77" i="1"/>
  <c r="L69" i="1"/>
  <c r="L67" i="1"/>
  <c r="W79" i="1"/>
  <c r="W75" i="1"/>
  <c r="W71" i="1"/>
  <c r="W67" i="1"/>
  <c r="W63" i="1"/>
  <c r="W77" i="1"/>
  <c r="W60" i="1"/>
  <c r="W65" i="1"/>
  <c r="W80" i="1"/>
  <c r="W73" i="1"/>
  <c r="W59" i="1"/>
  <c r="W76" i="1"/>
  <c r="W81" i="1"/>
  <c r="W72" i="1"/>
  <c r="W64" i="1"/>
  <c r="W61" i="1"/>
  <c r="W69" i="1"/>
  <c r="W68" i="1"/>
  <c r="G79" i="1"/>
  <c r="G75" i="1"/>
  <c r="G78" i="1"/>
  <c r="G74" i="1"/>
  <c r="G70" i="1"/>
  <c r="G71" i="1"/>
  <c r="G66" i="1"/>
  <c r="G77" i="1"/>
  <c r="G63" i="1"/>
  <c r="G59" i="1"/>
  <c r="G69" i="1"/>
  <c r="G68" i="1"/>
  <c r="G67" i="1"/>
  <c r="G65" i="1"/>
  <c r="G81" i="1"/>
  <c r="G72" i="1"/>
  <c r="G60" i="1"/>
  <c r="Q78" i="1"/>
  <c r="Q74" i="1"/>
  <c r="Q70" i="1"/>
  <c r="Q66" i="1"/>
  <c r="Q59" i="1"/>
  <c r="Q81" i="1"/>
  <c r="Q72" i="1"/>
  <c r="Q71" i="1"/>
  <c r="Q63" i="1"/>
  <c r="Q62" i="1"/>
  <c r="Q58" i="1"/>
  <c r="AK58" i="1" s="1"/>
  <c r="Q65" i="1"/>
  <c r="Q60" i="1"/>
  <c r="Q76" i="1"/>
  <c r="Y78" i="1"/>
  <c r="Y74" i="1"/>
  <c r="Y70" i="1"/>
  <c r="Y66" i="1"/>
  <c r="Y80" i="1"/>
  <c r="Y75" i="1"/>
  <c r="Y73" i="1"/>
  <c r="Y59" i="1"/>
  <c r="Y76" i="1"/>
  <c r="Y63" i="1"/>
  <c r="Y62" i="1"/>
  <c r="Y58" i="1"/>
  <c r="Y81" i="1"/>
  <c r="Y72" i="1"/>
  <c r="Y64" i="1"/>
  <c r="Y79" i="1"/>
  <c r="Y77" i="1"/>
  <c r="Y60" i="1"/>
  <c r="Y67" i="1"/>
  <c r="Y65" i="1"/>
  <c r="AG78" i="1"/>
  <c r="AG74" i="1"/>
  <c r="AG70" i="1"/>
  <c r="AG66" i="1"/>
  <c r="AG65" i="1"/>
  <c r="AG59" i="1"/>
  <c r="AG79" i="1"/>
  <c r="AG77" i="1"/>
  <c r="AG67" i="1"/>
  <c r="AG62" i="1"/>
  <c r="AG58" i="1"/>
  <c r="AG60" i="1"/>
  <c r="AG81" i="1"/>
  <c r="AG72" i="1"/>
  <c r="AG69" i="1"/>
  <c r="AG68" i="1"/>
  <c r="M58" i="1"/>
  <c r="AF58" i="1"/>
  <c r="D59" i="1"/>
  <c r="AB59" i="1"/>
  <c r="K60" i="1"/>
  <c r="AI60" i="1"/>
  <c r="Y61" i="1"/>
  <c r="P62" i="1"/>
  <c r="M63" i="1"/>
  <c r="S67" i="1"/>
  <c r="AI68" i="1"/>
  <c r="F69" i="1"/>
  <c r="W70" i="1"/>
  <c r="AI71" i="1"/>
  <c r="M74" i="1"/>
  <c r="S76" i="1"/>
  <c r="W78" i="1"/>
  <c r="BA78" i="1"/>
  <c r="S80" i="1"/>
  <c r="T81" i="1"/>
  <c r="T77" i="1"/>
  <c r="T73" i="1"/>
  <c r="T80" i="1"/>
  <c r="T76" i="1"/>
  <c r="T72" i="1"/>
  <c r="T68" i="1"/>
  <c r="T79" i="1"/>
  <c r="T74" i="1"/>
  <c r="T70" i="1"/>
  <c r="T64" i="1"/>
  <c r="T61" i="1"/>
  <c r="T75" i="1"/>
  <c r="T69" i="1"/>
  <c r="T67" i="1"/>
  <c r="T65" i="1"/>
  <c r="T78" i="1"/>
  <c r="T71" i="1"/>
  <c r="T66" i="1"/>
  <c r="T63" i="1"/>
  <c r="T62" i="1"/>
  <c r="T58" i="1"/>
  <c r="U80" i="1"/>
  <c r="U76" i="1"/>
  <c r="U72" i="1"/>
  <c r="U68" i="1"/>
  <c r="U64" i="1"/>
  <c r="U81" i="1"/>
  <c r="U61" i="1"/>
  <c r="U75" i="1"/>
  <c r="U69" i="1"/>
  <c r="U67" i="1"/>
  <c r="U77" i="1"/>
  <c r="U60" i="1"/>
  <c r="U73" i="1"/>
  <c r="U62" i="1"/>
  <c r="U58" i="1"/>
  <c r="U79" i="1"/>
  <c r="U74" i="1"/>
  <c r="U70" i="1"/>
  <c r="D80" i="1"/>
  <c r="D76" i="1"/>
  <c r="D72" i="1"/>
  <c r="D68" i="1"/>
  <c r="D64" i="1"/>
  <c r="D61" i="1"/>
  <c r="D79" i="1"/>
  <c r="D74" i="1"/>
  <c r="D71" i="1"/>
  <c r="D65" i="1"/>
  <c r="D81" i="1"/>
  <c r="D60" i="1"/>
  <c r="D77" i="1"/>
  <c r="D63" i="1"/>
  <c r="D73" i="1"/>
  <c r="D62" i="1"/>
  <c r="D78" i="1"/>
  <c r="E80" i="1"/>
  <c r="E76" i="1"/>
  <c r="E72" i="1"/>
  <c r="E79" i="1"/>
  <c r="E75" i="1"/>
  <c r="E71" i="1"/>
  <c r="E67" i="1"/>
  <c r="E74" i="1"/>
  <c r="E65" i="1"/>
  <c r="E81" i="1"/>
  <c r="E60" i="1"/>
  <c r="E70" i="1"/>
  <c r="E66" i="1"/>
  <c r="E69" i="1"/>
  <c r="E68" i="1"/>
  <c r="E78" i="1"/>
  <c r="E61" i="1"/>
  <c r="AE79" i="1"/>
  <c r="AE75" i="1"/>
  <c r="AE71" i="1"/>
  <c r="AE67" i="1"/>
  <c r="AE63" i="1"/>
  <c r="AE74" i="1"/>
  <c r="AE60" i="1"/>
  <c r="AE81" i="1"/>
  <c r="AE72" i="1"/>
  <c r="AE69" i="1"/>
  <c r="AE68" i="1"/>
  <c r="AE65" i="1"/>
  <c r="AE59" i="1"/>
  <c r="AE66" i="1"/>
  <c r="AE78" i="1"/>
  <c r="AE61" i="1"/>
  <c r="AE76" i="1"/>
  <c r="AE70" i="1"/>
  <c r="AE64" i="1"/>
  <c r="U59" i="1"/>
  <c r="H78" i="1"/>
  <c r="H74" i="1"/>
  <c r="H70" i="1"/>
  <c r="H66" i="1"/>
  <c r="H79" i="1"/>
  <c r="H77" i="1"/>
  <c r="H63" i="1"/>
  <c r="H59" i="1"/>
  <c r="H69" i="1"/>
  <c r="H68" i="1"/>
  <c r="H80" i="1"/>
  <c r="H75" i="1"/>
  <c r="H73" i="1"/>
  <c r="H64" i="1"/>
  <c r="H62" i="1"/>
  <c r="H58" i="1"/>
  <c r="H76" i="1"/>
  <c r="H81" i="1"/>
  <c r="H72" i="1"/>
  <c r="H60" i="1"/>
  <c r="H71" i="1"/>
  <c r="R78" i="1"/>
  <c r="R74" i="1"/>
  <c r="R81" i="1"/>
  <c r="R77" i="1"/>
  <c r="R73" i="1"/>
  <c r="R69" i="1"/>
  <c r="R72" i="1"/>
  <c r="R71" i="1"/>
  <c r="R66" i="1"/>
  <c r="R63" i="1"/>
  <c r="R62" i="1"/>
  <c r="R58" i="1"/>
  <c r="R79" i="1"/>
  <c r="R70" i="1"/>
  <c r="R68" i="1"/>
  <c r="R64" i="1"/>
  <c r="R80" i="1"/>
  <c r="R75" i="1"/>
  <c r="R67" i="1"/>
  <c r="R76" i="1"/>
  <c r="R59" i="1"/>
  <c r="Z78" i="1"/>
  <c r="Z74" i="1"/>
  <c r="Z81" i="1"/>
  <c r="Z77" i="1"/>
  <c r="Z73" i="1"/>
  <c r="Z69" i="1"/>
  <c r="Z76" i="1"/>
  <c r="Z66" i="1"/>
  <c r="Z63" i="1"/>
  <c r="Z62" i="1"/>
  <c r="Z58" i="1"/>
  <c r="Z71" i="1"/>
  <c r="Z70" i="1"/>
  <c r="Z68" i="1"/>
  <c r="Z67" i="1"/>
  <c r="Z65" i="1"/>
  <c r="Z80" i="1"/>
  <c r="Z75" i="1"/>
  <c r="Z59" i="1"/>
  <c r="AH78" i="1"/>
  <c r="AH74" i="1"/>
  <c r="AH81" i="1"/>
  <c r="AH77" i="1"/>
  <c r="AH73" i="1"/>
  <c r="AH69" i="1"/>
  <c r="AH79" i="1"/>
  <c r="AH67" i="1"/>
  <c r="AH62" i="1"/>
  <c r="AH58" i="1"/>
  <c r="AH80" i="1"/>
  <c r="AH75" i="1"/>
  <c r="AH66" i="1"/>
  <c r="AH63" i="1"/>
  <c r="AH76" i="1"/>
  <c r="AH71" i="1"/>
  <c r="AH64" i="1"/>
  <c r="AH72" i="1"/>
  <c r="AH70" i="1"/>
  <c r="AH68" i="1"/>
  <c r="AH65" i="1"/>
  <c r="AH59" i="1"/>
  <c r="BA58" i="1"/>
  <c r="E59" i="1"/>
  <c r="AC59" i="1"/>
  <c r="R60" i="1"/>
  <c r="AJ60" i="1"/>
  <c r="G61" i="1"/>
  <c r="Z61" i="1"/>
  <c r="V62" i="1"/>
  <c r="U63" i="1"/>
  <c r="AG64" i="1"/>
  <c r="BA65" i="1"/>
  <c r="K66" i="1"/>
  <c r="AA67" i="1"/>
  <c r="AA70" i="1"/>
  <c r="BA70" i="1"/>
  <c r="X72" i="1"/>
  <c r="W74" i="1"/>
  <c r="X76" i="1"/>
  <c r="AI78" i="1"/>
  <c r="B79" i="1"/>
  <c r="AE80" i="1"/>
  <c r="L81" i="1"/>
  <c r="BA77" i="1"/>
  <c r="BA68" i="1"/>
  <c r="BA72" i="1"/>
  <c r="BA76" i="1"/>
  <c r="BA73" i="1"/>
  <c r="BA80" i="1"/>
  <c r="AK66" i="1" l="1"/>
  <c r="N68" i="1"/>
  <c r="N62" i="1"/>
  <c r="AK70" i="1"/>
  <c r="N66" i="1"/>
  <c r="AK64" i="1"/>
  <c r="AK59" i="1"/>
  <c r="N60" i="1"/>
  <c r="N78" i="1"/>
  <c r="N74" i="1"/>
  <c r="N59" i="1"/>
  <c r="AK68" i="1"/>
  <c r="AK69" i="1"/>
  <c r="AK77" i="1"/>
  <c r="N76" i="1"/>
  <c r="AK65" i="1"/>
  <c r="N79" i="1"/>
  <c r="AK62" i="1"/>
  <c r="AK67" i="1"/>
  <c r="AK71" i="1"/>
  <c r="AK78" i="1"/>
  <c r="N70" i="1"/>
  <c r="N63" i="1"/>
  <c r="N73" i="1"/>
  <c r="AK76" i="1"/>
  <c r="AK60" i="1"/>
  <c r="AK63" i="1"/>
  <c r="N69" i="1"/>
  <c r="AK73" i="1"/>
  <c r="AK72" i="1"/>
  <c r="AK75" i="1"/>
  <c r="N61" i="1"/>
  <c r="N77" i="1"/>
  <c r="N71" i="1"/>
  <c r="N67" i="1"/>
  <c r="N65" i="1"/>
  <c r="AK74" i="1"/>
  <c r="AK80" i="1"/>
  <c r="AK81" i="1"/>
  <c r="AK79" i="1"/>
  <c r="N80" i="1"/>
  <c r="N72" i="1"/>
  <c r="N81" i="1"/>
</calcChain>
</file>

<file path=xl/sharedStrings.xml><?xml version="1.0" encoding="utf-8"?>
<sst xmlns="http://schemas.openxmlformats.org/spreadsheetml/2006/main" count="175" uniqueCount="81">
  <si>
    <r>
      <rPr>
        <b/>
        <sz val="16"/>
        <color theme="1"/>
        <rFont val="等线"/>
        <family val="4"/>
        <charset val="134"/>
      </rPr>
      <t xml:space="preserve">The </t>
    </r>
    <r>
      <rPr>
        <b/>
        <sz val="16"/>
        <color rgb="FFC00000"/>
        <rFont val="等线"/>
        <family val="4"/>
        <charset val="134"/>
      </rPr>
      <t>Late</t>
    </r>
    <r>
      <rPr>
        <b/>
        <sz val="16"/>
        <color theme="1"/>
        <rFont val="等线"/>
        <family val="4"/>
        <charset val="134"/>
      </rPr>
      <t xml:space="preserve"> Dawenkou Culture period</t>
    </r>
    <phoneticPr fontId="3" type="noConversion"/>
  </si>
  <si>
    <t>samples</t>
  </si>
  <si>
    <t>H8</t>
  </si>
  <si>
    <t>H9</t>
  </si>
  <si>
    <t>H13</t>
  </si>
  <si>
    <t>H17</t>
  </si>
  <si>
    <t>H18</t>
  </si>
  <si>
    <t>H19</t>
  </si>
  <si>
    <t>H21</t>
  </si>
  <si>
    <t>H24</t>
  </si>
  <si>
    <t>H25</t>
  </si>
  <si>
    <t>H26</t>
  </si>
  <si>
    <t>H27</t>
  </si>
  <si>
    <t>H28:3</t>
  </si>
  <si>
    <t>H33</t>
  </si>
  <si>
    <t>H36</t>
  </si>
  <si>
    <t>H37</t>
  </si>
  <si>
    <t>H38</t>
  </si>
  <si>
    <t>H42</t>
  </si>
  <si>
    <t>H43</t>
  </si>
  <si>
    <t>H45</t>
  </si>
  <si>
    <t>H46</t>
  </si>
  <si>
    <t>H47</t>
  </si>
  <si>
    <t>H49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</si>
  <si>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</si>
  <si>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</si>
  <si>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</si>
  <si>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</si>
  <si>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</si>
  <si>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</si>
  <si>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</si>
  <si>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</si>
  <si>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</si>
  <si>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H60:1</t>
  </si>
  <si>
    <t>H61</t>
  </si>
  <si>
    <t>H64</t>
  </si>
  <si>
    <t>H65</t>
  </si>
  <si>
    <t>H67</t>
  </si>
  <si>
    <t>H68</t>
  </si>
  <si>
    <t>H69</t>
  </si>
  <si>
    <t>H70</t>
  </si>
  <si>
    <t>H71</t>
  </si>
  <si>
    <t>H72</t>
  </si>
  <si>
    <t>H73</t>
  </si>
  <si>
    <t>H74</t>
  </si>
  <si>
    <t>H75</t>
  </si>
  <si>
    <t>H76</t>
  </si>
  <si>
    <t>H77</t>
  </si>
  <si>
    <t>H78</t>
  </si>
  <si>
    <t>Square</t>
    <phoneticPr fontId="3" type="noConversion"/>
  </si>
  <si>
    <t>Rectange</t>
    <phoneticPr fontId="3" type="noConversion"/>
  </si>
  <si>
    <t>Bilobate</t>
    <phoneticPr fontId="3" type="noConversion"/>
  </si>
  <si>
    <t>Scutiform-bulliform</t>
    <phoneticPr fontId="3" type="noConversion"/>
  </si>
  <si>
    <t>Common bulliform</t>
    <phoneticPr fontId="3" type="noConversion"/>
  </si>
  <si>
    <t>Short saddle</t>
    <phoneticPr fontId="3" type="noConversion"/>
  </si>
  <si>
    <t>Long saddle</t>
    <phoneticPr fontId="3" type="noConversion"/>
  </si>
  <si>
    <t>Rice bulliform</t>
    <phoneticPr fontId="3" type="noConversion"/>
  </si>
  <si>
    <t>Rice double peaked glumes</t>
    <phoneticPr fontId="3" type="noConversion"/>
  </si>
  <si>
    <t>Dumbbell paralleled arrangement</t>
    <phoneticPr fontId="3" type="noConversion"/>
  </si>
  <si>
    <t>Foxtail millet-Ω</t>
  </si>
  <si>
    <t>Broomcorn millet-η</t>
  </si>
  <si>
    <t>Barnyard millet-β</t>
  </si>
  <si>
    <t>Acicular</t>
    <phoneticPr fontId="3" type="noConversion"/>
  </si>
  <si>
    <t xml:space="preserve">smooth-elongate  </t>
    <phoneticPr fontId="3" type="noConversion"/>
  </si>
  <si>
    <t>Elongate echinate</t>
    <phoneticPr fontId="3" type="noConversion"/>
  </si>
  <si>
    <t>Rondel</t>
    <phoneticPr fontId="3" type="noConversion"/>
  </si>
  <si>
    <t>Wavy trapezoid</t>
    <phoneticPr fontId="3" type="noConversion"/>
  </si>
  <si>
    <t>silical tissue</t>
    <phoneticPr fontId="3" type="noConversion"/>
  </si>
  <si>
    <t>Polyhedrons with conical projection</t>
    <phoneticPr fontId="3" type="noConversion"/>
  </si>
  <si>
    <t>Parallelepipedal contorted</t>
  </si>
  <si>
    <t xml:space="preserve"> Multifaceted blocky</t>
  </si>
  <si>
    <t>Spherical shape</t>
  </si>
  <si>
    <t>Total</t>
    <phoneticPr fontId="3" type="noConversion"/>
  </si>
  <si>
    <t>markers</t>
    <phoneticPr fontId="3" type="noConversion"/>
  </si>
  <si>
    <t>Foxtail millet-Ω</t>
    <phoneticPr fontId="3" type="noConversion"/>
  </si>
  <si>
    <t>Average</t>
    <phoneticPr fontId="3" type="noConversion"/>
  </si>
  <si>
    <t>平均</t>
    <phoneticPr fontId="3" type="noConversion"/>
  </si>
  <si>
    <t>Stomata</t>
    <phoneticPr fontId="3" type="noConversion"/>
  </si>
  <si>
    <t>diagram</t>
    <phoneticPr fontId="3" type="noConversion"/>
  </si>
  <si>
    <t>percentage</t>
    <phoneticPr fontId="3" type="noConversion"/>
  </si>
  <si>
    <t>stomata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</si>
</sst>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6"/>
      <color theme="1"/>
      <name val="等线"/>
      <family val="4"/>
      <charset val="134"/>
    </font>
    <font>
      <b/>
      <sz val="16"/>
      <color rgb="FFC00000"/>
      <name val="等线"/>
      <family val="4"/>
      <charset val="134"/>
    </font>
    <font>
      <sz val="11"/>
      <color theme="1"/>
      <name val="等线"/>
      <family val="3"/>
      <charset val="134"/>
      <scheme val="minor"/>
    </font>
    <font>
      <sz val="12"/>
      <color rgb="FF000000"/>
      <name val="等线"/>
      <family val="4"/>
      <charset val="134"/>
      <scheme val="minor"/>
    </font>
    <font>
      <sz val="11"/>
      <color theme="1"/>
      <name val="Times New Roman"/>
      <family val="1"/>
    </font>
    <font>
      <sz val="12"/>
      <color rgb="FFC00000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DF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9" fillId="0" borderId="0" xfId="0" applyFo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0FB6A-07F1-9342-865E-DABA9EFED881}">
  <dimension ref="A1:BB81"/>
  <sheetViews>
    <sheetView tabSelected="1" topLeftCell="A41" workbookViewId="0">
      <selection activeCell="A81" sqref="A81"/>
    </sheetView>
  </sheetViews>
  <sheetFormatPr baseColWidth="10" defaultRowHeight="16"/>
  <cols>
    <col min="1" max="1" width="30.6640625" customWidth="1"/>
  </cols>
  <sheetData>
    <row r="1" spans="1:52" ht="2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52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P2" s="6" t="s">
        <v>14</v>
      </c>
      <c r="Q2" s="6" t="s">
        <v>15</v>
      </c>
      <c r="R2" s="7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 t="s">
        <v>29</v>
      </c>
      <c r="AF2" s="6" t="s">
        <v>30</v>
      </c>
      <c r="AG2" s="6" t="s">
        <v>31</v>
      </c>
      <c r="AH2" s="6" t="s">
        <v>32</v>
      </c>
      <c r="AI2" s="6" t="s">
        <v>33</v>
      </c>
      <c r="AJ2" s="6" t="s">
        <v>34</v>
      </c>
      <c r="AK2" s="8"/>
      <c r="AM2" s="9" t="s">
        <v>35</v>
      </c>
      <c r="AN2" s="9" t="s">
        <v>36</v>
      </c>
      <c r="AO2" s="9" t="s">
        <v>37</v>
      </c>
      <c r="AP2" s="9" t="s">
        <v>38</v>
      </c>
      <c r="AQ2" s="9" t="s">
        <v>39</v>
      </c>
      <c r="AR2" s="9" t="s">
        <v>40</v>
      </c>
      <c r="AS2" s="9" t="s">
        <v>41</v>
      </c>
      <c r="AT2" s="9" t="s">
        <v>42</v>
      </c>
      <c r="AU2" s="9" t="s">
        <v>43</v>
      </c>
      <c r="AV2" s="9" t="s">
        <v>44</v>
      </c>
      <c r="AW2" s="9" t="s">
        <v>45</v>
      </c>
      <c r="AX2" s="9" t="s">
        <v>46</v>
      </c>
      <c r="AY2" s="9" t="s">
        <v>47</v>
      </c>
      <c r="AZ2" s="9" t="s">
        <v>48</v>
      </c>
    </row>
    <row r="3" spans="1:52">
      <c r="A3" s="4" t="s">
        <v>49</v>
      </c>
      <c r="B3" s="5">
        <v>30</v>
      </c>
      <c r="C3" s="5">
        <v>24</v>
      </c>
      <c r="D3" s="5">
        <v>34</v>
      </c>
      <c r="E3" s="5">
        <v>34</v>
      </c>
      <c r="F3" s="5">
        <v>14</v>
      </c>
      <c r="G3" s="5">
        <v>9</v>
      </c>
      <c r="H3" s="5">
        <v>14</v>
      </c>
      <c r="I3" s="5">
        <v>14</v>
      </c>
      <c r="J3" s="5">
        <v>21</v>
      </c>
      <c r="K3" s="5">
        <v>18</v>
      </c>
      <c r="L3" s="5">
        <v>27</v>
      </c>
      <c r="M3" s="5">
        <v>30</v>
      </c>
      <c r="O3" s="4"/>
      <c r="P3" s="6">
        <v>5</v>
      </c>
      <c r="Q3" s="6">
        <v>4</v>
      </c>
      <c r="R3" s="6">
        <v>13</v>
      </c>
      <c r="S3" s="6">
        <v>23</v>
      </c>
      <c r="T3" s="6">
        <v>17</v>
      </c>
      <c r="U3" s="6">
        <v>39</v>
      </c>
      <c r="V3" s="6">
        <v>28</v>
      </c>
      <c r="W3" s="6">
        <v>11</v>
      </c>
      <c r="X3" s="6">
        <v>25</v>
      </c>
      <c r="Y3" s="6">
        <v>9</v>
      </c>
      <c r="Z3" s="6">
        <v>27</v>
      </c>
      <c r="AA3" s="6">
        <v>29</v>
      </c>
      <c r="AB3" s="6">
        <v>14</v>
      </c>
      <c r="AC3" s="6">
        <v>5</v>
      </c>
      <c r="AD3" s="6">
        <v>14</v>
      </c>
      <c r="AE3" s="6">
        <v>6</v>
      </c>
      <c r="AF3" s="6">
        <v>29</v>
      </c>
      <c r="AG3" s="6">
        <v>68</v>
      </c>
      <c r="AH3" s="6">
        <v>13</v>
      </c>
      <c r="AI3" s="6">
        <v>22</v>
      </c>
      <c r="AJ3" s="6">
        <v>20</v>
      </c>
      <c r="AK3" s="8"/>
      <c r="AL3" s="4"/>
      <c r="AM3" s="9">
        <v>18</v>
      </c>
      <c r="AN3" s="9">
        <v>13</v>
      </c>
      <c r="AO3" s="9">
        <v>22</v>
      </c>
      <c r="AP3" s="9">
        <v>1</v>
      </c>
      <c r="AQ3" s="9">
        <v>58</v>
      </c>
      <c r="AR3" s="9">
        <v>7</v>
      </c>
      <c r="AS3" s="9">
        <v>28</v>
      </c>
      <c r="AT3" s="9">
        <v>49</v>
      </c>
      <c r="AU3" s="9">
        <v>15</v>
      </c>
      <c r="AV3" s="9">
        <v>19</v>
      </c>
      <c r="AW3" s="9">
        <v>11</v>
      </c>
      <c r="AX3" s="9">
        <v>10</v>
      </c>
      <c r="AY3" s="9">
        <v>18</v>
      </c>
      <c r="AZ3" s="9">
        <v>23</v>
      </c>
    </row>
    <row r="4" spans="1:52">
      <c r="A4" s="4" t="s">
        <v>50</v>
      </c>
      <c r="B4" s="5">
        <v>17</v>
      </c>
      <c r="C4" s="5">
        <v>29</v>
      </c>
      <c r="D4" s="5">
        <v>49</v>
      </c>
      <c r="E4" s="5">
        <v>24</v>
      </c>
      <c r="F4" s="5">
        <v>5</v>
      </c>
      <c r="G4" s="5">
        <v>28</v>
      </c>
      <c r="H4" s="5">
        <v>24</v>
      </c>
      <c r="I4" s="5">
        <v>22</v>
      </c>
      <c r="J4" s="5">
        <v>25</v>
      </c>
      <c r="K4" s="5">
        <v>27</v>
      </c>
      <c r="L4" s="5">
        <v>19</v>
      </c>
      <c r="M4" s="5">
        <v>37</v>
      </c>
      <c r="O4" s="4"/>
      <c r="P4" s="6">
        <v>9</v>
      </c>
      <c r="Q4" s="6">
        <v>6</v>
      </c>
      <c r="R4" s="6">
        <v>23</v>
      </c>
      <c r="S4" s="6">
        <v>18</v>
      </c>
      <c r="T4" s="6">
        <v>33</v>
      </c>
      <c r="U4" s="6">
        <v>23</v>
      </c>
      <c r="V4" s="6">
        <v>44</v>
      </c>
      <c r="W4" s="6">
        <v>11</v>
      </c>
      <c r="X4" s="6">
        <v>12</v>
      </c>
      <c r="Y4" s="6">
        <v>4</v>
      </c>
      <c r="Z4" s="6">
        <v>33</v>
      </c>
      <c r="AA4" s="6">
        <v>35</v>
      </c>
      <c r="AB4" s="6">
        <v>23</v>
      </c>
      <c r="AC4" s="6">
        <v>17</v>
      </c>
      <c r="AD4" s="6">
        <v>14</v>
      </c>
      <c r="AE4" s="6">
        <v>12</v>
      </c>
      <c r="AF4" s="6">
        <v>20</v>
      </c>
      <c r="AG4" s="6">
        <v>63</v>
      </c>
      <c r="AH4" s="6">
        <v>21</v>
      </c>
      <c r="AI4" s="6">
        <v>28</v>
      </c>
      <c r="AJ4" s="6">
        <v>4</v>
      </c>
      <c r="AK4" s="8"/>
      <c r="AL4" s="4"/>
      <c r="AM4" s="9">
        <v>21</v>
      </c>
      <c r="AN4" s="9">
        <v>25</v>
      </c>
      <c r="AO4" s="9">
        <v>45</v>
      </c>
      <c r="AP4" s="9">
        <v>5</v>
      </c>
      <c r="AQ4" s="9">
        <v>62</v>
      </c>
      <c r="AR4" s="9">
        <v>12</v>
      </c>
      <c r="AS4" s="9">
        <v>11</v>
      </c>
      <c r="AT4" s="9">
        <v>59</v>
      </c>
      <c r="AU4" s="9">
        <v>13</v>
      </c>
      <c r="AV4" s="9">
        <v>19</v>
      </c>
      <c r="AW4" s="9">
        <v>10</v>
      </c>
      <c r="AX4" s="9">
        <v>21</v>
      </c>
      <c r="AY4" s="9">
        <v>10</v>
      </c>
      <c r="AZ4" s="9">
        <v>27</v>
      </c>
    </row>
    <row r="5" spans="1:52">
      <c r="A5" s="4" t="s">
        <v>51</v>
      </c>
      <c r="B5" s="5">
        <v>68</v>
      </c>
      <c r="C5" s="5">
        <v>21</v>
      </c>
      <c r="D5" s="5">
        <v>24</v>
      </c>
      <c r="E5" s="5">
        <v>4</v>
      </c>
      <c r="F5" s="5">
        <v>43</v>
      </c>
      <c r="G5" s="5">
        <v>46</v>
      </c>
      <c r="H5" s="5">
        <v>30</v>
      </c>
      <c r="I5" s="5">
        <v>47</v>
      </c>
      <c r="J5" s="5">
        <v>17</v>
      </c>
      <c r="K5" s="5">
        <v>62</v>
      </c>
      <c r="L5" s="5">
        <v>44</v>
      </c>
      <c r="M5" s="5">
        <v>17</v>
      </c>
      <c r="O5" s="4"/>
      <c r="P5" s="6">
        <v>33</v>
      </c>
      <c r="Q5" s="6">
        <v>84</v>
      </c>
      <c r="R5" s="6">
        <v>18</v>
      </c>
      <c r="S5" s="6">
        <v>24</v>
      </c>
      <c r="T5" s="6">
        <v>24</v>
      </c>
      <c r="U5" s="6">
        <v>9</v>
      </c>
      <c r="V5" s="6">
        <v>3</v>
      </c>
      <c r="W5" s="6">
        <v>36</v>
      </c>
      <c r="X5" s="6">
        <v>30</v>
      </c>
      <c r="Y5" s="6">
        <v>36</v>
      </c>
      <c r="Z5" s="6">
        <v>37</v>
      </c>
      <c r="AA5" s="6">
        <v>9</v>
      </c>
      <c r="AB5" s="6">
        <v>40</v>
      </c>
      <c r="AC5" s="6">
        <v>51</v>
      </c>
      <c r="AD5" s="6">
        <v>14</v>
      </c>
      <c r="AE5" s="6">
        <v>52</v>
      </c>
      <c r="AF5" s="6">
        <v>35</v>
      </c>
      <c r="AG5" s="6">
        <v>6</v>
      </c>
      <c r="AH5" s="6">
        <v>20</v>
      </c>
      <c r="AI5" s="6">
        <v>2</v>
      </c>
      <c r="AJ5" s="6">
        <v>40</v>
      </c>
      <c r="AK5" s="8"/>
      <c r="AL5" s="4"/>
      <c r="AM5" s="9">
        <v>12</v>
      </c>
      <c r="AN5" s="9">
        <v>30</v>
      </c>
      <c r="AO5" s="9">
        <v>22</v>
      </c>
      <c r="AP5" s="9">
        <v>28</v>
      </c>
      <c r="AQ5" s="9">
        <v>2</v>
      </c>
      <c r="AR5" s="9">
        <v>48</v>
      </c>
      <c r="AS5" s="9">
        <v>6</v>
      </c>
      <c r="AT5" s="9"/>
      <c r="AU5" s="9">
        <v>46</v>
      </c>
      <c r="AV5" s="9">
        <v>37</v>
      </c>
      <c r="AW5" s="9">
        <v>12</v>
      </c>
      <c r="AX5" s="9">
        <v>42</v>
      </c>
      <c r="AY5" s="9">
        <v>58</v>
      </c>
      <c r="AZ5" s="9">
        <v>11</v>
      </c>
    </row>
    <row r="6" spans="1:52">
      <c r="A6" s="4" t="s">
        <v>52</v>
      </c>
      <c r="B6" s="5">
        <v>2</v>
      </c>
      <c r="C6" s="5">
        <v>7</v>
      </c>
      <c r="D6" s="5">
        <v>3</v>
      </c>
      <c r="E6" s="5">
        <v>11</v>
      </c>
      <c r="F6" s="5">
        <v>1</v>
      </c>
      <c r="G6" s="5">
        <v>2</v>
      </c>
      <c r="H6" s="5">
        <v>8</v>
      </c>
      <c r="I6" s="5">
        <v>2</v>
      </c>
      <c r="J6" s="5"/>
      <c r="K6" s="5">
        <v>3</v>
      </c>
      <c r="L6" s="5">
        <v>5</v>
      </c>
      <c r="M6" s="5"/>
      <c r="O6" s="4"/>
      <c r="P6" s="6"/>
      <c r="Q6" s="6">
        <v>1</v>
      </c>
      <c r="R6" s="6">
        <v>5</v>
      </c>
      <c r="S6" s="6">
        <v>4</v>
      </c>
      <c r="T6" s="6">
        <v>5</v>
      </c>
      <c r="U6" s="6">
        <v>5</v>
      </c>
      <c r="V6" s="6">
        <v>2</v>
      </c>
      <c r="W6" s="6">
        <v>2</v>
      </c>
      <c r="X6" s="6">
        <v>3</v>
      </c>
      <c r="Y6" s="6">
        <v>2</v>
      </c>
      <c r="Z6" s="6">
        <v>2</v>
      </c>
      <c r="AA6" s="6">
        <v>4</v>
      </c>
      <c r="AB6" s="6">
        <v>18</v>
      </c>
      <c r="AC6" s="6">
        <v>12</v>
      </c>
      <c r="AD6" s="6">
        <v>2</v>
      </c>
      <c r="AE6" s="6">
        <v>15</v>
      </c>
      <c r="AF6" s="6">
        <v>3</v>
      </c>
      <c r="AG6" s="6">
        <v>2</v>
      </c>
      <c r="AH6" s="6"/>
      <c r="AI6" s="6">
        <v>2</v>
      </c>
      <c r="AJ6" s="6">
        <v>15</v>
      </c>
      <c r="AK6" s="8"/>
      <c r="AL6" s="4"/>
      <c r="AM6" s="9">
        <v>3</v>
      </c>
      <c r="AN6" s="9">
        <v>7</v>
      </c>
      <c r="AO6" s="9"/>
      <c r="AP6" s="9"/>
      <c r="AQ6" s="9">
        <v>2</v>
      </c>
      <c r="AR6" s="9">
        <v>6</v>
      </c>
      <c r="AS6" s="9">
        <v>3</v>
      </c>
      <c r="AT6" s="9">
        <v>6</v>
      </c>
      <c r="AU6" s="9">
        <v>4</v>
      </c>
      <c r="AV6" s="9">
        <v>5</v>
      </c>
      <c r="AW6" s="9"/>
      <c r="AX6" s="9">
        <v>1</v>
      </c>
      <c r="AY6" s="9">
        <v>12</v>
      </c>
      <c r="AZ6" s="9">
        <v>1</v>
      </c>
    </row>
    <row r="7" spans="1:52">
      <c r="A7" s="4" t="s">
        <v>53</v>
      </c>
      <c r="B7" s="5">
        <v>18</v>
      </c>
      <c r="C7" s="5">
        <v>23</v>
      </c>
      <c r="D7" s="5">
        <v>38</v>
      </c>
      <c r="E7" s="5">
        <v>53</v>
      </c>
      <c r="F7" s="5">
        <v>9</v>
      </c>
      <c r="G7" s="5">
        <v>14</v>
      </c>
      <c r="H7" s="5">
        <v>24</v>
      </c>
      <c r="I7" s="5">
        <v>27</v>
      </c>
      <c r="J7" s="5">
        <v>39</v>
      </c>
      <c r="K7" s="5">
        <v>38</v>
      </c>
      <c r="L7" s="5">
        <v>12</v>
      </c>
      <c r="M7" s="5">
        <v>61</v>
      </c>
      <c r="O7" s="4"/>
      <c r="P7" s="6">
        <v>16</v>
      </c>
      <c r="Q7" s="6">
        <v>8</v>
      </c>
      <c r="R7" s="6">
        <v>16</v>
      </c>
      <c r="S7" s="6">
        <v>11</v>
      </c>
      <c r="T7" s="6">
        <v>36</v>
      </c>
      <c r="U7" s="6">
        <v>44</v>
      </c>
      <c r="V7" s="6">
        <v>24</v>
      </c>
      <c r="W7" s="6">
        <v>21</v>
      </c>
      <c r="X7" s="6">
        <v>14</v>
      </c>
      <c r="Y7" s="6">
        <v>11</v>
      </c>
      <c r="Z7" s="6">
        <v>14</v>
      </c>
      <c r="AA7" s="6">
        <v>52</v>
      </c>
      <c r="AB7" s="6">
        <v>35</v>
      </c>
      <c r="AC7" s="6">
        <v>38</v>
      </c>
      <c r="AD7" s="6">
        <v>10</v>
      </c>
      <c r="AE7" s="6">
        <v>50</v>
      </c>
      <c r="AF7" s="6">
        <v>13</v>
      </c>
      <c r="AG7" s="6">
        <v>80</v>
      </c>
      <c r="AH7" s="6">
        <v>13</v>
      </c>
      <c r="AI7" s="6">
        <v>63</v>
      </c>
      <c r="AJ7" s="6">
        <v>24</v>
      </c>
      <c r="AK7" s="8"/>
      <c r="AL7" s="4"/>
      <c r="AM7" s="9">
        <v>32</v>
      </c>
      <c r="AN7" s="9">
        <v>31</v>
      </c>
      <c r="AO7" s="9">
        <v>46</v>
      </c>
      <c r="AP7" s="9">
        <v>2</v>
      </c>
      <c r="AQ7" s="9">
        <v>79</v>
      </c>
      <c r="AR7" s="9">
        <v>21</v>
      </c>
      <c r="AS7" s="9">
        <v>32</v>
      </c>
      <c r="AT7" s="9">
        <v>40</v>
      </c>
      <c r="AU7" s="9">
        <v>29</v>
      </c>
      <c r="AV7" s="9">
        <v>24</v>
      </c>
      <c r="AW7" s="9">
        <v>12</v>
      </c>
      <c r="AX7" s="9">
        <v>14</v>
      </c>
      <c r="AY7" s="9">
        <v>26</v>
      </c>
      <c r="AZ7" s="9">
        <v>38</v>
      </c>
    </row>
    <row r="8" spans="1:52">
      <c r="A8" s="4" t="s">
        <v>54</v>
      </c>
      <c r="B8" s="5">
        <v>2</v>
      </c>
      <c r="C8" s="5">
        <v>1</v>
      </c>
      <c r="D8" s="5">
        <v>27</v>
      </c>
      <c r="E8" s="5">
        <v>4</v>
      </c>
      <c r="F8" s="5">
        <v>4</v>
      </c>
      <c r="G8" s="5">
        <v>13</v>
      </c>
      <c r="H8" s="5">
        <v>2</v>
      </c>
      <c r="I8" s="5">
        <v>17</v>
      </c>
      <c r="J8" s="5">
        <v>8</v>
      </c>
      <c r="K8" s="5">
        <v>10</v>
      </c>
      <c r="L8" s="5">
        <v>1</v>
      </c>
      <c r="M8" s="5">
        <v>9</v>
      </c>
      <c r="O8" s="4"/>
      <c r="P8" s="6">
        <v>7</v>
      </c>
      <c r="Q8" s="6">
        <v>4</v>
      </c>
      <c r="R8" s="6">
        <v>1</v>
      </c>
      <c r="S8" s="6">
        <v>11</v>
      </c>
      <c r="T8" s="6">
        <v>3</v>
      </c>
      <c r="U8" s="6"/>
      <c r="V8" s="6">
        <v>4</v>
      </c>
      <c r="W8" s="6">
        <v>6</v>
      </c>
      <c r="X8" s="6">
        <v>14</v>
      </c>
      <c r="Y8" s="6">
        <v>1</v>
      </c>
      <c r="Z8" s="6">
        <v>6</v>
      </c>
      <c r="AA8" s="6">
        <v>1</v>
      </c>
      <c r="AB8" s="6"/>
      <c r="AC8" s="6">
        <v>7</v>
      </c>
      <c r="AD8" s="6">
        <v>6</v>
      </c>
      <c r="AE8" s="6">
        <v>4</v>
      </c>
      <c r="AF8" s="6">
        <v>3</v>
      </c>
      <c r="AG8" s="6">
        <v>8</v>
      </c>
      <c r="AH8" s="6">
        <v>7</v>
      </c>
      <c r="AI8" s="6"/>
      <c r="AJ8" s="6">
        <v>3</v>
      </c>
      <c r="AK8" s="8"/>
      <c r="AL8" s="4"/>
      <c r="AM8" s="9">
        <v>8</v>
      </c>
      <c r="AN8" s="9">
        <v>4</v>
      </c>
      <c r="AO8" s="9">
        <v>3</v>
      </c>
      <c r="AP8" s="9">
        <v>6</v>
      </c>
      <c r="AQ8" s="9">
        <v>4</v>
      </c>
      <c r="AR8" s="9">
        <v>22</v>
      </c>
      <c r="AS8" s="9">
        <v>4</v>
      </c>
      <c r="AT8" s="9">
        <v>2</v>
      </c>
      <c r="AU8" s="9">
        <v>7</v>
      </c>
      <c r="AV8" s="9">
        <v>5</v>
      </c>
      <c r="AW8" s="9">
        <v>5</v>
      </c>
      <c r="AX8" s="9">
        <v>4</v>
      </c>
      <c r="AY8" s="9">
        <v>3</v>
      </c>
      <c r="AZ8" s="9">
        <v>6</v>
      </c>
    </row>
    <row r="9" spans="1:52">
      <c r="A9" s="4" t="s">
        <v>55</v>
      </c>
      <c r="B9" s="5">
        <v>7</v>
      </c>
      <c r="C9" s="5">
        <v>7</v>
      </c>
      <c r="D9" s="5">
        <v>3</v>
      </c>
      <c r="E9" s="5"/>
      <c r="F9" s="5">
        <v>5</v>
      </c>
      <c r="G9" s="5">
        <v>5</v>
      </c>
      <c r="H9" s="5"/>
      <c r="I9" s="5">
        <v>1</v>
      </c>
      <c r="J9" s="5">
        <v>1</v>
      </c>
      <c r="K9" s="5">
        <v>4</v>
      </c>
      <c r="L9" s="5">
        <v>4</v>
      </c>
      <c r="M9" s="5">
        <v>5</v>
      </c>
      <c r="O9" s="4"/>
      <c r="P9" s="6">
        <v>2</v>
      </c>
      <c r="Q9" s="6">
        <v>1</v>
      </c>
      <c r="R9" s="6">
        <v>4</v>
      </c>
      <c r="S9" s="6"/>
      <c r="T9" s="6">
        <v>1</v>
      </c>
      <c r="U9" s="6">
        <v>1</v>
      </c>
      <c r="V9" s="6"/>
      <c r="W9" s="6">
        <v>1</v>
      </c>
      <c r="X9" s="6">
        <v>3</v>
      </c>
      <c r="Y9" s="6">
        <v>1</v>
      </c>
      <c r="Z9" s="6">
        <v>1</v>
      </c>
      <c r="AA9" s="6"/>
      <c r="AB9" s="6">
        <v>2</v>
      </c>
      <c r="AC9" s="6">
        <v>1</v>
      </c>
      <c r="AD9" s="6"/>
      <c r="AE9" s="6"/>
      <c r="AF9" s="6"/>
      <c r="AG9" s="6"/>
      <c r="AH9" s="6"/>
      <c r="AI9" s="6">
        <v>1</v>
      </c>
      <c r="AJ9" s="6"/>
      <c r="AK9" s="8"/>
      <c r="AL9" s="4"/>
      <c r="AM9" s="9"/>
      <c r="AN9" s="9">
        <v>1</v>
      </c>
      <c r="AO9" s="9"/>
      <c r="AP9" s="9"/>
      <c r="AQ9" s="9"/>
      <c r="AR9" s="9">
        <v>2</v>
      </c>
      <c r="AS9" s="9">
        <v>1</v>
      </c>
      <c r="AT9" s="9"/>
      <c r="AU9" s="9">
        <v>6</v>
      </c>
      <c r="AV9" s="9"/>
      <c r="AW9" s="9"/>
      <c r="AX9" s="9"/>
      <c r="AY9" s="9">
        <v>4</v>
      </c>
      <c r="AZ9" s="9"/>
    </row>
    <row r="10" spans="1:52">
      <c r="A10" s="4" t="s">
        <v>56</v>
      </c>
      <c r="B10" s="5">
        <v>2</v>
      </c>
      <c r="C10" s="5">
        <v>1</v>
      </c>
      <c r="D10" s="5">
        <v>1</v>
      </c>
      <c r="E10" s="5">
        <v>3</v>
      </c>
      <c r="F10" s="5"/>
      <c r="G10" s="5"/>
      <c r="H10" s="5">
        <v>12</v>
      </c>
      <c r="I10" s="5">
        <v>4</v>
      </c>
      <c r="J10" s="5">
        <v>1</v>
      </c>
      <c r="K10" s="5">
        <v>1</v>
      </c>
      <c r="L10" s="5">
        <v>1</v>
      </c>
      <c r="M10" s="5">
        <v>2</v>
      </c>
      <c r="O10" s="4"/>
      <c r="P10" s="6">
        <v>1</v>
      </c>
      <c r="Q10" s="6"/>
      <c r="R10" s="6">
        <v>1</v>
      </c>
      <c r="S10" s="6">
        <v>1</v>
      </c>
      <c r="T10" s="6">
        <v>8</v>
      </c>
      <c r="U10" s="6">
        <v>6</v>
      </c>
      <c r="V10" s="6">
        <v>5</v>
      </c>
      <c r="W10" s="6">
        <v>1</v>
      </c>
      <c r="X10" s="6"/>
      <c r="Y10" s="6">
        <v>1</v>
      </c>
      <c r="Z10" s="6">
        <v>5</v>
      </c>
      <c r="AA10" s="6">
        <v>7</v>
      </c>
      <c r="AB10" s="6">
        <v>17</v>
      </c>
      <c r="AC10" s="6">
        <v>7</v>
      </c>
      <c r="AD10" s="6">
        <v>3</v>
      </c>
      <c r="AE10" s="6">
        <v>5</v>
      </c>
      <c r="AF10" s="6">
        <v>1</v>
      </c>
      <c r="AG10" s="6">
        <v>4</v>
      </c>
      <c r="AH10" s="6">
        <v>7</v>
      </c>
      <c r="AI10" s="6"/>
      <c r="AJ10" s="6">
        <v>3</v>
      </c>
      <c r="AK10" s="8"/>
      <c r="AL10" s="4"/>
      <c r="AM10" s="9"/>
      <c r="AN10" s="9">
        <v>7</v>
      </c>
      <c r="AO10" s="9">
        <v>11</v>
      </c>
      <c r="AP10" s="9">
        <v>7</v>
      </c>
      <c r="AQ10" s="9">
        <v>4</v>
      </c>
      <c r="AR10" s="9">
        <v>1</v>
      </c>
      <c r="AS10" s="9">
        <v>8</v>
      </c>
      <c r="AT10" s="9">
        <v>6</v>
      </c>
      <c r="AU10" s="9">
        <v>4</v>
      </c>
      <c r="AV10" s="9">
        <v>12</v>
      </c>
      <c r="AW10" s="9">
        <v>2</v>
      </c>
      <c r="AX10" s="9">
        <v>6</v>
      </c>
      <c r="AY10" s="9">
        <v>1</v>
      </c>
      <c r="AZ10" s="9">
        <v>19</v>
      </c>
    </row>
    <row r="11" spans="1:52">
      <c r="A11" s="4" t="s">
        <v>57</v>
      </c>
      <c r="B11" s="5">
        <v>20</v>
      </c>
      <c r="C11" s="5">
        <v>30</v>
      </c>
      <c r="D11" s="5">
        <v>21</v>
      </c>
      <c r="E11" s="5">
        <v>24</v>
      </c>
      <c r="F11" s="5">
        <v>25</v>
      </c>
      <c r="G11" s="5">
        <v>35</v>
      </c>
      <c r="H11" s="5">
        <v>83</v>
      </c>
      <c r="I11" s="5">
        <v>19</v>
      </c>
      <c r="J11" s="5">
        <v>7</v>
      </c>
      <c r="K11" s="5">
        <v>33</v>
      </c>
      <c r="L11" s="5">
        <v>17</v>
      </c>
      <c r="M11" s="5"/>
      <c r="O11" s="4"/>
      <c r="P11" s="6">
        <v>12</v>
      </c>
      <c r="Q11" s="6">
        <v>8</v>
      </c>
      <c r="R11" s="6">
        <v>29</v>
      </c>
      <c r="S11" s="6">
        <v>22</v>
      </c>
      <c r="T11" s="6">
        <v>22</v>
      </c>
      <c r="U11" s="6">
        <v>13</v>
      </c>
      <c r="V11" s="6"/>
      <c r="W11" s="6">
        <v>52</v>
      </c>
      <c r="X11" s="6">
        <v>42</v>
      </c>
      <c r="Y11" s="6">
        <v>23</v>
      </c>
      <c r="Z11" s="6">
        <v>33</v>
      </c>
      <c r="AA11" s="6"/>
      <c r="AB11" s="6">
        <v>70</v>
      </c>
      <c r="AC11" s="6">
        <v>66</v>
      </c>
      <c r="AD11" s="6">
        <v>4</v>
      </c>
      <c r="AE11" s="6">
        <v>38</v>
      </c>
      <c r="AF11" s="6">
        <v>36</v>
      </c>
      <c r="AG11" s="6">
        <v>2</v>
      </c>
      <c r="AH11" s="6">
        <v>12</v>
      </c>
      <c r="AI11" s="6"/>
      <c r="AJ11" s="6">
        <v>49</v>
      </c>
      <c r="AK11" s="8"/>
      <c r="AL11" s="4"/>
      <c r="AM11" s="9">
        <v>4</v>
      </c>
      <c r="AN11" s="9">
        <v>45</v>
      </c>
      <c r="AO11" s="9">
        <v>7</v>
      </c>
      <c r="AP11" s="9">
        <v>69</v>
      </c>
      <c r="AQ11" s="9">
        <v>1</v>
      </c>
      <c r="AR11" s="9">
        <v>63</v>
      </c>
      <c r="AS11" s="9">
        <v>15</v>
      </c>
      <c r="AT11" s="9">
        <v>1</v>
      </c>
      <c r="AU11" s="9">
        <v>27</v>
      </c>
      <c r="AV11" s="9">
        <v>29</v>
      </c>
      <c r="AW11" s="9">
        <v>23</v>
      </c>
      <c r="AX11" s="9">
        <v>27</v>
      </c>
      <c r="AY11" s="9">
        <v>17</v>
      </c>
      <c r="AZ11" s="9">
        <v>4</v>
      </c>
    </row>
    <row r="12" spans="1:52">
      <c r="A12" s="4" t="s">
        <v>58</v>
      </c>
      <c r="B12" s="5"/>
      <c r="C12" s="5">
        <v>1</v>
      </c>
      <c r="D12" s="5"/>
      <c r="E12" s="5">
        <v>1</v>
      </c>
      <c r="F12" s="5"/>
      <c r="G12" s="5">
        <v>1</v>
      </c>
      <c r="H12" s="5">
        <v>1</v>
      </c>
      <c r="I12" s="5">
        <v>1</v>
      </c>
      <c r="J12" s="5"/>
      <c r="K12" s="5">
        <v>1</v>
      </c>
      <c r="L12" s="5">
        <v>3</v>
      </c>
      <c r="M12" s="5">
        <v>1</v>
      </c>
      <c r="O12" s="4"/>
      <c r="P12" s="6"/>
      <c r="Q12" s="6"/>
      <c r="R12" s="6">
        <v>2</v>
      </c>
      <c r="S12" s="6"/>
      <c r="T12" s="6">
        <v>1</v>
      </c>
      <c r="U12" s="6">
        <v>2</v>
      </c>
      <c r="V12" s="6"/>
      <c r="W12" s="6"/>
      <c r="X12" s="6">
        <v>1</v>
      </c>
      <c r="Y12" s="6">
        <v>2</v>
      </c>
      <c r="Z12" s="6">
        <v>2</v>
      </c>
      <c r="AA12" s="6">
        <v>1</v>
      </c>
      <c r="AB12" s="6">
        <v>1</v>
      </c>
      <c r="AC12" s="6">
        <v>1</v>
      </c>
      <c r="AD12" s="6"/>
      <c r="AE12" s="6"/>
      <c r="AF12" s="6">
        <v>3</v>
      </c>
      <c r="AG12" s="6"/>
      <c r="AH12" s="6"/>
      <c r="AI12" s="6"/>
      <c r="AJ12" s="6">
        <v>4</v>
      </c>
      <c r="AK12" s="8"/>
      <c r="AL12" s="4"/>
      <c r="AM12" s="9"/>
      <c r="AN12" s="9">
        <v>1</v>
      </c>
      <c r="AO12" s="9"/>
      <c r="AP12" s="9">
        <v>1</v>
      </c>
      <c r="AQ12" s="9"/>
      <c r="AR12" s="9"/>
      <c r="AS12" s="9">
        <v>1</v>
      </c>
      <c r="AT12" s="9"/>
      <c r="AU12" s="9"/>
      <c r="AV12" s="9"/>
      <c r="AW12" s="9"/>
      <c r="AX12" s="9"/>
      <c r="AY12" s="9"/>
      <c r="AZ12" s="9"/>
    </row>
    <row r="13" spans="1:52">
      <c r="A13" s="4" t="s">
        <v>59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v>5</v>
      </c>
      <c r="M13" s="5"/>
      <c r="O13" s="4"/>
      <c r="P13" s="6">
        <v>1</v>
      </c>
      <c r="Q13" s="6"/>
      <c r="R13" s="6">
        <v>1</v>
      </c>
      <c r="S13" s="6">
        <v>1</v>
      </c>
      <c r="T13" s="6"/>
      <c r="U13" s="6"/>
      <c r="V13" s="6"/>
      <c r="W13" s="6"/>
      <c r="X13" s="6"/>
      <c r="Y13" s="6">
        <v>1</v>
      </c>
      <c r="Z13" s="6">
        <v>1</v>
      </c>
      <c r="AA13" s="6"/>
      <c r="AB13" s="6"/>
      <c r="AC13" s="6">
        <v>1</v>
      </c>
      <c r="AD13" s="6"/>
      <c r="AE13" s="6"/>
      <c r="AF13" s="6">
        <v>1</v>
      </c>
      <c r="AG13" s="6"/>
      <c r="AH13" s="6"/>
      <c r="AI13" s="6"/>
      <c r="AJ13" s="6">
        <v>1</v>
      </c>
      <c r="AK13" s="8"/>
      <c r="AL13" s="4"/>
      <c r="AM13" s="9"/>
      <c r="AN13" s="9"/>
      <c r="AO13" s="9">
        <v>1</v>
      </c>
      <c r="AP13" s="9"/>
      <c r="AQ13" s="9"/>
      <c r="AR13" s="9"/>
      <c r="AS13" s="9"/>
      <c r="AT13" s="9"/>
      <c r="AU13" s="9">
        <v>2</v>
      </c>
      <c r="AV13" s="9"/>
      <c r="AW13" s="9"/>
      <c r="AX13" s="9"/>
      <c r="AY13" s="9">
        <v>1</v>
      </c>
      <c r="AZ13" s="9"/>
    </row>
    <row r="14" spans="1:52">
      <c r="A14" s="4" t="s">
        <v>60</v>
      </c>
      <c r="B14" s="5"/>
      <c r="C14" s="5"/>
      <c r="D14" s="5"/>
      <c r="E14" s="5"/>
      <c r="F14" s="5">
        <v>1</v>
      </c>
      <c r="G14" s="5"/>
      <c r="H14" s="5">
        <v>3</v>
      </c>
      <c r="I14" s="5">
        <v>3</v>
      </c>
      <c r="J14" s="5">
        <v>3</v>
      </c>
      <c r="K14" s="5"/>
      <c r="L14" s="5">
        <v>3</v>
      </c>
      <c r="M14" s="5"/>
      <c r="O14" s="4"/>
      <c r="P14" s="6">
        <v>2</v>
      </c>
      <c r="Q14" s="6"/>
      <c r="R14" s="6"/>
      <c r="S14" s="6"/>
      <c r="T14" s="6">
        <v>2</v>
      </c>
      <c r="U14" s="6"/>
      <c r="V14" s="6"/>
      <c r="W14" s="6"/>
      <c r="X14" s="6">
        <v>2</v>
      </c>
      <c r="Y14" s="6">
        <v>2</v>
      </c>
      <c r="Z14" s="6">
        <v>2</v>
      </c>
      <c r="AA14" s="6"/>
      <c r="AB14" s="6">
        <v>4</v>
      </c>
      <c r="AC14" s="6"/>
      <c r="AD14" s="6">
        <v>1</v>
      </c>
      <c r="AE14" s="6">
        <v>2</v>
      </c>
      <c r="AF14" s="6">
        <v>3</v>
      </c>
      <c r="AG14" s="6">
        <v>2</v>
      </c>
      <c r="AH14" s="6">
        <v>3</v>
      </c>
      <c r="AI14" s="6">
        <v>2</v>
      </c>
      <c r="AJ14" s="6">
        <v>1</v>
      </c>
      <c r="AK14" s="8"/>
      <c r="AL14" s="4"/>
      <c r="AM14" s="9">
        <v>2</v>
      </c>
      <c r="AN14" s="9">
        <v>1</v>
      </c>
      <c r="AO14" s="9">
        <v>1</v>
      </c>
      <c r="AP14" s="9">
        <v>1</v>
      </c>
      <c r="AQ14" s="9"/>
      <c r="AR14" s="9">
        <v>1</v>
      </c>
      <c r="AS14" s="9"/>
      <c r="AT14" s="9"/>
      <c r="AU14" s="9">
        <v>2</v>
      </c>
      <c r="AV14" s="9">
        <v>2</v>
      </c>
      <c r="AW14" s="9">
        <v>4</v>
      </c>
      <c r="AX14" s="9">
        <v>3</v>
      </c>
      <c r="AY14" s="9">
        <v>1</v>
      </c>
      <c r="AZ14" s="9"/>
    </row>
    <row r="15" spans="1:52">
      <c r="A15" s="4" t="s">
        <v>61</v>
      </c>
      <c r="B15" s="5">
        <v>1</v>
      </c>
      <c r="C15" s="5">
        <v>1</v>
      </c>
      <c r="D15" s="5"/>
      <c r="E15" s="5"/>
      <c r="F15" s="5">
        <v>4</v>
      </c>
      <c r="G15" s="5">
        <v>1</v>
      </c>
      <c r="H15" s="5">
        <v>1</v>
      </c>
      <c r="I15" s="5">
        <v>1</v>
      </c>
      <c r="J15" s="5"/>
      <c r="K15" s="5">
        <v>1</v>
      </c>
      <c r="L15" s="5">
        <v>8</v>
      </c>
      <c r="M15" s="5"/>
      <c r="O15" s="4"/>
      <c r="P15" s="6">
        <v>1</v>
      </c>
      <c r="Q15" s="6">
        <v>5</v>
      </c>
      <c r="R15" s="6">
        <v>1</v>
      </c>
      <c r="S15" s="6"/>
      <c r="T15" s="6">
        <v>2</v>
      </c>
      <c r="U15" s="6"/>
      <c r="V15" s="6"/>
      <c r="W15" s="6">
        <v>3</v>
      </c>
      <c r="X15" s="6">
        <v>3</v>
      </c>
      <c r="Y15" s="6">
        <v>2</v>
      </c>
      <c r="Z15" s="6">
        <v>2</v>
      </c>
      <c r="AA15" s="6"/>
      <c r="AB15" s="6">
        <v>2</v>
      </c>
      <c r="AC15" s="6">
        <v>3</v>
      </c>
      <c r="AD15" s="6"/>
      <c r="AE15" s="6">
        <v>1</v>
      </c>
      <c r="AF15" s="6">
        <v>3</v>
      </c>
      <c r="AG15" s="6"/>
      <c r="AH15" s="6"/>
      <c r="AI15" s="6"/>
      <c r="AJ15" s="6">
        <v>1</v>
      </c>
      <c r="AK15" s="8"/>
      <c r="AL15" s="4"/>
      <c r="AM15" s="9"/>
      <c r="AN15" s="9"/>
      <c r="AO15" s="9"/>
      <c r="AP15" s="9">
        <v>3</v>
      </c>
      <c r="AQ15" s="9"/>
      <c r="AR15" s="9">
        <v>2</v>
      </c>
      <c r="AS15" s="9">
        <v>2</v>
      </c>
      <c r="AT15" s="9"/>
      <c r="AU15" s="9">
        <v>6</v>
      </c>
      <c r="AV15" s="9"/>
      <c r="AW15" s="9"/>
      <c r="AX15" s="9"/>
      <c r="AY15" s="9">
        <v>2</v>
      </c>
      <c r="AZ15" s="9"/>
    </row>
    <row r="16" spans="1:52">
      <c r="A16" s="4" t="s">
        <v>62</v>
      </c>
      <c r="B16" s="5">
        <v>28</v>
      </c>
      <c r="C16" s="5">
        <v>34</v>
      </c>
      <c r="D16" s="5">
        <v>10</v>
      </c>
      <c r="E16" s="5">
        <v>21</v>
      </c>
      <c r="F16" s="5">
        <v>29</v>
      </c>
      <c r="G16" s="5">
        <v>17</v>
      </c>
      <c r="H16" s="5">
        <v>13</v>
      </c>
      <c r="I16" s="5">
        <v>15</v>
      </c>
      <c r="J16" s="5">
        <v>36</v>
      </c>
      <c r="K16" s="5">
        <v>33</v>
      </c>
      <c r="L16" s="5">
        <v>23</v>
      </c>
      <c r="M16" s="5">
        <v>10</v>
      </c>
      <c r="O16" s="4"/>
      <c r="P16" s="6">
        <v>17</v>
      </c>
      <c r="Q16" s="6">
        <v>15</v>
      </c>
      <c r="R16" s="6">
        <v>26</v>
      </c>
      <c r="S16" s="6">
        <v>14</v>
      </c>
      <c r="T16" s="6">
        <v>26</v>
      </c>
      <c r="U16" s="6">
        <v>31</v>
      </c>
      <c r="V16" s="6">
        <v>12</v>
      </c>
      <c r="W16" s="6">
        <v>21</v>
      </c>
      <c r="X16" s="6">
        <v>28</v>
      </c>
      <c r="Y16" s="6">
        <v>9</v>
      </c>
      <c r="Z16" s="6">
        <v>34</v>
      </c>
      <c r="AA16" s="6">
        <v>8</v>
      </c>
      <c r="AB16" s="6">
        <v>29</v>
      </c>
      <c r="AC16" s="6">
        <v>33</v>
      </c>
      <c r="AD16" s="6">
        <v>5</v>
      </c>
      <c r="AE16" s="6">
        <v>39</v>
      </c>
      <c r="AF16" s="6">
        <v>20</v>
      </c>
      <c r="AG16" s="6">
        <v>25</v>
      </c>
      <c r="AH16" s="6">
        <v>12</v>
      </c>
      <c r="AI16" s="6">
        <v>12</v>
      </c>
      <c r="AJ16" s="6">
        <v>11</v>
      </c>
      <c r="AK16" s="8"/>
      <c r="AL16" s="4"/>
      <c r="AM16" s="9">
        <v>9</v>
      </c>
      <c r="AN16" s="9">
        <v>14</v>
      </c>
      <c r="AO16" s="9">
        <v>16</v>
      </c>
      <c r="AP16" s="9">
        <v>25</v>
      </c>
      <c r="AQ16" s="9">
        <v>13</v>
      </c>
      <c r="AR16" s="9">
        <v>64</v>
      </c>
      <c r="AS16" s="9">
        <v>32</v>
      </c>
      <c r="AT16" s="9">
        <v>11</v>
      </c>
      <c r="AU16" s="9">
        <v>20</v>
      </c>
      <c r="AV16" s="9">
        <v>12</v>
      </c>
      <c r="AW16" s="9">
        <v>7</v>
      </c>
      <c r="AX16" s="9">
        <v>15</v>
      </c>
      <c r="AY16" s="9">
        <v>18</v>
      </c>
      <c r="AZ16" s="9">
        <v>11</v>
      </c>
    </row>
    <row r="17" spans="1:52">
      <c r="A17" s="4" t="s">
        <v>63</v>
      </c>
      <c r="B17" s="5">
        <v>110</v>
      </c>
      <c r="C17" s="5">
        <v>138</v>
      </c>
      <c r="D17" s="5">
        <v>162</v>
      </c>
      <c r="E17" s="5">
        <v>155</v>
      </c>
      <c r="F17" s="5">
        <v>122</v>
      </c>
      <c r="G17" s="5">
        <v>107</v>
      </c>
      <c r="H17" s="5">
        <v>130</v>
      </c>
      <c r="I17" s="5">
        <v>135</v>
      </c>
      <c r="J17" s="5">
        <v>187</v>
      </c>
      <c r="K17" s="5">
        <v>127</v>
      </c>
      <c r="L17" s="5">
        <v>113</v>
      </c>
      <c r="M17" s="5">
        <v>187</v>
      </c>
      <c r="O17" s="4"/>
      <c r="P17" s="6">
        <v>118</v>
      </c>
      <c r="Q17" s="6">
        <v>107</v>
      </c>
      <c r="R17" s="6">
        <v>140</v>
      </c>
      <c r="S17" s="6">
        <v>202</v>
      </c>
      <c r="T17" s="6">
        <v>111</v>
      </c>
      <c r="U17" s="6">
        <v>109</v>
      </c>
      <c r="V17" s="6">
        <v>138</v>
      </c>
      <c r="W17" s="6">
        <v>116</v>
      </c>
      <c r="X17" s="6">
        <v>111</v>
      </c>
      <c r="Y17" s="6">
        <v>93</v>
      </c>
      <c r="Z17" s="6">
        <v>143</v>
      </c>
      <c r="AA17" s="6">
        <v>189</v>
      </c>
      <c r="AB17" s="6">
        <v>110</v>
      </c>
      <c r="AC17" s="6">
        <v>148</v>
      </c>
      <c r="AD17" s="6">
        <v>201</v>
      </c>
      <c r="AE17" s="6">
        <v>152</v>
      </c>
      <c r="AF17" s="6">
        <v>115</v>
      </c>
      <c r="AG17" s="6">
        <v>115</v>
      </c>
      <c r="AH17" s="6">
        <v>178</v>
      </c>
      <c r="AI17" s="6">
        <v>62</v>
      </c>
      <c r="AJ17" s="6">
        <v>98</v>
      </c>
      <c r="AK17" s="8"/>
      <c r="AL17" s="4"/>
      <c r="AM17" s="9">
        <v>194</v>
      </c>
      <c r="AN17" s="9">
        <v>156</v>
      </c>
      <c r="AO17" s="9">
        <v>260</v>
      </c>
      <c r="AP17" s="9">
        <v>135</v>
      </c>
      <c r="AQ17" s="9">
        <v>181</v>
      </c>
      <c r="AR17" s="9">
        <v>122</v>
      </c>
      <c r="AS17" s="9">
        <v>137</v>
      </c>
      <c r="AT17" s="9">
        <v>196</v>
      </c>
      <c r="AU17" s="9">
        <v>117</v>
      </c>
      <c r="AV17" s="9">
        <v>208</v>
      </c>
      <c r="AW17" s="9">
        <v>177</v>
      </c>
      <c r="AX17" s="9">
        <v>146</v>
      </c>
      <c r="AY17" s="9">
        <v>116</v>
      </c>
      <c r="AZ17" s="9">
        <v>197</v>
      </c>
    </row>
    <row r="18" spans="1:52">
      <c r="A18" s="4" t="s">
        <v>64</v>
      </c>
      <c r="B18" s="5">
        <v>27</v>
      </c>
      <c r="C18" s="5">
        <v>16</v>
      </c>
      <c r="D18" s="5">
        <v>15</v>
      </c>
      <c r="E18" s="5">
        <v>31</v>
      </c>
      <c r="F18" s="5">
        <v>23</v>
      </c>
      <c r="G18" s="5">
        <v>35</v>
      </c>
      <c r="H18" s="5">
        <v>24</v>
      </c>
      <c r="I18" s="5">
        <v>29</v>
      </c>
      <c r="J18" s="5">
        <v>30</v>
      </c>
      <c r="K18" s="5">
        <v>30</v>
      </c>
      <c r="L18" s="5">
        <v>47</v>
      </c>
      <c r="M18" s="5">
        <v>19</v>
      </c>
      <c r="O18" s="4"/>
      <c r="P18" s="6">
        <v>40</v>
      </c>
      <c r="Q18" s="6">
        <v>27</v>
      </c>
      <c r="R18" s="6">
        <v>24</v>
      </c>
      <c r="S18" s="6">
        <v>36</v>
      </c>
      <c r="T18" s="6">
        <v>31</v>
      </c>
      <c r="U18" s="6">
        <v>24</v>
      </c>
      <c r="V18" s="6">
        <v>8</v>
      </c>
      <c r="W18" s="6">
        <v>22</v>
      </c>
      <c r="X18" s="6">
        <v>28</v>
      </c>
      <c r="Y18" s="6">
        <v>16</v>
      </c>
      <c r="Z18" s="6">
        <v>17</v>
      </c>
      <c r="AA18" s="6">
        <v>35</v>
      </c>
      <c r="AB18" s="6">
        <v>35</v>
      </c>
      <c r="AC18" s="6">
        <v>32</v>
      </c>
      <c r="AD18" s="6">
        <v>45</v>
      </c>
      <c r="AE18" s="6">
        <v>40</v>
      </c>
      <c r="AF18" s="6">
        <v>45</v>
      </c>
      <c r="AG18" s="6">
        <v>3</v>
      </c>
      <c r="AH18" s="6">
        <v>48</v>
      </c>
      <c r="AI18" s="6">
        <v>3</v>
      </c>
      <c r="AJ18" s="6">
        <v>22</v>
      </c>
      <c r="AK18" s="8"/>
      <c r="AL18" s="4"/>
      <c r="AM18" s="9">
        <v>18</v>
      </c>
      <c r="AN18" s="9">
        <v>23</v>
      </c>
      <c r="AO18" s="9">
        <v>33</v>
      </c>
      <c r="AP18" s="9">
        <v>27</v>
      </c>
      <c r="AQ18" s="9">
        <v>8</v>
      </c>
      <c r="AR18" s="9">
        <v>30</v>
      </c>
      <c r="AS18" s="9">
        <v>30</v>
      </c>
      <c r="AT18" s="9">
        <v>12</v>
      </c>
      <c r="AU18" s="9">
        <v>25</v>
      </c>
      <c r="AV18" s="9">
        <v>34</v>
      </c>
      <c r="AW18" s="9">
        <v>43</v>
      </c>
      <c r="AX18" s="9">
        <v>45</v>
      </c>
      <c r="AY18" s="9">
        <v>14</v>
      </c>
      <c r="AZ18" s="9">
        <v>27</v>
      </c>
    </row>
    <row r="19" spans="1:52">
      <c r="A19" s="4" t="s">
        <v>65</v>
      </c>
      <c r="B19" s="5">
        <v>40</v>
      </c>
      <c r="C19" s="5">
        <v>68</v>
      </c>
      <c r="D19" s="5">
        <v>50</v>
      </c>
      <c r="E19" s="5">
        <v>7</v>
      </c>
      <c r="F19" s="5">
        <v>33</v>
      </c>
      <c r="G19" s="5">
        <v>54</v>
      </c>
      <c r="H19" s="5">
        <v>24</v>
      </c>
      <c r="I19" s="5">
        <v>56</v>
      </c>
      <c r="J19" s="5">
        <v>50</v>
      </c>
      <c r="K19" s="5">
        <v>12</v>
      </c>
      <c r="L19" s="5">
        <v>34</v>
      </c>
      <c r="M19" s="5">
        <v>49</v>
      </c>
      <c r="O19" s="4"/>
      <c r="P19" s="6">
        <v>99</v>
      </c>
      <c r="Q19" s="6">
        <v>40</v>
      </c>
      <c r="R19" s="6">
        <v>22</v>
      </c>
      <c r="S19" s="6">
        <v>24</v>
      </c>
      <c r="T19" s="6">
        <v>9</v>
      </c>
      <c r="U19" s="6">
        <v>5</v>
      </c>
      <c r="V19" s="6">
        <v>8</v>
      </c>
      <c r="W19" s="6">
        <v>3</v>
      </c>
      <c r="X19" s="6">
        <v>25</v>
      </c>
      <c r="Y19" s="6">
        <v>10</v>
      </c>
      <c r="Z19" s="6">
        <v>14</v>
      </c>
      <c r="AA19" s="6">
        <v>8</v>
      </c>
      <c r="AB19" s="6">
        <v>1</v>
      </c>
      <c r="AC19" s="6">
        <v>24</v>
      </c>
      <c r="AD19" s="6">
        <v>41</v>
      </c>
      <c r="AE19" s="6">
        <v>17</v>
      </c>
      <c r="AF19" s="6">
        <v>12</v>
      </c>
      <c r="AG19" s="6">
        <v>14</v>
      </c>
      <c r="AH19" s="6">
        <v>26</v>
      </c>
      <c r="AI19" s="6"/>
      <c r="AJ19" s="6">
        <v>19</v>
      </c>
      <c r="AK19" s="8"/>
      <c r="AL19" s="4"/>
      <c r="AM19" s="9">
        <v>26</v>
      </c>
      <c r="AN19" s="9">
        <v>24</v>
      </c>
      <c r="AO19" s="9">
        <v>34</v>
      </c>
      <c r="AP19" s="9">
        <v>28</v>
      </c>
      <c r="AQ19" s="9">
        <v>13</v>
      </c>
      <c r="AR19" s="9">
        <v>38</v>
      </c>
      <c r="AS19" s="9">
        <v>18</v>
      </c>
      <c r="AT19" s="9">
        <v>6</v>
      </c>
      <c r="AU19" s="9">
        <v>14</v>
      </c>
      <c r="AV19" s="9">
        <v>40</v>
      </c>
      <c r="AW19" s="9">
        <v>26</v>
      </c>
      <c r="AX19" s="9">
        <v>21</v>
      </c>
      <c r="AY19" s="9">
        <v>15</v>
      </c>
      <c r="AZ19" s="9">
        <v>30</v>
      </c>
    </row>
    <row r="20" spans="1:52">
      <c r="A20" s="4" t="s">
        <v>66</v>
      </c>
      <c r="B20" s="5">
        <v>1</v>
      </c>
      <c r="C20" s="5">
        <v>8</v>
      </c>
      <c r="D20" s="5">
        <v>5</v>
      </c>
      <c r="E20" s="5">
        <v>3</v>
      </c>
      <c r="F20" s="5">
        <v>2</v>
      </c>
      <c r="G20" s="5"/>
      <c r="H20" s="5"/>
      <c r="I20" s="5">
        <v>3</v>
      </c>
      <c r="J20" s="5">
        <v>7</v>
      </c>
      <c r="K20" s="5">
        <v>2</v>
      </c>
      <c r="L20" s="5">
        <v>3</v>
      </c>
      <c r="M20" s="5">
        <v>3</v>
      </c>
      <c r="O20" s="4"/>
      <c r="P20" s="6">
        <v>3</v>
      </c>
      <c r="Q20" s="6">
        <v>1</v>
      </c>
      <c r="R20" s="6">
        <v>1</v>
      </c>
      <c r="S20" s="6">
        <v>1</v>
      </c>
      <c r="T20" s="6">
        <v>6</v>
      </c>
      <c r="U20" s="6">
        <v>2</v>
      </c>
      <c r="V20" s="6">
        <v>1</v>
      </c>
      <c r="W20" s="6"/>
      <c r="X20" s="6">
        <v>1</v>
      </c>
      <c r="Y20" s="6">
        <v>1</v>
      </c>
      <c r="Z20" s="6">
        <v>2</v>
      </c>
      <c r="AA20" s="6">
        <v>1</v>
      </c>
      <c r="AB20" s="6">
        <v>1</v>
      </c>
      <c r="AC20" s="6">
        <v>1</v>
      </c>
      <c r="AD20" s="6"/>
      <c r="AE20" s="6"/>
      <c r="AF20" s="6">
        <v>1</v>
      </c>
      <c r="AG20" s="6"/>
      <c r="AH20" s="6"/>
      <c r="AI20" s="6"/>
      <c r="AJ20" s="6"/>
      <c r="AK20" s="8"/>
      <c r="AL20" s="4"/>
      <c r="AM20" s="9">
        <v>1</v>
      </c>
      <c r="AN20" s="9">
        <v>2</v>
      </c>
      <c r="AO20" s="9"/>
      <c r="AP20" s="9">
        <v>1</v>
      </c>
      <c r="AQ20" s="9"/>
      <c r="AR20" s="9"/>
      <c r="AS20" s="9"/>
      <c r="AT20" s="9">
        <v>1</v>
      </c>
      <c r="AU20" s="9">
        <v>2</v>
      </c>
      <c r="AV20" s="9"/>
      <c r="AW20" s="9">
        <v>2</v>
      </c>
      <c r="AX20" s="9">
        <v>1</v>
      </c>
      <c r="AY20" s="9"/>
      <c r="AZ20" s="9"/>
    </row>
    <row r="21" spans="1:52">
      <c r="A21" s="10" t="s">
        <v>67</v>
      </c>
      <c r="B21" s="5">
        <v>7</v>
      </c>
      <c r="C21" s="5">
        <v>13</v>
      </c>
      <c r="D21" s="5">
        <v>3</v>
      </c>
      <c r="E21" s="5">
        <v>8</v>
      </c>
      <c r="F21" s="5">
        <v>9</v>
      </c>
      <c r="G21" s="5">
        <v>4</v>
      </c>
      <c r="H21" s="5"/>
      <c r="I21" s="5">
        <v>3</v>
      </c>
      <c r="J21" s="5"/>
      <c r="K21" s="5">
        <v>1</v>
      </c>
      <c r="L21" s="5">
        <v>2</v>
      </c>
      <c r="M21" s="5">
        <v>9</v>
      </c>
      <c r="O21" s="10"/>
      <c r="P21" s="6"/>
      <c r="Q21" s="6">
        <v>1</v>
      </c>
      <c r="R21" s="6">
        <v>19</v>
      </c>
      <c r="S21" s="6">
        <v>16</v>
      </c>
      <c r="T21" s="6">
        <v>4</v>
      </c>
      <c r="U21" s="6">
        <v>8</v>
      </c>
      <c r="V21" s="6">
        <v>10</v>
      </c>
      <c r="W21" s="6">
        <v>1</v>
      </c>
      <c r="X21" s="6"/>
      <c r="Y21" s="6">
        <v>3</v>
      </c>
      <c r="Z21" s="6">
        <v>3</v>
      </c>
      <c r="AA21" s="6">
        <v>8</v>
      </c>
      <c r="AB21" s="6">
        <v>2</v>
      </c>
      <c r="AC21" s="6">
        <v>6</v>
      </c>
      <c r="AD21" s="6">
        <v>11</v>
      </c>
      <c r="AE21" s="6">
        <v>4</v>
      </c>
      <c r="AF21" s="6">
        <v>5</v>
      </c>
      <c r="AG21" s="6">
        <v>11</v>
      </c>
      <c r="AH21" s="6">
        <v>2</v>
      </c>
      <c r="AI21" s="6"/>
      <c r="AJ21" s="6"/>
      <c r="AK21" s="8"/>
      <c r="AL21" s="10"/>
      <c r="AM21" s="9">
        <v>12</v>
      </c>
      <c r="AN21" s="9">
        <v>14</v>
      </c>
      <c r="AO21" s="9"/>
      <c r="AP21" s="9"/>
      <c r="AQ21" s="9">
        <v>11</v>
      </c>
      <c r="AR21" s="9"/>
      <c r="AS21" s="9">
        <v>1</v>
      </c>
      <c r="AT21" s="9">
        <v>17</v>
      </c>
      <c r="AU21" s="9">
        <v>2</v>
      </c>
      <c r="AV21" s="9"/>
      <c r="AW21" s="9">
        <v>7</v>
      </c>
      <c r="AX21" s="9">
        <v>5</v>
      </c>
      <c r="AY21" s="9">
        <v>9</v>
      </c>
      <c r="AZ21" s="9"/>
    </row>
    <row r="22" spans="1:52">
      <c r="A22" s="4" t="s">
        <v>68</v>
      </c>
      <c r="B22" s="5"/>
      <c r="C22" s="5"/>
      <c r="D22" s="5">
        <v>2</v>
      </c>
      <c r="E22" s="5">
        <v>1</v>
      </c>
      <c r="F22" s="5">
        <v>4</v>
      </c>
      <c r="G22" s="5">
        <v>2</v>
      </c>
      <c r="H22" s="5">
        <v>1</v>
      </c>
      <c r="I22" s="5">
        <v>1</v>
      </c>
      <c r="J22" s="5">
        <v>1</v>
      </c>
      <c r="K22" s="5">
        <v>2</v>
      </c>
      <c r="L22" s="5"/>
      <c r="M22" s="5">
        <v>1</v>
      </c>
      <c r="O22" s="4"/>
      <c r="P22" s="6">
        <v>1</v>
      </c>
      <c r="Q22" s="6"/>
      <c r="R22" s="6"/>
      <c r="S22" s="6"/>
      <c r="T22" s="6">
        <v>1</v>
      </c>
      <c r="U22" s="6"/>
      <c r="V22" s="6"/>
      <c r="W22" s="6">
        <v>1</v>
      </c>
      <c r="X22" s="6"/>
      <c r="Y22" s="6"/>
      <c r="Z22" s="6">
        <v>1</v>
      </c>
      <c r="AA22" s="6"/>
      <c r="AB22" s="6"/>
      <c r="AC22" s="6">
        <v>1</v>
      </c>
      <c r="AD22" s="6"/>
      <c r="AE22" s="6"/>
      <c r="AF22" s="6"/>
      <c r="AG22" s="6"/>
      <c r="AH22" s="6">
        <v>1</v>
      </c>
      <c r="AI22" s="6">
        <v>3</v>
      </c>
      <c r="AJ22" s="6">
        <v>4</v>
      </c>
      <c r="AK22" s="8"/>
      <c r="AL22" s="4"/>
      <c r="AM22" s="9"/>
      <c r="AN22" s="9">
        <v>2</v>
      </c>
      <c r="AO22" s="9"/>
      <c r="AP22" s="9"/>
      <c r="AQ22" s="9"/>
      <c r="AR22" s="9">
        <v>1</v>
      </c>
      <c r="AS22" s="9"/>
      <c r="AT22" s="9"/>
      <c r="AU22" s="9"/>
      <c r="AV22" s="9"/>
      <c r="AW22" s="9"/>
      <c r="AX22" s="9"/>
      <c r="AY22" s="9">
        <v>2</v>
      </c>
      <c r="AZ22" s="9"/>
    </row>
    <row r="23" spans="1:52">
      <c r="A23" s="4" t="s">
        <v>69</v>
      </c>
      <c r="B23" s="5">
        <v>10</v>
      </c>
      <c r="C23" s="5">
        <v>19</v>
      </c>
      <c r="D23" s="5">
        <v>19</v>
      </c>
      <c r="E23" s="5">
        <v>34</v>
      </c>
      <c r="F23" s="5"/>
      <c r="G23" s="5">
        <v>7</v>
      </c>
      <c r="H23" s="5">
        <v>23</v>
      </c>
      <c r="I23" s="5">
        <v>27</v>
      </c>
      <c r="J23" s="5">
        <v>30</v>
      </c>
      <c r="K23" s="5">
        <v>11</v>
      </c>
      <c r="L23" s="5">
        <v>8</v>
      </c>
      <c r="M23" s="5">
        <v>27</v>
      </c>
      <c r="O23" s="4"/>
      <c r="P23" s="6">
        <v>14</v>
      </c>
      <c r="Q23" s="6">
        <v>17</v>
      </c>
      <c r="R23" s="6">
        <v>11</v>
      </c>
      <c r="S23" s="6">
        <v>29</v>
      </c>
      <c r="T23" s="6">
        <v>7</v>
      </c>
      <c r="U23" s="6">
        <v>11</v>
      </c>
      <c r="V23" s="6">
        <v>25</v>
      </c>
      <c r="W23" s="6">
        <v>23</v>
      </c>
      <c r="X23" s="6">
        <v>15</v>
      </c>
      <c r="Y23" s="6">
        <v>7</v>
      </c>
      <c r="Z23" s="6">
        <v>7</v>
      </c>
      <c r="AA23" s="6">
        <v>41</v>
      </c>
      <c r="AB23" s="6">
        <v>12</v>
      </c>
      <c r="AC23" s="6">
        <v>11</v>
      </c>
      <c r="AD23" s="6">
        <v>31</v>
      </c>
      <c r="AE23" s="6">
        <v>17</v>
      </c>
      <c r="AF23" s="6">
        <v>19</v>
      </c>
      <c r="AG23" s="6">
        <v>29</v>
      </c>
      <c r="AH23" s="6">
        <v>33</v>
      </c>
      <c r="AI23" s="6"/>
      <c r="AJ23" s="6">
        <v>23</v>
      </c>
      <c r="AK23" s="8"/>
      <c r="AL23" s="4"/>
      <c r="AM23" s="9">
        <v>11</v>
      </c>
      <c r="AN23" s="9">
        <v>15</v>
      </c>
      <c r="AO23" s="9">
        <v>51</v>
      </c>
      <c r="AP23" s="9">
        <v>12</v>
      </c>
      <c r="AQ23" s="9">
        <v>13</v>
      </c>
      <c r="AR23" s="9">
        <v>11</v>
      </c>
      <c r="AS23" s="9">
        <v>17</v>
      </c>
      <c r="AT23" s="9">
        <v>12</v>
      </c>
      <c r="AU23" s="9">
        <v>23</v>
      </c>
      <c r="AV23" s="9">
        <v>22</v>
      </c>
      <c r="AW23" s="9">
        <v>18</v>
      </c>
      <c r="AX23" s="9">
        <v>18</v>
      </c>
      <c r="AY23" s="9">
        <v>33</v>
      </c>
      <c r="AZ23" s="9">
        <v>46</v>
      </c>
    </row>
    <row r="24" spans="1:52">
      <c r="A24" s="4" t="s">
        <v>70</v>
      </c>
      <c r="B24" s="5">
        <v>19</v>
      </c>
      <c r="C24" s="5"/>
      <c r="D24" s="5">
        <v>45</v>
      </c>
      <c r="E24" s="5">
        <v>11</v>
      </c>
      <c r="F24" s="5"/>
      <c r="G24" s="5">
        <v>45</v>
      </c>
      <c r="H24" s="5">
        <v>5</v>
      </c>
      <c r="I24" s="5">
        <v>7</v>
      </c>
      <c r="J24" s="5">
        <v>31</v>
      </c>
      <c r="K24" s="5">
        <v>7</v>
      </c>
      <c r="L24" s="5">
        <v>29</v>
      </c>
      <c r="M24" s="5">
        <v>27</v>
      </c>
      <c r="O24" s="4"/>
      <c r="P24" s="6">
        <v>21</v>
      </c>
      <c r="Q24" s="6">
        <v>23</v>
      </c>
      <c r="R24" s="6">
        <v>17</v>
      </c>
      <c r="S24" s="6">
        <v>61</v>
      </c>
      <c r="T24" s="6">
        <v>26</v>
      </c>
      <c r="U24" s="6">
        <v>20</v>
      </c>
      <c r="V24" s="6">
        <v>34</v>
      </c>
      <c r="W24" s="6">
        <v>11</v>
      </c>
      <c r="X24" s="6">
        <v>24</v>
      </c>
      <c r="Y24" s="6">
        <v>45</v>
      </c>
      <c r="Z24" s="6">
        <v>22</v>
      </c>
      <c r="AA24" s="6">
        <v>38</v>
      </c>
      <c r="AB24" s="6">
        <v>2</v>
      </c>
      <c r="AC24" s="6">
        <v>32</v>
      </c>
      <c r="AD24" s="6">
        <v>67</v>
      </c>
      <c r="AE24" s="6">
        <v>34</v>
      </c>
      <c r="AF24" s="6">
        <v>6</v>
      </c>
      <c r="AG24" s="6">
        <v>24</v>
      </c>
      <c r="AH24" s="6">
        <v>53</v>
      </c>
      <c r="AI24" s="6"/>
      <c r="AJ24" s="6">
        <v>22</v>
      </c>
      <c r="AK24" s="8"/>
      <c r="AL24" s="4"/>
      <c r="AM24" s="9">
        <v>19</v>
      </c>
      <c r="AN24" s="9">
        <v>24</v>
      </c>
      <c r="AO24" s="9">
        <v>39</v>
      </c>
      <c r="AP24" s="9">
        <v>17</v>
      </c>
      <c r="AQ24" s="9">
        <v>11</v>
      </c>
      <c r="AR24" s="9">
        <v>23</v>
      </c>
      <c r="AS24" s="9">
        <v>9</v>
      </c>
      <c r="AT24" s="9">
        <v>33</v>
      </c>
      <c r="AU24" s="9">
        <v>10</v>
      </c>
      <c r="AV24" s="9">
        <v>25</v>
      </c>
      <c r="AW24" s="9">
        <v>58</v>
      </c>
      <c r="AX24" s="9">
        <v>40</v>
      </c>
      <c r="AY24" s="9">
        <v>19</v>
      </c>
      <c r="AZ24" s="9">
        <v>34</v>
      </c>
    </row>
    <row r="25" spans="1:52">
      <c r="A25" s="4" t="s">
        <v>71</v>
      </c>
      <c r="B25" s="5">
        <v>7</v>
      </c>
      <c r="C25" s="5"/>
      <c r="D25" s="5">
        <v>19</v>
      </c>
      <c r="E25" s="5">
        <v>4</v>
      </c>
      <c r="F25" s="5"/>
      <c r="G25" s="5">
        <v>1</v>
      </c>
      <c r="H25" s="5">
        <v>1</v>
      </c>
      <c r="I25" s="5"/>
      <c r="J25" s="5">
        <v>13</v>
      </c>
      <c r="K25" s="5">
        <v>4</v>
      </c>
      <c r="L25" s="5">
        <v>6</v>
      </c>
      <c r="M25" s="5">
        <v>14</v>
      </c>
      <c r="O25" s="4"/>
      <c r="P25" s="6">
        <v>7</v>
      </c>
      <c r="Q25" s="6">
        <v>5</v>
      </c>
      <c r="R25" s="6">
        <v>4</v>
      </c>
      <c r="S25" s="6">
        <v>1</v>
      </c>
      <c r="T25" s="6">
        <v>4</v>
      </c>
      <c r="U25" s="6">
        <v>4</v>
      </c>
      <c r="V25" s="6">
        <v>15</v>
      </c>
      <c r="W25" s="6"/>
      <c r="X25" s="6">
        <v>2</v>
      </c>
      <c r="Y25" s="6"/>
      <c r="Z25" s="6">
        <v>1</v>
      </c>
      <c r="AA25" s="6">
        <v>18</v>
      </c>
      <c r="AB25" s="6"/>
      <c r="AC25" s="6">
        <v>6</v>
      </c>
      <c r="AD25" s="6">
        <v>15</v>
      </c>
      <c r="AE25" s="6">
        <v>22</v>
      </c>
      <c r="AF25" s="6">
        <v>6</v>
      </c>
      <c r="AG25" s="6">
        <v>11</v>
      </c>
      <c r="AH25" s="6">
        <v>7</v>
      </c>
      <c r="AI25" s="6"/>
      <c r="AJ25" s="6">
        <v>1</v>
      </c>
      <c r="AK25" s="8"/>
      <c r="AL25" s="4"/>
      <c r="AM25" s="9">
        <v>12</v>
      </c>
      <c r="AN25" s="9">
        <v>7</v>
      </c>
      <c r="AO25" s="9">
        <v>18</v>
      </c>
      <c r="AP25" s="9">
        <v>7</v>
      </c>
      <c r="AQ25" s="9">
        <v>17</v>
      </c>
      <c r="AR25" s="9">
        <v>5</v>
      </c>
      <c r="AS25" s="9">
        <v>3</v>
      </c>
      <c r="AT25" s="9">
        <v>12</v>
      </c>
      <c r="AU25" s="9">
        <v>1</v>
      </c>
      <c r="AV25" s="9">
        <v>5</v>
      </c>
      <c r="AW25" s="9">
        <v>8</v>
      </c>
      <c r="AX25" s="9">
        <v>2</v>
      </c>
      <c r="AY25" s="9"/>
      <c r="AZ25" s="9">
        <v>21</v>
      </c>
    </row>
    <row r="26" spans="1:52">
      <c r="A26" s="4" t="s">
        <v>77</v>
      </c>
      <c r="B26" s="5">
        <v>57</v>
      </c>
      <c r="C26" s="5">
        <v>32</v>
      </c>
      <c r="D26" s="5">
        <v>25</v>
      </c>
      <c r="E26" s="5">
        <v>12</v>
      </c>
      <c r="F26" s="5">
        <v>101</v>
      </c>
      <c r="G26" s="5">
        <v>94</v>
      </c>
      <c r="H26" s="5">
        <v>90</v>
      </c>
      <c r="I26" s="5">
        <v>26</v>
      </c>
      <c r="J26" s="5">
        <v>11</v>
      </c>
      <c r="K26" s="5">
        <v>50</v>
      </c>
      <c r="L26" s="5">
        <v>76</v>
      </c>
      <c r="M26" s="5">
        <v>7</v>
      </c>
      <c r="O26" s="4"/>
      <c r="P26" s="6">
        <v>108</v>
      </c>
      <c r="Q26" s="6">
        <v>35</v>
      </c>
      <c r="R26" s="6">
        <v>120</v>
      </c>
      <c r="S26" s="6">
        <v>48</v>
      </c>
      <c r="T26" s="6">
        <v>66</v>
      </c>
      <c r="U26" s="6">
        <v>32</v>
      </c>
      <c r="V26" s="6">
        <v>53</v>
      </c>
      <c r="W26" s="6">
        <v>65</v>
      </c>
      <c r="X26" s="6">
        <v>83</v>
      </c>
      <c r="Y26" s="6">
        <v>104</v>
      </c>
      <c r="Z26" s="6">
        <v>22</v>
      </c>
      <c r="AA26" s="6">
        <v>31</v>
      </c>
      <c r="AB26" s="6">
        <v>68</v>
      </c>
      <c r="AC26" s="6">
        <v>72</v>
      </c>
      <c r="AD26" s="6">
        <v>16</v>
      </c>
      <c r="AE26" s="6">
        <v>58</v>
      </c>
      <c r="AF26" s="6">
        <v>102</v>
      </c>
      <c r="AG26" s="6">
        <v>16</v>
      </c>
      <c r="AH26" s="6">
        <v>80</v>
      </c>
      <c r="AI26" s="6"/>
      <c r="AJ26" s="6">
        <v>76</v>
      </c>
      <c r="AK26" s="8"/>
      <c r="AL26" s="4"/>
      <c r="AM26" s="9">
        <v>30</v>
      </c>
      <c r="AN26" s="9">
        <v>33</v>
      </c>
      <c r="AO26" s="9">
        <v>33</v>
      </c>
      <c r="AP26" s="9">
        <v>97</v>
      </c>
      <c r="AQ26" s="9">
        <v>10</v>
      </c>
      <c r="AR26" s="9">
        <v>86</v>
      </c>
      <c r="AS26" s="9">
        <v>55</v>
      </c>
      <c r="AT26" s="9">
        <v>11</v>
      </c>
      <c r="AU26" s="9">
        <v>86</v>
      </c>
      <c r="AV26" s="9">
        <v>65</v>
      </c>
      <c r="AW26" s="9">
        <v>44</v>
      </c>
      <c r="AX26" s="9">
        <v>34</v>
      </c>
      <c r="AY26" s="9">
        <v>88</v>
      </c>
      <c r="AZ26" s="9">
        <v>33</v>
      </c>
    </row>
    <row r="27" spans="1:52">
      <c r="A27" s="4" t="s">
        <v>72</v>
      </c>
      <c r="B27" s="5">
        <f t="shared" ref="B27:M27" si="0">SUM(B3:B26)</f>
        <v>473</v>
      </c>
      <c r="C27" s="5">
        <f t="shared" si="0"/>
        <v>473</v>
      </c>
      <c r="D27" s="5">
        <f t="shared" si="0"/>
        <v>555</v>
      </c>
      <c r="E27" s="5">
        <f t="shared" si="0"/>
        <v>445</v>
      </c>
      <c r="F27" s="5">
        <f t="shared" si="0"/>
        <v>434</v>
      </c>
      <c r="G27" s="5">
        <f t="shared" si="0"/>
        <v>520</v>
      </c>
      <c r="H27" s="5">
        <f t="shared" si="0"/>
        <v>513</v>
      </c>
      <c r="I27" s="5">
        <f t="shared" si="0"/>
        <v>460</v>
      </c>
      <c r="J27" s="5">
        <f t="shared" si="0"/>
        <v>518</v>
      </c>
      <c r="K27" s="5">
        <f t="shared" si="0"/>
        <v>477</v>
      </c>
      <c r="L27" s="5">
        <f t="shared" si="0"/>
        <v>490</v>
      </c>
      <c r="M27" s="5">
        <f t="shared" si="0"/>
        <v>515</v>
      </c>
      <c r="P27" s="6">
        <f t="shared" ref="P27:AJ27" si="1">SUM(P3:P26)</f>
        <v>517</v>
      </c>
      <c r="Q27" s="6">
        <f t="shared" si="1"/>
        <v>392</v>
      </c>
      <c r="R27" s="6">
        <f t="shared" si="1"/>
        <v>498</v>
      </c>
      <c r="S27" s="6">
        <f t="shared" si="1"/>
        <v>547</v>
      </c>
      <c r="T27" s="6">
        <f t="shared" si="1"/>
        <v>445</v>
      </c>
      <c r="U27" s="6">
        <f t="shared" si="1"/>
        <v>388</v>
      </c>
      <c r="V27" s="6">
        <f t="shared" si="1"/>
        <v>414</v>
      </c>
      <c r="W27" s="6">
        <f t="shared" si="1"/>
        <v>407</v>
      </c>
      <c r="X27" s="6">
        <f t="shared" si="1"/>
        <v>466</v>
      </c>
      <c r="Y27" s="6">
        <f t="shared" si="1"/>
        <v>383</v>
      </c>
      <c r="Z27" s="6">
        <f t="shared" si="1"/>
        <v>431</v>
      </c>
      <c r="AA27" s="6">
        <f t="shared" si="1"/>
        <v>515</v>
      </c>
      <c r="AB27" s="6">
        <f t="shared" si="1"/>
        <v>486</v>
      </c>
      <c r="AC27" s="6">
        <f t="shared" si="1"/>
        <v>575</v>
      </c>
      <c r="AD27" s="6">
        <f t="shared" si="1"/>
        <v>500</v>
      </c>
      <c r="AE27" s="6">
        <f t="shared" si="1"/>
        <v>568</v>
      </c>
      <c r="AF27" s="6">
        <f t="shared" si="1"/>
        <v>481</v>
      </c>
      <c r="AG27" s="6">
        <f t="shared" si="1"/>
        <v>483</v>
      </c>
      <c r="AH27" s="6">
        <f t="shared" si="1"/>
        <v>536</v>
      </c>
      <c r="AI27" s="6">
        <f t="shared" si="1"/>
        <v>200</v>
      </c>
      <c r="AJ27" s="6">
        <f t="shared" si="1"/>
        <v>441</v>
      </c>
      <c r="AK27" s="8"/>
      <c r="AM27" s="9">
        <v>432</v>
      </c>
      <c r="AN27" s="9">
        <v>479</v>
      </c>
      <c r="AO27" s="9">
        <v>642</v>
      </c>
      <c r="AP27" s="9">
        <v>472</v>
      </c>
      <c r="AQ27" s="9">
        <v>489</v>
      </c>
      <c r="AR27" s="9">
        <v>565</v>
      </c>
      <c r="AS27" s="9">
        <v>413</v>
      </c>
      <c r="AT27" s="9">
        <v>474</v>
      </c>
      <c r="AU27" s="9">
        <v>461</v>
      </c>
      <c r="AV27" s="9">
        <v>563</v>
      </c>
      <c r="AW27" s="9">
        <v>469</v>
      </c>
      <c r="AX27" s="9">
        <v>455</v>
      </c>
      <c r="AY27" s="9">
        <v>467</v>
      </c>
      <c r="AZ27" s="9">
        <v>528</v>
      </c>
    </row>
    <row r="28" spans="1:52">
      <c r="A28" s="8" t="s">
        <v>73</v>
      </c>
      <c r="B28" s="8">
        <v>4</v>
      </c>
      <c r="C28" s="8">
        <v>6</v>
      </c>
      <c r="D28" s="8">
        <v>16</v>
      </c>
      <c r="E28" s="8">
        <v>7</v>
      </c>
      <c r="F28" s="8">
        <v>7</v>
      </c>
      <c r="G28" s="8">
        <v>5</v>
      </c>
      <c r="H28" s="8">
        <v>10</v>
      </c>
      <c r="I28" s="8">
        <v>15</v>
      </c>
      <c r="J28" s="8">
        <v>10</v>
      </c>
      <c r="K28" s="8">
        <v>7</v>
      </c>
      <c r="L28" s="8">
        <v>8</v>
      </c>
      <c r="M28" s="8">
        <v>14</v>
      </c>
      <c r="P28" s="8">
        <v>4</v>
      </c>
      <c r="Q28" s="8">
        <v>4</v>
      </c>
      <c r="R28" s="8">
        <v>8</v>
      </c>
      <c r="S28" s="8">
        <v>12</v>
      </c>
      <c r="T28" s="8">
        <v>13</v>
      </c>
      <c r="U28" s="8">
        <v>22</v>
      </c>
      <c r="V28" s="8">
        <v>14</v>
      </c>
      <c r="W28" s="8">
        <v>10</v>
      </c>
      <c r="X28" s="8">
        <v>4</v>
      </c>
      <c r="Y28" s="8">
        <v>4</v>
      </c>
      <c r="Z28" s="8">
        <v>16</v>
      </c>
      <c r="AA28" s="8">
        <v>15</v>
      </c>
      <c r="AB28" s="8">
        <v>16</v>
      </c>
      <c r="AC28" s="8">
        <v>14</v>
      </c>
      <c r="AD28" s="8">
        <v>11</v>
      </c>
      <c r="AE28" s="8">
        <v>5</v>
      </c>
      <c r="AF28" s="8">
        <v>6</v>
      </c>
      <c r="AG28" s="8">
        <v>48</v>
      </c>
      <c r="AH28" s="8">
        <v>6</v>
      </c>
      <c r="AI28" s="8">
        <v>56</v>
      </c>
      <c r="AJ28" s="8">
        <v>15</v>
      </c>
      <c r="AK28" s="8"/>
      <c r="AM28" s="8">
        <v>10</v>
      </c>
      <c r="AN28" s="8">
        <v>7</v>
      </c>
      <c r="AO28" s="8">
        <v>26</v>
      </c>
      <c r="AP28" s="8">
        <v>3</v>
      </c>
      <c r="AQ28" s="8">
        <v>37</v>
      </c>
      <c r="AR28" s="8">
        <v>17</v>
      </c>
      <c r="AS28" s="8">
        <v>14</v>
      </c>
      <c r="AT28" s="8">
        <v>18</v>
      </c>
      <c r="AU28" s="8">
        <v>6</v>
      </c>
      <c r="AV28" s="8">
        <v>4</v>
      </c>
      <c r="AW28" s="8">
        <v>13</v>
      </c>
      <c r="AX28" s="8">
        <v>9</v>
      </c>
      <c r="AY28" s="8">
        <v>6</v>
      </c>
      <c r="AZ28" s="8">
        <v>30</v>
      </c>
    </row>
    <row r="30" spans="1:52">
      <c r="A30" s="4" t="s">
        <v>78</v>
      </c>
      <c r="B30" s="5" t="s">
        <v>2</v>
      </c>
      <c r="C30" s="5" t="s">
        <v>3</v>
      </c>
      <c r="D30" s="5" t="s">
        <v>4</v>
      </c>
      <c r="E30" s="5" t="s">
        <v>5</v>
      </c>
      <c r="F30" s="5" t="s">
        <v>6</v>
      </c>
      <c r="G30" s="5" t="s">
        <v>7</v>
      </c>
      <c r="H30" s="5" t="s">
        <v>8</v>
      </c>
      <c r="I30" s="5" t="s">
        <v>9</v>
      </c>
      <c r="J30" s="5" t="s">
        <v>10</v>
      </c>
      <c r="K30" s="5" t="s">
        <v>11</v>
      </c>
      <c r="L30" s="5" t="s">
        <v>12</v>
      </c>
      <c r="M30" s="5" t="s">
        <v>13</v>
      </c>
      <c r="P30" s="6" t="s">
        <v>14</v>
      </c>
      <c r="Q30" s="6" t="s">
        <v>15</v>
      </c>
      <c r="R30" s="7" t="s">
        <v>16</v>
      </c>
      <c r="S30" s="6" t="s">
        <v>17</v>
      </c>
      <c r="T30" s="6" t="s">
        <v>18</v>
      </c>
      <c r="U30" s="6" t="s">
        <v>19</v>
      </c>
      <c r="V30" s="6" t="s">
        <v>20</v>
      </c>
      <c r="W30" s="6" t="s">
        <v>21</v>
      </c>
      <c r="X30" s="6" t="s">
        <v>22</v>
      </c>
      <c r="Y30" s="6" t="s">
        <v>23</v>
      </c>
      <c r="Z30" s="6" t="s">
        <v>24</v>
      </c>
      <c r="AA30" s="6" t="s">
        <v>25</v>
      </c>
      <c r="AB30" s="6" t="s">
        <v>26</v>
      </c>
      <c r="AC30" s="6" t="s">
        <v>27</v>
      </c>
      <c r="AD30" s="6" t="s">
        <v>28</v>
      </c>
      <c r="AE30" s="6" t="s">
        <v>29</v>
      </c>
      <c r="AF30" s="6" t="s">
        <v>30</v>
      </c>
      <c r="AG30" s="6" t="s">
        <v>31</v>
      </c>
      <c r="AH30" s="6" t="s">
        <v>32</v>
      </c>
      <c r="AI30" s="6" t="s">
        <v>33</v>
      </c>
      <c r="AJ30" s="6" t="s">
        <v>34</v>
      </c>
      <c r="AK30" s="8"/>
      <c r="AM30" s="9" t="s">
        <v>35</v>
      </c>
      <c r="AN30" s="9" t="s">
        <v>36</v>
      </c>
      <c r="AO30" s="9" t="s">
        <v>37</v>
      </c>
      <c r="AP30" s="9" t="s">
        <v>38</v>
      </c>
      <c r="AQ30" s="9" t="s">
        <v>39</v>
      </c>
      <c r="AR30" s="9" t="s">
        <v>40</v>
      </c>
      <c r="AS30" s="9" t="s">
        <v>41</v>
      </c>
      <c r="AT30" s="9" t="s">
        <v>42</v>
      </c>
      <c r="AU30" s="9" t="s">
        <v>43</v>
      </c>
      <c r="AV30" s="9" t="s">
        <v>44</v>
      </c>
      <c r="AW30" s="9" t="s">
        <v>45</v>
      </c>
      <c r="AX30" s="9" t="s">
        <v>46</v>
      </c>
      <c r="AY30" s="9" t="s">
        <v>47</v>
      </c>
      <c r="AZ30" s="9" t="s">
        <v>48</v>
      </c>
    </row>
    <row r="31" spans="1:52">
      <c r="A31" s="4" t="s">
        <v>49</v>
      </c>
      <c r="B31" s="11">
        <f>B3*10315/(5*B28)</f>
        <v>15472.5</v>
      </c>
      <c r="C31" s="11">
        <f>C3*10315/30</f>
        <v>8252</v>
      </c>
      <c r="D31" s="11">
        <f>D3*10315/80</f>
        <v>4383.875</v>
      </c>
      <c r="E31" s="11">
        <f>E3*10315/35</f>
        <v>10020.285714285714</v>
      </c>
      <c r="F31" s="11">
        <f>F3*10315/35</f>
        <v>4126</v>
      </c>
      <c r="G31" s="11">
        <f>G3*10315/25</f>
        <v>3713.4</v>
      </c>
      <c r="H31" s="11">
        <f>H3*10315/50</f>
        <v>2888.2</v>
      </c>
      <c r="I31" s="11">
        <f>I3*10315/75</f>
        <v>1925.4666666666667</v>
      </c>
      <c r="J31" s="11">
        <f>J3*10315/50</f>
        <v>4332.3</v>
      </c>
      <c r="K31" s="11">
        <f>K3*10315/35</f>
        <v>5304.8571428571431</v>
      </c>
      <c r="L31" s="11">
        <f>L3*10315/40</f>
        <v>6962.625</v>
      </c>
      <c r="M31" s="11">
        <f>M3*10315/70</f>
        <v>4420.7142857142853</v>
      </c>
      <c r="O31" s="4"/>
      <c r="P31" s="6">
        <f>P3*10315/20</f>
        <v>2578.75</v>
      </c>
      <c r="Q31" s="6">
        <f>Q3*10315/20</f>
        <v>2063</v>
      </c>
      <c r="R31" s="6">
        <f>R3*10315/40</f>
        <v>3352.375</v>
      </c>
      <c r="S31" s="6">
        <f>S3*10315/60</f>
        <v>3954.0833333333335</v>
      </c>
      <c r="T31" s="6">
        <f>T3*10315/65</f>
        <v>2697.7692307692309</v>
      </c>
      <c r="U31" s="6">
        <f>U3*10315/110</f>
        <v>3657.1363636363635</v>
      </c>
      <c r="V31" s="6">
        <f>V3*10315/70</f>
        <v>4126</v>
      </c>
      <c r="W31" s="6">
        <f>W3*10315/(5*W$28)</f>
        <v>2269.3000000000002</v>
      </c>
      <c r="X31" s="6">
        <f t="shared" ref="X31:AZ38" si="2">X3*10315/(5*X$28)</f>
        <v>12893.75</v>
      </c>
      <c r="Y31" s="6">
        <f t="shared" si="2"/>
        <v>4641.75</v>
      </c>
      <c r="Z31" s="6">
        <f t="shared" si="2"/>
        <v>3481.3125</v>
      </c>
      <c r="AA31" s="6">
        <f t="shared" si="2"/>
        <v>3988.4666666666667</v>
      </c>
      <c r="AB31" s="6">
        <f t="shared" si="2"/>
        <v>1805.125</v>
      </c>
      <c r="AC31" s="6">
        <f t="shared" si="2"/>
        <v>736.78571428571433</v>
      </c>
      <c r="AD31" s="6">
        <f t="shared" si="2"/>
        <v>2625.6363636363635</v>
      </c>
      <c r="AE31" s="6">
        <f t="shared" si="2"/>
        <v>2475.6</v>
      </c>
      <c r="AF31" s="6">
        <f t="shared" si="2"/>
        <v>9971.1666666666661</v>
      </c>
      <c r="AG31" s="6">
        <f t="shared" si="2"/>
        <v>2922.5833333333335</v>
      </c>
      <c r="AH31" s="6">
        <f t="shared" si="2"/>
        <v>4469.833333333333</v>
      </c>
      <c r="AI31" s="6">
        <f t="shared" si="2"/>
        <v>810.46428571428567</v>
      </c>
      <c r="AJ31" s="6">
        <f t="shared" si="2"/>
        <v>2750.6666666666665</v>
      </c>
      <c r="AK31" s="8"/>
      <c r="AL31" s="4"/>
      <c r="AM31" s="9">
        <f t="shared" si="2"/>
        <v>3713.4</v>
      </c>
      <c r="AN31" s="9">
        <f t="shared" si="2"/>
        <v>3831.2857142857142</v>
      </c>
      <c r="AO31" s="9">
        <f t="shared" si="2"/>
        <v>1745.6153846153845</v>
      </c>
      <c r="AP31" s="9">
        <f t="shared" si="2"/>
        <v>687.66666666666663</v>
      </c>
      <c r="AQ31" s="9">
        <f t="shared" si="2"/>
        <v>3233.8918918918921</v>
      </c>
      <c r="AR31" s="9">
        <f t="shared" si="2"/>
        <v>849.47058823529414</v>
      </c>
      <c r="AS31" s="9">
        <f t="shared" si="2"/>
        <v>4126</v>
      </c>
      <c r="AT31" s="9">
        <f t="shared" si="2"/>
        <v>5615.9444444444443</v>
      </c>
      <c r="AU31" s="9">
        <f t="shared" si="2"/>
        <v>5157.5</v>
      </c>
      <c r="AV31" s="9">
        <f t="shared" si="2"/>
        <v>9799.25</v>
      </c>
      <c r="AW31" s="9">
        <f t="shared" si="2"/>
        <v>1745.6153846153845</v>
      </c>
      <c r="AX31" s="9">
        <f t="shared" si="2"/>
        <v>2292.2222222222222</v>
      </c>
      <c r="AY31" s="9">
        <f t="shared" si="2"/>
        <v>6189</v>
      </c>
      <c r="AZ31" s="9">
        <f t="shared" si="2"/>
        <v>1581.6333333333334</v>
      </c>
    </row>
    <row r="32" spans="1:52">
      <c r="A32" s="4" t="s">
        <v>50</v>
      </c>
      <c r="B32" s="11">
        <f>B4*10315/(5*B$28)</f>
        <v>8767.75</v>
      </c>
      <c r="C32" s="11">
        <f t="shared" ref="C32:C54" si="3">C4*10315/30</f>
        <v>9971.1666666666661</v>
      </c>
      <c r="D32" s="11">
        <f t="shared" ref="D32:D54" si="4">D4*10315/80</f>
        <v>6317.9375</v>
      </c>
      <c r="E32" s="11">
        <f t="shared" ref="E32:F47" si="5">E4*10315/35</f>
        <v>7073.1428571428569</v>
      </c>
      <c r="F32" s="11">
        <f t="shared" si="5"/>
        <v>1473.5714285714287</v>
      </c>
      <c r="G32" s="11">
        <f t="shared" ref="G32:G54" si="6">G4*10315/25</f>
        <v>11552.8</v>
      </c>
      <c r="H32" s="11">
        <f t="shared" ref="H32:H54" si="7">H4*10315/50</f>
        <v>4951.2</v>
      </c>
      <c r="I32" s="11">
        <f t="shared" ref="I32:I54" si="8">I4*10315/75</f>
        <v>3025.7333333333331</v>
      </c>
      <c r="J32" s="11">
        <f t="shared" ref="J32:J54" si="9">J4*10315/50</f>
        <v>5157.5</v>
      </c>
      <c r="K32" s="11">
        <f t="shared" ref="K32:K54" si="10">K4*10315/35</f>
        <v>7957.2857142857147</v>
      </c>
      <c r="L32" s="11">
        <f t="shared" ref="L32:L54" si="11">L4*10315/40</f>
        <v>4899.625</v>
      </c>
      <c r="M32" s="11">
        <f t="shared" ref="M32:M54" si="12">M4*10315/70</f>
        <v>5452.2142857142853</v>
      </c>
      <c r="O32" s="4"/>
      <c r="P32" s="6">
        <f t="shared" ref="P32:Q47" si="13">P4*10315/20</f>
        <v>4641.75</v>
      </c>
      <c r="Q32" s="6">
        <f t="shared" si="13"/>
        <v>3094.5</v>
      </c>
      <c r="R32" s="6">
        <f t="shared" ref="R32:R54" si="14">R4*10315/40</f>
        <v>5931.125</v>
      </c>
      <c r="S32" s="6">
        <f t="shared" ref="S32:S54" si="15">S4*10315/60</f>
        <v>3094.5</v>
      </c>
      <c r="T32" s="6">
        <f t="shared" ref="T32:T54" si="16">T4*10315/65</f>
        <v>5236.8461538461543</v>
      </c>
      <c r="U32" s="6">
        <f t="shared" ref="U32:U54" si="17">U4*10315/110</f>
        <v>2156.7727272727275</v>
      </c>
      <c r="V32" s="6">
        <f t="shared" ref="V32:V54" si="18">V4*10315/70</f>
        <v>6483.7142857142853</v>
      </c>
      <c r="W32" s="6">
        <f t="shared" ref="W32:AJ47" si="19">W4*10315/(5*W$28)</f>
        <v>2269.3000000000002</v>
      </c>
      <c r="X32" s="6">
        <f t="shared" si="19"/>
        <v>6189</v>
      </c>
      <c r="Y32" s="6">
        <f t="shared" si="19"/>
        <v>2063</v>
      </c>
      <c r="Z32" s="6">
        <f t="shared" si="19"/>
        <v>4254.9375</v>
      </c>
      <c r="AA32" s="6">
        <f t="shared" si="19"/>
        <v>4813.666666666667</v>
      </c>
      <c r="AB32" s="6">
        <f t="shared" si="19"/>
        <v>2965.5625</v>
      </c>
      <c r="AC32" s="6">
        <f t="shared" si="19"/>
        <v>2505.0714285714284</v>
      </c>
      <c r="AD32" s="6">
        <f t="shared" si="19"/>
        <v>2625.6363636363635</v>
      </c>
      <c r="AE32" s="6">
        <f t="shared" si="19"/>
        <v>4951.2</v>
      </c>
      <c r="AF32" s="6">
        <f t="shared" si="19"/>
        <v>6876.666666666667</v>
      </c>
      <c r="AG32" s="6">
        <f t="shared" si="19"/>
        <v>2707.6875</v>
      </c>
      <c r="AH32" s="6">
        <f t="shared" si="19"/>
        <v>7220.5</v>
      </c>
      <c r="AI32" s="6">
        <f t="shared" si="19"/>
        <v>1031.5</v>
      </c>
      <c r="AJ32" s="6">
        <f t="shared" si="19"/>
        <v>550.13333333333333</v>
      </c>
      <c r="AK32" s="8"/>
      <c r="AL32" s="4"/>
      <c r="AM32" s="9">
        <f t="shared" si="2"/>
        <v>4332.3</v>
      </c>
      <c r="AN32" s="9">
        <f t="shared" si="2"/>
        <v>7367.8571428571431</v>
      </c>
      <c r="AO32" s="9">
        <f t="shared" si="2"/>
        <v>3570.5769230769229</v>
      </c>
      <c r="AP32" s="9">
        <f t="shared" si="2"/>
        <v>3438.3333333333335</v>
      </c>
      <c r="AQ32" s="9">
        <f t="shared" si="2"/>
        <v>3456.9189189189187</v>
      </c>
      <c r="AR32" s="9">
        <f t="shared" si="2"/>
        <v>1456.2352941176471</v>
      </c>
      <c r="AS32" s="9">
        <f t="shared" si="2"/>
        <v>1620.9285714285713</v>
      </c>
      <c r="AT32" s="9">
        <f t="shared" si="2"/>
        <v>6762.0555555555557</v>
      </c>
      <c r="AU32" s="9">
        <f t="shared" si="2"/>
        <v>4469.833333333333</v>
      </c>
      <c r="AV32" s="9">
        <f t="shared" si="2"/>
        <v>9799.25</v>
      </c>
      <c r="AW32" s="9">
        <f t="shared" si="2"/>
        <v>1586.9230769230769</v>
      </c>
      <c r="AX32" s="9">
        <f t="shared" si="2"/>
        <v>4813.666666666667</v>
      </c>
      <c r="AY32" s="9">
        <f t="shared" si="2"/>
        <v>3438.3333333333335</v>
      </c>
      <c r="AZ32" s="9">
        <f t="shared" si="2"/>
        <v>1856.7</v>
      </c>
    </row>
    <row r="33" spans="1:53">
      <c r="A33" s="4" t="s">
        <v>51</v>
      </c>
      <c r="B33" s="11">
        <f>B5*10315/(5*B28)</f>
        <v>35071</v>
      </c>
      <c r="C33" s="11">
        <f t="shared" si="3"/>
        <v>7220.5</v>
      </c>
      <c r="D33" s="11">
        <f t="shared" si="4"/>
        <v>3094.5</v>
      </c>
      <c r="E33" s="11">
        <f t="shared" si="5"/>
        <v>1178.8571428571429</v>
      </c>
      <c r="F33" s="11">
        <f t="shared" si="5"/>
        <v>12672.714285714286</v>
      </c>
      <c r="G33" s="11">
        <f t="shared" si="6"/>
        <v>18979.599999999999</v>
      </c>
      <c r="H33" s="11">
        <f t="shared" si="7"/>
        <v>6189</v>
      </c>
      <c r="I33" s="11">
        <f t="shared" si="8"/>
        <v>6464.0666666666666</v>
      </c>
      <c r="J33" s="11">
        <f t="shared" si="9"/>
        <v>3507.1</v>
      </c>
      <c r="K33" s="11">
        <f t="shared" si="10"/>
        <v>18272.285714285714</v>
      </c>
      <c r="L33" s="11">
        <f t="shared" si="11"/>
        <v>11346.5</v>
      </c>
      <c r="M33" s="11">
        <f t="shared" si="12"/>
        <v>2505.0714285714284</v>
      </c>
      <c r="O33" s="4"/>
      <c r="P33" s="6">
        <f t="shared" si="13"/>
        <v>17019.75</v>
      </c>
      <c r="Q33" s="6">
        <f t="shared" si="13"/>
        <v>43323</v>
      </c>
      <c r="R33" s="6">
        <f t="shared" si="14"/>
        <v>4641.75</v>
      </c>
      <c r="S33" s="6">
        <f t="shared" si="15"/>
        <v>4126</v>
      </c>
      <c r="T33" s="6">
        <f t="shared" si="16"/>
        <v>3808.6153846153848</v>
      </c>
      <c r="U33" s="6">
        <f t="shared" si="17"/>
        <v>843.9545454545455</v>
      </c>
      <c r="V33" s="6">
        <f t="shared" si="18"/>
        <v>442.07142857142856</v>
      </c>
      <c r="W33" s="6">
        <f t="shared" si="19"/>
        <v>7426.8</v>
      </c>
      <c r="X33" s="6">
        <f t="shared" si="19"/>
        <v>15472.5</v>
      </c>
      <c r="Y33" s="6">
        <f t="shared" si="19"/>
        <v>18567</v>
      </c>
      <c r="Z33" s="6">
        <f t="shared" si="19"/>
        <v>4770.6875</v>
      </c>
      <c r="AA33" s="6">
        <f t="shared" si="19"/>
        <v>1237.8</v>
      </c>
      <c r="AB33" s="6">
        <f t="shared" si="19"/>
        <v>5157.5</v>
      </c>
      <c r="AC33" s="6">
        <f t="shared" si="19"/>
        <v>7515.2142857142853</v>
      </c>
      <c r="AD33" s="6">
        <f t="shared" si="19"/>
        <v>2625.6363636363635</v>
      </c>
      <c r="AE33" s="6">
        <f t="shared" si="19"/>
        <v>21455.200000000001</v>
      </c>
      <c r="AF33" s="6">
        <f t="shared" si="19"/>
        <v>12034.166666666666</v>
      </c>
      <c r="AG33" s="6">
        <f t="shared" si="19"/>
        <v>257.875</v>
      </c>
      <c r="AH33" s="6">
        <f t="shared" si="19"/>
        <v>6876.666666666667</v>
      </c>
      <c r="AI33" s="6">
        <f t="shared" si="19"/>
        <v>73.678571428571431</v>
      </c>
      <c r="AJ33" s="6">
        <f t="shared" si="19"/>
        <v>5501.333333333333</v>
      </c>
      <c r="AK33" s="8"/>
      <c r="AL33" s="4"/>
      <c r="AM33" s="9">
        <f t="shared" si="2"/>
        <v>2475.6</v>
      </c>
      <c r="AN33" s="9">
        <f t="shared" si="2"/>
        <v>8841.4285714285706</v>
      </c>
      <c r="AO33" s="9">
        <f t="shared" si="2"/>
        <v>1745.6153846153845</v>
      </c>
      <c r="AP33" s="9">
        <f t="shared" si="2"/>
        <v>19254.666666666668</v>
      </c>
      <c r="AQ33" s="9">
        <f t="shared" si="2"/>
        <v>111.51351351351352</v>
      </c>
      <c r="AR33" s="9">
        <f t="shared" si="2"/>
        <v>5824.9411764705883</v>
      </c>
      <c r="AS33" s="9">
        <f t="shared" si="2"/>
        <v>884.14285714285711</v>
      </c>
      <c r="AT33" s="9">
        <f t="shared" si="2"/>
        <v>0</v>
      </c>
      <c r="AU33" s="9">
        <f t="shared" si="2"/>
        <v>15816.333333333334</v>
      </c>
      <c r="AV33" s="9">
        <f t="shared" si="2"/>
        <v>19082.75</v>
      </c>
      <c r="AW33" s="9">
        <f t="shared" si="2"/>
        <v>1904.3076923076924</v>
      </c>
      <c r="AX33" s="9">
        <f t="shared" si="2"/>
        <v>9627.3333333333339</v>
      </c>
      <c r="AY33" s="9">
        <f t="shared" si="2"/>
        <v>19942.333333333332</v>
      </c>
      <c r="AZ33" s="9">
        <f t="shared" si="2"/>
        <v>756.43333333333328</v>
      </c>
    </row>
    <row r="34" spans="1:53">
      <c r="A34" s="4" t="s">
        <v>52</v>
      </c>
      <c r="B34" s="11">
        <f>B6*10315/20</f>
        <v>1031.5</v>
      </c>
      <c r="C34" s="11">
        <f t="shared" si="3"/>
        <v>2406.8333333333335</v>
      </c>
      <c r="D34" s="11">
        <f t="shared" si="4"/>
        <v>386.8125</v>
      </c>
      <c r="E34" s="11">
        <f t="shared" si="5"/>
        <v>3241.8571428571427</v>
      </c>
      <c r="F34" s="11">
        <f t="shared" si="5"/>
        <v>294.71428571428572</v>
      </c>
      <c r="G34" s="11">
        <f t="shared" si="6"/>
        <v>825.2</v>
      </c>
      <c r="H34" s="11">
        <f t="shared" si="7"/>
        <v>1650.4</v>
      </c>
      <c r="I34" s="11">
        <f t="shared" si="8"/>
        <v>275.06666666666666</v>
      </c>
      <c r="J34" s="11">
        <f t="shared" si="9"/>
        <v>0</v>
      </c>
      <c r="K34" s="11">
        <f t="shared" si="10"/>
        <v>884.14285714285711</v>
      </c>
      <c r="L34" s="11">
        <f t="shared" si="11"/>
        <v>1289.375</v>
      </c>
      <c r="M34" s="11">
        <f t="shared" si="12"/>
        <v>0</v>
      </c>
      <c r="O34" s="4"/>
      <c r="P34" s="6">
        <f t="shared" si="13"/>
        <v>0</v>
      </c>
      <c r="Q34" s="6">
        <f t="shared" si="13"/>
        <v>515.75</v>
      </c>
      <c r="R34" s="6">
        <f t="shared" si="14"/>
        <v>1289.375</v>
      </c>
      <c r="S34" s="6">
        <f t="shared" si="15"/>
        <v>687.66666666666663</v>
      </c>
      <c r="T34" s="6">
        <f t="shared" si="16"/>
        <v>793.46153846153845</v>
      </c>
      <c r="U34" s="6">
        <f t="shared" si="17"/>
        <v>468.86363636363637</v>
      </c>
      <c r="V34" s="6">
        <f t="shared" si="18"/>
        <v>294.71428571428572</v>
      </c>
      <c r="W34" s="6">
        <f t="shared" si="19"/>
        <v>412.6</v>
      </c>
      <c r="X34" s="6">
        <f t="shared" si="19"/>
        <v>1547.25</v>
      </c>
      <c r="Y34" s="6">
        <f t="shared" si="19"/>
        <v>1031.5</v>
      </c>
      <c r="Z34" s="6">
        <f t="shared" si="19"/>
        <v>257.875</v>
      </c>
      <c r="AA34" s="6">
        <f t="shared" si="19"/>
        <v>550.13333333333333</v>
      </c>
      <c r="AB34" s="6">
        <f t="shared" si="19"/>
        <v>2320.875</v>
      </c>
      <c r="AC34" s="6">
        <f t="shared" si="19"/>
        <v>1768.2857142857142</v>
      </c>
      <c r="AD34" s="6">
        <f t="shared" si="19"/>
        <v>375.09090909090907</v>
      </c>
      <c r="AE34" s="6">
        <f t="shared" si="19"/>
        <v>6189</v>
      </c>
      <c r="AF34" s="6">
        <f t="shared" si="19"/>
        <v>1031.5</v>
      </c>
      <c r="AG34" s="6">
        <f t="shared" si="19"/>
        <v>85.958333333333329</v>
      </c>
      <c r="AH34" s="6">
        <f t="shared" si="19"/>
        <v>0</v>
      </c>
      <c r="AI34" s="6">
        <f t="shared" si="19"/>
        <v>73.678571428571431</v>
      </c>
      <c r="AJ34" s="6">
        <f t="shared" si="19"/>
        <v>2063</v>
      </c>
      <c r="AK34" s="8"/>
      <c r="AL34" s="4"/>
      <c r="AM34" s="9">
        <f t="shared" si="2"/>
        <v>618.9</v>
      </c>
      <c r="AN34" s="9">
        <f t="shared" si="2"/>
        <v>2063</v>
      </c>
      <c r="AO34" s="9">
        <f t="shared" si="2"/>
        <v>0</v>
      </c>
      <c r="AP34" s="9">
        <f t="shared" si="2"/>
        <v>0</v>
      </c>
      <c r="AQ34" s="9">
        <f t="shared" si="2"/>
        <v>111.51351351351352</v>
      </c>
      <c r="AR34" s="9">
        <f t="shared" si="2"/>
        <v>728.11764705882354</v>
      </c>
      <c r="AS34" s="9">
        <f t="shared" si="2"/>
        <v>442.07142857142856</v>
      </c>
      <c r="AT34" s="9">
        <f t="shared" si="2"/>
        <v>687.66666666666663</v>
      </c>
      <c r="AU34" s="9">
        <f t="shared" si="2"/>
        <v>1375.3333333333333</v>
      </c>
      <c r="AV34" s="9">
        <f t="shared" si="2"/>
        <v>2578.75</v>
      </c>
      <c r="AW34" s="9">
        <f t="shared" si="2"/>
        <v>0</v>
      </c>
      <c r="AX34" s="9">
        <f t="shared" si="2"/>
        <v>229.22222222222223</v>
      </c>
      <c r="AY34" s="9">
        <f t="shared" si="2"/>
        <v>4126</v>
      </c>
      <c r="AZ34" s="9">
        <f t="shared" si="2"/>
        <v>68.766666666666666</v>
      </c>
      <c r="BA34" s="9"/>
    </row>
    <row r="35" spans="1:53">
      <c r="A35" s="4" t="s">
        <v>53</v>
      </c>
      <c r="B35" s="11">
        <f t="shared" ref="B35:B54" si="20">B7*10315/20</f>
        <v>9283.5</v>
      </c>
      <c r="C35" s="11">
        <f t="shared" si="3"/>
        <v>7908.166666666667</v>
      </c>
      <c r="D35" s="11">
        <f t="shared" si="4"/>
        <v>4899.625</v>
      </c>
      <c r="E35" s="11">
        <f t="shared" si="5"/>
        <v>15619.857142857143</v>
      </c>
      <c r="F35" s="11">
        <f t="shared" si="5"/>
        <v>2652.4285714285716</v>
      </c>
      <c r="G35" s="11">
        <f t="shared" si="6"/>
        <v>5776.4</v>
      </c>
      <c r="H35" s="11">
        <f t="shared" si="7"/>
        <v>4951.2</v>
      </c>
      <c r="I35" s="11">
        <f t="shared" si="8"/>
        <v>3713.4</v>
      </c>
      <c r="J35" s="11">
        <f t="shared" si="9"/>
        <v>8045.7</v>
      </c>
      <c r="K35" s="11">
        <f t="shared" si="10"/>
        <v>11199.142857142857</v>
      </c>
      <c r="L35" s="11">
        <f t="shared" si="11"/>
        <v>3094.5</v>
      </c>
      <c r="M35" s="11">
        <f t="shared" si="12"/>
        <v>8988.7857142857138</v>
      </c>
      <c r="O35" s="4"/>
      <c r="P35" s="6">
        <f t="shared" si="13"/>
        <v>8252</v>
      </c>
      <c r="Q35" s="6">
        <f t="shared" si="13"/>
        <v>4126</v>
      </c>
      <c r="R35" s="6">
        <f t="shared" si="14"/>
        <v>4126</v>
      </c>
      <c r="S35" s="6">
        <f t="shared" si="15"/>
        <v>1891.0833333333333</v>
      </c>
      <c r="T35" s="6">
        <f t="shared" si="16"/>
        <v>5712.9230769230771</v>
      </c>
      <c r="U35" s="6">
        <f t="shared" si="17"/>
        <v>4126</v>
      </c>
      <c r="V35" s="6">
        <f t="shared" si="18"/>
        <v>3536.5714285714284</v>
      </c>
      <c r="W35" s="6">
        <f t="shared" si="19"/>
        <v>4332.3</v>
      </c>
      <c r="X35" s="6">
        <f t="shared" si="19"/>
        <v>7220.5</v>
      </c>
      <c r="Y35" s="6">
        <f t="shared" si="19"/>
        <v>5673.25</v>
      </c>
      <c r="Z35" s="6">
        <f t="shared" si="19"/>
        <v>1805.125</v>
      </c>
      <c r="AA35" s="6">
        <f t="shared" si="19"/>
        <v>7151.7333333333336</v>
      </c>
      <c r="AB35" s="6">
        <f t="shared" si="19"/>
        <v>4512.8125</v>
      </c>
      <c r="AC35" s="6">
        <f t="shared" si="19"/>
        <v>5599.5714285714284</v>
      </c>
      <c r="AD35" s="6">
        <f t="shared" si="19"/>
        <v>1875.4545454545455</v>
      </c>
      <c r="AE35" s="6">
        <f t="shared" si="19"/>
        <v>20630</v>
      </c>
      <c r="AF35" s="6">
        <f t="shared" si="19"/>
        <v>4469.833333333333</v>
      </c>
      <c r="AG35" s="6">
        <f t="shared" si="19"/>
        <v>3438.3333333333335</v>
      </c>
      <c r="AH35" s="6">
        <f t="shared" si="19"/>
        <v>4469.833333333333</v>
      </c>
      <c r="AI35" s="6">
        <f t="shared" si="19"/>
        <v>2320.875</v>
      </c>
      <c r="AJ35" s="6">
        <f t="shared" si="19"/>
        <v>3300.8</v>
      </c>
      <c r="AK35" s="8"/>
      <c r="AL35" s="4"/>
      <c r="AM35" s="9">
        <f t="shared" si="2"/>
        <v>6601.6</v>
      </c>
      <c r="AN35" s="9">
        <f t="shared" si="2"/>
        <v>9136.1428571428569</v>
      </c>
      <c r="AO35" s="9">
        <f t="shared" si="2"/>
        <v>3649.9230769230771</v>
      </c>
      <c r="AP35" s="9">
        <f t="shared" si="2"/>
        <v>1375.3333333333333</v>
      </c>
      <c r="AQ35" s="9">
        <f t="shared" si="2"/>
        <v>4404.7837837837842</v>
      </c>
      <c r="AR35" s="9">
        <f t="shared" si="2"/>
        <v>2548.4117647058824</v>
      </c>
      <c r="AS35" s="9">
        <f t="shared" si="2"/>
        <v>4715.4285714285716</v>
      </c>
      <c r="AT35" s="9">
        <f t="shared" si="2"/>
        <v>4584.4444444444443</v>
      </c>
      <c r="AU35" s="9">
        <f t="shared" si="2"/>
        <v>9971.1666666666661</v>
      </c>
      <c r="AV35" s="9">
        <f t="shared" si="2"/>
        <v>12378</v>
      </c>
      <c r="AW35" s="9">
        <f t="shared" si="2"/>
        <v>1904.3076923076924</v>
      </c>
      <c r="AX35" s="9">
        <f t="shared" si="2"/>
        <v>3209.1111111111113</v>
      </c>
      <c r="AY35" s="9">
        <f t="shared" si="2"/>
        <v>8939.6666666666661</v>
      </c>
      <c r="AZ35" s="9">
        <f t="shared" si="2"/>
        <v>2613.1333333333332</v>
      </c>
    </row>
    <row r="36" spans="1:53">
      <c r="A36" s="4" t="s">
        <v>54</v>
      </c>
      <c r="B36" s="11">
        <f t="shared" si="20"/>
        <v>1031.5</v>
      </c>
      <c r="C36" s="11">
        <f t="shared" si="3"/>
        <v>343.83333333333331</v>
      </c>
      <c r="D36" s="11">
        <f t="shared" si="4"/>
        <v>3481.3125</v>
      </c>
      <c r="E36" s="11">
        <f t="shared" si="5"/>
        <v>1178.8571428571429</v>
      </c>
      <c r="F36" s="11">
        <f t="shared" si="5"/>
        <v>1178.8571428571429</v>
      </c>
      <c r="G36" s="11">
        <f t="shared" si="6"/>
        <v>5363.8</v>
      </c>
      <c r="H36" s="11">
        <f t="shared" si="7"/>
        <v>412.6</v>
      </c>
      <c r="I36" s="11">
        <f t="shared" si="8"/>
        <v>2338.0666666666666</v>
      </c>
      <c r="J36" s="11">
        <f t="shared" si="9"/>
        <v>1650.4</v>
      </c>
      <c r="K36" s="11">
        <f t="shared" si="10"/>
        <v>2947.1428571428573</v>
      </c>
      <c r="L36" s="11">
        <f t="shared" si="11"/>
        <v>257.875</v>
      </c>
      <c r="M36" s="11">
        <f t="shared" si="12"/>
        <v>1326.2142857142858</v>
      </c>
      <c r="O36" s="4"/>
      <c r="P36" s="6">
        <f t="shared" si="13"/>
        <v>3610.25</v>
      </c>
      <c r="Q36" s="6">
        <f t="shared" si="13"/>
        <v>2063</v>
      </c>
      <c r="R36" s="6">
        <f t="shared" si="14"/>
        <v>257.875</v>
      </c>
      <c r="S36" s="6">
        <f t="shared" si="15"/>
        <v>1891.0833333333333</v>
      </c>
      <c r="T36" s="6">
        <f t="shared" si="16"/>
        <v>476.07692307692309</v>
      </c>
      <c r="U36" s="6">
        <f t="shared" si="17"/>
        <v>0</v>
      </c>
      <c r="V36" s="6">
        <f t="shared" si="18"/>
        <v>589.42857142857144</v>
      </c>
      <c r="W36" s="6">
        <f t="shared" si="19"/>
        <v>1237.8</v>
      </c>
      <c r="X36" s="6">
        <f t="shared" si="19"/>
        <v>7220.5</v>
      </c>
      <c r="Y36" s="6">
        <f t="shared" si="19"/>
        <v>515.75</v>
      </c>
      <c r="Z36" s="6">
        <f t="shared" si="19"/>
        <v>773.625</v>
      </c>
      <c r="AA36" s="6">
        <f t="shared" si="19"/>
        <v>137.53333333333333</v>
      </c>
      <c r="AB36" s="6">
        <f t="shared" si="19"/>
        <v>0</v>
      </c>
      <c r="AC36" s="6">
        <f t="shared" si="19"/>
        <v>1031.5</v>
      </c>
      <c r="AD36" s="6">
        <f t="shared" si="19"/>
        <v>1125.2727272727273</v>
      </c>
      <c r="AE36" s="6">
        <f t="shared" si="19"/>
        <v>1650.4</v>
      </c>
      <c r="AF36" s="6">
        <f t="shared" si="19"/>
        <v>1031.5</v>
      </c>
      <c r="AG36" s="6">
        <f t="shared" si="19"/>
        <v>343.83333333333331</v>
      </c>
      <c r="AH36" s="6">
        <f t="shared" si="19"/>
        <v>2406.8333333333335</v>
      </c>
      <c r="AI36" s="6">
        <f t="shared" si="19"/>
        <v>0</v>
      </c>
      <c r="AJ36" s="6">
        <f t="shared" si="19"/>
        <v>412.6</v>
      </c>
      <c r="AK36" s="8"/>
      <c r="AL36" s="4"/>
      <c r="AM36" s="9">
        <f t="shared" si="2"/>
        <v>1650.4</v>
      </c>
      <c r="AN36" s="9">
        <f t="shared" si="2"/>
        <v>1178.8571428571429</v>
      </c>
      <c r="AO36" s="9">
        <f t="shared" si="2"/>
        <v>238.03846153846155</v>
      </c>
      <c r="AP36" s="9">
        <f t="shared" si="2"/>
        <v>4126</v>
      </c>
      <c r="AQ36" s="9">
        <f t="shared" si="2"/>
        <v>223.02702702702703</v>
      </c>
      <c r="AR36" s="9">
        <f t="shared" si="2"/>
        <v>2669.7647058823532</v>
      </c>
      <c r="AS36" s="9">
        <f t="shared" si="2"/>
        <v>589.42857142857144</v>
      </c>
      <c r="AT36" s="9">
        <f t="shared" si="2"/>
        <v>229.22222222222223</v>
      </c>
      <c r="AU36" s="9">
        <f t="shared" si="2"/>
        <v>2406.8333333333335</v>
      </c>
      <c r="AV36" s="9">
        <f t="shared" si="2"/>
        <v>2578.75</v>
      </c>
      <c r="AW36" s="9">
        <f t="shared" si="2"/>
        <v>793.46153846153845</v>
      </c>
      <c r="AX36" s="9">
        <f t="shared" si="2"/>
        <v>916.88888888888891</v>
      </c>
      <c r="AY36" s="9">
        <f t="shared" si="2"/>
        <v>1031.5</v>
      </c>
      <c r="AZ36" s="9">
        <f t="shared" si="2"/>
        <v>412.6</v>
      </c>
    </row>
    <row r="37" spans="1:53">
      <c r="A37" s="4" t="s">
        <v>55</v>
      </c>
      <c r="B37" s="11">
        <f t="shared" si="20"/>
        <v>3610.25</v>
      </c>
      <c r="C37" s="11">
        <f t="shared" si="3"/>
        <v>2406.8333333333335</v>
      </c>
      <c r="D37" s="11">
        <f t="shared" si="4"/>
        <v>386.8125</v>
      </c>
      <c r="E37" s="11">
        <f t="shared" si="5"/>
        <v>0</v>
      </c>
      <c r="F37" s="11">
        <f t="shared" si="5"/>
        <v>1473.5714285714287</v>
      </c>
      <c r="G37" s="11">
        <f t="shared" si="6"/>
        <v>2063</v>
      </c>
      <c r="H37" s="11">
        <f t="shared" si="7"/>
        <v>0</v>
      </c>
      <c r="I37" s="11">
        <f t="shared" si="8"/>
        <v>137.53333333333333</v>
      </c>
      <c r="J37" s="11">
        <f t="shared" si="9"/>
        <v>206.3</v>
      </c>
      <c r="K37" s="11">
        <f t="shared" si="10"/>
        <v>1178.8571428571429</v>
      </c>
      <c r="L37" s="11">
        <f t="shared" si="11"/>
        <v>1031.5</v>
      </c>
      <c r="M37" s="11">
        <f t="shared" si="12"/>
        <v>736.78571428571433</v>
      </c>
      <c r="O37" s="4"/>
      <c r="P37" s="6">
        <f t="shared" si="13"/>
        <v>1031.5</v>
      </c>
      <c r="Q37" s="6">
        <f t="shared" si="13"/>
        <v>515.75</v>
      </c>
      <c r="R37" s="6">
        <f t="shared" si="14"/>
        <v>1031.5</v>
      </c>
      <c r="S37" s="6">
        <f t="shared" si="15"/>
        <v>0</v>
      </c>
      <c r="T37" s="6">
        <f t="shared" si="16"/>
        <v>158.69230769230768</v>
      </c>
      <c r="U37" s="6">
        <f t="shared" si="17"/>
        <v>93.772727272727266</v>
      </c>
      <c r="V37" s="6">
        <f t="shared" si="18"/>
        <v>0</v>
      </c>
      <c r="W37" s="6">
        <f t="shared" si="19"/>
        <v>206.3</v>
      </c>
      <c r="X37" s="6">
        <f t="shared" si="19"/>
        <v>1547.25</v>
      </c>
      <c r="Y37" s="6">
        <f t="shared" si="19"/>
        <v>515.75</v>
      </c>
      <c r="Z37" s="6">
        <f t="shared" si="19"/>
        <v>128.9375</v>
      </c>
      <c r="AA37" s="6">
        <f t="shared" si="19"/>
        <v>0</v>
      </c>
      <c r="AB37" s="6">
        <f t="shared" si="19"/>
        <v>257.875</v>
      </c>
      <c r="AC37" s="6">
        <f t="shared" si="19"/>
        <v>147.35714285714286</v>
      </c>
      <c r="AD37" s="6">
        <f t="shared" si="19"/>
        <v>0</v>
      </c>
      <c r="AE37" s="6">
        <f t="shared" si="19"/>
        <v>0</v>
      </c>
      <c r="AF37" s="6">
        <f t="shared" si="19"/>
        <v>0</v>
      </c>
      <c r="AG37" s="6">
        <f t="shared" si="19"/>
        <v>0</v>
      </c>
      <c r="AH37" s="6">
        <f t="shared" si="19"/>
        <v>0</v>
      </c>
      <c r="AI37" s="6">
        <f t="shared" si="19"/>
        <v>36.839285714285715</v>
      </c>
      <c r="AJ37" s="6">
        <f t="shared" si="19"/>
        <v>0</v>
      </c>
      <c r="AK37" s="8"/>
      <c r="AL37" s="4"/>
      <c r="AM37" s="9">
        <f t="shared" si="2"/>
        <v>0</v>
      </c>
      <c r="AN37" s="9">
        <f t="shared" si="2"/>
        <v>294.71428571428572</v>
      </c>
      <c r="AO37" s="9">
        <f t="shared" si="2"/>
        <v>0</v>
      </c>
      <c r="AP37" s="9">
        <f t="shared" si="2"/>
        <v>0</v>
      </c>
      <c r="AQ37" s="9">
        <f t="shared" si="2"/>
        <v>0</v>
      </c>
      <c r="AR37" s="9">
        <f t="shared" si="2"/>
        <v>242.70588235294119</v>
      </c>
      <c r="AS37" s="9">
        <f t="shared" si="2"/>
        <v>147.35714285714286</v>
      </c>
      <c r="AT37" s="9">
        <f t="shared" si="2"/>
        <v>0</v>
      </c>
      <c r="AU37" s="9">
        <f t="shared" si="2"/>
        <v>2063</v>
      </c>
      <c r="AV37" s="9">
        <f t="shared" si="2"/>
        <v>0</v>
      </c>
      <c r="AW37" s="9">
        <f t="shared" si="2"/>
        <v>0</v>
      </c>
      <c r="AX37" s="9">
        <f t="shared" si="2"/>
        <v>0</v>
      </c>
      <c r="AY37" s="9">
        <f t="shared" si="2"/>
        <v>1375.3333333333333</v>
      </c>
      <c r="AZ37" s="9">
        <f t="shared" si="2"/>
        <v>0</v>
      </c>
    </row>
    <row r="38" spans="1:53">
      <c r="A38" s="4" t="s">
        <v>56</v>
      </c>
      <c r="B38" s="11">
        <f t="shared" si="20"/>
        <v>1031.5</v>
      </c>
      <c r="C38" s="11">
        <f t="shared" si="3"/>
        <v>343.83333333333331</v>
      </c>
      <c r="D38" s="11">
        <f t="shared" si="4"/>
        <v>128.9375</v>
      </c>
      <c r="E38" s="11">
        <f t="shared" si="5"/>
        <v>884.14285714285711</v>
      </c>
      <c r="F38" s="11">
        <f t="shared" si="5"/>
        <v>0</v>
      </c>
      <c r="G38" s="11">
        <f t="shared" si="6"/>
        <v>0</v>
      </c>
      <c r="H38" s="11">
        <f t="shared" si="7"/>
        <v>2475.6</v>
      </c>
      <c r="I38" s="11">
        <f t="shared" si="8"/>
        <v>550.13333333333333</v>
      </c>
      <c r="J38" s="11">
        <f t="shared" si="9"/>
        <v>206.3</v>
      </c>
      <c r="K38" s="11">
        <f t="shared" si="10"/>
        <v>294.71428571428572</v>
      </c>
      <c r="L38" s="11">
        <f t="shared" si="11"/>
        <v>257.875</v>
      </c>
      <c r="M38" s="11">
        <f t="shared" si="12"/>
        <v>294.71428571428572</v>
      </c>
      <c r="O38" s="4"/>
      <c r="P38" s="6">
        <f t="shared" si="13"/>
        <v>515.75</v>
      </c>
      <c r="Q38" s="6">
        <f t="shared" si="13"/>
        <v>0</v>
      </c>
      <c r="R38" s="6">
        <f t="shared" si="14"/>
        <v>257.875</v>
      </c>
      <c r="S38" s="6">
        <f t="shared" si="15"/>
        <v>171.91666666666666</v>
      </c>
      <c r="T38" s="6">
        <f t="shared" si="16"/>
        <v>1269.5384615384614</v>
      </c>
      <c r="U38" s="6">
        <f t="shared" si="17"/>
        <v>562.63636363636363</v>
      </c>
      <c r="V38" s="6">
        <f t="shared" si="18"/>
        <v>736.78571428571433</v>
      </c>
      <c r="W38" s="6">
        <f t="shared" si="19"/>
        <v>206.3</v>
      </c>
      <c r="X38" s="6">
        <f t="shared" si="19"/>
        <v>0</v>
      </c>
      <c r="Y38" s="6">
        <f t="shared" si="19"/>
        <v>515.75</v>
      </c>
      <c r="Z38" s="6">
        <f t="shared" si="19"/>
        <v>644.6875</v>
      </c>
      <c r="AA38" s="6">
        <f t="shared" si="19"/>
        <v>962.73333333333335</v>
      </c>
      <c r="AB38" s="6">
        <f t="shared" si="19"/>
        <v>2191.9375</v>
      </c>
      <c r="AC38" s="6">
        <f t="shared" si="19"/>
        <v>1031.5</v>
      </c>
      <c r="AD38" s="6">
        <f t="shared" si="19"/>
        <v>562.63636363636363</v>
      </c>
      <c r="AE38" s="6">
        <f t="shared" si="19"/>
        <v>2063</v>
      </c>
      <c r="AF38" s="6">
        <f t="shared" si="19"/>
        <v>343.83333333333331</v>
      </c>
      <c r="AG38" s="6">
        <f t="shared" si="19"/>
        <v>171.91666666666666</v>
      </c>
      <c r="AH38" s="6">
        <f t="shared" si="19"/>
        <v>2406.8333333333335</v>
      </c>
      <c r="AI38" s="6">
        <f t="shared" si="19"/>
        <v>0</v>
      </c>
      <c r="AJ38" s="6">
        <f t="shared" si="19"/>
        <v>412.6</v>
      </c>
      <c r="AK38" s="8"/>
      <c r="AL38" s="4"/>
      <c r="AM38" s="9">
        <v>0</v>
      </c>
      <c r="AN38" s="9">
        <f t="shared" si="2"/>
        <v>2063</v>
      </c>
      <c r="AO38" s="9">
        <f t="shared" si="2"/>
        <v>872.80769230769226</v>
      </c>
      <c r="AP38" s="9">
        <f t="shared" si="2"/>
        <v>4813.666666666667</v>
      </c>
      <c r="AQ38" s="9">
        <f t="shared" si="2"/>
        <v>223.02702702702703</v>
      </c>
      <c r="AR38" s="9">
        <f t="shared" si="2"/>
        <v>121.35294117647059</v>
      </c>
      <c r="AS38" s="9">
        <f t="shared" si="2"/>
        <v>1178.8571428571429</v>
      </c>
      <c r="AT38" s="9">
        <f t="shared" si="2"/>
        <v>687.66666666666663</v>
      </c>
      <c r="AU38" s="9">
        <f t="shared" si="2"/>
        <v>1375.3333333333333</v>
      </c>
      <c r="AV38" s="9">
        <f t="shared" si="2"/>
        <v>6189</v>
      </c>
      <c r="AW38" s="9">
        <f t="shared" si="2"/>
        <v>317.38461538461536</v>
      </c>
      <c r="AX38" s="9">
        <f t="shared" si="2"/>
        <v>1375.3333333333333</v>
      </c>
      <c r="AY38" s="9">
        <f t="shared" si="2"/>
        <v>343.83333333333331</v>
      </c>
      <c r="AZ38" s="9">
        <f t="shared" si="2"/>
        <v>1306.5666666666666</v>
      </c>
    </row>
    <row r="39" spans="1:53">
      <c r="A39" s="4" t="s">
        <v>57</v>
      </c>
      <c r="B39" s="11">
        <f t="shared" si="20"/>
        <v>10315</v>
      </c>
      <c r="C39" s="11">
        <f t="shared" si="3"/>
        <v>10315</v>
      </c>
      <c r="D39" s="11">
        <f t="shared" si="4"/>
        <v>2707.6875</v>
      </c>
      <c r="E39" s="11">
        <f t="shared" si="5"/>
        <v>7073.1428571428569</v>
      </c>
      <c r="F39" s="11">
        <f t="shared" si="5"/>
        <v>7367.8571428571431</v>
      </c>
      <c r="G39" s="11">
        <f t="shared" si="6"/>
        <v>14441</v>
      </c>
      <c r="H39" s="11">
        <f t="shared" si="7"/>
        <v>17122.900000000001</v>
      </c>
      <c r="I39" s="11">
        <f t="shared" si="8"/>
        <v>2613.1333333333332</v>
      </c>
      <c r="J39" s="11">
        <f t="shared" si="9"/>
        <v>1444.1</v>
      </c>
      <c r="K39" s="11">
        <f t="shared" si="10"/>
        <v>9725.5714285714294</v>
      </c>
      <c r="L39" s="11">
        <f t="shared" si="11"/>
        <v>4383.875</v>
      </c>
      <c r="M39" s="11">
        <f t="shared" si="12"/>
        <v>0</v>
      </c>
      <c r="O39" s="4"/>
      <c r="P39" s="6">
        <f t="shared" si="13"/>
        <v>6189</v>
      </c>
      <c r="Q39" s="6">
        <f t="shared" si="13"/>
        <v>4126</v>
      </c>
      <c r="R39" s="6">
        <f t="shared" si="14"/>
        <v>7478.375</v>
      </c>
      <c r="S39" s="6">
        <f t="shared" si="15"/>
        <v>3782.1666666666665</v>
      </c>
      <c r="T39" s="6">
        <f t="shared" si="16"/>
        <v>3491.2307692307691</v>
      </c>
      <c r="U39" s="6">
        <f t="shared" si="17"/>
        <v>1219.0454545454545</v>
      </c>
      <c r="V39" s="6">
        <f t="shared" si="18"/>
        <v>0</v>
      </c>
      <c r="W39" s="6">
        <f t="shared" si="19"/>
        <v>10727.6</v>
      </c>
      <c r="X39" s="6">
        <f t="shared" si="19"/>
        <v>21661.5</v>
      </c>
      <c r="Y39" s="6">
        <f t="shared" si="19"/>
        <v>11862.25</v>
      </c>
      <c r="Z39" s="6">
        <f t="shared" si="19"/>
        <v>4254.9375</v>
      </c>
      <c r="AA39" s="6">
        <f t="shared" si="19"/>
        <v>0</v>
      </c>
      <c r="AB39" s="6">
        <f t="shared" si="19"/>
        <v>9025.625</v>
      </c>
      <c r="AC39" s="6">
        <f t="shared" si="19"/>
        <v>9725.5714285714294</v>
      </c>
      <c r="AD39" s="6">
        <f t="shared" si="19"/>
        <v>750.18181818181813</v>
      </c>
      <c r="AE39" s="6">
        <f t="shared" si="19"/>
        <v>15678.8</v>
      </c>
      <c r="AF39" s="6">
        <f t="shared" si="19"/>
        <v>12378</v>
      </c>
      <c r="AG39" s="6">
        <f t="shared" si="19"/>
        <v>85.958333333333329</v>
      </c>
      <c r="AH39" s="6">
        <f t="shared" si="19"/>
        <v>4126</v>
      </c>
      <c r="AI39" s="6">
        <f t="shared" si="19"/>
        <v>0</v>
      </c>
      <c r="AJ39" s="6">
        <f t="shared" si="19"/>
        <v>6739.1333333333332</v>
      </c>
      <c r="AK39" s="8"/>
      <c r="AL39" s="4"/>
      <c r="AM39" s="9">
        <f t="shared" ref="AM39:AZ54" si="21">AM11*10315/(5*AM$28)</f>
        <v>825.2</v>
      </c>
      <c r="AN39" s="9">
        <f t="shared" si="21"/>
        <v>13262.142857142857</v>
      </c>
      <c r="AO39" s="9">
        <f t="shared" si="21"/>
        <v>555.42307692307691</v>
      </c>
      <c r="AP39" s="9">
        <f t="shared" si="21"/>
        <v>47449</v>
      </c>
      <c r="AQ39" s="9">
        <f t="shared" si="21"/>
        <v>55.756756756756758</v>
      </c>
      <c r="AR39" s="9">
        <f t="shared" si="21"/>
        <v>7645.2352941176468</v>
      </c>
      <c r="AS39" s="9">
        <f t="shared" si="21"/>
        <v>2210.3571428571427</v>
      </c>
      <c r="AT39" s="9">
        <f t="shared" si="21"/>
        <v>114.61111111111111</v>
      </c>
      <c r="AU39" s="9">
        <f t="shared" si="21"/>
        <v>9283.5</v>
      </c>
      <c r="AV39" s="9">
        <f t="shared" si="21"/>
        <v>14956.75</v>
      </c>
      <c r="AW39" s="9">
        <f t="shared" si="21"/>
        <v>3649.9230769230771</v>
      </c>
      <c r="AX39" s="9">
        <f t="shared" si="21"/>
        <v>6189</v>
      </c>
      <c r="AY39" s="9">
        <f t="shared" si="21"/>
        <v>5845.166666666667</v>
      </c>
      <c r="AZ39" s="9">
        <f t="shared" si="21"/>
        <v>275.06666666666666</v>
      </c>
    </row>
    <row r="40" spans="1:53">
      <c r="A40" s="4" t="s">
        <v>58</v>
      </c>
      <c r="B40" s="11">
        <f t="shared" si="20"/>
        <v>0</v>
      </c>
      <c r="C40" s="11">
        <f t="shared" si="3"/>
        <v>343.83333333333331</v>
      </c>
      <c r="D40" s="11">
        <f t="shared" si="4"/>
        <v>0</v>
      </c>
      <c r="E40" s="11">
        <f t="shared" si="5"/>
        <v>294.71428571428572</v>
      </c>
      <c r="F40" s="11">
        <f t="shared" si="5"/>
        <v>0</v>
      </c>
      <c r="G40" s="11">
        <f t="shared" si="6"/>
        <v>412.6</v>
      </c>
      <c r="H40" s="11">
        <f t="shared" si="7"/>
        <v>206.3</v>
      </c>
      <c r="I40" s="11">
        <f t="shared" si="8"/>
        <v>137.53333333333333</v>
      </c>
      <c r="J40" s="11">
        <f t="shared" si="9"/>
        <v>0</v>
      </c>
      <c r="K40" s="11">
        <f t="shared" si="10"/>
        <v>294.71428571428572</v>
      </c>
      <c r="L40" s="11">
        <f t="shared" si="11"/>
        <v>773.625</v>
      </c>
      <c r="M40" s="11">
        <f t="shared" si="12"/>
        <v>147.35714285714286</v>
      </c>
      <c r="O40" s="4"/>
      <c r="P40" s="6">
        <f t="shared" si="13"/>
        <v>0</v>
      </c>
      <c r="Q40" s="6">
        <f t="shared" si="13"/>
        <v>0</v>
      </c>
      <c r="R40" s="6">
        <f t="shared" si="14"/>
        <v>515.75</v>
      </c>
      <c r="S40" s="6">
        <f t="shared" si="15"/>
        <v>0</v>
      </c>
      <c r="T40" s="6">
        <f t="shared" si="16"/>
        <v>158.69230769230768</v>
      </c>
      <c r="U40" s="6">
        <f t="shared" si="17"/>
        <v>187.54545454545453</v>
      </c>
      <c r="V40" s="6">
        <f t="shared" si="18"/>
        <v>0</v>
      </c>
      <c r="W40" s="6">
        <f t="shared" si="19"/>
        <v>0</v>
      </c>
      <c r="X40" s="6">
        <f t="shared" si="19"/>
        <v>515.75</v>
      </c>
      <c r="Y40" s="6">
        <f t="shared" si="19"/>
        <v>1031.5</v>
      </c>
      <c r="Z40" s="6">
        <f t="shared" si="19"/>
        <v>257.875</v>
      </c>
      <c r="AA40" s="6">
        <f t="shared" si="19"/>
        <v>137.53333333333333</v>
      </c>
      <c r="AB40" s="6">
        <f t="shared" si="19"/>
        <v>128.9375</v>
      </c>
      <c r="AC40" s="6">
        <f t="shared" si="19"/>
        <v>147.35714285714286</v>
      </c>
      <c r="AD40" s="6">
        <f t="shared" si="19"/>
        <v>0</v>
      </c>
      <c r="AE40" s="6">
        <f t="shared" si="19"/>
        <v>0</v>
      </c>
      <c r="AF40" s="6">
        <f t="shared" si="19"/>
        <v>1031.5</v>
      </c>
      <c r="AG40" s="6">
        <f t="shared" si="19"/>
        <v>0</v>
      </c>
      <c r="AH40" s="6">
        <f t="shared" si="19"/>
        <v>0</v>
      </c>
      <c r="AI40" s="6">
        <f t="shared" si="19"/>
        <v>0</v>
      </c>
      <c r="AJ40" s="6">
        <f t="shared" si="19"/>
        <v>550.13333333333333</v>
      </c>
      <c r="AK40" s="8"/>
      <c r="AL40" s="4"/>
      <c r="AM40" s="9">
        <f t="shared" si="21"/>
        <v>0</v>
      </c>
      <c r="AN40" s="9">
        <f t="shared" si="21"/>
        <v>294.71428571428572</v>
      </c>
      <c r="AO40" s="9">
        <f t="shared" si="21"/>
        <v>0</v>
      </c>
      <c r="AP40" s="9">
        <f t="shared" si="21"/>
        <v>687.66666666666663</v>
      </c>
      <c r="AQ40" s="9">
        <f t="shared" si="21"/>
        <v>0</v>
      </c>
      <c r="AR40" s="9">
        <f t="shared" si="21"/>
        <v>0</v>
      </c>
      <c r="AS40" s="9">
        <f t="shared" si="21"/>
        <v>147.35714285714286</v>
      </c>
      <c r="AT40" s="9">
        <f t="shared" si="21"/>
        <v>0</v>
      </c>
      <c r="AU40" s="9">
        <f t="shared" si="21"/>
        <v>0</v>
      </c>
      <c r="AV40" s="9">
        <f t="shared" si="21"/>
        <v>0</v>
      </c>
      <c r="AW40" s="9">
        <f t="shared" si="21"/>
        <v>0</v>
      </c>
      <c r="AX40" s="9">
        <f t="shared" si="21"/>
        <v>0</v>
      </c>
      <c r="AY40" s="9">
        <f t="shared" si="21"/>
        <v>0</v>
      </c>
      <c r="AZ40" s="9">
        <f t="shared" si="21"/>
        <v>0</v>
      </c>
    </row>
    <row r="41" spans="1:53">
      <c r="A41" s="4" t="s">
        <v>74</v>
      </c>
      <c r="B41" s="11">
        <f t="shared" si="20"/>
        <v>0</v>
      </c>
      <c r="C41" s="11">
        <f t="shared" si="3"/>
        <v>0</v>
      </c>
      <c r="D41" s="11">
        <f t="shared" si="4"/>
        <v>0</v>
      </c>
      <c r="E41" s="11">
        <f t="shared" si="5"/>
        <v>0</v>
      </c>
      <c r="F41" s="11">
        <f t="shared" si="5"/>
        <v>0</v>
      </c>
      <c r="G41" s="11">
        <f t="shared" si="6"/>
        <v>0</v>
      </c>
      <c r="H41" s="11">
        <f t="shared" si="7"/>
        <v>0</v>
      </c>
      <c r="I41" s="11">
        <f t="shared" si="8"/>
        <v>0</v>
      </c>
      <c r="J41" s="11">
        <f t="shared" si="9"/>
        <v>0</v>
      </c>
      <c r="K41" s="11">
        <f t="shared" si="10"/>
        <v>0</v>
      </c>
      <c r="L41" s="11">
        <f t="shared" si="11"/>
        <v>1289.375</v>
      </c>
      <c r="M41" s="11">
        <f t="shared" si="12"/>
        <v>0</v>
      </c>
      <c r="O41" s="4"/>
      <c r="P41" s="6">
        <f t="shared" si="13"/>
        <v>515.75</v>
      </c>
      <c r="Q41" s="6">
        <f t="shared" si="13"/>
        <v>0</v>
      </c>
      <c r="R41" s="6">
        <f t="shared" si="14"/>
        <v>257.875</v>
      </c>
      <c r="S41" s="6">
        <f t="shared" si="15"/>
        <v>171.91666666666666</v>
      </c>
      <c r="T41" s="6">
        <f t="shared" si="16"/>
        <v>0</v>
      </c>
      <c r="U41" s="6">
        <f t="shared" si="17"/>
        <v>0</v>
      </c>
      <c r="V41" s="6">
        <f t="shared" si="18"/>
        <v>0</v>
      </c>
      <c r="W41" s="6">
        <f t="shared" si="19"/>
        <v>0</v>
      </c>
      <c r="X41" s="6">
        <f t="shared" si="19"/>
        <v>0</v>
      </c>
      <c r="Y41" s="6">
        <f t="shared" si="19"/>
        <v>515.75</v>
      </c>
      <c r="Z41" s="6">
        <f t="shared" si="19"/>
        <v>128.9375</v>
      </c>
      <c r="AA41" s="6">
        <f t="shared" si="19"/>
        <v>0</v>
      </c>
      <c r="AB41" s="6">
        <f t="shared" si="19"/>
        <v>0</v>
      </c>
      <c r="AC41" s="6">
        <f t="shared" si="19"/>
        <v>147.35714285714286</v>
      </c>
      <c r="AD41" s="6">
        <f t="shared" si="19"/>
        <v>0</v>
      </c>
      <c r="AE41" s="6">
        <f t="shared" si="19"/>
        <v>0</v>
      </c>
      <c r="AF41" s="6">
        <f t="shared" si="19"/>
        <v>343.83333333333331</v>
      </c>
      <c r="AG41" s="6">
        <f t="shared" si="19"/>
        <v>0</v>
      </c>
      <c r="AH41" s="6">
        <f t="shared" si="19"/>
        <v>0</v>
      </c>
      <c r="AI41" s="6">
        <f t="shared" si="19"/>
        <v>0</v>
      </c>
      <c r="AJ41" s="6">
        <f t="shared" si="19"/>
        <v>137.53333333333333</v>
      </c>
      <c r="AK41" s="8"/>
      <c r="AL41" s="4"/>
      <c r="AM41" s="9">
        <f t="shared" si="21"/>
        <v>0</v>
      </c>
      <c r="AN41" s="9">
        <f t="shared" si="21"/>
        <v>0</v>
      </c>
      <c r="AO41" s="9">
        <f t="shared" si="21"/>
        <v>79.34615384615384</v>
      </c>
      <c r="AP41" s="9">
        <f t="shared" si="21"/>
        <v>0</v>
      </c>
      <c r="AQ41" s="9">
        <f t="shared" si="21"/>
        <v>0</v>
      </c>
      <c r="AR41" s="9">
        <f t="shared" si="21"/>
        <v>0</v>
      </c>
      <c r="AS41" s="9">
        <f t="shared" si="21"/>
        <v>0</v>
      </c>
      <c r="AT41" s="9">
        <f t="shared" si="21"/>
        <v>0</v>
      </c>
      <c r="AU41" s="9">
        <f t="shared" si="21"/>
        <v>687.66666666666663</v>
      </c>
      <c r="AV41" s="9">
        <f t="shared" si="21"/>
        <v>0</v>
      </c>
      <c r="AW41" s="9">
        <f t="shared" si="21"/>
        <v>0</v>
      </c>
      <c r="AX41" s="9">
        <f t="shared" si="21"/>
        <v>0</v>
      </c>
      <c r="AY41" s="9">
        <f t="shared" si="21"/>
        <v>343.83333333333331</v>
      </c>
      <c r="AZ41" s="9">
        <f t="shared" si="21"/>
        <v>0</v>
      </c>
    </row>
    <row r="42" spans="1:53">
      <c r="A42" s="4" t="s">
        <v>60</v>
      </c>
      <c r="B42" s="11">
        <f t="shared" si="20"/>
        <v>0</v>
      </c>
      <c r="C42" s="11">
        <f t="shared" si="3"/>
        <v>0</v>
      </c>
      <c r="D42" s="11">
        <f t="shared" si="4"/>
        <v>0</v>
      </c>
      <c r="E42" s="11">
        <f t="shared" si="5"/>
        <v>0</v>
      </c>
      <c r="F42" s="11">
        <f t="shared" si="5"/>
        <v>294.71428571428572</v>
      </c>
      <c r="G42" s="11">
        <f t="shared" si="6"/>
        <v>0</v>
      </c>
      <c r="H42" s="11">
        <f t="shared" si="7"/>
        <v>618.9</v>
      </c>
      <c r="I42" s="11">
        <f t="shared" si="8"/>
        <v>412.6</v>
      </c>
      <c r="J42" s="11">
        <f t="shared" si="9"/>
        <v>618.9</v>
      </c>
      <c r="K42" s="11">
        <f t="shared" si="10"/>
        <v>0</v>
      </c>
      <c r="L42" s="11">
        <f t="shared" si="11"/>
        <v>773.625</v>
      </c>
      <c r="M42" s="11">
        <f t="shared" si="12"/>
        <v>0</v>
      </c>
      <c r="O42" s="4"/>
      <c r="P42" s="6">
        <f t="shared" si="13"/>
        <v>1031.5</v>
      </c>
      <c r="Q42" s="6">
        <f t="shared" si="13"/>
        <v>0</v>
      </c>
      <c r="R42" s="6">
        <f t="shared" si="14"/>
        <v>0</v>
      </c>
      <c r="S42" s="6">
        <f t="shared" si="15"/>
        <v>0</v>
      </c>
      <c r="T42" s="6">
        <f t="shared" si="16"/>
        <v>317.38461538461536</v>
      </c>
      <c r="U42" s="6">
        <f t="shared" si="17"/>
        <v>0</v>
      </c>
      <c r="V42" s="6">
        <f t="shared" si="18"/>
        <v>0</v>
      </c>
      <c r="W42" s="6">
        <f t="shared" si="19"/>
        <v>0</v>
      </c>
      <c r="X42" s="6">
        <f t="shared" si="19"/>
        <v>1031.5</v>
      </c>
      <c r="Y42" s="6">
        <f t="shared" si="19"/>
        <v>1031.5</v>
      </c>
      <c r="Z42" s="6">
        <f t="shared" si="19"/>
        <v>257.875</v>
      </c>
      <c r="AA42" s="6">
        <f t="shared" si="19"/>
        <v>0</v>
      </c>
      <c r="AB42" s="6">
        <f t="shared" si="19"/>
        <v>515.75</v>
      </c>
      <c r="AC42" s="6">
        <f t="shared" si="19"/>
        <v>0</v>
      </c>
      <c r="AD42" s="6">
        <f t="shared" si="19"/>
        <v>187.54545454545453</v>
      </c>
      <c r="AE42" s="6">
        <f t="shared" si="19"/>
        <v>825.2</v>
      </c>
      <c r="AF42" s="6">
        <f t="shared" si="19"/>
        <v>1031.5</v>
      </c>
      <c r="AG42" s="6">
        <f t="shared" si="19"/>
        <v>85.958333333333329</v>
      </c>
      <c r="AH42" s="6">
        <f t="shared" si="19"/>
        <v>1031.5</v>
      </c>
      <c r="AI42" s="6">
        <f t="shared" si="19"/>
        <v>73.678571428571431</v>
      </c>
      <c r="AJ42" s="6">
        <f t="shared" si="19"/>
        <v>137.53333333333333</v>
      </c>
      <c r="AK42" s="8"/>
      <c r="AL42" s="4"/>
      <c r="AM42" s="9">
        <f t="shared" si="21"/>
        <v>412.6</v>
      </c>
      <c r="AN42" s="9">
        <f t="shared" si="21"/>
        <v>294.71428571428572</v>
      </c>
      <c r="AO42" s="9">
        <f t="shared" si="21"/>
        <v>79.34615384615384</v>
      </c>
      <c r="AP42" s="9">
        <f t="shared" si="21"/>
        <v>687.66666666666663</v>
      </c>
      <c r="AQ42" s="9">
        <f t="shared" si="21"/>
        <v>0</v>
      </c>
      <c r="AR42" s="9">
        <f t="shared" si="21"/>
        <v>121.35294117647059</v>
      </c>
      <c r="AS42" s="9">
        <f t="shared" si="21"/>
        <v>0</v>
      </c>
      <c r="AT42" s="9">
        <f t="shared" si="21"/>
        <v>0</v>
      </c>
      <c r="AU42" s="9">
        <f t="shared" si="21"/>
        <v>687.66666666666663</v>
      </c>
      <c r="AV42" s="9">
        <f t="shared" si="21"/>
        <v>1031.5</v>
      </c>
      <c r="AW42" s="9">
        <f t="shared" si="21"/>
        <v>634.76923076923072</v>
      </c>
      <c r="AX42" s="9">
        <f t="shared" si="21"/>
        <v>687.66666666666663</v>
      </c>
      <c r="AY42" s="9">
        <f t="shared" si="21"/>
        <v>343.83333333333331</v>
      </c>
      <c r="AZ42" s="9">
        <f t="shared" si="21"/>
        <v>0</v>
      </c>
    </row>
    <row r="43" spans="1:53">
      <c r="A43" s="4" t="s">
        <v>61</v>
      </c>
      <c r="B43" s="11">
        <f t="shared" si="20"/>
        <v>515.75</v>
      </c>
      <c r="C43" s="11">
        <f t="shared" si="3"/>
        <v>343.83333333333331</v>
      </c>
      <c r="D43" s="11">
        <f t="shared" si="4"/>
        <v>0</v>
      </c>
      <c r="E43" s="11">
        <f t="shared" si="5"/>
        <v>0</v>
      </c>
      <c r="F43" s="11">
        <f t="shared" si="5"/>
        <v>1178.8571428571429</v>
      </c>
      <c r="G43" s="11">
        <f t="shared" si="6"/>
        <v>412.6</v>
      </c>
      <c r="H43" s="11">
        <f t="shared" si="7"/>
        <v>206.3</v>
      </c>
      <c r="I43" s="11">
        <f t="shared" si="8"/>
        <v>137.53333333333333</v>
      </c>
      <c r="J43" s="11">
        <f t="shared" si="9"/>
        <v>0</v>
      </c>
      <c r="K43" s="11">
        <f t="shared" si="10"/>
        <v>294.71428571428572</v>
      </c>
      <c r="L43" s="11">
        <f t="shared" si="11"/>
        <v>2063</v>
      </c>
      <c r="M43" s="11">
        <f t="shared" si="12"/>
        <v>0</v>
      </c>
      <c r="O43" s="4"/>
      <c r="P43" s="6">
        <f t="shared" si="13"/>
        <v>515.75</v>
      </c>
      <c r="Q43" s="6">
        <f t="shared" si="13"/>
        <v>2578.75</v>
      </c>
      <c r="R43" s="6">
        <f t="shared" si="14"/>
        <v>257.875</v>
      </c>
      <c r="S43" s="6">
        <f t="shared" si="15"/>
        <v>0</v>
      </c>
      <c r="T43" s="6">
        <f t="shared" si="16"/>
        <v>317.38461538461536</v>
      </c>
      <c r="U43" s="6">
        <f t="shared" si="17"/>
        <v>0</v>
      </c>
      <c r="V43" s="6">
        <f t="shared" si="18"/>
        <v>0</v>
      </c>
      <c r="W43" s="6">
        <f t="shared" si="19"/>
        <v>618.9</v>
      </c>
      <c r="X43" s="6">
        <f t="shared" si="19"/>
        <v>1547.25</v>
      </c>
      <c r="Y43" s="6">
        <f t="shared" si="19"/>
        <v>1031.5</v>
      </c>
      <c r="Z43" s="6">
        <f t="shared" si="19"/>
        <v>257.875</v>
      </c>
      <c r="AA43" s="6">
        <f t="shared" si="19"/>
        <v>0</v>
      </c>
      <c r="AB43" s="6">
        <f t="shared" si="19"/>
        <v>257.875</v>
      </c>
      <c r="AC43" s="6">
        <f t="shared" si="19"/>
        <v>442.07142857142856</v>
      </c>
      <c r="AD43" s="6">
        <f t="shared" si="19"/>
        <v>0</v>
      </c>
      <c r="AE43" s="6">
        <f t="shared" si="19"/>
        <v>412.6</v>
      </c>
      <c r="AF43" s="6">
        <f t="shared" si="19"/>
        <v>1031.5</v>
      </c>
      <c r="AG43" s="6">
        <f t="shared" si="19"/>
        <v>0</v>
      </c>
      <c r="AH43" s="6">
        <f t="shared" si="19"/>
        <v>0</v>
      </c>
      <c r="AI43" s="6">
        <f t="shared" si="19"/>
        <v>0</v>
      </c>
      <c r="AJ43" s="6">
        <f t="shared" si="19"/>
        <v>137.53333333333333</v>
      </c>
      <c r="AK43" s="8"/>
      <c r="AL43" s="4"/>
      <c r="AM43" s="9">
        <f t="shared" si="21"/>
        <v>0</v>
      </c>
      <c r="AN43" s="9">
        <f t="shared" si="21"/>
        <v>0</v>
      </c>
      <c r="AO43" s="9">
        <f t="shared" si="21"/>
        <v>0</v>
      </c>
      <c r="AP43" s="9">
        <f t="shared" si="21"/>
        <v>2063</v>
      </c>
      <c r="AQ43" s="9">
        <f t="shared" si="21"/>
        <v>0</v>
      </c>
      <c r="AR43" s="9">
        <f t="shared" si="21"/>
        <v>242.70588235294119</v>
      </c>
      <c r="AS43" s="9">
        <f t="shared" si="21"/>
        <v>294.71428571428572</v>
      </c>
      <c r="AT43" s="9">
        <f t="shared" si="21"/>
        <v>0</v>
      </c>
      <c r="AU43" s="9">
        <f t="shared" si="21"/>
        <v>2063</v>
      </c>
      <c r="AV43" s="9">
        <f t="shared" si="21"/>
        <v>0</v>
      </c>
      <c r="AW43" s="9">
        <f t="shared" si="21"/>
        <v>0</v>
      </c>
      <c r="AX43" s="9">
        <f t="shared" si="21"/>
        <v>0</v>
      </c>
      <c r="AY43" s="9">
        <f t="shared" si="21"/>
        <v>687.66666666666663</v>
      </c>
      <c r="AZ43" s="9">
        <f t="shared" si="21"/>
        <v>0</v>
      </c>
    </row>
    <row r="44" spans="1:53">
      <c r="A44" s="4" t="s">
        <v>62</v>
      </c>
      <c r="B44" s="11">
        <f t="shared" si="20"/>
        <v>14441</v>
      </c>
      <c r="C44" s="11">
        <f t="shared" si="3"/>
        <v>11690.333333333334</v>
      </c>
      <c r="D44" s="11">
        <f t="shared" si="4"/>
        <v>1289.375</v>
      </c>
      <c r="E44" s="11">
        <f t="shared" si="5"/>
        <v>6189</v>
      </c>
      <c r="F44" s="11">
        <f t="shared" si="5"/>
        <v>8546.7142857142862</v>
      </c>
      <c r="G44" s="11">
        <f t="shared" si="6"/>
        <v>7014.2</v>
      </c>
      <c r="H44" s="11">
        <f t="shared" si="7"/>
        <v>2681.9</v>
      </c>
      <c r="I44" s="11">
        <f t="shared" si="8"/>
        <v>2063</v>
      </c>
      <c r="J44" s="11">
        <f t="shared" si="9"/>
        <v>7426.8</v>
      </c>
      <c r="K44" s="11">
        <f t="shared" si="10"/>
        <v>9725.5714285714294</v>
      </c>
      <c r="L44" s="11">
        <f t="shared" si="11"/>
        <v>5931.125</v>
      </c>
      <c r="M44" s="11">
        <f t="shared" si="12"/>
        <v>1473.5714285714287</v>
      </c>
      <c r="O44" s="4"/>
      <c r="P44" s="6">
        <f t="shared" si="13"/>
        <v>8767.75</v>
      </c>
      <c r="Q44" s="6">
        <f t="shared" si="13"/>
        <v>7736.25</v>
      </c>
      <c r="R44" s="6">
        <f t="shared" si="14"/>
        <v>6704.75</v>
      </c>
      <c r="S44" s="6">
        <f t="shared" si="15"/>
        <v>2406.8333333333335</v>
      </c>
      <c r="T44" s="6">
        <f t="shared" si="16"/>
        <v>4126</v>
      </c>
      <c r="U44" s="6">
        <f t="shared" si="17"/>
        <v>2906.9545454545455</v>
      </c>
      <c r="V44" s="6">
        <f t="shared" si="18"/>
        <v>1768.2857142857142</v>
      </c>
      <c r="W44" s="6">
        <f t="shared" si="19"/>
        <v>4332.3</v>
      </c>
      <c r="X44" s="6">
        <f t="shared" si="19"/>
        <v>14441</v>
      </c>
      <c r="Y44" s="6">
        <f t="shared" si="19"/>
        <v>4641.75</v>
      </c>
      <c r="Z44" s="6">
        <f t="shared" si="19"/>
        <v>4383.875</v>
      </c>
      <c r="AA44" s="6">
        <f t="shared" si="19"/>
        <v>1100.2666666666667</v>
      </c>
      <c r="AB44" s="6">
        <f t="shared" si="19"/>
        <v>3739.1875</v>
      </c>
      <c r="AC44" s="6">
        <f t="shared" si="19"/>
        <v>4862.7857142857147</v>
      </c>
      <c r="AD44" s="6">
        <f t="shared" si="19"/>
        <v>937.72727272727275</v>
      </c>
      <c r="AE44" s="6">
        <f t="shared" si="19"/>
        <v>16091.4</v>
      </c>
      <c r="AF44" s="6">
        <f t="shared" si="19"/>
        <v>6876.666666666667</v>
      </c>
      <c r="AG44" s="6">
        <f t="shared" si="19"/>
        <v>1074.4791666666667</v>
      </c>
      <c r="AH44" s="6">
        <f t="shared" si="19"/>
        <v>4126</v>
      </c>
      <c r="AI44" s="6">
        <f t="shared" si="19"/>
        <v>442.07142857142856</v>
      </c>
      <c r="AJ44" s="6">
        <f t="shared" si="19"/>
        <v>1512.8666666666666</v>
      </c>
      <c r="AK44" s="8"/>
      <c r="AL44" s="4"/>
      <c r="AM44" s="9">
        <f t="shared" si="21"/>
        <v>1856.7</v>
      </c>
      <c r="AN44" s="9">
        <f t="shared" si="21"/>
        <v>4126</v>
      </c>
      <c r="AO44" s="9">
        <f t="shared" si="21"/>
        <v>1269.5384615384614</v>
      </c>
      <c r="AP44" s="9">
        <f t="shared" si="21"/>
        <v>17191.666666666668</v>
      </c>
      <c r="AQ44" s="9">
        <f t="shared" si="21"/>
        <v>724.83783783783781</v>
      </c>
      <c r="AR44" s="9">
        <f t="shared" si="21"/>
        <v>7766.588235294118</v>
      </c>
      <c r="AS44" s="9">
        <f t="shared" si="21"/>
        <v>4715.4285714285716</v>
      </c>
      <c r="AT44" s="9">
        <f t="shared" si="21"/>
        <v>1260.7222222222222</v>
      </c>
      <c r="AU44" s="9">
        <f t="shared" si="21"/>
        <v>6876.666666666667</v>
      </c>
      <c r="AV44" s="9">
        <f t="shared" si="21"/>
        <v>6189</v>
      </c>
      <c r="AW44" s="9">
        <f t="shared" si="21"/>
        <v>1110.8461538461538</v>
      </c>
      <c r="AX44" s="9">
        <f t="shared" si="21"/>
        <v>3438.3333333333335</v>
      </c>
      <c r="AY44" s="9">
        <f t="shared" si="21"/>
        <v>6189</v>
      </c>
      <c r="AZ44" s="9">
        <f t="shared" si="21"/>
        <v>756.43333333333328</v>
      </c>
    </row>
    <row r="45" spans="1:53">
      <c r="A45" s="4" t="s">
        <v>63</v>
      </c>
      <c r="B45" s="11">
        <f t="shared" si="20"/>
        <v>56732.5</v>
      </c>
      <c r="C45" s="11">
        <f>C17*10315/30</f>
        <v>47449</v>
      </c>
      <c r="D45" s="11">
        <f t="shared" si="4"/>
        <v>20887.875</v>
      </c>
      <c r="E45" s="11">
        <f t="shared" si="5"/>
        <v>45680.714285714283</v>
      </c>
      <c r="F45" s="11">
        <f t="shared" si="5"/>
        <v>35955.142857142855</v>
      </c>
      <c r="G45" s="11">
        <f t="shared" si="6"/>
        <v>44148.2</v>
      </c>
      <c r="H45" s="11">
        <f t="shared" si="7"/>
        <v>26819</v>
      </c>
      <c r="I45" s="11">
        <f t="shared" si="8"/>
        <v>18567</v>
      </c>
      <c r="J45" s="11">
        <f t="shared" si="9"/>
        <v>38578.1</v>
      </c>
      <c r="K45" s="11">
        <f t="shared" si="10"/>
        <v>37428.714285714283</v>
      </c>
      <c r="L45" s="11">
        <f t="shared" si="11"/>
        <v>29139.875</v>
      </c>
      <c r="M45" s="11">
        <f t="shared" si="12"/>
        <v>27555.785714285714</v>
      </c>
      <c r="O45" s="4"/>
      <c r="P45" s="6">
        <f t="shared" si="13"/>
        <v>60858.5</v>
      </c>
      <c r="Q45" s="6">
        <f t="shared" si="13"/>
        <v>55185.25</v>
      </c>
      <c r="R45" s="6">
        <f t="shared" si="14"/>
        <v>36102.5</v>
      </c>
      <c r="S45" s="6">
        <f t="shared" si="15"/>
        <v>34727.166666666664</v>
      </c>
      <c r="T45" s="6">
        <f t="shared" si="16"/>
        <v>17614.846153846152</v>
      </c>
      <c r="U45" s="6">
        <f t="shared" si="17"/>
        <v>10221.227272727272</v>
      </c>
      <c r="V45" s="6">
        <f t="shared" si="18"/>
        <v>20335.285714285714</v>
      </c>
      <c r="W45" s="6">
        <f t="shared" si="19"/>
        <v>23930.799999999999</v>
      </c>
      <c r="X45" s="6">
        <f t="shared" si="19"/>
        <v>57248.25</v>
      </c>
      <c r="Y45" s="6">
        <f t="shared" si="19"/>
        <v>47964.75</v>
      </c>
      <c r="Z45" s="6">
        <f t="shared" si="19"/>
        <v>18438.0625</v>
      </c>
      <c r="AA45" s="6">
        <f t="shared" si="19"/>
        <v>25993.8</v>
      </c>
      <c r="AB45" s="6">
        <f t="shared" si="19"/>
        <v>14183.125</v>
      </c>
      <c r="AC45" s="6">
        <f t="shared" si="19"/>
        <v>21808.857142857141</v>
      </c>
      <c r="AD45" s="6">
        <f t="shared" si="19"/>
        <v>37696.63636363636</v>
      </c>
      <c r="AE45" s="6">
        <f t="shared" si="19"/>
        <v>62715.199999999997</v>
      </c>
      <c r="AF45" s="6">
        <f t="shared" si="19"/>
        <v>39540.833333333336</v>
      </c>
      <c r="AG45" s="6">
        <f t="shared" si="19"/>
        <v>4942.604166666667</v>
      </c>
      <c r="AH45" s="6">
        <f t="shared" si="19"/>
        <v>61202.333333333336</v>
      </c>
      <c r="AI45" s="6">
        <f t="shared" si="19"/>
        <v>2284.0357142857142</v>
      </c>
      <c r="AJ45" s="6">
        <f t="shared" si="19"/>
        <v>13478.266666666666</v>
      </c>
      <c r="AK45" s="8"/>
      <c r="AL45" s="4"/>
      <c r="AM45" s="9">
        <f t="shared" si="21"/>
        <v>40022.199999999997</v>
      </c>
      <c r="AN45" s="9">
        <f t="shared" si="21"/>
        <v>45975.428571428572</v>
      </c>
      <c r="AO45" s="9">
        <f t="shared" si="21"/>
        <v>20630</v>
      </c>
      <c r="AP45" s="9">
        <f t="shared" si="21"/>
        <v>92835</v>
      </c>
      <c r="AQ45" s="9">
        <f t="shared" si="21"/>
        <v>10091.972972972973</v>
      </c>
      <c r="AR45" s="9">
        <f t="shared" si="21"/>
        <v>14805.058823529413</v>
      </c>
      <c r="AS45" s="9">
        <f t="shared" si="21"/>
        <v>20187.928571428572</v>
      </c>
      <c r="AT45" s="9">
        <f t="shared" si="21"/>
        <v>22463.777777777777</v>
      </c>
      <c r="AU45" s="9">
        <f t="shared" si="21"/>
        <v>40228.5</v>
      </c>
      <c r="AV45" s="9">
        <f t="shared" si="21"/>
        <v>107276</v>
      </c>
      <c r="AW45" s="9">
        <f t="shared" si="21"/>
        <v>28088.538461538461</v>
      </c>
      <c r="AX45" s="9">
        <f t="shared" si="21"/>
        <v>33466.444444444445</v>
      </c>
      <c r="AY45" s="9">
        <f t="shared" si="21"/>
        <v>39884.666666666664</v>
      </c>
      <c r="AZ45" s="9">
        <f t="shared" si="21"/>
        <v>13547.033333333333</v>
      </c>
    </row>
    <row r="46" spans="1:53">
      <c r="A46" s="4" t="s">
        <v>64</v>
      </c>
      <c r="B46" s="11">
        <f t="shared" si="20"/>
        <v>13925.25</v>
      </c>
      <c r="C46" s="11">
        <f t="shared" si="3"/>
        <v>5501.333333333333</v>
      </c>
      <c r="D46" s="11">
        <f t="shared" si="4"/>
        <v>1934.0625</v>
      </c>
      <c r="E46" s="11">
        <f t="shared" si="5"/>
        <v>9136.1428571428569</v>
      </c>
      <c r="F46" s="11">
        <f t="shared" si="5"/>
        <v>6778.4285714285716</v>
      </c>
      <c r="G46" s="11">
        <f t="shared" si="6"/>
        <v>14441</v>
      </c>
      <c r="H46" s="11">
        <f t="shared" si="7"/>
        <v>4951.2</v>
      </c>
      <c r="I46" s="11">
        <f t="shared" si="8"/>
        <v>3988.4666666666667</v>
      </c>
      <c r="J46" s="11">
        <f t="shared" si="9"/>
        <v>6189</v>
      </c>
      <c r="K46" s="11">
        <f t="shared" si="10"/>
        <v>8841.4285714285706</v>
      </c>
      <c r="L46" s="11">
        <f t="shared" si="11"/>
        <v>12120.125</v>
      </c>
      <c r="M46" s="11">
        <f t="shared" si="12"/>
        <v>2799.7857142857142</v>
      </c>
      <c r="O46" s="4"/>
      <c r="P46" s="6">
        <f t="shared" si="13"/>
        <v>20630</v>
      </c>
      <c r="Q46" s="6">
        <f t="shared" si="13"/>
        <v>13925.25</v>
      </c>
      <c r="R46" s="6">
        <f t="shared" si="14"/>
        <v>6189</v>
      </c>
      <c r="S46" s="6">
        <f t="shared" si="15"/>
        <v>6189</v>
      </c>
      <c r="T46" s="6">
        <f t="shared" si="16"/>
        <v>4919.4615384615381</v>
      </c>
      <c r="U46" s="6">
        <f t="shared" si="17"/>
        <v>2250.5454545454545</v>
      </c>
      <c r="V46" s="6">
        <f t="shared" si="18"/>
        <v>1178.8571428571429</v>
      </c>
      <c r="W46" s="6">
        <f t="shared" si="19"/>
        <v>4538.6000000000004</v>
      </c>
      <c r="X46" s="6">
        <f t="shared" si="19"/>
        <v>14441</v>
      </c>
      <c r="Y46" s="6">
        <f t="shared" si="19"/>
        <v>8252</v>
      </c>
      <c r="Z46" s="6">
        <f t="shared" si="19"/>
        <v>2191.9375</v>
      </c>
      <c r="AA46" s="6">
        <f t="shared" si="19"/>
        <v>4813.666666666667</v>
      </c>
      <c r="AB46" s="6">
        <f t="shared" si="19"/>
        <v>4512.8125</v>
      </c>
      <c r="AC46" s="6">
        <f t="shared" si="19"/>
        <v>4715.4285714285716</v>
      </c>
      <c r="AD46" s="6">
        <f t="shared" si="19"/>
        <v>8439.545454545454</v>
      </c>
      <c r="AE46" s="6">
        <f t="shared" si="19"/>
        <v>16504</v>
      </c>
      <c r="AF46" s="6">
        <f t="shared" si="19"/>
        <v>15472.5</v>
      </c>
      <c r="AG46" s="6">
        <f t="shared" si="19"/>
        <v>128.9375</v>
      </c>
      <c r="AH46" s="6">
        <f t="shared" si="19"/>
        <v>16504</v>
      </c>
      <c r="AI46" s="6">
        <f t="shared" si="19"/>
        <v>110.51785714285714</v>
      </c>
      <c r="AJ46" s="6">
        <f t="shared" si="19"/>
        <v>3025.7333333333331</v>
      </c>
      <c r="AK46" s="8"/>
      <c r="AL46" s="4"/>
      <c r="AM46" s="9">
        <f t="shared" si="21"/>
        <v>3713.4</v>
      </c>
      <c r="AN46" s="9">
        <f t="shared" si="21"/>
        <v>6778.4285714285716</v>
      </c>
      <c r="AO46" s="9">
        <f t="shared" si="21"/>
        <v>2618.4230769230771</v>
      </c>
      <c r="AP46" s="9">
        <f t="shared" si="21"/>
        <v>18567</v>
      </c>
      <c r="AQ46" s="9">
        <f t="shared" si="21"/>
        <v>446.05405405405406</v>
      </c>
      <c r="AR46" s="9">
        <f t="shared" si="21"/>
        <v>3640.5882352941176</v>
      </c>
      <c r="AS46" s="9">
        <f t="shared" si="21"/>
        <v>4420.7142857142853</v>
      </c>
      <c r="AT46" s="9">
        <f t="shared" si="21"/>
        <v>1375.3333333333333</v>
      </c>
      <c r="AU46" s="9">
        <f t="shared" si="21"/>
        <v>8595.8333333333339</v>
      </c>
      <c r="AV46" s="9">
        <f t="shared" si="21"/>
        <v>17535.5</v>
      </c>
      <c r="AW46" s="9">
        <f t="shared" si="21"/>
        <v>6823.7692307692305</v>
      </c>
      <c r="AX46" s="9">
        <f t="shared" si="21"/>
        <v>10315</v>
      </c>
      <c r="AY46" s="9">
        <f t="shared" si="21"/>
        <v>4813.666666666667</v>
      </c>
      <c r="AZ46" s="9">
        <f t="shared" si="21"/>
        <v>1856.7</v>
      </c>
    </row>
    <row r="47" spans="1:53">
      <c r="A47" s="4" t="s">
        <v>65</v>
      </c>
      <c r="B47" s="11">
        <f t="shared" si="20"/>
        <v>20630</v>
      </c>
      <c r="C47" s="11">
        <f t="shared" si="3"/>
        <v>23380.666666666668</v>
      </c>
      <c r="D47" s="11">
        <f t="shared" si="4"/>
        <v>6446.875</v>
      </c>
      <c r="E47" s="11">
        <f t="shared" si="5"/>
        <v>2063</v>
      </c>
      <c r="F47" s="11">
        <f t="shared" si="5"/>
        <v>9725.5714285714294</v>
      </c>
      <c r="G47" s="11">
        <f t="shared" si="6"/>
        <v>22280.400000000001</v>
      </c>
      <c r="H47" s="11">
        <f t="shared" si="7"/>
        <v>4951.2</v>
      </c>
      <c r="I47" s="11">
        <f t="shared" si="8"/>
        <v>7701.8666666666668</v>
      </c>
      <c r="J47" s="11">
        <f t="shared" si="9"/>
        <v>10315</v>
      </c>
      <c r="K47" s="11">
        <f t="shared" si="10"/>
        <v>3536.5714285714284</v>
      </c>
      <c r="L47" s="11">
        <f t="shared" si="11"/>
        <v>8767.75</v>
      </c>
      <c r="M47" s="11">
        <f t="shared" si="12"/>
        <v>7220.5</v>
      </c>
      <c r="O47" s="4"/>
      <c r="P47" s="6">
        <f t="shared" si="13"/>
        <v>51059.25</v>
      </c>
      <c r="Q47" s="6">
        <f t="shared" si="13"/>
        <v>20630</v>
      </c>
      <c r="R47" s="6">
        <f t="shared" si="14"/>
        <v>5673.25</v>
      </c>
      <c r="S47" s="6">
        <f t="shared" si="15"/>
        <v>4126</v>
      </c>
      <c r="T47" s="6">
        <f t="shared" si="16"/>
        <v>1428.2307692307693</v>
      </c>
      <c r="U47" s="6">
        <f t="shared" si="17"/>
        <v>468.86363636363637</v>
      </c>
      <c r="V47" s="6">
        <f t="shared" si="18"/>
        <v>1178.8571428571429</v>
      </c>
      <c r="W47" s="6">
        <f t="shared" si="19"/>
        <v>618.9</v>
      </c>
      <c r="X47" s="6">
        <f t="shared" si="19"/>
        <v>12893.75</v>
      </c>
      <c r="Y47" s="6">
        <f t="shared" si="19"/>
        <v>5157.5</v>
      </c>
      <c r="Z47" s="6">
        <f t="shared" si="19"/>
        <v>1805.125</v>
      </c>
      <c r="AA47" s="6">
        <f t="shared" si="19"/>
        <v>1100.2666666666667</v>
      </c>
      <c r="AB47" s="6">
        <f t="shared" si="19"/>
        <v>128.9375</v>
      </c>
      <c r="AC47" s="6">
        <f t="shared" si="19"/>
        <v>3536.5714285714284</v>
      </c>
      <c r="AD47" s="6">
        <f t="shared" si="19"/>
        <v>7689.363636363636</v>
      </c>
      <c r="AE47" s="6">
        <f t="shared" si="19"/>
        <v>7014.2</v>
      </c>
      <c r="AF47" s="6">
        <f t="shared" si="19"/>
        <v>4126</v>
      </c>
      <c r="AG47" s="6">
        <f t="shared" si="19"/>
        <v>601.70833333333337</v>
      </c>
      <c r="AH47" s="6">
        <f t="shared" si="19"/>
        <v>8939.6666666666661</v>
      </c>
      <c r="AI47" s="6">
        <f t="shared" si="19"/>
        <v>0</v>
      </c>
      <c r="AJ47" s="6">
        <f t="shared" si="19"/>
        <v>2613.1333333333332</v>
      </c>
      <c r="AK47" s="8"/>
      <c r="AL47" s="4"/>
      <c r="AM47" s="9">
        <f t="shared" si="21"/>
        <v>5363.8</v>
      </c>
      <c r="AN47" s="9">
        <f t="shared" si="21"/>
        <v>7073.1428571428569</v>
      </c>
      <c r="AO47" s="9">
        <f t="shared" si="21"/>
        <v>2697.7692307692309</v>
      </c>
      <c r="AP47" s="9">
        <f t="shared" si="21"/>
        <v>19254.666666666668</v>
      </c>
      <c r="AQ47" s="9">
        <f t="shared" si="21"/>
        <v>724.83783783783781</v>
      </c>
      <c r="AR47" s="9">
        <f t="shared" si="21"/>
        <v>4611.411764705882</v>
      </c>
      <c r="AS47" s="9">
        <f t="shared" si="21"/>
        <v>2652.4285714285716</v>
      </c>
      <c r="AT47" s="9">
        <f t="shared" si="21"/>
        <v>687.66666666666663</v>
      </c>
      <c r="AU47" s="9">
        <f t="shared" si="21"/>
        <v>4813.666666666667</v>
      </c>
      <c r="AV47" s="9">
        <f t="shared" si="21"/>
        <v>20630</v>
      </c>
      <c r="AW47" s="9">
        <f t="shared" si="21"/>
        <v>4126</v>
      </c>
      <c r="AX47" s="9">
        <f t="shared" si="21"/>
        <v>4813.666666666667</v>
      </c>
      <c r="AY47" s="9">
        <f t="shared" si="21"/>
        <v>5157.5</v>
      </c>
      <c r="AZ47" s="9">
        <f t="shared" si="21"/>
        <v>2063</v>
      </c>
    </row>
    <row r="48" spans="1:53">
      <c r="A48" s="4" t="s">
        <v>66</v>
      </c>
      <c r="B48" s="11">
        <f t="shared" si="20"/>
        <v>515.75</v>
      </c>
      <c r="C48" s="11">
        <f t="shared" si="3"/>
        <v>2750.6666666666665</v>
      </c>
      <c r="D48" s="11">
        <f t="shared" si="4"/>
        <v>644.6875</v>
      </c>
      <c r="E48" s="11">
        <f t="shared" ref="E48:F54" si="22">E20*10315/35</f>
        <v>884.14285714285711</v>
      </c>
      <c r="F48" s="11">
        <f t="shared" si="22"/>
        <v>589.42857142857144</v>
      </c>
      <c r="G48" s="11">
        <f t="shared" si="6"/>
        <v>0</v>
      </c>
      <c r="H48" s="11">
        <f t="shared" si="7"/>
        <v>0</v>
      </c>
      <c r="I48" s="11">
        <f t="shared" si="8"/>
        <v>412.6</v>
      </c>
      <c r="J48" s="11">
        <f t="shared" si="9"/>
        <v>1444.1</v>
      </c>
      <c r="K48" s="11">
        <f t="shared" si="10"/>
        <v>589.42857142857144</v>
      </c>
      <c r="L48" s="11">
        <f t="shared" si="11"/>
        <v>773.625</v>
      </c>
      <c r="M48" s="11">
        <f t="shared" si="12"/>
        <v>442.07142857142856</v>
      </c>
      <c r="O48" s="4"/>
      <c r="P48" s="6">
        <f t="shared" ref="P48:Q54" si="23">P20*10315/20</f>
        <v>1547.25</v>
      </c>
      <c r="Q48" s="6">
        <f t="shared" si="23"/>
        <v>515.75</v>
      </c>
      <c r="R48" s="6">
        <f t="shared" si="14"/>
        <v>257.875</v>
      </c>
      <c r="S48" s="6">
        <f t="shared" si="15"/>
        <v>171.91666666666666</v>
      </c>
      <c r="T48" s="6">
        <f t="shared" si="16"/>
        <v>952.15384615384619</v>
      </c>
      <c r="U48" s="6">
        <f t="shared" si="17"/>
        <v>187.54545454545453</v>
      </c>
      <c r="V48" s="6">
        <f t="shared" si="18"/>
        <v>147.35714285714286</v>
      </c>
      <c r="W48" s="6">
        <f t="shared" ref="W48:AJ54" si="24">W20*10315/(5*W$28)</f>
        <v>0</v>
      </c>
      <c r="X48" s="6">
        <f t="shared" si="24"/>
        <v>515.75</v>
      </c>
      <c r="Y48" s="6">
        <f t="shared" si="24"/>
        <v>515.75</v>
      </c>
      <c r="Z48" s="6">
        <f t="shared" si="24"/>
        <v>257.875</v>
      </c>
      <c r="AA48" s="6">
        <f t="shared" si="24"/>
        <v>137.53333333333333</v>
      </c>
      <c r="AB48" s="6">
        <f t="shared" si="24"/>
        <v>128.9375</v>
      </c>
      <c r="AC48" s="6">
        <f t="shared" si="24"/>
        <v>147.35714285714286</v>
      </c>
      <c r="AD48" s="6">
        <f t="shared" si="24"/>
        <v>0</v>
      </c>
      <c r="AE48" s="6">
        <f t="shared" si="24"/>
        <v>0</v>
      </c>
      <c r="AF48" s="6">
        <f t="shared" si="24"/>
        <v>343.83333333333331</v>
      </c>
      <c r="AG48" s="6">
        <f t="shared" si="24"/>
        <v>0</v>
      </c>
      <c r="AH48" s="6">
        <f t="shared" si="24"/>
        <v>0</v>
      </c>
      <c r="AI48" s="6">
        <f t="shared" si="24"/>
        <v>0</v>
      </c>
      <c r="AJ48" s="6">
        <f t="shared" si="24"/>
        <v>0</v>
      </c>
      <c r="AK48" s="8"/>
      <c r="AL48" s="4"/>
      <c r="AM48" s="9">
        <f t="shared" si="21"/>
        <v>206.3</v>
      </c>
      <c r="AN48" s="9">
        <f t="shared" si="21"/>
        <v>589.42857142857144</v>
      </c>
      <c r="AO48" s="9">
        <f t="shared" si="21"/>
        <v>0</v>
      </c>
      <c r="AP48" s="9">
        <f t="shared" si="21"/>
        <v>687.66666666666663</v>
      </c>
      <c r="AQ48" s="9">
        <f t="shared" si="21"/>
        <v>0</v>
      </c>
      <c r="AR48" s="9">
        <f t="shared" si="21"/>
        <v>0</v>
      </c>
      <c r="AS48" s="9">
        <f t="shared" si="21"/>
        <v>0</v>
      </c>
      <c r="AT48" s="9">
        <f t="shared" si="21"/>
        <v>114.61111111111111</v>
      </c>
      <c r="AU48" s="9">
        <f t="shared" si="21"/>
        <v>687.66666666666663</v>
      </c>
      <c r="AV48" s="9">
        <f t="shared" si="21"/>
        <v>0</v>
      </c>
      <c r="AW48" s="9">
        <f t="shared" si="21"/>
        <v>317.38461538461536</v>
      </c>
      <c r="AX48" s="9">
        <f t="shared" si="21"/>
        <v>229.22222222222223</v>
      </c>
      <c r="AY48" s="9">
        <f t="shared" si="21"/>
        <v>0</v>
      </c>
      <c r="AZ48" s="9">
        <f t="shared" si="21"/>
        <v>0</v>
      </c>
    </row>
    <row r="49" spans="1:54">
      <c r="A49" s="10" t="s">
        <v>67</v>
      </c>
      <c r="B49" s="11">
        <f t="shared" si="20"/>
        <v>3610.25</v>
      </c>
      <c r="C49" s="11">
        <f t="shared" si="3"/>
        <v>4469.833333333333</v>
      </c>
      <c r="D49" s="11">
        <f t="shared" si="4"/>
        <v>386.8125</v>
      </c>
      <c r="E49" s="11">
        <f t="shared" si="22"/>
        <v>2357.7142857142858</v>
      </c>
      <c r="F49" s="11">
        <f t="shared" si="22"/>
        <v>2652.4285714285716</v>
      </c>
      <c r="G49" s="11">
        <f t="shared" si="6"/>
        <v>1650.4</v>
      </c>
      <c r="H49" s="11">
        <f t="shared" si="7"/>
        <v>0</v>
      </c>
      <c r="I49" s="11">
        <f t="shared" si="8"/>
        <v>412.6</v>
      </c>
      <c r="J49" s="11">
        <f t="shared" si="9"/>
        <v>0</v>
      </c>
      <c r="K49" s="11">
        <f t="shared" si="10"/>
        <v>294.71428571428572</v>
      </c>
      <c r="L49" s="11">
        <f t="shared" si="11"/>
        <v>515.75</v>
      </c>
      <c r="M49" s="11">
        <f t="shared" si="12"/>
        <v>1326.2142857142858</v>
      </c>
      <c r="O49" s="10"/>
      <c r="P49" s="6">
        <f t="shared" si="23"/>
        <v>0</v>
      </c>
      <c r="Q49" s="6">
        <f t="shared" si="23"/>
        <v>515.75</v>
      </c>
      <c r="R49" s="6">
        <f t="shared" si="14"/>
        <v>4899.625</v>
      </c>
      <c r="S49" s="6">
        <f t="shared" si="15"/>
        <v>2750.6666666666665</v>
      </c>
      <c r="T49" s="6">
        <f t="shared" si="16"/>
        <v>634.76923076923072</v>
      </c>
      <c r="U49" s="6">
        <f t="shared" si="17"/>
        <v>750.18181818181813</v>
      </c>
      <c r="V49" s="6">
        <f t="shared" si="18"/>
        <v>1473.5714285714287</v>
      </c>
      <c r="W49" s="6">
        <f t="shared" si="24"/>
        <v>206.3</v>
      </c>
      <c r="X49" s="6">
        <f t="shared" si="24"/>
        <v>0</v>
      </c>
      <c r="Y49" s="6">
        <f t="shared" si="24"/>
        <v>1547.25</v>
      </c>
      <c r="Z49" s="6">
        <f t="shared" si="24"/>
        <v>386.8125</v>
      </c>
      <c r="AA49" s="6">
        <f t="shared" si="24"/>
        <v>1100.2666666666667</v>
      </c>
      <c r="AB49" s="6">
        <f t="shared" si="24"/>
        <v>257.875</v>
      </c>
      <c r="AC49" s="6">
        <f t="shared" si="24"/>
        <v>884.14285714285711</v>
      </c>
      <c r="AD49" s="6">
        <f t="shared" si="24"/>
        <v>2063</v>
      </c>
      <c r="AE49" s="6">
        <f t="shared" si="24"/>
        <v>1650.4</v>
      </c>
      <c r="AF49" s="6">
        <f t="shared" si="24"/>
        <v>1719.1666666666667</v>
      </c>
      <c r="AG49" s="6">
        <f t="shared" si="24"/>
        <v>472.77083333333331</v>
      </c>
      <c r="AH49" s="6">
        <f t="shared" si="24"/>
        <v>687.66666666666663</v>
      </c>
      <c r="AI49" s="6">
        <f t="shared" si="24"/>
        <v>0</v>
      </c>
      <c r="AJ49" s="6">
        <f t="shared" si="24"/>
        <v>0</v>
      </c>
      <c r="AK49" s="8"/>
      <c r="AL49" s="10"/>
      <c r="AM49" s="9">
        <f t="shared" si="21"/>
        <v>2475.6</v>
      </c>
      <c r="AN49" s="9">
        <f t="shared" si="21"/>
        <v>4126</v>
      </c>
      <c r="AO49" s="9">
        <f t="shared" si="21"/>
        <v>0</v>
      </c>
      <c r="AP49" s="9">
        <f t="shared" si="21"/>
        <v>0</v>
      </c>
      <c r="AQ49" s="9">
        <f t="shared" si="21"/>
        <v>613.32432432432438</v>
      </c>
      <c r="AR49" s="9">
        <f t="shared" si="21"/>
        <v>0</v>
      </c>
      <c r="AS49" s="9">
        <f t="shared" si="21"/>
        <v>147.35714285714286</v>
      </c>
      <c r="AT49" s="9">
        <f t="shared" si="21"/>
        <v>1948.3888888888889</v>
      </c>
      <c r="AU49" s="9">
        <f t="shared" si="21"/>
        <v>687.66666666666663</v>
      </c>
      <c r="AV49" s="9">
        <f t="shared" si="21"/>
        <v>0</v>
      </c>
      <c r="AW49" s="9">
        <f t="shared" si="21"/>
        <v>1110.8461538461538</v>
      </c>
      <c r="AX49" s="9">
        <f t="shared" si="21"/>
        <v>1146.1111111111111</v>
      </c>
      <c r="AY49" s="9">
        <f t="shared" si="21"/>
        <v>3094.5</v>
      </c>
      <c r="AZ49" s="9">
        <f t="shared" si="21"/>
        <v>0</v>
      </c>
    </row>
    <row r="50" spans="1:54">
      <c r="A50" s="4" t="s">
        <v>68</v>
      </c>
      <c r="B50" s="11">
        <f t="shared" si="20"/>
        <v>0</v>
      </c>
      <c r="C50" s="11">
        <f t="shared" si="3"/>
        <v>0</v>
      </c>
      <c r="D50" s="11">
        <f t="shared" si="4"/>
        <v>257.875</v>
      </c>
      <c r="E50" s="11">
        <f t="shared" si="22"/>
        <v>294.71428571428572</v>
      </c>
      <c r="F50" s="11">
        <f t="shared" si="22"/>
        <v>1178.8571428571429</v>
      </c>
      <c r="G50" s="11">
        <f t="shared" si="6"/>
        <v>825.2</v>
      </c>
      <c r="H50" s="11">
        <f t="shared" si="7"/>
        <v>206.3</v>
      </c>
      <c r="I50" s="11">
        <f t="shared" si="8"/>
        <v>137.53333333333333</v>
      </c>
      <c r="J50" s="11">
        <f t="shared" si="9"/>
        <v>206.3</v>
      </c>
      <c r="K50" s="11">
        <f t="shared" si="10"/>
        <v>589.42857142857144</v>
      </c>
      <c r="L50" s="11">
        <f t="shared" si="11"/>
        <v>0</v>
      </c>
      <c r="M50" s="11">
        <f t="shared" si="12"/>
        <v>147.35714285714286</v>
      </c>
      <c r="O50" s="4"/>
      <c r="P50" s="6">
        <f t="shared" si="23"/>
        <v>515.75</v>
      </c>
      <c r="Q50" s="6">
        <f t="shared" si="23"/>
        <v>0</v>
      </c>
      <c r="R50" s="6">
        <f t="shared" si="14"/>
        <v>0</v>
      </c>
      <c r="S50" s="6">
        <f t="shared" si="15"/>
        <v>0</v>
      </c>
      <c r="T50" s="6">
        <f t="shared" si="16"/>
        <v>158.69230769230768</v>
      </c>
      <c r="U50" s="6">
        <f t="shared" si="17"/>
        <v>0</v>
      </c>
      <c r="V50" s="6">
        <f t="shared" si="18"/>
        <v>0</v>
      </c>
      <c r="W50" s="6">
        <f t="shared" si="24"/>
        <v>206.3</v>
      </c>
      <c r="X50" s="6">
        <f t="shared" si="24"/>
        <v>0</v>
      </c>
      <c r="Y50" s="6">
        <f t="shared" si="24"/>
        <v>0</v>
      </c>
      <c r="Z50" s="6">
        <f t="shared" si="24"/>
        <v>128.9375</v>
      </c>
      <c r="AA50" s="6">
        <f t="shared" si="24"/>
        <v>0</v>
      </c>
      <c r="AB50" s="6">
        <f t="shared" si="24"/>
        <v>0</v>
      </c>
      <c r="AC50" s="6">
        <f t="shared" si="24"/>
        <v>147.35714285714286</v>
      </c>
      <c r="AD50" s="6">
        <f t="shared" si="24"/>
        <v>0</v>
      </c>
      <c r="AE50" s="6">
        <f t="shared" si="24"/>
        <v>0</v>
      </c>
      <c r="AF50" s="6">
        <f t="shared" si="24"/>
        <v>0</v>
      </c>
      <c r="AG50" s="6">
        <f t="shared" si="24"/>
        <v>0</v>
      </c>
      <c r="AH50" s="6">
        <f t="shared" si="24"/>
        <v>343.83333333333331</v>
      </c>
      <c r="AI50" s="6">
        <f t="shared" si="24"/>
        <v>110.51785714285714</v>
      </c>
      <c r="AJ50" s="6">
        <f t="shared" si="24"/>
        <v>550.13333333333333</v>
      </c>
      <c r="AK50" s="8"/>
      <c r="AL50" s="4"/>
      <c r="AM50" s="9">
        <f t="shared" si="21"/>
        <v>0</v>
      </c>
      <c r="AN50" s="9">
        <f t="shared" si="21"/>
        <v>589.42857142857144</v>
      </c>
      <c r="AO50" s="9">
        <f t="shared" si="21"/>
        <v>0</v>
      </c>
      <c r="AP50" s="9">
        <f t="shared" si="21"/>
        <v>0</v>
      </c>
      <c r="AQ50" s="9">
        <f t="shared" si="21"/>
        <v>0</v>
      </c>
      <c r="AR50" s="9">
        <f t="shared" si="21"/>
        <v>121.35294117647059</v>
      </c>
      <c r="AS50" s="9">
        <f t="shared" si="21"/>
        <v>0</v>
      </c>
      <c r="AT50" s="9">
        <f t="shared" si="21"/>
        <v>0</v>
      </c>
      <c r="AU50" s="9">
        <f t="shared" si="21"/>
        <v>0</v>
      </c>
      <c r="AV50" s="9">
        <f t="shared" si="21"/>
        <v>0</v>
      </c>
      <c r="AW50" s="9">
        <f t="shared" si="21"/>
        <v>0</v>
      </c>
      <c r="AX50" s="9">
        <f t="shared" si="21"/>
        <v>0</v>
      </c>
      <c r="AY50" s="9">
        <f t="shared" si="21"/>
        <v>687.66666666666663</v>
      </c>
      <c r="AZ50" s="9">
        <f t="shared" si="21"/>
        <v>0</v>
      </c>
    </row>
    <row r="51" spans="1:54">
      <c r="A51" s="4" t="s">
        <v>69</v>
      </c>
      <c r="B51" s="11">
        <f t="shared" si="20"/>
        <v>5157.5</v>
      </c>
      <c r="C51" s="11">
        <f t="shared" si="3"/>
        <v>6532.833333333333</v>
      </c>
      <c r="D51" s="11">
        <f t="shared" si="4"/>
        <v>2449.8125</v>
      </c>
      <c r="E51" s="11">
        <f t="shared" si="22"/>
        <v>10020.285714285714</v>
      </c>
      <c r="F51" s="11">
        <f t="shared" si="22"/>
        <v>0</v>
      </c>
      <c r="G51" s="11">
        <f t="shared" si="6"/>
        <v>2888.2</v>
      </c>
      <c r="H51" s="11">
        <f t="shared" si="7"/>
        <v>4744.8999999999996</v>
      </c>
      <c r="I51" s="11">
        <f t="shared" si="8"/>
        <v>3713.4</v>
      </c>
      <c r="J51" s="11">
        <f t="shared" si="9"/>
        <v>6189</v>
      </c>
      <c r="K51" s="11">
        <f t="shared" si="10"/>
        <v>3241.8571428571427</v>
      </c>
      <c r="L51" s="11">
        <f t="shared" si="11"/>
        <v>2063</v>
      </c>
      <c r="M51" s="11">
        <f t="shared" si="12"/>
        <v>3978.6428571428573</v>
      </c>
      <c r="O51" s="4"/>
      <c r="P51" s="6">
        <f t="shared" si="23"/>
        <v>7220.5</v>
      </c>
      <c r="Q51" s="6">
        <f t="shared" si="23"/>
        <v>8767.75</v>
      </c>
      <c r="R51" s="6">
        <f t="shared" si="14"/>
        <v>2836.625</v>
      </c>
      <c r="S51" s="6">
        <f t="shared" si="15"/>
        <v>4985.583333333333</v>
      </c>
      <c r="T51" s="6">
        <f t="shared" si="16"/>
        <v>1110.8461538461538</v>
      </c>
      <c r="U51" s="6">
        <f t="shared" si="17"/>
        <v>1031.5</v>
      </c>
      <c r="V51" s="6">
        <f t="shared" si="18"/>
        <v>3683.9285714285716</v>
      </c>
      <c r="W51" s="6">
        <f t="shared" si="24"/>
        <v>4744.8999999999996</v>
      </c>
      <c r="X51" s="6">
        <f t="shared" si="24"/>
        <v>7736.25</v>
      </c>
      <c r="Y51" s="6">
        <f t="shared" si="24"/>
        <v>3610.25</v>
      </c>
      <c r="Z51" s="6">
        <f t="shared" si="24"/>
        <v>902.5625</v>
      </c>
      <c r="AA51" s="6">
        <f t="shared" si="24"/>
        <v>5638.8666666666668</v>
      </c>
      <c r="AB51" s="6">
        <f t="shared" si="24"/>
        <v>1547.25</v>
      </c>
      <c r="AC51" s="6">
        <f t="shared" si="24"/>
        <v>1620.9285714285713</v>
      </c>
      <c r="AD51" s="6">
        <f t="shared" si="24"/>
        <v>5813.909090909091</v>
      </c>
      <c r="AE51" s="6">
        <f t="shared" si="24"/>
        <v>7014.2</v>
      </c>
      <c r="AF51" s="6">
        <f t="shared" si="24"/>
        <v>6532.833333333333</v>
      </c>
      <c r="AG51" s="6">
        <f t="shared" si="24"/>
        <v>1246.3958333333333</v>
      </c>
      <c r="AH51" s="6">
        <f t="shared" si="24"/>
        <v>11346.5</v>
      </c>
      <c r="AI51" s="6">
        <f t="shared" si="24"/>
        <v>0</v>
      </c>
      <c r="AJ51" s="6">
        <f t="shared" si="24"/>
        <v>3163.2666666666669</v>
      </c>
      <c r="AK51" s="8"/>
      <c r="AL51" s="4"/>
      <c r="AM51" s="9">
        <f t="shared" si="21"/>
        <v>2269.3000000000002</v>
      </c>
      <c r="AN51" s="9">
        <f t="shared" si="21"/>
        <v>4420.7142857142853</v>
      </c>
      <c r="AO51" s="9">
        <f t="shared" si="21"/>
        <v>4046.6538461538462</v>
      </c>
      <c r="AP51" s="9">
        <f t="shared" si="21"/>
        <v>8252</v>
      </c>
      <c r="AQ51" s="9">
        <f t="shared" si="21"/>
        <v>724.83783783783781</v>
      </c>
      <c r="AR51" s="9">
        <f t="shared" si="21"/>
        <v>1334.8823529411766</v>
      </c>
      <c r="AS51" s="9">
        <f t="shared" si="21"/>
        <v>2505.0714285714284</v>
      </c>
      <c r="AT51" s="9">
        <f t="shared" si="21"/>
        <v>1375.3333333333333</v>
      </c>
      <c r="AU51" s="9">
        <f t="shared" si="21"/>
        <v>7908.166666666667</v>
      </c>
      <c r="AV51" s="9">
        <f t="shared" si="21"/>
        <v>11346.5</v>
      </c>
      <c r="AW51" s="9">
        <f t="shared" si="21"/>
        <v>2856.4615384615386</v>
      </c>
      <c r="AX51" s="9">
        <f t="shared" si="21"/>
        <v>4126</v>
      </c>
      <c r="AY51" s="9">
        <f t="shared" si="21"/>
        <v>11346.5</v>
      </c>
      <c r="AZ51" s="9">
        <f t="shared" si="21"/>
        <v>3163.2666666666669</v>
      </c>
    </row>
    <row r="52" spans="1:54">
      <c r="A52" s="4" t="s">
        <v>70</v>
      </c>
      <c r="B52" s="11">
        <f t="shared" si="20"/>
        <v>9799.25</v>
      </c>
      <c r="C52" s="11">
        <f t="shared" si="3"/>
        <v>0</v>
      </c>
      <c r="D52" s="11">
        <f t="shared" si="4"/>
        <v>5802.1875</v>
      </c>
      <c r="E52" s="11">
        <f t="shared" si="22"/>
        <v>3241.8571428571427</v>
      </c>
      <c r="F52" s="11">
        <f t="shared" si="22"/>
        <v>0</v>
      </c>
      <c r="G52" s="11">
        <f t="shared" si="6"/>
        <v>18567</v>
      </c>
      <c r="H52" s="11">
        <f t="shared" si="7"/>
        <v>1031.5</v>
      </c>
      <c r="I52" s="11">
        <f t="shared" si="8"/>
        <v>962.73333333333335</v>
      </c>
      <c r="J52" s="11">
        <f t="shared" si="9"/>
        <v>6395.3</v>
      </c>
      <c r="K52" s="11">
        <f t="shared" si="10"/>
        <v>2063</v>
      </c>
      <c r="L52" s="11">
        <f t="shared" si="11"/>
        <v>7478.375</v>
      </c>
      <c r="M52" s="11">
        <f t="shared" si="12"/>
        <v>3978.6428571428573</v>
      </c>
      <c r="O52" s="4"/>
      <c r="P52" s="6">
        <f t="shared" si="23"/>
        <v>10830.75</v>
      </c>
      <c r="Q52" s="6">
        <f t="shared" si="23"/>
        <v>11862.25</v>
      </c>
      <c r="R52" s="6">
        <f t="shared" si="14"/>
        <v>4383.875</v>
      </c>
      <c r="S52" s="6">
        <f t="shared" si="15"/>
        <v>10486.916666666666</v>
      </c>
      <c r="T52" s="6">
        <f t="shared" si="16"/>
        <v>4126</v>
      </c>
      <c r="U52" s="6">
        <f t="shared" si="17"/>
        <v>1875.4545454545455</v>
      </c>
      <c r="V52" s="6">
        <f t="shared" si="18"/>
        <v>5010.1428571428569</v>
      </c>
      <c r="W52" s="6">
        <f t="shared" si="24"/>
        <v>2269.3000000000002</v>
      </c>
      <c r="X52" s="6">
        <f t="shared" si="24"/>
        <v>12378</v>
      </c>
      <c r="Y52" s="6">
        <f t="shared" si="24"/>
        <v>23208.75</v>
      </c>
      <c r="Z52" s="6">
        <f t="shared" si="24"/>
        <v>2836.625</v>
      </c>
      <c r="AA52" s="6">
        <f t="shared" si="24"/>
        <v>5226.2666666666664</v>
      </c>
      <c r="AB52" s="6">
        <f t="shared" si="24"/>
        <v>257.875</v>
      </c>
      <c r="AC52" s="6">
        <f t="shared" si="24"/>
        <v>4715.4285714285716</v>
      </c>
      <c r="AD52" s="6">
        <f t="shared" si="24"/>
        <v>12565.545454545454</v>
      </c>
      <c r="AE52" s="6">
        <f t="shared" si="24"/>
        <v>14028.4</v>
      </c>
      <c r="AF52" s="6">
        <f t="shared" si="24"/>
        <v>2063</v>
      </c>
      <c r="AG52" s="6">
        <f t="shared" si="24"/>
        <v>1031.5</v>
      </c>
      <c r="AH52" s="6">
        <f t="shared" si="24"/>
        <v>18223.166666666668</v>
      </c>
      <c r="AI52" s="6">
        <f t="shared" si="24"/>
        <v>0</v>
      </c>
      <c r="AJ52" s="6">
        <f t="shared" si="24"/>
        <v>3025.7333333333331</v>
      </c>
      <c r="AK52" s="8"/>
      <c r="AL52" s="4"/>
      <c r="AM52" s="9">
        <f t="shared" si="21"/>
        <v>3919.7</v>
      </c>
      <c r="AN52" s="9">
        <f t="shared" si="21"/>
        <v>7073.1428571428569</v>
      </c>
      <c r="AO52" s="9">
        <f t="shared" si="21"/>
        <v>3094.5</v>
      </c>
      <c r="AP52" s="9">
        <f t="shared" si="21"/>
        <v>11690.333333333334</v>
      </c>
      <c r="AQ52" s="9">
        <f t="shared" si="21"/>
        <v>613.32432432432438</v>
      </c>
      <c r="AR52" s="9">
        <f t="shared" si="21"/>
        <v>2791.1176470588234</v>
      </c>
      <c r="AS52" s="9">
        <f t="shared" si="21"/>
        <v>1326.2142857142858</v>
      </c>
      <c r="AT52" s="9">
        <f t="shared" si="21"/>
        <v>3782.1666666666665</v>
      </c>
      <c r="AU52" s="9">
        <f t="shared" si="21"/>
        <v>3438.3333333333335</v>
      </c>
      <c r="AV52" s="9">
        <f t="shared" si="21"/>
        <v>12893.75</v>
      </c>
      <c r="AW52" s="9">
        <f t="shared" si="21"/>
        <v>9204.1538461538457</v>
      </c>
      <c r="AX52" s="9">
        <f t="shared" si="21"/>
        <v>9168.8888888888887</v>
      </c>
      <c r="AY52" s="9">
        <f t="shared" si="21"/>
        <v>6532.833333333333</v>
      </c>
      <c r="AZ52" s="9">
        <f t="shared" si="21"/>
        <v>2338.0666666666666</v>
      </c>
    </row>
    <row r="53" spans="1:54">
      <c r="A53" s="4" t="s">
        <v>71</v>
      </c>
      <c r="B53" s="11">
        <f t="shared" si="20"/>
        <v>3610.25</v>
      </c>
      <c r="C53" s="11">
        <f t="shared" si="3"/>
        <v>0</v>
      </c>
      <c r="D53" s="11">
        <f t="shared" si="4"/>
        <v>2449.8125</v>
      </c>
      <c r="E53" s="11">
        <f t="shared" si="22"/>
        <v>1178.8571428571429</v>
      </c>
      <c r="F53" s="11">
        <f t="shared" si="22"/>
        <v>0</v>
      </c>
      <c r="G53" s="11">
        <f t="shared" si="6"/>
        <v>412.6</v>
      </c>
      <c r="H53" s="11">
        <f t="shared" si="7"/>
        <v>206.3</v>
      </c>
      <c r="I53" s="11">
        <f t="shared" si="8"/>
        <v>0</v>
      </c>
      <c r="J53" s="11">
        <f t="shared" si="9"/>
        <v>2681.9</v>
      </c>
      <c r="K53" s="11">
        <f t="shared" si="10"/>
        <v>1178.8571428571429</v>
      </c>
      <c r="L53" s="11">
        <f t="shared" si="11"/>
        <v>1547.25</v>
      </c>
      <c r="M53" s="11">
        <f t="shared" si="12"/>
        <v>2063</v>
      </c>
      <c r="O53" s="4"/>
      <c r="P53" s="6">
        <f t="shared" si="23"/>
        <v>3610.25</v>
      </c>
      <c r="Q53" s="6">
        <f t="shared" si="23"/>
        <v>2578.75</v>
      </c>
      <c r="R53" s="6">
        <f t="shared" si="14"/>
        <v>1031.5</v>
      </c>
      <c r="S53" s="6">
        <f t="shared" si="15"/>
        <v>171.91666666666666</v>
      </c>
      <c r="T53" s="6">
        <f t="shared" si="16"/>
        <v>634.76923076923072</v>
      </c>
      <c r="U53" s="6">
        <f t="shared" si="17"/>
        <v>375.09090909090907</v>
      </c>
      <c r="V53" s="6">
        <f t="shared" si="18"/>
        <v>2210.3571428571427</v>
      </c>
      <c r="W53" s="6">
        <f>W25*10315/(5*W$28)</f>
        <v>0</v>
      </c>
      <c r="X53" s="6">
        <f t="shared" si="24"/>
        <v>1031.5</v>
      </c>
      <c r="Y53" s="6">
        <f t="shared" si="24"/>
        <v>0</v>
      </c>
      <c r="Z53" s="6">
        <f t="shared" si="24"/>
        <v>128.9375</v>
      </c>
      <c r="AA53" s="6">
        <f t="shared" si="24"/>
        <v>2475.6</v>
      </c>
      <c r="AB53" s="6">
        <f t="shared" si="24"/>
        <v>0</v>
      </c>
      <c r="AC53" s="6">
        <f t="shared" si="24"/>
        <v>884.14285714285711</v>
      </c>
      <c r="AD53" s="6">
        <f t="shared" si="24"/>
        <v>2813.181818181818</v>
      </c>
      <c r="AE53" s="6">
        <f t="shared" si="24"/>
        <v>9077.2000000000007</v>
      </c>
      <c r="AF53" s="6">
        <f t="shared" si="24"/>
        <v>2063</v>
      </c>
      <c r="AG53" s="6">
        <f t="shared" si="24"/>
        <v>472.77083333333331</v>
      </c>
      <c r="AH53" s="6">
        <f t="shared" si="24"/>
        <v>2406.8333333333335</v>
      </c>
      <c r="AI53" s="6">
        <f t="shared" si="24"/>
        <v>0</v>
      </c>
      <c r="AJ53" s="6">
        <f t="shared" si="24"/>
        <v>137.53333333333333</v>
      </c>
      <c r="AK53" s="8"/>
      <c r="AL53" s="4"/>
      <c r="AM53" s="9">
        <f t="shared" si="21"/>
        <v>2475.6</v>
      </c>
      <c r="AN53" s="9">
        <f t="shared" si="21"/>
        <v>2063</v>
      </c>
      <c r="AO53" s="9">
        <f t="shared" si="21"/>
        <v>1428.2307692307693</v>
      </c>
      <c r="AP53" s="9">
        <f t="shared" si="21"/>
        <v>4813.666666666667</v>
      </c>
      <c r="AQ53" s="9">
        <f t="shared" si="21"/>
        <v>947.8648648648649</v>
      </c>
      <c r="AR53" s="9">
        <f t="shared" si="21"/>
        <v>606.76470588235293</v>
      </c>
      <c r="AS53" s="9">
        <f t="shared" si="21"/>
        <v>442.07142857142856</v>
      </c>
      <c r="AT53" s="9">
        <f t="shared" si="21"/>
        <v>1375.3333333333333</v>
      </c>
      <c r="AU53" s="9">
        <f t="shared" si="21"/>
        <v>343.83333333333331</v>
      </c>
      <c r="AV53" s="9">
        <f t="shared" si="21"/>
        <v>2578.75</v>
      </c>
      <c r="AW53" s="9">
        <f t="shared" si="21"/>
        <v>1269.5384615384614</v>
      </c>
      <c r="AX53" s="9">
        <f t="shared" si="21"/>
        <v>458.44444444444446</v>
      </c>
      <c r="AY53" s="9">
        <f t="shared" si="21"/>
        <v>0</v>
      </c>
      <c r="AZ53" s="9">
        <f t="shared" si="21"/>
        <v>1444.1</v>
      </c>
    </row>
    <row r="54" spans="1:54">
      <c r="A54" s="13" t="s">
        <v>80</v>
      </c>
      <c r="B54" s="11">
        <f t="shared" si="20"/>
        <v>29397.75</v>
      </c>
      <c r="C54" s="11">
        <f t="shared" si="3"/>
        <v>11002.666666666666</v>
      </c>
      <c r="D54" s="11">
        <f t="shared" si="4"/>
        <v>3223.4375</v>
      </c>
      <c r="E54" s="11">
        <f t="shared" si="22"/>
        <v>3536.5714285714284</v>
      </c>
      <c r="F54" s="11">
        <f t="shared" si="22"/>
        <v>29766.142857142859</v>
      </c>
      <c r="G54" s="11">
        <f t="shared" si="6"/>
        <v>38784.400000000001</v>
      </c>
      <c r="H54" s="11">
        <f t="shared" si="7"/>
        <v>18567</v>
      </c>
      <c r="I54" s="11">
        <f t="shared" si="8"/>
        <v>3575.8666666666668</v>
      </c>
      <c r="J54" s="11">
        <f t="shared" si="9"/>
        <v>2269.3000000000002</v>
      </c>
      <c r="K54" s="11">
        <f t="shared" si="10"/>
        <v>14735.714285714286</v>
      </c>
      <c r="L54" s="11">
        <f t="shared" si="11"/>
        <v>19598.5</v>
      </c>
      <c r="M54" s="11">
        <f t="shared" si="12"/>
        <v>1031.5</v>
      </c>
      <c r="O54" s="4"/>
      <c r="P54" s="6">
        <f>P26*10315/20</f>
        <v>55701</v>
      </c>
      <c r="Q54" s="6">
        <f t="shared" si="23"/>
        <v>18051.25</v>
      </c>
      <c r="R54" s="6">
        <f t="shared" si="14"/>
        <v>30945</v>
      </c>
      <c r="S54" s="6">
        <f t="shared" si="15"/>
        <v>8252</v>
      </c>
      <c r="T54" s="6">
        <f t="shared" si="16"/>
        <v>10473.692307692309</v>
      </c>
      <c r="U54" s="6">
        <f t="shared" si="17"/>
        <v>3000.7272727272725</v>
      </c>
      <c r="V54" s="6">
        <f t="shared" si="18"/>
        <v>7809.9285714285716</v>
      </c>
      <c r="W54" s="6">
        <f t="shared" si="24"/>
        <v>13409.5</v>
      </c>
      <c r="X54" s="6">
        <f t="shared" si="24"/>
        <v>42807.25</v>
      </c>
      <c r="Y54" s="6">
        <f t="shared" si="24"/>
        <v>53638</v>
      </c>
      <c r="Z54" s="6">
        <f t="shared" si="24"/>
        <v>2836.625</v>
      </c>
      <c r="AA54" s="6">
        <f t="shared" si="24"/>
        <v>4263.5333333333338</v>
      </c>
      <c r="AB54" s="6">
        <f t="shared" si="24"/>
        <v>8767.75</v>
      </c>
      <c r="AC54" s="6">
        <f t="shared" si="24"/>
        <v>10609.714285714286</v>
      </c>
      <c r="AD54" s="6">
        <f t="shared" si="24"/>
        <v>3000.7272727272725</v>
      </c>
      <c r="AE54" s="6">
        <f t="shared" si="24"/>
        <v>23930.799999999999</v>
      </c>
      <c r="AF54" s="6">
        <f t="shared" si="24"/>
        <v>35071</v>
      </c>
      <c r="AG54" s="6">
        <f t="shared" si="24"/>
        <v>687.66666666666663</v>
      </c>
      <c r="AH54" s="6">
        <f t="shared" si="24"/>
        <v>27506.666666666668</v>
      </c>
      <c r="AI54" s="6">
        <f t="shared" si="24"/>
        <v>0</v>
      </c>
      <c r="AJ54" s="6">
        <f t="shared" si="24"/>
        <v>10452.533333333333</v>
      </c>
      <c r="AK54" s="8"/>
      <c r="AL54" s="4"/>
      <c r="AM54" s="9">
        <f t="shared" si="21"/>
        <v>6189</v>
      </c>
      <c r="AN54" s="9">
        <f t="shared" si="21"/>
        <v>9725.5714285714294</v>
      </c>
      <c r="AO54" s="9">
        <f t="shared" si="21"/>
        <v>2618.4230769230771</v>
      </c>
      <c r="AP54" s="9">
        <f t="shared" si="21"/>
        <v>66703.666666666672</v>
      </c>
      <c r="AQ54" s="9">
        <f t="shared" si="21"/>
        <v>557.56756756756761</v>
      </c>
      <c r="AR54" s="9">
        <f t="shared" si="21"/>
        <v>10436.35294117647</v>
      </c>
      <c r="AS54" s="9">
        <f t="shared" si="21"/>
        <v>8104.6428571428569</v>
      </c>
      <c r="AT54" s="9">
        <f t="shared" si="21"/>
        <v>1260.7222222222222</v>
      </c>
      <c r="AU54" s="9">
        <f t="shared" si="21"/>
        <v>29569.666666666668</v>
      </c>
      <c r="AV54" s="9">
        <f t="shared" si="21"/>
        <v>33523.75</v>
      </c>
      <c r="AW54" s="9">
        <f t="shared" si="21"/>
        <v>6982.4615384615381</v>
      </c>
      <c r="AX54" s="9">
        <f t="shared" si="21"/>
        <v>7793.5555555555557</v>
      </c>
      <c r="AY54" s="9">
        <f t="shared" si="21"/>
        <v>30257.333333333332</v>
      </c>
      <c r="AZ54" s="9">
        <f t="shared" si="21"/>
        <v>2269.3000000000002</v>
      </c>
    </row>
    <row r="57" spans="1:54">
      <c r="A57" s="4" t="s">
        <v>79</v>
      </c>
      <c r="N57" s="12" t="s">
        <v>75</v>
      </c>
      <c r="AK57" t="s">
        <v>76</v>
      </c>
      <c r="BA57" t="s">
        <v>75</v>
      </c>
    </row>
    <row r="58" spans="1:54">
      <c r="A58" s="4" t="s">
        <v>49</v>
      </c>
      <c r="B58" s="11">
        <f>B3/B27*100</f>
        <v>6.3424947145877377</v>
      </c>
      <c r="C58" s="11">
        <f>C3/$C$27*100</f>
        <v>5.07399577167019</v>
      </c>
      <c r="D58" s="11">
        <f>D3/$D$27*100</f>
        <v>6.1261261261261257</v>
      </c>
      <c r="E58" s="11">
        <f>E3/$E$27*100</f>
        <v>7.6404494382022472</v>
      </c>
      <c r="F58" s="11">
        <f>F3/$F$27*100</f>
        <v>3.225806451612903</v>
      </c>
      <c r="G58" s="11">
        <f>G3/$G$27*100</f>
        <v>1.7307692307692308</v>
      </c>
      <c r="H58" s="11">
        <f>H3/$H$27*100</f>
        <v>2.7290448343079921</v>
      </c>
      <c r="I58" s="11">
        <f>I3/$I$27*100</f>
        <v>3.0434782608695654</v>
      </c>
      <c r="J58" s="11">
        <f>J3/$J$27*100</f>
        <v>4.0540540540540544</v>
      </c>
      <c r="K58" s="11">
        <f>K3/$K$27*100</f>
        <v>3.7735849056603774</v>
      </c>
      <c r="L58" s="11">
        <f>L3/$L$27*100</f>
        <v>5.5102040816326534</v>
      </c>
      <c r="M58" s="11">
        <f>M3/$M$27*100</f>
        <v>5.825242718446602</v>
      </c>
      <c r="N58" s="12">
        <f>AVERAGE(B58:M58)</f>
        <v>4.5896042156616401</v>
      </c>
      <c r="O58" s="4"/>
      <c r="P58" s="6">
        <f>P3/$P$27*100</f>
        <v>0.96711798839458418</v>
      </c>
      <c r="Q58" s="6">
        <f>Q3/$Q$27*100</f>
        <v>1.0204081632653061</v>
      </c>
      <c r="R58" s="6">
        <f>R3/$R$27*100</f>
        <v>2.6104417670682731</v>
      </c>
      <c r="S58" s="6">
        <f>S3/$S$27*100</f>
        <v>4.2047531992687386</v>
      </c>
      <c r="T58" s="6">
        <f>T3/$T$27*100</f>
        <v>3.8202247191011236</v>
      </c>
      <c r="U58" s="6">
        <f>U3/$U$27*100</f>
        <v>10.051546391752577</v>
      </c>
      <c r="V58" s="6">
        <f>V3/$V$27*100</f>
        <v>6.7632850241545892</v>
      </c>
      <c r="W58" s="6">
        <f>W3/$W$27*100</f>
        <v>2.7027027027027026</v>
      </c>
      <c r="X58" s="6">
        <f>X3/$X$27*100</f>
        <v>5.3648068669527902</v>
      </c>
      <c r="Y58" s="6">
        <f>Y3/$Y$27*100</f>
        <v>2.3498694516971277</v>
      </c>
      <c r="Z58" s="6">
        <f>Z3/$Z$27*100</f>
        <v>6.2645011600928076</v>
      </c>
      <c r="AA58" s="6">
        <f>AA3/$AA$27*100</f>
        <v>5.6310679611650478</v>
      </c>
      <c r="AB58" s="6">
        <f>AB3/$AB$27*100</f>
        <v>2.880658436213992</v>
      </c>
      <c r="AC58" s="6">
        <f>AC3/$AC$27*100</f>
        <v>0.86956521739130432</v>
      </c>
      <c r="AD58" s="6">
        <f>AD3/$AD$27*100</f>
        <v>2.8000000000000003</v>
      </c>
      <c r="AE58" s="6">
        <f>AE3/$AE$27*100</f>
        <v>1.056338028169014</v>
      </c>
      <c r="AF58" s="6">
        <f>AF3/$AF$27*100</f>
        <v>6.0291060291060292</v>
      </c>
      <c r="AG58" s="6">
        <f>AG3/$AG$27*100</f>
        <v>14.078674948240167</v>
      </c>
      <c r="AH58" s="6">
        <f>AH3/$AH$27*100</f>
        <v>2.4253731343283582</v>
      </c>
      <c r="AI58" s="6">
        <f>AI3/$AI$27*100</f>
        <v>11</v>
      </c>
      <c r="AJ58" s="6">
        <f>AJ3/$AJ$27*100</f>
        <v>4.5351473922902494</v>
      </c>
      <c r="AK58" s="12">
        <f>AVERAGE(P58:AJ58)</f>
        <v>4.6393137419692749</v>
      </c>
      <c r="AL58" s="4"/>
      <c r="AM58" s="9">
        <f>AM3/$AM$27*100</f>
        <v>4.1666666666666661</v>
      </c>
      <c r="AN58" s="9">
        <f>AN3/$AN$27*100</f>
        <v>2.7139874739039667</v>
      </c>
      <c r="AO58" s="9">
        <f>AO3/$AO$27*100</f>
        <v>3.4267912772585665</v>
      </c>
      <c r="AP58" s="9">
        <f>AP3/$AP$27*100</f>
        <v>0.21186440677966101</v>
      </c>
      <c r="AQ58" s="9">
        <f>AQ3/$AQ$27*100</f>
        <v>11.860940695296524</v>
      </c>
      <c r="AR58" s="9">
        <f>AR3/$AR$27*100</f>
        <v>1.2389380530973451</v>
      </c>
      <c r="AS58" s="9">
        <f>AS3/$AS$27*100</f>
        <v>6.7796610169491522</v>
      </c>
      <c r="AT58" s="9">
        <f>AT3/$AT$27*100</f>
        <v>10.337552742616033</v>
      </c>
      <c r="AU58" s="9">
        <f>AU3/$AU$27*100</f>
        <v>3.2537960954446854</v>
      </c>
      <c r="AV58" s="9">
        <f>AV3/$AV$27*100</f>
        <v>3.374777975133215</v>
      </c>
      <c r="AW58" s="9">
        <f>AW3/$AW$27*100</f>
        <v>2.3454157782515992</v>
      </c>
      <c r="AX58" s="9">
        <f>AX3/$AX$27*100</f>
        <v>2.197802197802198</v>
      </c>
      <c r="AY58" s="9">
        <f>AY3/$AY$27*100</f>
        <v>3.8543897216274088</v>
      </c>
      <c r="AZ58" s="9">
        <f>AZ3/$AZ$27*100</f>
        <v>4.3560606060606064</v>
      </c>
      <c r="BA58" s="12">
        <f>AVERAGE(AM58:AZ58)</f>
        <v>4.2941889076348305</v>
      </c>
      <c r="BB58" s="4"/>
    </row>
    <row r="59" spans="1:54">
      <c r="A59" s="4" t="s">
        <v>50</v>
      </c>
      <c r="B59" s="11">
        <f>B4/B27*100</f>
        <v>3.5940803382663846</v>
      </c>
      <c r="C59" s="11">
        <f t="shared" ref="C59:C81" si="25">C4/$C$27*100</f>
        <v>6.1310782241014801</v>
      </c>
      <c r="D59" s="11">
        <f t="shared" ref="D59:D81" si="26">D4/$D$27*100</f>
        <v>8.8288288288288292</v>
      </c>
      <c r="E59" s="11">
        <f t="shared" ref="E59:E81" si="27">E4/$E$27*100</f>
        <v>5.393258426966292</v>
      </c>
      <c r="F59" s="11">
        <f t="shared" ref="F59:F81" si="28">F4/$F$27*100</f>
        <v>1.1520737327188941</v>
      </c>
      <c r="G59" s="11">
        <f t="shared" ref="G59:G81" si="29">G4/$G$27*100</f>
        <v>5.384615384615385</v>
      </c>
      <c r="H59" s="11">
        <f t="shared" ref="H59:H81" si="30">H4/$H$27*100</f>
        <v>4.6783625730994149</v>
      </c>
      <c r="I59" s="11">
        <f t="shared" ref="I59:I81" si="31">I4/$I$27*100</f>
        <v>4.7826086956521738</v>
      </c>
      <c r="J59" s="11">
        <f t="shared" ref="J59:J81" si="32">J4/$J$27*100</f>
        <v>4.8262548262548259</v>
      </c>
      <c r="K59" s="11">
        <f t="shared" ref="K59:K81" si="33">K4/$K$27*100</f>
        <v>5.6603773584905666</v>
      </c>
      <c r="L59" s="11">
        <f t="shared" ref="L59:L81" si="34">L4/$L$27*100</f>
        <v>3.8775510204081631</v>
      </c>
      <c r="M59" s="11">
        <f t="shared" ref="M59:M81" si="35">M4/$M$27*100</f>
        <v>7.1844660194174752</v>
      </c>
      <c r="N59" s="12">
        <f t="shared" ref="N59:N80" si="36">AVERAGE(B59:M59)</f>
        <v>5.1244629524016565</v>
      </c>
      <c r="O59" s="4"/>
      <c r="P59" s="6">
        <f t="shared" ref="P59:P81" si="37">P4/$P$27*100</f>
        <v>1.7408123791102514</v>
      </c>
      <c r="Q59" s="6">
        <f t="shared" ref="Q59:Q81" si="38">Q4/$Q$27*100</f>
        <v>1.5306122448979591</v>
      </c>
      <c r="R59" s="6">
        <f t="shared" ref="R59:R81" si="39">R4/$R$27*100</f>
        <v>4.618473895582329</v>
      </c>
      <c r="S59" s="6">
        <f t="shared" ref="S59:S81" si="40">S4/$S$27*100</f>
        <v>3.2906764168190126</v>
      </c>
      <c r="T59" s="6">
        <f t="shared" ref="T59:T81" si="41">T4/$T$27*100</f>
        <v>7.415730337078652</v>
      </c>
      <c r="U59" s="6">
        <f t="shared" ref="U59:U81" si="42">U4/$U$27*100</f>
        <v>5.9278350515463911</v>
      </c>
      <c r="V59" s="6">
        <f t="shared" ref="V59:V81" si="43">V4/$V$27*100</f>
        <v>10.628019323671497</v>
      </c>
      <c r="W59" s="6">
        <f t="shared" ref="W59:W81" si="44">W4/$W$27*100</f>
        <v>2.7027027027027026</v>
      </c>
      <c r="X59" s="6">
        <f t="shared" ref="X59:X81" si="45">X4/$X$27*100</f>
        <v>2.5751072961373391</v>
      </c>
      <c r="Y59" s="6">
        <f t="shared" ref="Y59:Y81" si="46">Y4/$Y$27*100</f>
        <v>1.0443864229765014</v>
      </c>
      <c r="Z59" s="6">
        <f t="shared" ref="Z59:Z81" si="47">Z4/$Z$27*100</f>
        <v>7.6566125290023201</v>
      </c>
      <c r="AA59" s="6">
        <f t="shared" ref="AA59:AA81" si="48">AA4/$AA$27*100</f>
        <v>6.7961165048543686</v>
      </c>
      <c r="AB59" s="6">
        <f t="shared" ref="AB59:AB81" si="49">AB4/$AB$27*100</f>
        <v>4.7325102880658436</v>
      </c>
      <c r="AC59" s="6">
        <f t="shared" ref="AC59:AC81" si="50">AC4/$AC$27*100</f>
        <v>2.9565217391304346</v>
      </c>
      <c r="AD59" s="6">
        <f t="shared" ref="AD59:AD81" si="51">AD4/$AD$27*100</f>
        <v>2.8000000000000003</v>
      </c>
      <c r="AE59" s="6">
        <f t="shared" ref="AE59:AE81" si="52">AE4/$AE$27*100</f>
        <v>2.112676056338028</v>
      </c>
      <c r="AF59" s="6">
        <f t="shared" ref="AF59:AF81" si="53">AF4/$AF$27*100</f>
        <v>4.1580041580041582</v>
      </c>
      <c r="AG59" s="6">
        <f t="shared" ref="AG59:AG81" si="54">AG4/$AG$27*100</f>
        <v>13.043478260869565</v>
      </c>
      <c r="AH59" s="6">
        <f t="shared" ref="AH59:AH81" si="55">AH4/$AH$27*100</f>
        <v>3.9179104477611943</v>
      </c>
      <c r="AI59" s="6">
        <f t="shared" ref="AI59:AI81" si="56">AI4/$AI$27*100</f>
        <v>14.000000000000002</v>
      </c>
      <c r="AJ59" s="6">
        <f t="shared" ref="AJ59:AJ81" si="57">AJ4/$AJ$27*100</f>
        <v>0.90702947845804993</v>
      </c>
      <c r="AK59" s="12">
        <f t="shared" ref="AK59:AK81" si="58">AVERAGE(P59:AJ59)</f>
        <v>4.9788197872860298</v>
      </c>
      <c r="AL59" s="4"/>
      <c r="AM59" s="9">
        <f t="shared" ref="AM59:AM81" si="59">AM4/$AM$27*100</f>
        <v>4.8611111111111116</v>
      </c>
      <c r="AN59" s="9">
        <f t="shared" ref="AN59:AN81" si="60">AN4/$AN$27*100</f>
        <v>5.2192066805845512</v>
      </c>
      <c r="AO59" s="9">
        <f t="shared" ref="AO59:AO81" si="61">AO4/$AO$27*100</f>
        <v>7.009345794392523</v>
      </c>
      <c r="AP59" s="9">
        <f t="shared" ref="AP59:AP81" si="62">AP4/$AP$27*100</f>
        <v>1.0593220338983049</v>
      </c>
      <c r="AQ59" s="9">
        <f t="shared" ref="AQ59:AQ81" si="63">AQ4/$AQ$27*100</f>
        <v>12.678936605316974</v>
      </c>
      <c r="AR59" s="9">
        <f t="shared" ref="AR59:AR81" si="64">AR4/$AR$27*100</f>
        <v>2.1238938053097343</v>
      </c>
      <c r="AS59" s="9">
        <f t="shared" ref="AS59:AS81" si="65">AS4/$AS$27*100</f>
        <v>2.6634382566585959</v>
      </c>
      <c r="AT59" s="9">
        <f t="shared" ref="AT59:AT81" si="66">AT4/$AT$27*100</f>
        <v>12.447257383966246</v>
      </c>
      <c r="AU59" s="9">
        <f t="shared" ref="AU59:AU81" si="67">AU4/$AU$27*100</f>
        <v>2.8199566160520604</v>
      </c>
      <c r="AV59" s="9">
        <f t="shared" ref="AV59:AV81" si="68">AV4/$AV$27*100</f>
        <v>3.374777975133215</v>
      </c>
      <c r="AW59" s="9">
        <f t="shared" ref="AW59:AW81" si="69">AW4/$AW$27*100</f>
        <v>2.1321961620469083</v>
      </c>
      <c r="AX59" s="9">
        <f t="shared" ref="AX59:AX81" si="70">AX4/$AX$27*100</f>
        <v>4.6153846153846159</v>
      </c>
      <c r="AY59" s="9">
        <f t="shared" ref="AY59:AY81" si="71">AY4/$AY$27*100</f>
        <v>2.1413276231263381</v>
      </c>
      <c r="AZ59" s="9">
        <f t="shared" ref="AZ59:AZ81" si="72">AZ4/$AZ$27*100</f>
        <v>5.1136363636363642</v>
      </c>
      <c r="BA59" s="12">
        <f t="shared" ref="BA59:BA81" si="73">AVERAGE(AM59:AZ59)</f>
        <v>4.87569935904411</v>
      </c>
      <c r="BB59" s="4"/>
    </row>
    <row r="60" spans="1:54">
      <c r="A60" s="4" t="s">
        <v>51</v>
      </c>
      <c r="B60" s="11">
        <f>$B5/B27*100</f>
        <v>14.376321353065538</v>
      </c>
      <c r="C60" s="11">
        <f t="shared" si="25"/>
        <v>4.439746300211417</v>
      </c>
      <c r="D60" s="11">
        <f t="shared" si="26"/>
        <v>4.3243243243243246</v>
      </c>
      <c r="E60" s="11">
        <f t="shared" si="27"/>
        <v>0.89887640449438211</v>
      </c>
      <c r="F60" s="11">
        <f t="shared" si="28"/>
        <v>9.9078341013824893</v>
      </c>
      <c r="G60" s="11">
        <f t="shared" si="29"/>
        <v>8.8461538461538467</v>
      </c>
      <c r="H60" s="11">
        <f t="shared" si="30"/>
        <v>5.8479532163742682</v>
      </c>
      <c r="I60" s="11">
        <f t="shared" si="31"/>
        <v>10.217391304347826</v>
      </c>
      <c r="J60" s="11">
        <f t="shared" si="32"/>
        <v>3.2818532818532815</v>
      </c>
      <c r="K60" s="11">
        <f t="shared" si="33"/>
        <v>12.997903563941298</v>
      </c>
      <c r="L60" s="11">
        <f t="shared" si="34"/>
        <v>8.9795918367346932</v>
      </c>
      <c r="M60" s="11">
        <f t="shared" si="35"/>
        <v>3.3009708737864081</v>
      </c>
      <c r="N60" s="12">
        <f t="shared" si="36"/>
        <v>7.2849100338891484</v>
      </c>
      <c r="O60" s="4"/>
      <c r="P60" s="6">
        <f t="shared" si="37"/>
        <v>6.3829787234042552</v>
      </c>
      <c r="Q60" s="6">
        <f t="shared" si="38"/>
        <v>21.428571428571427</v>
      </c>
      <c r="R60" s="6">
        <f t="shared" si="39"/>
        <v>3.6144578313253009</v>
      </c>
      <c r="S60" s="6">
        <f t="shared" si="40"/>
        <v>4.3875685557586834</v>
      </c>
      <c r="T60" s="6">
        <f t="shared" si="41"/>
        <v>5.393258426966292</v>
      </c>
      <c r="U60" s="6">
        <f t="shared" si="42"/>
        <v>2.3195876288659796</v>
      </c>
      <c r="V60" s="6">
        <f t="shared" si="43"/>
        <v>0.72463768115942029</v>
      </c>
      <c r="W60" s="6">
        <f t="shared" si="44"/>
        <v>8.8452088452088447</v>
      </c>
      <c r="X60" s="6">
        <f t="shared" si="45"/>
        <v>6.4377682403433472</v>
      </c>
      <c r="Y60" s="6">
        <f t="shared" si="46"/>
        <v>9.3994778067885107</v>
      </c>
      <c r="Z60" s="6">
        <f t="shared" si="47"/>
        <v>8.5846867749419946</v>
      </c>
      <c r="AA60" s="6">
        <f t="shared" si="48"/>
        <v>1.7475728155339807</v>
      </c>
      <c r="AB60" s="6">
        <f t="shared" si="49"/>
        <v>8.2304526748971192</v>
      </c>
      <c r="AC60" s="6">
        <f t="shared" si="50"/>
        <v>8.8695652173913029</v>
      </c>
      <c r="AD60" s="6">
        <f t="shared" si="51"/>
        <v>2.8000000000000003</v>
      </c>
      <c r="AE60" s="6">
        <f t="shared" si="52"/>
        <v>9.1549295774647899</v>
      </c>
      <c r="AF60" s="6">
        <f t="shared" si="53"/>
        <v>7.2765072765072771</v>
      </c>
      <c r="AG60" s="6">
        <f t="shared" si="54"/>
        <v>1.2422360248447204</v>
      </c>
      <c r="AH60" s="6">
        <f t="shared" si="55"/>
        <v>3.7313432835820892</v>
      </c>
      <c r="AI60" s="6">
        <f t="shared" si="56"/>
        <v>1</v>
      </c>
      <c r="AJ60" s="6">
        <f t="shared" si="57"/>
        <v>9.0702947845804989</v>
      </c>
      <c r="AK60" s="12">
        <f t="shared" si="58"/>
        <v>6.2210049332445632</v>
      </c>
      <c r="AL60" s="4"/>
      <c r="AM60" s="9">
        <f t="shared" si="59"/>
        <v>2.7777777777777777</v>
      </c>
      <c r="AN60" s="9">
        <f t="shared" si="60"/>
        <v>6.2630480167014611</v>
      </c>
      <c r="AO60" s="9">
        <f t="shared" si="61"/>
        <v>3.4267912772585665</v>
      </c>
      <c r="AP60" s="9">
        <f t="shared" si="62"/>
        <v>5.9322033898305087</v>
      </c>
      <c r="AQ60" s="9">
        <f t="shared" si="63"/>
        <v>0.40899795501022501</v>
      </c>
      <c r="AR60" s="9">
        <f t="shared" si="64"/>
        <v>8.495575221238937</v>
      </c>
      <c r="AS60" s="9">
        <f t="shared" si="65"/>
        <v>1.4527845036319613</v>
      </c>
      <c r="AT60" s="9">
        <f t="shared" si="66"/>
        <v>0</v>
      </c>
      <c r="AU60" s="9">
        <f t="shared" si="67"/>
        <v>9.9783080260303691</v>
      </c>
      <c r="AV60" s="9">
        <f t="shared" si="68"/>
        <v>6.571936056838366</v>
      </c>
      <c r="AW60" s="9">
        <f t="shared" si="69"/>
        <v>2.5586353944562901</v>
      </c>
      <c r="AX60" s="9">
        <f t="shared" si="70"/>
        <v>9.2307692307692317</v>
      </c>
      <c r="AY60" s="9">
        <f t="shared" si="71"/>
        <v>12.419700214132762</v>
      </c>
      <c r="AZ60" s="9">
        <f t="shared" si="72"/>
        <v>2.083333333333333</v>
      </c>
      <c r="BA60" s="12">
        <f t="shared" si="73"/>
        <v>5.1142757426435566</v>
      </c>
      <c r="BB60" s="4"/>
    </row>
    <row r="61" spans="1:54">
      <c r="A61" s="4" t="s">
        <v>52</v>
      </c>
      <c r="B61" s="11">
        <f>B6/B27*100</f>
        <v>0.42283298097251587</v>
      </c>
      <c r="C61" s="11">
        <f t="shared" si="25"/>
        <v>1.4799154334038054</v>
      </c>
      <c r="D61" s="11">
        <f t="shared" si="26"/>
        <v>0.54054054054054057</v>
      </c>
      <c r="E61" s="11">
        <f t="shared" si="27"/>
        <v>2.4719101123595504</v>
      </c>
      <c r="F61" s="11">
        <f t="shared" si="28"/>
        <v>0.2304147465437788</v>
      </c>
      <c r="G61" s="11">
        <f t="shared" si="29"/>
        <v>0.38461538461538464</v>
      </c>
      <c r="H61" s="11">
        <f t="shared" si="30"/>
        <v>1.5594541910331383</v>
      </c>
      <c r="I61" s="11">
        <f t="shared" si="31"/>
        <v>0.43478260869565216</v>
      </c>
      <c r="J61" s="11">
        <f t="shared" si="32"/>
        <v>0</v>
      </c>
      <c r="K61" s="11">
        <f t="shared" si="33"/>
        <v>0.62893081761006298</v>
      </c>
      <c r="L61" s="11">
        <f t="shared" si="34"/>
        <v>1.0204081632653061</v>
      </c>
      <c r="M61" s="11">
        <f t="shared" si="35"/>
        <v>0</v>
      </c>
      <c r="N61" s="12">
        <f t="shared" si="36"/>
        <v>0.76448374825331145</v>
      </c>
      <c r="O61" s="4"/>
      <c r="P61" s="6">
        <f t="shared" si="37"/>
        <v>0</v>
      </c>
      <c r="Q61" s="6">
        <f t="shared" si="38"/>
        <v>0.25510204081632654</v>
      </c>
      <c r="R61" s="6">
        <f t="shared" si="39"/>
        <v>1.0040160642570282</v>
      </c>
      <c r="S61" s="6">
        <f t="shared" si="40"/>
        <v>0.73126142595978061</v>
      </c>
      <c r="T61" s="6">
        <f t="shared" si="41"/>
        <v>1.1235955056179776</v>
      </c>
      <c r="U61" s="6">
        <f t="shared" si="42"/>
        <v>1.2886597938144329</v>
      </c>
      <c r="V61" s="6">
        <f t="shared" si="43"/>
        <v>0.48309178743961351</v>
      </c>
      <c r="W61" s="6">
        <f t="shared" si="44"/>
        <v>0.49140049140049141</v>
      </c>
      <c r="X61" s="6">
        <f t="shared" si="45"/>
        <v>0.64377682403433478</v>
      </c>
      <c r="Y61" s="6">
        <f t="shared" si="46"/>
        <v>0.52219321148825071</v>
      </c>
      <c r="Z61" s="6">
        <f t="shared" si="47"/>
        <v>0.46403712296983757</v>
      </c>
      <c r="AA61" s="6">
        <f t="shared" si="48"/>
        <v>0.77669902912621358</v>
      </c>
      <c r="AB61" s="6">
        <f t="shared" si="49"/>
        <v>3.7037037037037033</v>
      </c>
      <c r="AC61" s="6">
        <f t="shared" si="50"/>
        <v>2.0869565217391308</v>
      </c>
      <c r="AD61" s="6">
        <f t="shared" si="51"/>
        <v>0.4</v>
      </c>
      <c r="AE61" s="6">
        <f t="shared" si="52"/>
        <v>2.640845070422535</v>
      </c>
      <c r="AF61" s="6">
        <f t="shared" si="53"/>
        <v>0.62370062370062374</v>
      </c>
      <c r="AG61" s="6">
        <f t="shared" si="54"/>
        <v>0.41407867494824019</v>
      </c>
      <c r="AH61" s="6">
        <f t="shared" si="55"/>
        <v>0</v>
      </c>
      <c r="AI61" s="6">
        <f t="shared" si="56"/>
        <v>1</v>
      </c>
      <c r="AJ61" s="6">
        <f t="shared" si="57"/>
        <v>3.4013605442176873</v>
      </c>
      <c r="AK61" s="12">
        <f t="shared" si="58"/>
        <v>1.050213258840772</v>
      </c>
      <c r="AL61" s="4"/>
      <c r="AM61" s="9">
        <f t="shared" si="59"/>
        <v>0.69444444444444442</v>
      </c>
      <c r="AN61" s="9">
        <f t="shared" si="60"/>
        <v>1.4613778705636742</v>
      </c>
      <c r="AO61" s="9">
        <f t="shared" si="61"/>
        <v>0</v>
      </c>
      <c r="AP61" s="9">
        <f t="shared" si="62"/>
        <v>0</v>
      </c>
      <c r="AQ61" s="9">
        <f t="shared" si="63"/>
        <v>0.40899795501022501</v>
      </c>
      <c r="AR61" s="9">
        <f t="shared" si="64"/>
        <v>1.0619469026548671</v>
      </c>
      <c r="AS61" s="9">
        <f t="shared" si="65"/>
        <v>0.72639225181598066</v>
      </c>
      <c r="AT61" s="9">
        <f t="shared" si="66"/>
        <v>1.2658227848101267</v>
      </c>
      <c r="AU61" s="9">
        <f t="shared" si="67"/>
        <v>0.86767895878524948</v>
      </c>
      <c r="AV61" s="9">
        <f t="shared" si="68"/>
        <v>0.88809946714031962</v>
      </c>
      <c r="AW61" s="9">
        <f t="shared" si="69"/>
        <v>0</v>
      </c>
      <c r="AX61" s="9">
        <f t="shared" si="70"/>
        <v>0.21978021978021978</v>
      </c>
      <c r="AY61" s="9">
        <f t="shared" si="71"/>
        <v>2.5695931477516059</v>
      </c>
      <c r="AZ61" s="9">
        <f t="shared" si="72"/>
        <v>0.18939393939393939</v>
      </c>
      <c r="BA61" s="12">
        <f t="shared" si="73"/>
        <v>0.73953771015361802</v>
      </c>
      <c r="BB61" s="4"/>
    </row>
    <row r="62" spans="1:54">
      <c r="A62" s="4" t="s">
        <v>53</v>
      </c>
      <c r="B62" s="11">
        <f>B7/$B$27*100</f>
        <v>3.8054968287526427</v>
      </c>
      <c r="C62" s="11">
        <f t="shared" si="25"/>
        <v>4.8625792811839323</v>
      </c>
      <c r="D62" s="11">
        <f t="shared" si="26"/>
        <v>6.8468468468468462</v>
      </c>
      <c r="E62" s="11">
        <f t="shared" si="27"/>
        <v>11.910112359550562</v>
      </c>
      <c r="F62" s="11">
        <f t="shared" si="28"/>
        <v>2.0737327188940093</v>
      </c>
      <c r="G62" s="11">
        <f t="shared" si="29"/>
        <v>2.6923076923076925</v>
      </c>
      <c r="H62" s="11">
        <f t="shared" si="30"/>
        <v>4.6783625730994149</v>
      </c>
      <c r="I62" s="11">
        <f t="shared" si="31"/>
        <v>5.8695652173913047</v>
      </c>
      <c r="J62" s="11">
        <f t="shared" si="32"/>
        <v>7.5289575289575295</v>
      </c>
      <c r="K62" s="11">
        <f t="shared" si="33"/>
        <v>7.9664570230607969</v>
      </c>
      <c r="L62" s="11">
        <f t="shared" si="34"/>
        <v>2.4489795918367347</v>
      </c>
      <c r="M62" s="11">
        <f t="shared" si="35"/>
        <v>11.844660194174757</v>
      </c>
      <c r="N62" s="12">
        <f t="shared" si="36"/>
        <v>6.0440048213380182</v>
      </c>
      <c r="O62" s="4"/>
      <c r="P62" s="6">
        <f t="shared" si="37"/>
        <v>3.0947775628626695</v>
      </c>
      <c r="Q62" s="6">
        <f t="shared" si="38"/>
        <v>2.0408163265306123</v>
      </c>
      <c r="R62" s="6">
        <f t="shared" si="39"/>
        <v>3.2128514056224895</v>
      </c>
      <c r="S62" s="6">
        <f t="shared" si="40"/>
        <v>2.0109689213893969</v>
      </c>
      <c r="T62" s="6">
        <f t="shared" si="41"/>
        <v>8.0898876404494384</v>
      </c>
      <c r="U62" s="6">
        <f t="shared" si="42"/>
        <v>11.340206185567011</v>
      </c>
      <c r="V62" s="6">
        <f t="shared" si="43"/>
        <v>5.7971014492753623</v>
      </c>
      <c r="W62" s="6">
        <f t="shared" si="44"/>
        <v>5.1597051597051591</v>
      </c>
      <c r="X62" s="6">
        <f t="shared" si="45"/>
        <v>3.0042918454935621</v>
      </c>
      <c r="Y62" s="6">
        <f t="shared" si="46"/>
        <v>2.8720626631853787</v>
      </c>
      <c r="Z62" s="6">
        <f t="shared" si="47"/>
        <v>3.2482598607888629</v>
      </c>
      <c r="AA62" s="6">
        <f t="shared" si="48"/>
        <v>10.097087378640776</v>
      </c>
      <c r="AB62" s="6">
        <f t="shared" si="49"/>
        <v>7.2016460905349797</v>
      </c>
      <c r="AC62" s="6">
        <f t="shared" si="50"/>
        <v>6.6086956521739122</v>
      </c>
      <c r="AD62" s="6">
        <f t="shared" si="51"/>
        <v>2</v>
      </c>
      <c r="AE62" s="6">
        <f t="shared" si="52"/>
        <v>8.8028169014084501</v>
      </c>
      <c r="AF62" s="6">
        <f t="shared" si="53"/>
        <v>2.7027027027027026</v>
      </c>
      <c r="AG62" s="6">
        <f t="shared" si="54"/>
        <v>16.563146997929607</v>
      </c>
      <c r="AH62" s="6">
        <f t="shared" si="55"/>
        <v>2.4253731343283582</v>
      </c>
      <c r="AI62" s="6">
        <f t="shared" si="56"/>
        <v>31.5</v>
      </c>
      <c r="AJ62" s="6">
        <f t="shared" si="57"/>
        <v>5.4421768707482991</v>
      </c>
      <c r="AK62" s="12">
        <f t="shared" si="58"/>
        <v>6.8197416547303344</v>
      </c>
      <c r="AL62" s="4"/>
      <c r="AM62" s="9">
        <f t="shared" si="59"/>
        <v>7.4074074074074066</v>
      </c>
      <c r="AN62" s="9">
        <f t="shared" si="60"/>
        <v>6.4718162839248432</v>
      </c>
      <c r="AO62" s="9">
        <f t="shared" si="61"/>
        <v>7.1651090342679122</v>
      </c>
      <c r="AP62" s="9">
        <f t="shared" si="62"/>
        <v>0.42372881355932202</v>
      </c>
      <c r="AQ62" s="9">
        <f t="shared" si="63"/>
        <v>16.155419222903884</v>
      </c>
      <c r="AR62" s="9">
        <f t="shared" si="64"/>
        <v>3.7168141592920354</v>
      </c>
      <c r="AS62" s="9">
        <f t="shared" si="65"/>
        <v>7.7481840193704601</v>
      </c>
      <c r="AT62" s="9">
        <f t="shared" si="66"/>
        <v>8.4388185654008439</v>
      </c>
      <c r="AU62" s="9">
        <f t="shared" si="67"/>
        <v>6.2906724511930596</v>
      </c>
      <c r="AV62" s="9">
        <f t="shared" si="68"/>
        <v>4.2628774422735347</v>
      </c>
      <c r="AW62" s="9">
        <f t="shared" si="69"/>
        <v>2.5586353944562901</v>
      </c>
      <c r="AX62" s="9">
        <f t="shared" si="70"/>
        <v>3.0769230769230771</v>
      </c>
      <c r="AY62" s="9">
        <f t="shared" si="71"/>
        <v>5.5674518201284791</v>
      </c>
      <c r="AZ62" s="9">
        <f t="shared" si="72"/>
        <v>7.1969696969696972</v>
      </c>
      <c r="BA62" s="12">
        <f t="shared" si="73"/>
        <v>6.1772019562907747</v>
      </c>
      <c r="BB62" s="4"/>
    </row>
    <row r="63" spans="1:54">
      <c r="A63" s="4" t="s">
        <v>54</v>
      </c>
      <c r="B63" s="11">
        <f t="shared" ref="B63:B81" si="74">B8/$B$27*100</f>
        <v>0.42283298097251587</v>
      </c>
      <c r="C63" s="11">
        <f t="shared" si="25"/>
        <v>0.21141649048625794</v>
      </c>
      <c r="D63" s="11">
        <f t="shared" si="26"/>
        <v>4.8648648648648649</v>
      </c>
      <c r="E63" s="11">
        <f t="shared" si="27"/>
        <v>0.89887640449438211</v>
      </c>
      <c r="F63" s="11">
        <f t="shared" si="28"/>
        <v>0.92165898617511521</v>
      </c>
      <c r="G63" s="11">
        <f t="shared" si="29"/>
        <v>2.5</v>
      </c>
      <c r="H63" s="11">
        <f t="shared" si="30"/>
        <v>0.38986354775828458</v>
      </c>
      <c r="I63" s="11">
        <f t="shared" si="31"/>
        <v>3.6956521739130435</v>
      </c>
      <c r="J63" s="11">
        <f t="shared" si="32"/>
        <v>1.5444015444015444</v>
      </c>
      <c r="K63" s="11">
        <f t="shared" si="33"/>
        <v>2.0964360587002098</v>
      </c>
      <c r="L63" s="11">
        <f t="shared" si="34"/>
        <v>0.20408163265306123</v>
      </c>
      <c r="M63" s="11">
        <f t="shared" si="35"/>
        <v>1.7475728155339807</v>
      </c>
      <c r="N63" s="12">
        <f t="shared" si="36"/>
        <v>1.6248047916627719</v>
      </c>
      <c r="O63" s="4"/>
      <c r="P63" s="6">
        <f t="shared" si="37"/>
        <v>1.3539651837524178</v>
      </c>
      <c r="Q63" s="6">
        <f t="shared" si="38"/>
        <v>1.0204081632653061</v>
      </c>
      <c r="R63" s="6">
        <f t="shared" si="39"/>
        <v>0.20080321285140559</v>
      </c>
      <c r="S63" s="6">
        <f t="shared" si="40"/>
        <v>2.0109689213893969</v>
      </c>
      <c r="T63" s="6">
        <f t="shared" si="41"/>
        <v>0.6741573033707865</v>
      </c>
      <c r="U63" s="6">
        <f t="shared" si="42"/>
        <v>0</v>
      </c>
      <c r="V63" s="6">
        <f t="shared" si="43"/>
        <v>0.96618357487922701</v>
      </c>
      <c r="W63" s="6">
        <f t="shared" si="44"/>
        <v>1.4742014742014742</v>
      </c>
      <c r="X63" s="6">
        <f t="shared" si="45"/>
        <v>3.0042918454935621</v>
      </c>
      <c r="Y63" s="6">
        <f t="shared" si="46"/>
        <v>0.26109660574412535</v>
      </c>
      <c r="Z63" s="6">
        <f t="shared" si="47"/>
        <v>1.3921113689095126</v>
      </c>
      <c r="AA63" s="6">
        <f t="shared" si="48"/>
        <v>0.1941747572815534</v>
      </c>
      <c r="AB63" s="6">
        <f t="shared" si="49"/>
        <v>0</v>
      </c>
      <c r="AC63" s="6">
        <f t="shared" si="50"/>
        <v>1.2173913043478262</v>
      </c>
      <c r="AD63" s="6">
        <f t="shared" si="51"/>
        <v>1.2</v>
      </c>
      <c r="AE63" s="6">
        <f t="shared" si="52"/>
        <v>0.70422535211267612</v>
      </c>
      <c r="AF63" s="6">
        <f t="shared" si="53"/>
        <v>0.62370062370062374</v>
      </c>
      <c r="AG63" s="6">
        <f t="shared" si="54"/>
        <v>1.6563146997929608</v>
      </c>
      <c r="AH63" s="6">
        <f t="shared" si="55"/>
        <v>1.3059701492537312</v>
      </c>
      <c r="AI63" s="6">
        <f t="shared" si="56"/>
        <v>0</v>
      </c>
      <c r="AJ63" s="6">
        <f t="shared" si="57"/>
        <v>0.68027210884353739</v>
      </c>
      <c r="AK63" s="12">
        <f t="shared" si="58"/>
        <v>0.94953507853286312</v>
      </c>
      <c r="AL63" s="4"/>
      <c r="AM63" s="9">
        <f t="shared" si="59"/>
        <v>1.8518518518518516</v>
      </c>
      <c r="AN63" s="9">
        <f t="shared" si="60"/>
        <v>0.83507306889352806</v>
      </c>
      <c r="AO63" s="9">
        <f t="shared" si="61"/>
        <v>0.46728971962616817</v>
      </c>
      <c r="AP63" s="9">
        <f t="shared" si="62"/>
        <v>1.2711864406779663</v>
      </c>
      <c r="AQ63" s="9">
        <f t="shared" si="63"/>
        <v>0.81799591002045002</v>
      </c>
      <c r="AR63" s="9">
        <f t="shared" si="64"/>
        <v>3.8938053097345131</v>
      </c>
      <c r="AS63" s="9">
        <f t="shared" si="65"/>
        <v>0.96852300242130751</v>
      </c>
      <c r="AT63" s="9">
        <f t="shared" si="66"/>
        <v>0.42194092827004215</v>
      </c>
      <c r="AU63" s="9">
        <f t="shared" si="67"/>
        <v>1.5184381778741864</v>
      </c>
      <c r="AV63" s="9">
        <f t="shared" si="68"/>
        <v>0.88809946714031962</v>
      </c>
      <c r="AW63" s="9">
        <f t="shared" si="69"/>
        <v>1.0660980810234542</v>
      </c>
      <c r="AX63" s="9">
        <f t="shared" si="70"/>
        <v>0.87912087912087911</v>
      </c>
      <c r="AY63" s="9">
        <f t="shared" si="71"/>
        <v>0.64239828693790146</v>
      </c>
      <c r="AZ63" s="9">
        <f t="shared" si="72"/>
        <v>1.1363636363636365</v>
      </c>
      <c r="BA63" s="12">
        <f t="shared" si="73"/>
        <v>1.1898703399968718</v>
      </c>
      <c r="BB63" s="4"/>
    </row>
    <row r="64" spans="1:54">
      <c r="A64" s="4" t="s">
        <v>55</v>
      </c>
      <c r="B64" s="11">
        <f t="shared" si="74"/>
        <v>1.4799154334038054</v>
      </c>
      <c r="C64" s="11">
        <f t="shared" si="25"/>
        <v>1.4799154334038054</v>
      </c>
      <c r="D64" s="11">
        <f t="shared" si="26"/>
        <v>0.54054054054054057</v>
      </c>
      <c r="E64" s="11">
        <f t="shared" si="27"/>
        <v>0</v>
      </c>
      <c r="F64" s="11">
        <f t="shared" si="28"/>
        <v>1.1520737327188941</v>
      </c>
      <c r="G64" s="11">
        <f t="shared" si="29"/>
        <v>0.96153846153846156</v>
      </c>
      <c r="H64" s="11">
        <f t="shared" si="30"/>
        <v>0</v>
      </c>
      <c r="I64" s="11">
        <f t="shared" si="31"/>
        <v>0.21739130434782608</v>
      </c>
      <c r="J64" s="11">
        <f t="shared" si="32"/>
        <v>0.19305019305019305</v>
      </c>
      <c r="K64" s="11">
        <f t="shared" si="33"/>
        <v>0.83857442348008393</v>
      </c>
      <c r="L64" s="11">
        <f t="shared" si="34"/>
        <v>0.81632653061224492</v>
      </c>
      <c r="M64" s="11">
        <f t="shared" si="35"/>
        <v>0.97087378640776689</v>
      </c>
      <c r="N64" s="12">
        <f t="shared" si="36"/>
        <v>0.72084998662530186</v>
      </c>
      <c r="O64" s="4"/>
      <c r="P64" s="6">
        <f t="shared" si="37"/>
        <v>0.38684719535783368</v>
      </c>
      <c r="Q64" s="6">
        <f t="shared" si="38"/>
        <v>0.25510204081632654</v>
      </c>
      <c r="R64" s="6">
        <f t="shared" si="39"/>
        <v>0.80321285140562237</v>
      </c>
      <c r="S64" s="6">
        <f t="shared" si="40"/>
        <v>0</v>
      </c>
      <c r="T64" s="6">
        <f t="shared" si="41"/>
        <v>0.22471910112359553</v>
      </c>
      <c r="U64" s="6">
        <f t="shared" si="42"/>
        <v>0.25773195876288657</v>
      </c>
      <c r="V64" s="6">
        <f t="shared" si="43"/>
        <v>0</v>
      </c>
      <c r="W64" s="6">
        <f t="shared" si="44"/>
        <v>0.24570024570024571</v>
      </c>
      <c r="X64" s="6">
        <f t="shared" si="45"/>
        <v>0.64377682403433478</v>
      </c>
      <c r="Y64" s="6">
        <f t="shared" si="46"/>
        <v>0.26109660574412535</v>
      </c>
      <c r="Z64" s="6">
        <f t="shared" si="47"/>
        <v>0.23201856148491878</v>
      </c>
      <c r="AA64" s="6">
        <f t="shared" si="48"/>
        <v>0</v>
      </c>
      <c r="AB64" s="6">
        <f t="shared" si="49"/>
        <v>0.41152263374485598</v>
      </c>
      <c r="AC64" s="6">
        <f t="shared" si="50"/>
        <v>0.17391304347826086</v>
      </c>
      <c r="AD64" s="6">
        <f t="shared" si="51"/>
        <v>0</v>
      </c>
      <c r="AE64" s="6">
        <f t="shared" si="52"/>
        <v>0</v>
      </c>
      <c r="AF64" s="6">
        <f t="shared" si="53"/>
        <v>0</v>
      </c>
      <c r="AG64" s="6">
        <f t="shared" si="54"/>
        <v>0</v>
      </c>
      <c r="AH64" s="6">
        <f t="shared" si="55"/>
        <v>0</v>
      </c>
      <c r="AI64" s="6">
        <f t="shared" si="56"/>
        <v>0.5</v>
      </c>
      <c r="AJ64" s="6">
        <f t="shared" si="57"/>
        <v>0</v>
      </c>
      <c r="AK64" s="12">
        <f t="shared" si="58"/>
        <v>0.2093162410310955</v>
      </c>
      <c r="AL64" s="4"/>
      <c r="AM64" s="9">
        <f t="shared" si="59"/>
        <v>0</v>
      </c>
      <c r="AN64" s="9">
        <f t="shared" si="60"/>
        <v>0.20876826722338201</v>
      </c>
      <c r="AO64" s="9">
        <f t="shared" si="61"/>
        <v>0</v>
      </c>
      <c r="AP64" s="9">
        <f t="shared" si="62"/>
        <v>0</v>
      </c>
      <c r="AQ64" s="9">
        <f t="shared" si="63"/>
        <v>0</v>
      </c>
      <c r="AR64" s="9">
        <f t="shared" si="64"/>
        <v>0.35398230088495575</v>
      </c>
      <c r="AS64" s="9">
        <f t="shared" si="65"/>
        <v>0.24213075060532688</v>
      </c>
      <c r="AT64" s="9">
        <f t="shared" si="66"/>
        <v>0</v>
      </c>
      <c r="AU64" s="9">
        <f t="shared" si="67"/>
        <v>1.3015184381778742</v>
      </c>
      <c r="AV64" s="9">
        <f t="shared" si="68"/>
        <v>0</v>
      </c>
      <c r="AW64" s="9">
        <f t="shared" si="69"/>
        <v>0</v>
      </c>
      <c r="AX64" s="9">
        <f t="shared" si="70"/>
        <v>0</v>
      </c>
      <c r="AY64" s="9">
        <f t="shared" si="71"/>
        <v>0.85653104925053536</v>
      </c>
      <c r="AZ64" s="9">
        <f t="shared" si="72"/>
        <v>0</v>
      </c>
      <c r="BA64" s="12">
        <f t="shared" si="73"/>
        <v>0.21163791472443386</v>
      </c>
      <c r="BB64" s="4"/>
    </row>
    <row r="65" spans="1:54">
      <c r="A65" s="4" t="s">
        <v>56</v>
      </c>
      <c r="B65" s="11">
        <f t="shared" si="74"/>
        <v>0.42283298097251587</v>
      </c>
      <c r="C65" s="11">
        <f t="shared" si="25"/>
        <v>0.21141649048625794</v>
      </c>
      <c r="D65" s="11">
        <f t="shared" si="26"/>
        <v>0.18018018018018017</v>
      </c>
      <c r="E65" s="11">
        <f t="shared" si="27"/>
        <v>0.6741573033707865</v>
      </c>
      <c r="F65" s="11">
        <f t="shared" si="28"/>
        <v>0</v>
      </c>
      <c r="G65" s="11">
        <f t="shared" si="29"/>
        <v>0</v>
      </c>
      <c r="H65" s="11">
        <f t="shared" si="30"/>
        <v>2.3391812865497075</v>
      </c>
      <c r="I65" s="11">
        <f t="shared" si="31"/>
        <v>0.86956521739130432</v>
      </c>
      <c r="J65" s="11">
        <f t="shared" si="32"/>
        <v>0.19305019305019305</v>
      </c>
      <c r="K65" s="11">
        <f t="shared" si="33"/>
        <v>0.20964360587002098</v>
      </c>
      <c r="L65" s="11">
        <f t="shared" si="34"/>
        <v>0.20408163265306123</v>
      </c>
      <c r="M65" s="11">
        <f t="shared" si="35"/>
        <v>0.38834951456310679</v>
      </c>
      <c r="N65" s="12">
        <f t="shared" si="36"/>
        <v>0.47437153375726115</v>
      </c>
      <c r="O65" s="4"/>
      <c r="P65" s="6">
        <f t="shared" si="37"/>
        <v>0.19342359767891684</v>
      </c>
      <c r="Q65" s="6">
        <f t="shared" si="38"/>
        <v>0</v>
      </c>
      <c r="R65" s="6">
        <f t="shared" si="39"/>
        <v>0.20080321285140559</v>
      </c>
      <c r="S65" s="6">
        <f t="shared" si="40"/>
        <v>0.18281535648994515</v>
      </c>
      <c r="T65" s="6">
        <f t="shared" si="41"/>
        <v>1.7977528089887642</v>
      </c>
      <c r="U65" s="6">
        <f t="shared" si="42"/>
        <v>1.5463917525773196</v>
      </c>
      <c r="V65" s="6">
        <f t="shared" si="43"/>
        <v>1.2077294685990339</v>
      </c>
      <c r="W65" s="6">
        <f t="shared" si="44"/>
        <v>0.24570024570024571</v>
      </c>
      <c r="X65" s="6">
        <f t="shared" si="45"/>
        <v>0</v>
      </c>
      <c r="Y65" s="6">
        <f t="shared" si="46"/>
        <v>0.26109660574412535</v>
      </c>
      <c r="Z65" s="6">
        <f t="shared" si="47"/>
        <v>1.160092807424594</v>
      </c>
      <c r="AA65" s="6">
        <f t="shared" si="48"/>
        <v>1.3592233009708738</v>
      </c>
      <c r="AB65" s="6">
        <f t="shared" si="49"/>
        <v>3.4979423868312756</v>
      </c>
      <c r="AC65" s="6">
        <f t="shared" si="50"/>
        <v>1.2173913043478262</v>
      </c>
      <c r="AD65" s="6">
        <f t="shared" si="51"/>
        <v>0.6</v>
      </c>
      <c r="AE65" s="6">
        <f t="shared" si="52"/>
        <v>0.88028169014084512</v>
      </c>
      <c r="AF65" s="6">
        <f t="shared" si="53"/>
        <v>0.20790020790020791</v>
      </c>
      <c r="AG65" s="6">
        <f t="shared" si="54"/>
        <v>0.82815734989648038</v>
      </c>
      <c r="AH65" s="6">
        <f t="shared" si="55"/>
        <v>1.3059701492537312</v>
      </c>
      <c r="AI65" s="6">
        <f t="shared" si="56"/>
        <v>0</v>
      </c>
      <c r="AJ65" s="6">
        <f t="shared" si="57"/>
        <v>0.68027210884353739</v>
      </c>
      <c r="AK65" s="12">
        <f t="shared" si="58"/>
        <v>0.82728306448757749</v>
      </c>
      <c r="AL65" s="4"/>
      <c r="AM65" s="9">
        <f t="shared" si="59"/>
        <v>0</v>
      </c>
      <c r="AN65" s="9">
        <f t="shared" si="60"/>
        <v>1.4613778705636742</v>
      </c>
      <c r="AO65" s="9">
        <f t="shared" si="61"/>
        <v>1.7133956386292832</v>
      </c>
      <c r="AP65" s="9">
        <f t="shared" si="62"/>
        <v>1.4830508474576272</v>
      </c>
      <c r="AQ65" s="9">
        <f t="shared" si="63"/>
        <v>0.81799591002045002</v>
      </c>
      <c r="AR65" s="9">
        <f t="shared" si="64"/>
        <v>0.17699115044247787</v>
      </c>
      <c r="AS65" s="9">
        <f t="shared" si="65"/>
        <v>1.937046004842615</v>
      </c>
      <c r="AT65" s="9">
        <f t="shared" si="66"/>
        <v>1.2658227848101267</v>
      </c>
      <c r="AU65" s="9">
        <f t="shared" si="67"/>
        <v>0.86767895878524948</v>
      </c>
      <c r="AV65" s="9">
        <f t="shared" si="68"/>
        <v>2.1314387211367674</v>
      </c>
      <c r="AW65" s="9">
        <f t="shared" si="69"/>
        <v>0.42643923240938164</v>
      </c>
      <c r="AX65" s="9">
        <f t="shared" si="70"/>
        <v>1.3186813186813187</v>
      </c>
      <c r="AY65" s="9">
        <f t="shared" si="71"/>
        <v>0.21413276231263384</v>
      </c>
      <c r="AZ65" s="9">
        <f t="shared" si="72"/>
        <v>3.5984848484848486</v>
      </c>
      <c r="BA65" s="12">
        <f t="shared" si="73"/>
        <v>1.243752574898318</v>
      </c>
      <c r="BB65" s="4"/>
    </row>
    <row r="66" spans="1:54">
      <c r="A66" s="4" t="s">
        <v>57</v>
      </c>
      <c r="B66" s="11">
        <f t="shared" si="74"/>
        <v>4.2283298097251585</v>
      </c>
      <c r="C66" s="11">
        <f t="shared" si="25"/>
        <v>6.3424947145877377</v>
      </c>
      <c r="D66" s="11">
        <f t="shared" si="26"/>
        <v>3.7837837837837842</v>
      </c>
      <c r="E66" s="11">
        <f t="shared" si="27"/>
        <v>5.393258426966292</v>
      </c>
      <c r="F66" s="11">
        <f t="shared" si="28"/>
        <v>5.7603686635944698</v>
      </c>
      <c r="G66" s="11">
        <f t="shared" si="29"/>
        <v>6.7307692307692308</v>
      </c>
      <c r="H66" s="11">
        <f t="shared" si="30"/>
        <v>16.179337231968809</v>
      </c>
      <c r="I66" s="11">
        <f t="shared" si="31"/>
        <v>4.1304347826086953</v>
      </c>
      <c r="J66" s="11">
        <f t="shared" si="32"/>
        <v>1.3513513513513513</v>
      </c>
      <c r="K66" s="11">
        <f t="shared" si="33"/>
        <v>6.9182389937106921</v>
      </c>
      <c r="L66" s="11">
        <f t="shared" si="34"/>
        <v>3.4693877551020407</v>
      </c>
      <c r="M66" s="11">
        <f t="shared" si="35"/>
        <v>0</v>
      </c>
      <c r="N66" s="12">
        <f t="shared" si="36"/>
        <v>5.3573128953473557</v>
      </c>
      <c r="O66" s="4"/>
      <c r="P66" s="6">
        <f t="shared" si="37"/>
        <v>2.3210831721470022</v>
      </c>
      <c r="Q66" s="6">
        <f t="shared" si="38"/>
        <v>2.0408163265306123</v>
      </c>
      <c r="R66" s="6">
        <f t="shared" si="39"/>
        <v>5.8232931726907635</v>
      </c>
      <c r="S66" s="6">
        <f t="shared" si="40"/>
        <v>4.0219378427787937</v>
      </c>
      <c r="T66" s="6">
        <f t="shared" si="41"/>
        <v>4.9438202247191008</v>
      </c>
      <c r="U66" s="6">
        <f t="shared" si="42"/>
        <v>3.3505154639175259</v>
      </c>
      <c r="V66" s="6">
        <f t="shared" si="43"/>
        <v>0</v>
      </c>
      <c r="W66" s="6">
        <f t="shared" si="44"/>
        <v>12.776412776412776</v>
      </c>
      <c r="X66" s="6">
        <f t="shared" si="45"/>
        <v>9.0128755364806867</v>
      </c>
      <c r="Y66" s="6">
        <f t="shared" si="46"/>
        <v>6.0052219321148828</v>
      </c>
      <c r="Z66" s="6">
        <f t="shared" si="47"/>
        <v>7.6566125290023201</v>
      </c>
      <c r="AA66" s="6">
        <f t="shared" si="48"/>
        <v>0</v>
      </c>
      <c r="AB66" s="6">
        <f t="shared" si="49"/>
        <v>14.403292181069959</v>
      </c>
      <c r="AC66" s="6">
        <f t="shared" si="50"/>
        <v>11.478260869565217</v>
      </c>
      <c r="AD66" s="6">
        <f t="shared" si="51"/>
        <v>0.8</v>
      </c>
      <c r="AE66" s="6">
        <f t="shared" si="52"/>
        <v>6.6901408450704221</v>
      </c>
      <c r="AF66" s="6">
        <f t="shared" si="53"/>
        <v>7.4844074844074848</v>
      </c>
      <c r="AG66" s="6">
        <f t="shared" si="54"/>
        <v>0.41407867494824019</v>
      </c>
      <c r="AH66" s="6">
        <f t="shared" si="55"/>
        <v>2.2388059701492535</v>
      </c>
      <c r="AI66" s="6">
        <f t="shared" si="56"/>
        <v>0</v>
      </c>
      <c r="AJ66" s="6">
        <f t="shared" si="57"/>
        <v>11.111111111111111</v>
      </c>
      <c r="AK66" s="12">
        <f t="shared" si="58"/>
        <v>5.3606041006245784</v>
      </c>
      <c r="AL66" s="4"/>
      <c r="AM66" s="9">
        <f t="shared" si="59"/>
        <v>0.92592592592592582</v>
      </c>
      <c r="AN66" s="9">
        <f t="shared" si="60"/>
        <v>9.3945720250521916</v>
      </c>
      <c r="AO66" s="9">
        <f t="shared" si="61"/>
        <v>1.0903426791277258</v>
      </c>
      <c r="AP66" s="9">
        <f t="shared" si="62"/>
        <v>14.618644067796611</v>
      </c>
      <c r="AQ66" s="9">
        <f t="shared" si="63"/>
        <v>0.20449897750511251</v>
      </c>
      <c r="AR66" s="9">
        <f t="shared" si="64"/>
        <v>11.150442477876107</v>
      </c>
      <c r="AS66" s="9">
        <f t="shared" si="65"/>
        <v>3.6319612590799029</v>
      </c>
      <c r="AT66" s="9">
        <f t="shared" si="66"/>
        <v>0.21097046413502107</v>
      </c>
      <c r="AU66" s="9">
        <f t="shared" si="67"/>
        <v>5.8568329718004337</v>
      </c>
      <c r="AV66" s="9">
        <f t="shared" si="68"/>
        <v>5.1509769094138544</v>
      </c>
      <c r="AW66" s="9">
        <f t="shared" si="69"/>
        <v>4.9040511727078888</v>
      </c>
      <c r="AX66" s="9">
        <f t="shared" si="70"/>
        <v>5.9340659340659334</v>
      </c>
      <c r="AY66" s="9">
        <f t="shared" si="71"/>
        <v>3.6402569593147751</v>
      </c>
      <c r="AZ66" s="9">
        <f t="shared" si="72"/>
        <v>0.75757575757575757</v>
      </c>
      <c r="BA66" s="12">
        <f t="shared" si="73"/>
        <v>4.8193655415269463</v>
      </c>
      <c r="BB66" s="4"/>
    </row>
    <row r="67" spans="1:54">
      <c r="A67" s="4" t="s">
        <v>58</v>
      </c>
      <c r="B67" s="11">
        <f t="shared" si="74"/>
        <v>0</v>
      </c>
      <c r="C67" s="11">
        <f t="shared" si="25"/>
        <v>0.21141649048625794</v>
      </c>
      <c r="D67" s="11">
        <f t="shared" si="26"/>
        <v>0</v>
      </c>
      <c r="E67" s="11">
        <f t="shared" si="27"/>
        <v>0.22471910112359553</v>
      </c>
      <c r="F67" s="11">
        <f t="shared" si="28"/>
        <v>0</v>
      </c>
      <c r="G67" s="11">
        <f t="shared" si="29"/>
        <v>0.19230769230769232</v>
      </c>
      <c r="H67" s="11">
        <f t="shared" si="30"/>
        <v>0.19493177387914229</v>
      </c>
      <c r="I67" s="11">
        <f t="shared" si="31"/>
        <v>0.21739130434782608</v>
      </c>
      <c r="J67" s="11">
        <f t="shared" si="32"/>
        <v>0</v>
      </c>
      <c r="K67" s="11">
        <f t="shared" si="33"/>
        <v>0.20964360587002098</v>
      </c>
      <c r="L67" s="11">
        <f t="shared" si="34"/>
        <v>0.61224489795918369</v>
      </c>
      <c r="M67" s="11">
        <f t="shared" si="35"/>
        <v>0.1941747572815534</v>
      </c>
      <c r="N67" s="12">
        <f t="shared" si="36"/>
        <v>0.17140246860460603</v>
      </c>
      <c r="O67" s="4"/>
      <c r="P67" s="6">
        <f t="shared" si="37"/>
        <v>0</v>
      </c>
      <c r="Q67" s="6">
        <f t="shared" si="38"/>
        <v>0</v>
      </c>
      <c r="R67" s="6">
        <f t="shared" si="39"/>
        <v>0.40160642570281119</v>
      </c>
      <c r="S67" s="6">
        <f t="shared" si="40"/>
        <v>0</v>
      </c>
      <c r="T67" s="6">
        <f t="shared" si="41"/>
        <v>0.22471910112359553</v>
      </c>
      <c r="U67" s="6">
        <f t="shared" si="42"/>
        <v>0.51546391752577314</v>
      </c>
      <c r="V67" s="6">
        <f t="shared" si="43"/>
        <v>0</v>
      </c>
      <c r="W67" s="6">
        <f t="shared" si="44"/>
        <v>0</v>
      </c>
      <c r="X67" s="6">
        <f t="shared" si="45"/>
        <v>0.21459227467811159</v>
      </c>
      <c r="Y67" s="6">
        <f t="shared" si="46"/>
        <v>0.52219321148825071</v>
      </c>
      <c r="Z67" s="6">
        <f t="shared" si="47"/>
        <v>0.46403712296983757</v>
      </c>
      <c r="AA67" s="6">
        <f t="shared" si="48"/>
        <v>0.1941747572815534</v>
      </c>
      <c r="AB67" s="6">
        <f t="shared" si="49"/>
        <v>0.20576131687242799</v>
      </c>
      <c r="AC67" s="6">
        <f t="shared" si="50"/>
        <v>0.17391304347826086</v>
      </c>
      <c r="AD67" s="6">
        <f t="shared" si="51"/>
        <v>0</v>
      </c>
      <c r="AE67" s="6">
        <f t="shared" si="52"/>
        <v>0</v>
      </c>
      <c r="AF67" s="6">
        <f t="shared" si="53"/>
        <v>0.62370062370062374</v>
      </c>
      <c r="AG67" s="6">
        <f t="shared" si="54"/>
        <v>0</v>
      </c>
      <c r="AH67" s="6">
        <f t="shared" si="55"/>
        <v>0</v>
      </c>
      <c r="AI67" s="6">
        <f t="shared" si="56"/>
        <v>0</v>
      </c>
      <c r="AJ67" s="6">
        <f t="shared" si="57"/>
        <v>0.90702947845804993</v>
      </c>
      <c r="AK67" s="12">
        <f t="shared" si="58"/>
        <v>0.21177101301329979</v>
      </c>
      <c r="AL67" s="4"/>
      <c r="AM67" s="9">
        <f t="shared" si="59"/>
        <v>0</v>
      </c>
      <c r="AN67" s="9">
        <f t="shared" si="60"/>
        <v>0.20876826722338201</v>
      </c>
      <c r="AO67" s="9">
        <f t="shared" si="61"/>
        <v>0</v>
      </c>
      <c r="AP67" s="9">
        <f t="shared" si="62"/>
        <v>0.21186440677966101</v>
      </c>
      <c r="AQ67" s="9">
        <f t="shared" si="63"/>
        <v>0</v>
      </c>
      <c r="AR67" s="9">
        <f t="shared" si="64"/>
        <v>0</v>
      </c>
      <c r="AS67" s="9">
        <f t="shared" si="65"/>
        <v>0.24213075060532688</v>
      </c>
      <c r="AT67" s="9">
        <f t="shared" si="66"/>
        <v>0</v>
      </c>
      <c r="AU67" s="9">
        <f t="shared" si="67"/>
        <v>0</v>
      </c>
      <c r="AV67" s="9">
        <f t="shared" si="68"/>
        <v>0</v>
      </c>
      <c r="AW67" s="9">
        <f t="shared" si="69"/>
        <v>0</v>
      </c>
      <c r="AX67" s="9">
        <f t="shared" si="70"/>
        <v>0</v>
      </c>
      <c r="AY67" s="9">
        <f t="shared" si="71"/>
        <v>0</v>
      </c>
      <c r="AZ67" s="9">
        <f t="shared" si="72"/>
        <v>0</v>
      </c>
      <c r="BA67" s="12">
        <f t="shared" si="73"/>
        <v>4.7340244614883564E-2</v>
      </c>
      <c r="BB67" s="4"/>
    </row>
    <row r="68" spans="1:54">
      <c r="A68" s="4" t="s">
        <v>59</v>
      </c>
      <c r="B68" s="11">
        <f t="shared" si="74"/>
        <v>0</v>
      </c>
      <c r="C68" s="11">
        <f t="shared" si="25"/>
        <v>0</v>
      </c>
      <c r="D68" s="11">
        <f t="shared" si="26"/>
        <v>0</v>
      </c>
      <c r="E68" s="11">
        <f t="shared" si="27"/>
        <v>0</v>
      </c>
      <c r="F68" s="11">
        <f t="shared" si="28"/>
        <v>0</v>
      </c>
      <c r="G68" s="11">
        <f t="shared" si="29"/>
        <v>0</v>
      </c>
      <c r="H68" s="11">
        <f t="shared" si="30"/>
        <v>0</v>
      </c>
      <c r="I68" s="11">
        <f t="shared" si="31"/>
        <v>0</v>
      </c>
      <c r="J68" s="11">
        <f t="shared" si="32"/>
        <v>0</v>
      </c>
      <c r="K68" s="11">
        <f t="shared" si="33"/>
        <v>0</v>
      </c>
      <c r="L68" s="11">
        <f t="shared" si="34"/>
        <v>1.0204081632653061</v>
      </c>
      <c r="M68" s="11">
        <f t="shared" si="35"/>
        <v>0</v>
      </c>
      <c r="N68" s="12">
        <f t="shared" si="36"/>
        <v>8.5034013605442174E-2</v>
      </c>
      <c r="O68" s="4"/>
      <c r="P68" s="6">
        <f t="shared" si="37"/>
        <v>0.19342359767891684</v>
      </c>
      <c r="Q68" s="6">
        <f t="shared" si="38"/>
        <v>0</v>
      </c>
      <c r="R68" s="6">
        <f t="shared" si="39"/>
        <v>0.20080321285140559</v>
      </c>
      <c r="S68" s="6">
        <f t="shared" si="40"/>
        <v>0.18281535648994515</v>
      </c>
      <c r="T68" s="6">
        <f t="shared" si="41"/>
        <v>0</v>
      </c>
      <c r="U68" s="6">
        <f t="shared" si="42"/>
        <v>0</v>
      </c>
      <c r="V68" s="6">
        <f t="shared" si="43"/>
        <v>0</v>
      </c>
      <c r="W68" s="6">
        <f t="shared" si="44"/>
        <v>0</v>
      </c>
      <c r="X68" s="6">
        <f t="shared" si="45"/>
        <v>0</v>
      </c>
      <c r="Y68" s="6">
        <f t="shared" si="46"/>
        <v>0.26109660574412535</v>
      </c>
      <c r="Z68" s="6">
        <f t="shared" si="47"/>
        <v>0.23201856148491878</v>
      </c>
      <c r="AA68" s="6">
        <f t="shared" si="48"/>
        <v>0</v>
      </c>
      <c r="AB68" s="6">
        <f t="shared" si="49"/>
        <v>0</v>
      </c>
      <c r="AC68" s="6">
        <f t="shared" si="50"/>
        <v>0.17391304347826086</v>
      </c>
      <c r="AD68" s="6">
        <f t="shared" si="51"/>
        <v>0</v>
      </c>
      <c r="AE68" s="6">
        <f t="shared" si="52"/>
        <v>0</v>
      </c>
      <c r="AF68" s="6">
        <f t="shared" si="53"/>
        <v>0.20790020790020791</v>
      </c>
      <c r="AG68" s="6">
        <f t="shared" si="54"/>
        <v>0</v>
      </c>
      <c r="AH68" s="6">
        <f t="shared" si="55"/>
        <v>0</v>
      </c>
      <c r="AI68" s="6">
        <f t="shared" si="56"/>
        <v>0</v>
      </c>
      <c r="AJ68" s="6">
        <f t="shared" si="57"/>
        <v>0.22675736961451248</v>
      </c>
      <c r="AK68" s="12">
        <f t="shared" si="58"/>
        <v>7.9939426440109179E-2</v>
      </c>
      <c r="AL68" s="4"/>
      <c r="AM68" s="9">
        <f t="shared" si="59"/>
        <v>0</v>
      </c>
      <c r="AN68" s="9">
        <f t="shared" si="60"/>
        <v>0</v>
      </c>
      <c r="AO68" s="9">
        <f t="shared" si="61"/>
        <v>0.1557632398753894</v>
      </c>
      <c r="AP68" s="9">
        <f t="shared" si="62"/>
        <v>0</v>
      </c>
      <c r="AQ68" s="9">
        <f t="shared" si="63"/>
        <v>0</v>
      </c>
      <c r="AR68" s="9">
        <f t="shared" si="64"/>
        <v>0</v>
      </c>
      <c r="AS68" s="9">
        <f t="shared" si="65"/>
        <v>0</v>
      </c>
      <c r="AT68" s="9">
        <f t="shared" si="66"/>
        <v>0</v>
      </c>
      <c r="AU68" s="9">
        <f t="shared" si="67"/>
        <v>0.43383947939262474</v>
      </c>
      <c r="AV68" s="9">
        <f t="shared" si="68"/>
        <v>0</v>
      </c>
      <c r="AW68" s="9">
        <f t="shared" si="69"/>
        <v>0</v>
      </c>
      <c r="AX68" s="9">
        <f t="shared" si="70"/>
        <v>0</v>
      </c>
      <c r="AY68" s="9">
        <f t="shared" si="71"/>
        <v>0.21413276231263384</v>
      </c>
      <c r="AZ68" s="9">
        <f t="shared" si="72"/>
        <v>0</v>
      </c>
      <c r="BA68" s="12">
        <f t="shared" si="73"/>
        <v>5.7409677255760565E-2</v>
      </c>
      <c r="BB68" s="4"/>
    </row>
    <row r="69" spans="1:54">
      <c r="A69" s="4" t="s">
        <v>60</v>
      </c>
      <c r="B69" s="11">
        <f t="shared" si="74"/>
        <v>0</v>
      </c>
      <c r="C69" s="11">
        <f t="shared" si="25"/>
        <v>0</v>
      </c>
      <c r="D69" s="11">
        <f t="shared" si="26"/>
        <v>0</v>
      </c>
      <c r="E69" s="11">
        <f t="shared" si="27"/>
        <v>0</v>
      </c>
      <c r="F69" s="11">
        <f t="shared" si="28"/>
        <v>0.2304147465437788</v>
      </c>
      <c r="G69" s="11">
        <f t="shared" si="29"/>
        <v>0</v>
      </c>
      <c r="H69" s="11">
        <f t="shared" si="30"/>
        <v>0.58479532163742687</v>
      </c>
      <c r="I69" s="11">
        <f t="shared" si="31"/>
        <v>0.65217391304347827</v>
      </c>
      <c r="J69" s="11">
        <f t="shared" si="32"/>
        <v>0.5791505791505791</v>
      </c>
      <c r="K69" s="11">
        <f t="shared" si="33"/>
        <v>0</v>
      </c>
      <c r="L69" s="11">
        <f t="shared" si="34"/>
        <v>0.61224489795918369</v>
      </c>
      <c r="M69" s="11">
        <f t="shared" si="35"/>
        <v>0</v>
      </c>
      <c r="N69" s="12">
        <f t="shared" si="36"/>
        <v>0.22156495486120389</v>
      </c>
      <c r="O69" s="4"/>
      <c r="P69" s="6">
        <f t="shared" si="37"/>
        <v>0.38684719535783368</v>
      </c>
      <c r="Q69" s="6">
        <f t="shared" si="38"/>
        <v>0</v>
      </c>
      <c r="R69" s="6">
        <f t="shared" si="39"/>
        <v>0</v>
      </c>
      <c r="S69" s="6">
        <f t="shared" si="40"/>
        <v>0</v>
      </c>
      <c r="T69" s="6">
        <f t="shared" si="41"/>
        <v>0.44943820224719105</v>
      </c>
      <c r="U69" s="6">
        <f t="shared" si="42"/>
        <v>0</v>
      </c>
      <c r="V69" s="6">
        <f t="shared" si="43"/>
        <v>0</v>
      </c>
      <c r="W69" s="6">
        <f t="shared" si="44"/>
        <v>0</v>
      </c>
      <c r="X69" s="6">
        <f t="shared" si="45"/>
        <v>0.42918454935622319</v>
      </c>
      <c r="Y69" s="6">
        <f t="shared" si="46"/>
        <v>0.52219321148825071</v>
      </c>
      <c r="Z69" s="6">
        <f t="shared" si="47"/>
        <v>0.46403712296983757</v>
      </c>
      <c r="AA69" s="6">
        <f t="shared" si="48"/>
        <v>0</v>
      </c>
      <c r="AB69" s="6">
        <f t="shared" si="49"/>
        <v>0.82304526748971196</v>
      </c>
      <c r="AC69" s="6">
        <f t="shared" si="50"/>
        <v>0</v>
      </c>
      <c r="AD69" s="6">
        <f t="shared" si="51"/>
        <v>0.2</v>
      </c>
      <c r="AE69" s="6">
        <f t="shared" si="52"/>
        <v>0.35211267605633806</v>
      </c>
      <c r="AF69" s="6">
        <f t="shared" si="53"/>
        <v>0.62370062370062374</v>
      </c>
      <c r="AG69" s="6">
        <f t="shared" si="54"/>
        <v>0.41407867494824019</v>
      </c>
      <c r="AH69" s="6">
        <f t="shared" si="55"/>
        <v>0.55970149253731338</v>
      </c>
      <c r="AI69" s="6">
        <f t="shared" si="56"/>
        <v>1</v>
      </c>
      <c r="AJ69" s="6">
        <f t="shared" si="57"/>
        <v>0.22675736961451248</v>
      </c>
      <c r="AK69" s="12">
        <f t="shared" si="58"/>
        <v>0.30719506598886082</v>
      </c>
      <c r="AL69" s="4"/>
      <c r="AM69" s="9">
        <f t="shared" si="59"/>
        <v>0.46296296296296291</v>
      </c>
      <c r="AN69" s="9">
        <f t="shared" si="60"/>
        <v>0.20876826722338201</v>
      </c>
      <c r="AO69" s="9">
        <f t="shared" si="61"/>
        <v>0.1557632398753894</v>
      </c>
      <c r="AP69" s="9">
        <f t="shared" si="62"/>
        <v>0.21186440677966101</v>
      </c>
      <c r="AQ69" s="9">
        <f t="shared" si="63"/>
        <v>0</v>
      </c>
      <c r="AR69" s="9">
        <f t="shared" si="64"/>
        <v>0.17699115044247787</v>
      </c>
      <c r="AS69" s="9">
        <f t="shared" si="65"/>
        <v>0</v>
      </c>
      <c r="AT69" s="9">
        <f t="shared" si="66"/>
        <v>0</v>
      </c>
      <c r="AU69" s="9">
        <f t="shared" si="67"/>
        <v>0.43383947939262474</v>
      </c>
      <c r="AV69" s="9">
        <f t="shared" si="68"/>
        <v>0.35523978685612789</v>
      </c>
      <c r="AW69" s="9">
        <f t="shared" si="69"/>
        <v>0.85287846481876328</v>
      </c>
      <c r="AX69" s="9">
        <f t="shared" si="70"/>
        <v>0.65934065934065933</v>
      </c>
      <c r="AY69" s="9">
        <f t="shared" si="71"/>
        <v>0.21413276231263384</v>
      </c>
      <c r="AZ69" s="9">
        <f t="shared" si="72"/>
        <v>0</v>
      </c>
      <c r="BA69" s="12">
        <f t="shared" si="73"/>
        <v>0.26655579857176304</v>
      </c>
      <c r="BB69" s="4"/>
    </row>
    <row r="70" spans="1:54">
      <c r="A70" s="4" t="s">
        <v>61</v>
      </c>
      <c r="B70" s="11">
        <f t="shared" si="74"/>
        <v>0.21141649048625794</v>
      </c>
      <c r="C70" s="11">
        <f t="shared" si="25"/>
        <v>0.21141649048625794</v>
      </c>
      <c r="D70" s="11">
        <f t="shared" si="26"/>
        <v>0</v>
      </c>
      <c r="E70" s="11">
        <f t="shared" si="27"/>
        <v>0</v>
      </c>
      <c r="F70" s="11">
        <f t="shared" si="28"/>
        <v>0.92165898617511521</v>
      </c>
      <c r="G70" s="11">
        <f t="shared" si="29"/>
        <v>0.19230769230769232</v>
      </c>
      <c r="H70" s="11">
        <f t="shared" si="30"/>
        <v>0.19493177387914229</v>
      </c>
      <c r="I70" s="11">
        <f t="shared" si="31"/>
        <v>0.21739130434782608</v>
      </c>
      <c r="J70" s="11">
        <f t="shared" si="32"/>
        <v>0</v>
      </c>
      <c r="K70" s="11">
        <f t="shared" si="33"/>
        <v>0.20964360587002098</v>
      </c>
      <c r="L70" s="11">
        <f t="shared" si="34"/>
        <v>1.6326530612244898</v>
      </c>
      <c r="M70" s="11">
        <f t="shared" si="35"/>
        <v>0</v>
      </c>
      <c r="N70" s="12">
        <f t="shared" si="36"/>
        <v>0.31595161706473357</v>
      </c>
      <c r="O70" s="4"/>
      <c r="P70" s="6">
        <f t="shared" si="37"/>
        <v>0.19342359767891684</v>
      </c>
      <c r="Q70" s="6">
        <f t="shared" si="38"/>
        <v>1.2755102040816326</v>
      </c>
      <c r="R70" s="6">
        <f t="shared" si="39"/>
        <v>0.20080321285140559</v>
      </c>
      <c r="S70" s="6">
        <f t="shared" si="40"/>
        <v>0</v>
      </c>
      <c r="T70" s="6">
        <f t="shared" si="41"/>
        <v>0.44943820224719105</v>
      </c>
      <c r="U70" s="6">
        <f t="shared" si="42"/>
        <v>0</v>
      </c>
      <c r="V70" s="6">
        <f t="shared" si="43"/>
        <v>0</v>
      </c>
      <c r="W70" s="6">
        <f t="shared" si="44"/>
        <v>0.73710073710073709</v>
      </c>
      <c r="X70" s="6">
        <f t="shared" si="45"/>
        <v>0.64377682403433478</v>
      </c>
      <c r="Y70" s="6">
        <f t="shared" si="46"/>
        <v>0.52219321148825071</v>
      </c>
      <c r="Z70" s="6">
        <f t="shared" si="47"/>
        <v>0.46403712296983757</v>
      </c>
      <c r="AA70" s="6">
        <f t="shared" si="48"/>
        <v>0</v>
      </c>
      <c r="AB70" s="6">
        <f t="shared" si="49"/>
        <v>0.41152263374485598</v>
      </c>
      <c r="AC70" s="6">
        <f t="shared" si="50"/>
        <v>0.52173913043478271</v>
      </c>
      <c r="AD70" s="6">
        <f t="shared" si="51"/>
        <v>0</v>
      </c>
      <c r="AE70" s="6">
        <f t="shared" si="52"/>
        <v>0.17605633802816903</v>
      </c>
      <c r="AF70" s="6">
        <f t="shared" si="53"/>
        <v>0.62370062370062374</v>
      </c>
      <c r="AG70" s="6">
        <f t="shared" si="54"/>
        <v>0</v>
      </c>
      <c r="AH70" s="6">
        <f t="shared" si="55"/>
        <v>0</v>
      </c>
      <c r="AI70" s="6">
        <f t="shared" si="56"/>
        <v>0</v>
      </c>
      <c r="AJ70" s="6">
        <f t="shared" si="57"/>
        <v>0.22675736961451248</v>
      </c>
      <c r="AK70" s="12">
        <f t="shared" si="58"/>
        <v>0.30695520037977386</v>
      </c>
      <c r="AL70" s="4"/>
      <c r="AM70" s="9">
        <f t="shared" si="59"/>
        <v>0</v>
      </c>
      <c r="AN70" s="9">
        <f t="shared" si="60"/>
        <v>0</v>
      </c>
      <c r="AO70" s="9">
        <f t="shared" si="61"/>
        <v>0</v>
      </c>
      <c r="AP70" s="9">
        <f t="shared" si="62"/>
        <v>0.63559322033898313</v>
      </c>
      <c r="AQ70" s="9">
        <f t="shared" si="63"/>
        <v>0</v>
      </c>
      <c r="AR70" s="9">
        <f t="shared" si="64"/>
        <v>0.35398230088495575</v>
      </c>
      <c r="AS70" s="9">
        <f t="shared" si="65"/>
        <v>0.48426150121065376</v>
      </c>
      <c r="AT70" s="9">
        <f t="shared" si="66"/>
        <v>0</v>
      </c>
      <c r="AU70" s="9">
        <f t="shared" si="67"/>
        <v>1.3015184381778742</v>
      </c>
      <c r="AV70" s="9">
        <f t="shared" si="68"/>
        <v>0</v>
      </c>
      <c r="AW70" s="9">
        <f t="shared" si="69"/>
        <v>0</v>
      </c>
      <c r="AX70" s="9">
        <f t="shared" si="70"/>
        <v>0</v>
      </c>
      <c r="AY70" s="9">
        <f t="shared" si="71"/>
        <v>0.42826552462526768</v>
      </c>
      <c r="AZ70" s="9">
        <f t="shared" si="72"/>
        <v>0</v>
      </c>
      <c r="BA70" s="12">
        <f t="shared" si="73"/>
        <v>0.2288300703741239</v>
      </c>
      <c r="BB70" s="4"/>
    </row>
    <row r="71" spans="1:54">
      <c r="A71" s="4" t="s">
        <v>62</v>
      </c>
      <c r="B71" s="11">
        <f t="shared" si="74"/>
        <v>5.9196617336152215</v>
      </c>
      <c r="C71" s="11">
        <f t="shared" si="25"/>
        <v>7.1881606765327692</v>
      </c>
      <c r="D71" s="11">
        <f t="shared" si="26"/>
        <v>1.8018018018018018</v>
      </c>
      <c r="E71" s="11">
        <f t="shared" si="27"/>
        <v>4.7191011235955056</v>
      </c>
      <c r="F71" s="11">
        <f t="shared" si="28"/>
        <v>6.6820276497695854</v>
      </c>
      <c r="G71" s="11">
        <f t="shared" si="29"/>
        <v>3.2692307692307696</v>
      </c>
      <c r="H71" s="11">
        <f t="shared" si="30"/>
        <v>2.53411306042885</v>
      </c>
      <c r="I71" s="11">
        <f t="shared" si="31"/>
        <v>3.2608695652173911</v>
      </c>
      <c r="J71" s="11">
        <f t="shared" si="32"/>
        <v>6.9498069498069501</v>
      </c>
      <c r="K71" s="11">
        <f t="shared" si="33"/>
        <v>6.9182389937106921</v>
      </c>
      <c r="L71" s="11">
        <f t="shared" si="34"/>
        <v>4.6938775510204085</v>
      </c>
      <c r="M71" s="11">
        <f t="shared" si="35"/>
        <v>1.9417475728155338</v>
      </c>
      <c r="N71" s="12">
        <f t="shared" si="36"/>
        <v>4.6565531206287902</v>
      </c>
      <c r="O71" s="4"/>
      <c r="P71" s="6">
        <f t="shared" si="37"/>
        <v>3.2882011605415857</v>
      </c>
      <c r="Q71" s="6">
        <f t="shared" si="38"/>
        <v>3.8265306122448979</v>
      </c>
      <c r="R71" s="6">
        <f t="shared" si="39"/>
        <v>5.2208835341365463</v>
      </c>
      <c r="S71" s="6">
        <f t="shared" si="40"/>
        <v>2.5594149908592323</v>
      </c>
      <c r="T71" s="6">
        <f t="shared" si="41"/>
        <v>5.8426966292134832</v>
      </c>
      <c r="U71" s="6">
        <f t="shared" si="42"/>
        <v>7.9896907216494837</v>
      </c>
      <c r="V71" s="6">
        <f t="shared" si="43"/>
        <v>2.8985507246376812</v>
      </c>
      <c r="W71" s="6">
        <f t="shared" si="44"/>
        <v>5.1597051597051591</v>
      </c>
      <c r="X71" s="6">
        <f t="shared" si="45"/>
        <v>6.0085836909871242</v>
      </c>
      <c r="Y71" s="6">
        <f t="shared" si="46"/>
        <v>2.3498694516971277</v>
      </c>
      <c r="Z71" s="6">
        <f t="shared" si="47"/>
        <v>7.8886310904872383</v>
      </c>
      <c r="AA71" s="6">
        <f t="shared" si="48"/>
        <v>1.5533980582524272</v>
      </c>
      <c r="AB71" s="6">
        <f t="shared" si="49"/>
        <v>5.9670781893004117</v>
      </c>
      <c r="AC71" s="6">
        <f t="shared" si="50"/>
        <v>5.7391304347826084</v>
      </c>
      <c r="AD71" s="6">
        <f t="shared" si="51"/>
        <v>1</v>
      </c>
      <c r="AE71" s="6">
        <f t="shared" si="52"/>
        <v>6.8661971830985919</v>
      </c>
      <c r="AF71" s="6">
        <f t="shared" si="53"/>
        <v>4.1580041580041582</v>
      </c>
      <c r="AG71" s="6">
        <f t="shared" si="54"/>
        <v>5.1759834368530022</v>
      </c>
      <c r="AH71" s="6">
        <f t="shared" si="55"/>
        <v>2.2388059701492535</v>
      </c>
      <c r="AI71" s="6">
        <f t="shared" si="56"/>
        <v>6</v>
      </c>
      <c r="AJ71" s="6">
        <f t="shared" si="57"/>
        <v>2.4943310657596371</v>
      </c>
      <c r="AK71" s="12">
        <f t="shared" si="58"/>
        <v>4.4869374410647458</v>
      </c>
      <c r="AL71" s="4"/>
      <c r="AM71" s="9">
        <f t="shared" si="59"/>
        <v>2.083333333333333</v>
      </c>
      <c r="AN71" s="9">
        <f t="shared" si="60"/>
        <v>2.9227557411273484</v>
      </c>
      <c r="AO71" s="9">
        <f t="shared" si="61"/>
        <v>2.4922118380062304</v>
      </c>
      <c r="AP71" s="9">
        <f t="shared" si="62"/>
        <v>5.2966101694915251</v>
      </c>
      <c r="AQ71" s="9">
        <f t="shared" si="63"/>
        <v>2.6584867075664622</v>
      </c>
      <c r="AR71" s="9">
        <f t="shared" si="64"/>
        <v>11.327433628318584</v>
      </c>
      <c r="AS71" s="9">
        <f t="shared" si="65"/>
        <v>7.7481840193704601</v>
      </c>
      <c r="AT71" s="9">
        <f t="shared" si="66"/>
        <v>2.3206751054852321</v>
      </c>
      <c r="AU71" s="9">
        <f t="shared" si="67"/>
        <v>4.3383947939262475</v>
      </c>
      <c r="AV71" s="9">
        <f t="shared" si="68"/>
        <v>2.1314387211367674</v>
      </c>
      <c r="AW71" s="9">
        <f t="shared" si="69"/>
        <v>1.4925373134328357</v>
      </c>
      <c r="AX71" s="9">
        <f t="shared" si="70"/>
        <v>3.296703296703297</v>
      </c>
      <c r="AY71" s="9">
        <f t="shared" si="71"/>
        <v>3.8543897216274088</v>
      </c>
      <c r="AZ71" s="9">
        <f t="shared" si="72"/>
        <v>2.083333333333333</v>
      </c>
      <c r="BA71" s="12">
        <f t="shared" si="73"/>
        <v>3.8604634087756473</v>
      </c>
      <c r="BB71" s="4"/>
    </row>
    <row r="72" spans="1:54">
      <c r="A72" s="4" t="s">
        <v>63</v>
      </c>
      <c r="B72" s="11">
        <f t="shared" si="74"/>
        <v>23.255813953488371</v>
      </c>
      <c r="C72" s="11">
        <f t="shared" si="25"/>
        <v>29.175475687103592</v>
      </c>
      <c r="D72" s="11">
        <f t="shared" si="26"/>
        <v>29.189189189189189</v>
      </c>
      <c r="E72" s="11">
        <f t="shared" si="27"/>
        <v>34.831460674157306</v>
      </c>
      <c r="F72" s="11">
        <f t="shared" si="28"/>
        <v>28.110599078341014</v>
      </c>
      <c r="G72" s="11">
        <f t="shared" si="29"/>
        <v>20.576923076923077</v>
      </c>
      <c r="H72" s="11">
        <f t="shared" si="30"/>
        <v>25.341130604288498</v>
      </c>
      <c r="I72" s="11">
        <f t="shared" si="31"/>
        <v>29.347826086956523</v>
      </c>
      <c r="J72" s="11">
        <f t="shared" si="32"/>
        <v>36.100386100386103</v>
      </c>
      <c r="K72" s="11">
        <f t="shared" si="33"/>
        <v>26.624737945492662</v>
      </c>
      <c r="L72" s="11">
        <f t="shared" si="34"/>
        <v>23.061224489795919</v>
      </c>
      <c r="M72" s="11">
        <f t="shared" si="35"/>
        <v>36.310679611650485</v>
      </c>
      <c r="N72" s="12">
        <f t="shared" si="36"/>
        <v>28.493787208147726</v>
      </c>
      <c r="O72" s="4"/>
      <c r="P72" s="6">
        <f t="shared" si="37"/>
        <v>22.823984526112184</v>
      </c>
      <c r="Q72" s="6">
        <f t="shared" si="38"/>
        <v>27.295918367346939</v>
      </c>
      <c r="R72" s="6">
        <f t="shared" si="39"/>
        <v>28.112449799196789</v>
      </c>
      <c r="S72" s="6">
        <f t="shared" si="40"/>
        <v>36.928702010968919</v>
      </c>
      <c r="T72" s="6">
        <f t="shared" si="41"/>
        <v>24.943820224719101</v>
      </c>
      <c r="U72" s="6">
        <f t="shared" si="42"/>
        <v>28.092783505154639</v>
      </c>
      <c r="V72" s="6">
        <f t="shared" si="43"/>
        <v>33.333333333333329</v>
      </c>
      <c r="W72" s="6">
        <f t="shared" si="44"/>
        <v>28.501228501228503</v>
      </c>
      <c r="X72" s="6">
        <f t="shared" si="45"/>
        <v>23.819742489270386</v>
      </c>
      <c r="Y72" s="6">
        <f t="shared" si="46"/>
        <v>24.281984334203656</v>
      </c>
      <c r="Z72" s="6">
        <f t="shared" si="47"/>
        <v>33.178654292343381</v>
      </c>
      <c r="AA72" s="6">
        <f t="shared" si="48"/>
        <v>36.699029126213595</v>
      </c>
      <c r="AB72" s="6">
        <f t="shared" si="49"/>
        <v>22.633744855967077</v>
      </c>
      <c r="AC72" s="6">
        <f t="shared" si="50"/>
        <v>25.739130434782609</v>
      </c>
      <c r="AD72" s="6">
        <f t="shared" si="51"/>
        <v>40.200000000000003</v>
      </c>
      <c r="AE72" s="6">
        <f t="shared" si="52"/>
        <v>26.760563380281688</v>
      </c>
      <c r="AF72" s="6">
        <f t="shared" si="53"/>
        <v>23.908523908523911</v>
      </c>
      <c r="AG72" s="6">
        <f t="shared" si="54"/>
        <v>23.809523809523807</v>
      </c>
      <c r="AH72" s="6">
        <f t="shared" si="55"/>
        <v>33.208955223880601</v>
      </c>
      <c r="AI72" s="6">
        <f t="shared" si="56"/>
        <v>31</v>
      </c>
      <c r="AJ72" s="6">
        <f t="shared" si="57"/>
        <v>22.222222222222221</v>
      </c>
      <c r="AK72" s="12">
        <f t="shared" si="58"/>
        <v>28.452109254536822</v>
      </c>
      <c r="AL72" s="4"/>
      <c r="AM72" s="9">
        <f t="shared" si="59"/>
        <v>44.907407407407405</v>
      </c>
      <c r="AN72" s="9">
        <f t="shared" si="60"/>
        <v>32.567849686847602</v>
      </c>
      <c r="AO72" s="9">
        <f t="shared" si="61"/>
        <v>40.498442367601243</v>
      </c>
      <c r="AP72" s="9">
        <f t="shared" si="62"/>
        <v>28.601694915254239</v>
      </c>
      <c r="AQ72" s="9">
        <f t="shared" si="63"/>
        <v>37.014314928425357</v>
      </c>
      <c r="AR72" s="9">
        <f t="shared" si="64"/>
        <v>21.592920353982301</v>
      </c>
      <c r="AS72" s="9">
        <f t="shared" si="65"/>
        <v>33.171912832929785</v>
      </c>
      <c r="AT72" s="9">
        <f t="shared" si="66"/>
        <v>41.350210970464133</v>
      </c>
      <c r="AU72" s="9">
        <f t="shared" si="67"/>
        <v>25.379609544468547</v>
      </c>
      <c r="AV72" s="9">
        <f t="shared" si="68"/>
        <v>36.944937833037301</v>
      </c>
      <c r="AW72" s="9">
        <f t="shared" si="69"/>
        <v>37.739872068230277</v>
      </c>
      <c r="AX72" s="9">
        <f t="shared" si="70"/>
        <v>32.087912087912088</v>
      </c>
      <c r="AY72" s="9">
        <f t="shared" si="71"/>
        <v>24.839400428265524</v>
      </c>
      <c r="AZ72" s="9">
        <f t="shared" si="72"/>
        <v>37.310606060606062</v>
      </c>
      <c r="BA72" s="12">
        <f t="shared" si="73"/>
        <v>33.857649391816565</v>
      </c>
      <c r="BB72" s="4"/>
    </row>
    <row r="73" spans="1:54">
      <c r="A73" s="4" t="s">
        <v>64</v>
      </c>
      <c r="B73" s="11">
        <f t="shared" si="74"/>
        <v>5.7082452431289639</v>
      </c>
      <c r="C73" s="11">
        <f t="shared" si="25"/>
        <v>3.382663847780127</v>
      </c>
      <c r="D73" s="11">
        <f t="shared" si="26"/>
        <v>2.7027027027027026</v>
      </c>
      <c r="E73" s="11">
        <f t="shared" si="27"/>
        <v>6.9662921348314599</v>
      </c>
      <c r="F73" s="11">
        <f t="shared" si="28"/>
        <v>5.2995391705069128</v>
      </c>
      <c r="G73" s="11">
        <f t="shared" si="29"/>
        <v>6.7307692307692308</v>
      </c>
      <c r="H73" s="11">
        <f t="shared" si="30"/>
        <v>4.6783625730994149</v>
      </c>
      <c r="I73" s="11">
        <f t="shared" si="31"/>
        <v>6.3043478260869561</v>
      </c>
      <c r="J73" s="11">
        <f t="shared" si="32"/>
        <v>5.7915057915057915</v>
      </c>
      <c r="K73" s="11">
        <f t="shared" si="33"/>
        <v>6.2893081761006293</v>
      </c>
      <c r="L73" s="11">
        <f t="shared" si="34"/>
        <v>9.591836734693878</v>
      </c>
      <c r="M73" s="11">
        <f t="shared" si="35"/>
        <v>3.6893203883495143</v>
      </c>
      <c r="N73" s="12">
        <f t="shared" si="36"/>
        <v>5.5945744849629646</v>
      </c>
      <c r="O73" s="4"/>
      <c r="P73" s="6">
        <f t="shared" si="37"/>
        <v>7.7369439071566735</v>
      </c>
      <c r="Q73" s="6">
        <f t="shared" si="38"/>
        <v>6.8877551020408152</v>
      </c>
      <c r="R73" s="6">
        <f t="shared" si="39"/>
        <v>4.8192771084337354</v>
      </c>
      <c r="S73" s="6">
        <f t="shared" si="40"/>
        <v>6.5813528336380251</v>
      </c>
      <c r="T73" s="6">
        <f t="shared" si="41"/>
        <v>6.9662921348314599</v>
      </c>
      <c r="U73" s="6">
        <f t="shared" si="42"/>
        <v>6.1855670103092786</v>
      </c>
      <c r="V73" s="6">
        <f t="shared" si="43"/>
        <v>1.932367149758454</v>
      </c>
      <c r="W73" s="6">
        <f t="shared" si="44"/>
        <v>5.4054054054054053</v>
      </c>
      <c r="X73" s="6">
        <f t="shared" si="45"/>
        <v>6.0085836909871242</v>
      </c>
      <c r="Y73" s="6">
        <f t="shared" si="46"/>
        <v>4.1775456919060057</v>
      </c>
      <c r="Z73" s="6">
        <f t="shared" si="47"/>
        <v>3.9443155452436192</v>
      </c>
      <c r="AA73" s="6">
        <f t="shared" si="48"/>
        <v>6.7961165048543686</v>
      </c>
      <c r="AB73" s="6">
        <f t="shared" si="49"/>
        <v>7.2016460905349797</v>
      </c>
      <c r="AC73" s="6">
        <f t="shared" si="50"/>
        <v>5.5652173913043477</v>
      </c>
      <c r="AD73" s="6">
        <f t="shared" si="51"/>
        <v>9</v>
      </c>
      <c r="AE73" s="6">
        <f t="shared" si="52"/>
        <v>7.042253521126761</v>
      </c>
      <c r="AF73" s="6">
        <f t="shared" si="53"/>
        <v>9.3555093555093567</v>
      </c>
      <c r="AG73" s="6">
        <f t="shared" si="54"/>
        <v>0.6211180124223602</v>
      </c>
      <c r="AH73" s="6">
        <f t="shared" si="55"/>
        <v>8.9552238805970141</v>
      </c>
      <c r="AI73" s="6">
        <f t="shared" si="56"/>
        <v>1.5</v>
      </c>
      <c r="AJ73" s="6">
        <f t="shared" si="57"/>
        <v>4.9886621315192743</v>
      </c>
      <c r="AK73" s="12">
        <f t="shared" si="58"/>
        <v>5.7938644032180502</v>
      </c>
      <c r="AL73" s="4"/>
      <c r="AM73" s="9">
        <f t="shared" si="59"/>
        <v>4.1666666666666661</v>
      </c>
      <c r="AN73" s="9">
        <f t="shared" si="60"/>
        <v>4.8016701461377869</v>
      </c>
      <c r="AO73" s="9">
        <f t="shared" si="61"/>
        <v>5.1401869158878499</v>
      </c>
      <c r="AP73" s="9">
        <f t="shared" si="62"/>
        <v>5.7203389830508478</v>
      </c>
      <c r="AQ73" s="9">
        <f t="shared" si="63"/>
        <v>1.6359918200409</v>
      </c>
      <c r="AR73" s="9">
        <f t="shared" si="64"/>
        <v>5.3097345132743365</v>
      </c>
      <c r="AS73" s="9">
        <f t="shared" si="65"/>
        <v>7.2639225181598057</v>
      </c>
      <c r="AT73" s="9">
        <f t="shared" si="66"/>
        <v>2.5316455696202533</v>
      </c>
      <c r="AU73" s="9">
        <f t="shared" si="67"/>
        <v>5.4229934924078096</v>
      </c>
      <c r="AV73" s="9">
        <f t="shared" si="68"/>
        <v>6.0390763765541742</v>
      </c>
      <c r="AW73" s="9">
        <f t="shared" si="69"/>
        <v>9.1684434968017072</v>
      </c>
      <c r="AX73" s="9">
        <f t="shared" si="70"/>
        <v>9.8901098901098905</v>
      </c>
      <c r="AY73" s="9">
        <f t="shared" si="71"/>
        <v>2.9978586723768736</v>
      </c>
      <c r="AZ73" s="9">
        <f t="shared" si="72"/>
        <v>5.1136363636363642</v>
      </c>
      <c r="BA73" s="12">
        <f t="shared" si="73"/>
        <v>5.3715911017660911</v>
      </c>
      <c r="BB73" s="4"/>
    </row>
    <row r="74" spans="1:54">
      <c r="A74" s="4" t="s">
        <v>65</v>
      </c>
      <c r="B74" s="11">
        <f t="shared" si="74"/>
        <v>8.456659619450317</v>
      </c>
      <c r="C74" s="11">
        <f t="shared" si="25"/>
        <v>14.376321353065538</v>
      </c>
      <c r="D74" s="11">
        <f t="shared" si="26"/>
        <v>9.0090090090090094</v>
      </c>
      <c r="E74" s="11">
        <f t="shared" si="27"/>
        <v>1.5730337078651686</v>
      </c>
      <c r="F74" s="11">
        <f t="shared" si="28"/>
        <v>7.6036866359447011</v>
      </c>
      <c r="G74" s="11">
        <f t="shared" si="29"/>
        <v>10.384615384615385</v>
      </c>
      <c r="H74" s="11">
        <f t="shared" si="30"/>
        <v>4.6783625730994149</v>
      </c>
      <c r="I74" s="11">
        <f t="shared" si="31"/>
        <v>12.173913043478262</v>
      </c>
      <c r="J74" s="11">
        <f t="shared" si="32"/>
        <v>9.6525096525096519</v>
      </c>
      <c r="K74" s="11">
        <f t="shared" si="33"/>
        <v>2.5157232704402519</v>
      </c>
      <c r="L74" s="11">
        <f t="shared" si="34"/>
        <v>6.9387755102040813</v>
      </c>
      <c r="M74" s="11">
        <f t="shared" si="35"/>
        <v>9.5145631067961158</v>
      </c>
      <c r="N74" s="12">
        <f t="shared" si="36"/>
        <v>8.0730977388731571</v>
      </c>
      <c r="O74" s="4"/>
      <c r="P74" s="6">
        <f t="shared" si="37"/>
        <v>19.148936170212767</v>
      </c>
      <c r="Q74" s="6">
        <f t="shared" si="38"/>
        <v>10.204081632653061</v>
      </c>
      <c r="R74" s="6">
        <f t="shared" si="39"/>
        <v>4.4176706827309236</v>
      </c>
      <c r="S74" s="6">
        <f t="shared" si="40"/>
        <v>4.3875685557586834</v>
      </c>
      <c r="T74" s="6">
        <f t="shared" si="41"/>
        <v>2.0224719101123596</v>
      </c>
      <c r="U74" s="6">
        <f t="shared" si="42"/>
        <v>1.2886597938144329</v>
      </c>
      <c r="V74" s="6">
        <f t="shared" si="43"/>
        <v>1.932367149758454</v>
      </c>
      <c r="W74" s="6">
        <f t="shared" si="44"/>
        <v>0.73710073710073709</v>
      </c>
      <c r="X74" s="6">
        <f t="shared" si="45"/>
        <v>5.3648068669527902</v>
      </c>
      <c r="Y74" s="6">
        <f t="shared" si="46"/>
        <v>2.610966057441253</v>
      </c>
      <c r="Z74" s="6">
        <f t="shared" si="47"/>
        <v>3.2482598607888629</v>
      </c>
      <c r="AA74" s="6">
        <f t="shared" si="48"/>
        <v>1.5533980582524272</v>
      </c>
      <c r="AB74" s="6">
        <f t="shared" si="49"/>
        <v>0.20576131687242799</v>
      </c>
      <c r="AC74" s="6">
        <f t="shared" si="50"/>
        <v>4.1739130434782616</v>
      </c>
      <c r="AD74" s="6">
        <f t="shared" si="51"/>
        <v>8.2000000000000011</v>
      </c>
      <c r="AE74" s="6">
        <f t="shared" si="52"/>
        <v>2.992957746478873</v>
      </c>
      <c r="AF74" s="6">
        <f t="shared" si="53"/>
        <v>2.4948024948024949</v>
      </c>
      <c r="AG74" s="6">
        <f t="shared" si="54"/>
        <v>2.8985507246376812</v>
      </c>
      <c r="AH74" s="6">
        <f t="shared" si="55"/>
        <v>4.8507462686567164</v>
      </c>
      <c r="AI74" s="6">
        <f t="shared" si="56"/>
        <v>0</v>
      </c>
      <c r="AJ74" s="6">
        <f t="shared" si="57"/>
        <v>4.308390022675737</v>
      </c>
      <c r="AK74" s="12">
        <f t="shared" si="58"/>
        <v>4.1448290044370939</v>
      </c>
      <c r="AL74" s="4"/>
      <c r="AM74" s="9">
        <f t="shared" si="59"/>
        <v>6.0185185185185182</v>
      </c>
      <c r="AN74" s="9">
        <f t="shared" si="60"/>
        <v>5.010438413361169</v>
      </c>
      <c r="AO74" s="9">
        <f t="shared" si="61"/>
        <v>5.29595015576324</v>
      </c>
      <c r="AP74" s="9">
        <f t="shared" si="62"/>
        <v>5.9322033898305087</v>
      </c>
      <c r="AQ74" s="9">
        <f t="shared" si="63"/>
        <v>2.6584867075664622</v>
      </c>
      <c r="AR74" s="9">
        <f t="shared" si="64"/>
        <v>6.7256637168141591</v>
      </c>
      <c r="AS74" s="9">
        <f t="shared" si="65"/>
        <v>4.3583535108958831</v>
      </c>
      <c r="AT74" s="9">
        <f t="shared" si="66"/>
        <v>1.2658227848101267</v>
      </c>
      <c r="AU74" s="9">
        <f t="shared" si="67"/>
        <v>3.0368763557483729</v>
      </c>
      <c r="AV74" s="9">
        <f t="shared" si="68"/>
        <v>7.104795737122557</v>
      </c>
      <c r="AW74" s="9">
        <f t="shared" si="69"/>
        <v>5.5437100213219619</v>
      </c>
      <c r="AX74" s="9">
        <f t="shared" si="70"/>
        <v>4.6153846153846159</v>
      </c>
      <c r="AY74" s="9">
        <f t="shared" si="71"/>
        <v>3.2119914346895073</v>
      </c>
      <c r="AZ74" s="9">
        <f t="shared" si="72"/>
        <v>5.6818181818181817</v>
      </c>
      <c r="BA74" s="12">
        <f t="shared" si="73"/>
        <v>4.7471438245460913</v>
      </c>
      <c r="BB74" s="4"/>
    </row>
    <row r="75" spans="1:54">
      <c r="A75" s="4" t="s">
        <v>66</v>
      </c>
      <c r="B75" s="11">
        <f t="shared" si="74"/>
        <v>0.21141649048625794</v>
      </c>
      <c r="C75" s="11">
        <f t="shared" si="25"/>
        <v>1.6913319238900635</v>
      </c>
      <c r="D75" s="11">
        <f t="shared" si="26"/>
        <v>0.90090090090090091</v>
      </c>
      <c r="E75" s="11">
        <f t="shared" si="27"/>
        <v>0.6741573033707865</v>
      </c>
      <c r="F75" s="11">
        <f t="shared" si="28"/>
        <v>0.46082949308755761</v>
      </c>
      <c r="G75" s="11">
        <f t="shared" si="29"/>
        <v>0</v>
      </c>
      <c r="H75" s="11">
        <f t="shared" si="30"/>
        <v>0</v>
      </c>
      <c r="I75" s="11">
        <f t="shared" si="31"/>
        <v>0.65217391304347827</v>
      </c>
      <c r="J75" s="11">
        <f t="shared" si="32"/>
        <v>1.3513513513513513</v>
      </c>
      <c r="K75" s="11">
        <f t="shared" si="33"/>
        <v>0.41928721174004197</v>
      </c>
      <c r="L75" s="11">
        <f t="shared" si="34"/>
        <v>0.61224489795918369</v>
      </c>
      <c r="M75" s="11">
        <f t="shared" si="35"/>
        <v>0.58252427184466016</v>
      </c>
      <c r="N75" s="12">
        <f t="shared" si="36"/>
        <v>0.62968481313952351</v>
      </c>
      <c r="O75" s="4"/>
      <c r="P75" s="6">
        <f t="shared" si="37"/>
        <v>0.58027079303675055</v>
      </c>
      <c r="Q75" s="6">
        <f t="shared" si="38"/>
        <v>0.25510204081632654</v>
      </c>
      <c r="R75" s="6">
        <f t="shared" si="39"/>
        <v>0.20080321285140559</v>
      </c>
      <c r="S75" s="6">
        <f t="shared" si="40"/>
        <v>0.18281535648994515</v>
      </c>
      <c r="T75" s="6">
        <f t="shared" si="41"/>
        <v>1.348314606741573</v>
      </c>
      <c r="U75" s="6">
        <f t="shared" si="42"/>
        <v>0.51546391752577314</v>
      </c>
      <c r="V75" s="6">
        <f t="shared" si="43"/>
        <v>0.24154589371980675</v>
      </c>
      <c r="W75" s="6">
        <f t="shared" si="44"/>
        <v>0</v>
      </c>
      <c r="X75" s="6">
        <f t="shared" si="45"/>
        <v>0.21459227467811159</v>
      </c>
      <c r="Y75" s="6">
        <f t="shared" si="46"/>
        <v>0.26109660574412535</v>
      </c>
      <c r="Z75" s="6">
        <f t="shared" si="47"/>
        <v>0.46403712296983757</v>
      </c>
      <c r="AA75" s="6">
        <f t="shared" si="48"/>
        <v>0.1941747572815534</v>
      </c>
      <c r="AB75" s="6">
        <f t="shared" si="49"/>
        <v>0.20576131687242799</v>
      </c>
      <c r="AC75" s="6">
        <f t="shared" si="50"/>
        <v>0.17391304347826086</v>
      </c>
      <c r="AD75" s="6">
        <f t="shared" si="51"/>
        <v>0</v>
      </c>
      <c r="AE75" s="6">
        <f t="shared" si="52"/>
        <v>0</v>
      </c>
      <c r="AF75" s="6">
        <f t="shared" si="53"/>
        <v>0.20790020790020791</v>
      </c>
      <c r="AG75" s="6">
        <f t="shared" si="54"/>
        <v>0</v>
      </c>
      <c r="AH75" s="6">
        <f t="shared" si="55"/>
        <v>0</v>
      </c>
      <c r="AI75" s="6">
        <f t="shared" si="56"/>
        <v>0</v>
      </c>
      <c r="AJ75" s="6">
        <f t="shared" si="57"/>
        <v>0</v>
      </c>
      <c r="AK75" s="12">
        <f t="shared" si="58"/>
        <v>0.24027576905267164</v>
      </c>
      <c r="AL75" s="4"/>
      <c r="AM75" s="9">
        <f t="shared" si="59"/>
        <v>0.23148148148148145</v>
      </c>
      <c r="AN75" s="9">
        <f t="shared" si="60"/>
        <v>0.41753653444676403</v>
      </c>
      <c r="AO75" s="9">
        <f t="shared" si="61"/>
        <v>0</v>
      </c>
      <c r="AP75" s="9">
        <f t="shared" si="62"/>
        <v>0.21186440677966101</v>
      </c>
      <c r="AQ75" s="9">
        <f t="shared" si="63"/>
        <v>0</v>
      </c>
      <c r="AR75" s="9">
        <f t="shared" si="64"/>
        <v>0</v>
      </c>
      <c r="AS75" s="9">
        <f t="shared" si="65"/>
        <v>0</v>
      </c>
      <c r="AT75" s="9">
        <f t="shared" si="66"/>
        <v>0.21097046413502107</v>
      </c>
      <c r="AU75" s="9">
        <f t="shared" si="67"/>
        <v>0.43383947939262474</v>
      </c>
      <c r="AV75" s="9">
        <f t="shared" si="68"/>
        <v>0</v>
      </c>
      <c r="AW75" s="9">
        <f t="shared" si="69"/>
        <v>0.42643923240938164</v>
      </c>
      <c r="AX75" s="9">
        <f t="shared" si="70"/>
        <v>0.21978021978021978</v>
      </c>
      <c r="AY75" s="9">
        <f t="shared" si="71"/>
        <v>0</v>
      </c>
      <c r="AZ75" s="9">
        <f t="shared" si="72"/>
        <v>0</v>
      </c>
      <c r="BA75" s="12">
        <f t="shared" si="73"/>
        <v>0.15370798703036814</v>
      </c>
      <c r="BB75" s="4"/>
    </row>
    <row r="76" spans="1:54">
      <c r="A76" s="10" t="s">
        <v>67</v>
      </c>
      <c r="B76" s="11">
        <f t="shared" si="74"/>
        <v>1.4799154334038054</v>
      </c>
      <c r="C76" s="11">
        <f t="shared" si="25"/>
        <v>2.7484143763213531</v>
      </c>
      <c r="D76" s="11">
        <f t="shared" si="26"/>
        <v>0.54054054054054057</v>
      </c>
      <c r="E76" s="11">
        <f t="shared" si="27"/>
        <v>1.7977528089887642</v>
      </c>
      <c r="F76" s="11">
        <f t="shared" si="28"/>
        <v>2.0737327188940093</v>
      </c>
      <c r="G76" s="11">
        <f t="shared" si="29"/>
        <v>0.76923076923076927</v>
      </c>
      <c r="H76" s="11">
        <f t="shared" si="30"/>
        <v>0</v>
      </c>
      <c r="I76" s="11">
        <f t="shared" si="31"/>
        <v>0.65217391304347827</v>
      </c>
      <c r="J76" s="11">
        <f t="shared" si="32"/>
        <v>0</v>
      </c>
      <c r="K76" s="11">
        <f t="shared" si="33"/>
        <v>0.20964360587002098</v>
      </c>
      <c r="L76" s="11">
        <f t="shared" si="34"/>
        <v>0.40816326530612246</v>
      </c>
      <c r="M76" s="11">
        <f t="shared" si="35"/>
        <v>1.7475728155339807</v>
      </c>
      <c r="N76" s="12">
        <f t="shared" si="36"/>
        <v>1.0355950205944036</v>
      </c>
      <c r="O76" s="10"/>
      <c r="P76" s="6">
        <f t="shared" si="37"/>
        <v>0</v>
      </c>
      <c r="Q76" s="6">
        <f t="shared" si="38"/>
        <v>0.25510204081632654</v>
      </c>
      <c r="R76" s="6">
        <f t="shared" si="39"/>
        <v>3.8152610441767072</v>
      </c>
      <c r="S76" s="6">
        <f t="shared" si="40"/>
        <v>2.9250457038391224</v>
      </c>
      <c r="T76" s="6">
        <f t="shared" si="41"/>
        <v>0.89887640449438211</v>
      </c>
      <c r="U76" s="6">
        <f t="shared" si="42"/>
        <v>2.0618556701030926</v>
      </c>
      <c r="V76" s="6">
        <f t="shared" si="43"/>
        <v>2.4154589371980677</v>
      </c>
      <c r="W76" s="6">
        <f t="shared" si="44"/>
        <v>0.24570024570024571</v>
      </c>
      <c r="X76" s="6">
        <f t="shared" si="45"/>
        <v>0</v>
      </c>
      <c r="Y76" s="6">
        <f t="shared" si="46"/>
        <v>0.7832898172323759</v>
      </c>
      <c r="Z76" s="6">
        <f t="shared" si="47"/>
        <v>0.6960556844547563</v>
      </c>
      <c r="AA76" s="6">
        <f t="shared" si="48"/>
        <v>1.5533980582524272</v>
      </c>
      <c r="AB76" s="6">
        <f t="shared" si="49"/>
        <v>0.41152263374485598</v>
      </c>
      <c r="AC76" s="6">
        <f t="shared" si="50"/>
        <v>1.0434782608695654</v>
      </c>
      <c r="AD76" s="6">
        <f t="shared" si="51"/>
        <v>2.1999999999999997</v>
      </c>
      <c r="AE76" s="6">
        <f t="shared" si="52"/>
        <v>0.70422535211267612</v>
      </c>
      <c r="AF76" s="6">
        <f t="shared" si="53"/>
        <v>1.0395010395010396</v>
      </c>
      <c r="AG76" s="6">
        <f t="shared" si="54"/>
        <v>2.2774327122153206</v>
      </c>
      <c r="AH76" s="6">
        <f t="shared" si="55"/>
        <v>0.37313432835820892</v>
      </c>
      <c r="AI76" s="6">
        <f t="shared" si="56"/>
        <v>0</v>
      </c>
      <c r="AJ76" s="6">
        <f t="shared" si="57"/>
        <v>0</v>
      </c>
      <c r="AK76" s="12">
        <f t="shared" si="58"/>
        <v>1.1285399015747224</v>
      </c>
      <c r="AL76" s="10"/>
      <c r="AM76" s="9">
        <f t="shared" si="59"/>
        <v>2.7777777777777777</v>
      </c>
      <c r="AN76" s="9">
        <f t="shared" si="60"/>
        <v>2.9227557411273484</v>
      </c>
      <c r="AO76" s="9">
        <f t="shared" si="61"/>
        <v>0</v>
      </c>
      <c r="AP76" s="9">
        <f t="shared" si="62"/>
        <v>0</v>
      </c>
      <c r="AQ76" s="9">
        <f t="shared" si="63"/>
        <v>2.2494887525562373</v>
      </c>
      <c r="AR76" s="9">
        <f t="shared" si="64"/>
        <v>0</v>
      </c>
      <c r="AS76" s="9">
        <f t="shared" si="65"/>
        <v>0.24213075060532688</v>
      </c>
      <c r="AT76" s="9">
        <f t="shared" si="66"/>
        <v>3.5864978902953584</v>
      </c>
      <c r="AU76" s="9">
        <f t="shared" si="67"/>
        <v>0.43383947939262474</v>
      </c>
      <c r="AV76" s="9">
        <f t="shared" si="68"/>
        <v>0</v>
      </c>
      <c r="AW76" s="9">
        <f t="shared" si="69"/>
        <v>1.4925373134328357</v>
      </c>
      <c r="AX76" s="9">
        <f t="shared" si="70"/>
        <v>1.098901098901099</v>
      </c>
      <c r="AY76" s="9">
        <f t="shared" si="71"/>
        <v>1.9271948608137044</v>
      </c>
      <c r="AZ76" s="9">
        <f t="shared" si="72"/>
        <v>0</v>
      </c>
      <c r="BA76" s="12">
        <f t="shared" si="73"/>
        <v>1.1950802617787366</v>
      </c>
      <c r="BB76" s="10"/>
    </row>
    <row r="77" spans="1:54">
      <c r="A77" s="4" t="s">
        <v>68</v>
      </c>
      <c r="B77" s="11">
        <f t="shared" si="74"/>
        <v>0</v>
      </c>
      <c r="C77" s="11">
        <f t="shared" si="25"/>
        <v>0</v>
      </c>
      <c r="D77" s="11">
        <f t="shared" si="26"/>
        <v>0.36036036036036034</v>
      </c>
      <c r="E77" s="11">
        <f t="shared" si="27"/>
        <v>0.22471910112359553</v>
      </c>
      <c r="F77" s="11">
        <f t="shared" si="28"/>
        <v>0.92165898617511521</v>
      </c>
      <c r="G77" s="11">
        <f t="shared" si="29"/>
        <v>0.38461538461538464</v>
      </c>
      <c r="H77" s="11">
        <f t="shared" si="30"/>
        <v>0.19493177387914229</v>
      </c>
      <c r="I77" s="11">
        <f t="shared" si="31"/>
        <v>0.21739130434782608</v>
      </c>
      <c r="J77" s="11">
        <f t="shared" si="32"/>
        <v>0.19305019305019305</v>
      </c>
      <c r="K77" s="11">
        <f t="shared" si="33"/>
        <v>0.41928721174004197</v>
      </c>
      <c r="L77" s="11">
        <f t="shared" si="34"/>
        <v>0</v>
      </c>
      <c r="M77" s="11">
        <f t="shared" si="35"/>
        <v>0.1941747572815534</v>
      </c>
      <c r="N77" s="12">
        <f t="shared" si="36"/>
        <v>0.25918242271443437</v>
      </c>
      <c r="O77" s="4"/>
      <c r="P77" s="6">
        <f t="shared" si="37"/>
        <v>0.19342359767891684</v>
      </c>
      <c r="Q77" s="6">
        <f t="shared" si="38"/>
        <v>0</v>
      </c>
      <c r="R77" s="6">
        <f t="shared" si="39"/>
        <v>0</v>
      </c>
      <c r="S77" s="6">
        <f t="shared" si="40"/>
        <v>0</v>
      </c>
      <c r="T77" s="6">
        <f t="shared" si="41"/>
        <v>0.22471910112359553</v>
      </c>
      <c r="U77" s="6">
        <f t="shared" si="42"/>
        <v>0</v>
      </c>
      <c r="V77" s="6">
        <f t="shared" si="43"/>
        <v>0</v>
      </c>
      <c r="W77" s="6">
        <f t="shared" si="44"/>
        <v>0.24570024570024571</v>
      </c>
      <c r="X77" s="6">
        <f t="shared" si="45"/>
        <v>0</v>
      </c>
      <c r="Y77" s="6">
        <f t="shared" si="46"/>
        <v>0</v>
      </c>
      <c r="Z77" s="6">
        <f t="shared" si="47"/>
        <v>0.23201856148491878</v>
      </c>
      <c r="AA77" s="6">
        <f t="shared" si="48"/>
        <v>0</v>
      </c>
      <c r="AB77" s="6">
        <f t="shared" si="49"/>
        <v>0</v>
      </c>
      <c r="AC77" s="6">
        <f t="shared" si="50"/>
        <v>0.17391304347826086</v>
      </c>
      <c r="AD77" s="6">
        <f t="shared" si="51"/>
        <v>0</v>
      </c>
      <c r="AE77" s="6">
        <f t="shared" si="52"/>
        <v>0</v>
      </c>
      <c r="AF77" s="6">
        <f t="shared" si="53"/>
        <v>0</v>
      </c>
      <c r="AG77" s="6">
        <f t="shared" si="54"/>
        <v>0</v>
      </c>
      <c r="AH77" s="6">
        <f t="shared" si="55"/>
        <v>0.18656716417910446</v>
      </c>
      <c r="AI77" s="6">
        <f t="shared" si="56"/>
        <v>1.5</v>
      </c>
      <c r="AJ77" s="6">
        <f t="shared" si="57"/>
        <v>0.90702947845804993</v>
      </c>
      <c r="AK77" s="12">
        <f t="shared" si="58"/>
        <v>0.17444624724300439</v>
      </c>
      <c r="AL77" s="4"/>
      <c r="AM77" s="9">
        <f t="shared" si="59"/>
        <v>0</v>
      </c>
      <c r="AN77" s="9">
        <f t="shared" si="60"/>
        <v>0.41753653444676403</v>
      </c>
      <c r="AO77" s="9">
        <f t="shared" si="61"/>
        <v>0</v>
      </c>
      <c r="AP77" s="9">
        <f t="shared" si="62"/>
        <v>0</v>
      </c>
      <c r="AQ77" s="9">
        <f t="shared" si="63"/>
        <v>0</v>
      </c>
      <c r="AR77" s="9">
        <f t="shared" si="64"/>
        <v>0.17699115044247787</v>
      </c>
      <c r="AS77" s="9">
        <f t="shared" si="65"/>
        <v>0</v>
      </c>
      <c r="AT77" s="9">
        <f t="shared" si="66"/>
        <v>0</v>
      </c>
      <c r="AU77" s="9">
        <f t="shared" si="67"/>
        <v>0</v>
      </c>
      <c r="AV77" s="9">
        <f t="shared" si="68"/>
        <v>0</v>
      </c>
      <c r="AW77" s="9">
        <f t="shared" si="69"/>
        <v>0</v>
      </c>
      <c r="AX77" s="9">
        <f t="shared" si="70"/>
        <v>0</v>
      </c>
      <c r="AY77" s="9">
        <f t="shared" si="71"/>
        <v>0.42826552462526768</v>
      </c>
      <c r="AZ77" s="9">
        <f t="shared" si="72"/>
        <v>0</v>
      </c>
      <c r="BA77" s="12">
        <f t="shared" si="73"/>
        <v>7.3056657822464968E-2</v>
      </c>
      <c r="BB77" s="4"/>
    </row>
    <row r="78" spans="1:54">
      <c r="A78" s="4" t="s">
        <v>69</v>
      </c>
      <c r="B78" s="11">
        <f t="shared" si="74"/>
        <v>2.1141649048625792</v>
      </c>
      <c r="C78" s="11">
        <f t="shared" si="25"/>
        <v>4.0169133192388999</v>
      </c>
      <c r="D78" s="11">
        <f t="shared" si="26"/>
        <v>3.4234234234234231</v>
      </c>
      <c r="E78" s="11">
        <f t="shared" si="27"/>
        <v>7.6404494382022472</v>
      </c>
      <c r="F78" s="11">
        <f t="shared" si="28"/>
        <v>0</v>
      </c>
      <c r="G78" s="11">
        <f t="shared" si="29"/>
        <v>1.3461538461538463</v>
      </c>
      <c r="H78" s="11">
        <f t="shared" si="30"/>
        <v>4.4834307992202724</v>
      </c>
      <c r="I78" s="11">
        <f t="shared" si="31"/>
        <v>5.8695652173913047</v>
      </c>
      <c r="J78" s="11">
        <f t="shared" si="32"/>
        <v>5.7915057915057915</v>
      </c>
      <c r="K78" s="11">
        <f t="shared" si="33"/>
        <v>2.3060796645702304</v>
      </c>
      <c r="L78" s="11">
        <f t="shared" si="34"/>
        <v>1.6326530612244898</v>
      </c>
      <c r="M78" s="11">
        <f t="shared" si="35"/>
        <v>5.2427184466019421</v>
      </c>
      <c r="N78" s="12">
        <f t="shared" si="36"/>
        <v>3.655588159366252</v>
      </c>
      <c r="O78" s="4"/>
      <c r="P78" s="6">
        <f t="shared" si="37"/>
        <v>2.7079303675048356</v>
      </c>
      <c r="Q78" s="6">
        <f t="shared" si="38"/>
        <v>4.3367346938775508</v>
      </c>
      <c r="R78" s="6">
        <f t="shared" si="39"/>
        <v>2.2088353413654618</v>
      </c>
      <c r="S78" s="6">
        <f t="shared" si="40"/>
        <v>5.3016453382084094</v>
      </c>
      <c r="T78" s="6">
        <f t="shared" si="41"/>
        <v>1.5730337078651686</v>
      </c>
      <c r="U78" s="6">
        <f t="shared" si="42"/>
        <v>2.8350515463917527</v>
      </c>
      <c r="V78" s="6">
        <f t="shared" si="43"/>
        <v>6.0386473429951693</v>
      </c>
      <c r="W78" s="6">
        <f t="shared" si="44"/>
        <v>5.6511056511056514</v>
      </c>
      <c r="X78" s="6">
        <f t="shared" si="45"/>
        <v>3.2188841201716736</v>
      </c>
      <c r="Y78" s="6">
        <f t="shared" si="46"/>
        <v>1.8276762402088773</v>
      </c>
      <c r="Z78" s="6">
        <f t="shared" si="47"/>
        <v>1.6241299303944314</v>
      </c>
      <c r="AA78" s="6">
        <f t="shared" si="48"/>
        <v>7.9611650485436893</v>
      </c>
      <c r="AB78" s="6">
        <f t="shared" si="49"/>
        <v>2.4691358024691357</v>
      </c>
      <c r="AC78" s="6">
        <f t="shared" si="50"/>
        <v>1.9130434782608694</v>
      </c>
      <c r="AD78" s="6">
        <f t="shared" si="51"/>
        <v>6.2</v>
      </c>
      <c r="AE78" s="6">
        <f t="shared" si="52"/>
        <v>2.992957746478873</v>
      </c>
      <c r="AF78" s="6">
        <f t="shared" si="53"/>
        <v>3.9501039501039505</v>
      </c>
      <c r="AG78" s="6">
        <f t="shared" si="54"/>
        <v>6.004140786749482</v>
      </c>
      <c r="AH78" s="6">
        <f t="shared" si="55"/>
        <v>6.1567164179104479</v>
      </c>
      <c r="AI78" s="6">
        <f t="shared" si="56"/>
        <v>0</v>
      </c>
      <c r="AJ78" s="6">
        <f t="shared" si="57"/>
        <v>5.2154195011337867</v>
      </c>
      <c r="AK78" s="12">
        <f t="shared" si="58"/>
        <v>3.818397952939963</v>
      </c>
      <c r="AL78" s="4"/>
      <c r="AM78" s="9">
        <f t="shared" si="59"/>
        <v>2.5462962962962963</v>
      </c>
      <c r="AN78" s="9">
        <f t="shared" si="60"/>
        <v>3.1315240083507305</v>
      </c>
      <c r="AO78" s="9">
        <f t="shared" si="61"/>
        <v>7.9439252336448591</v>
      </c>
      <c r="AP78" s="9">
        <f t="shared" si="62"/>
        <v>2.5423728813559325</v>
      </c>
      <c r="AQ78" s="9">
        <f t="shared" si="63"/>
        <v>2.6584867075664622</v>
      </c>
      <c r="AR78" s="9">
        <f t="shared" si="64"/>
        <v>1.9469026548672566</v>
      </c>
      <c r="AS78" s="9">
        <f t="shared" si="65"/>
        <v>4.1162227602905572</v>
      </c>
      <c r="AT78" s="9">
        <f t="shared" si="66"/>
        <v>2.5316455696202533</v>
      </c>
      <c r="AU78" s="9">
        <f t="shared" si="67"/>
        <v>4.9891540130151846</v>
      </c>
      <c r="AV78" s="9">
        <f t="shared" si="68"/>
        <v>3.9076376554174073</v>
      </c>
      <c r="AW78" s="9">
        <f t="shared" si="69"/>
        <v>3.8379530916844353</v>
      </c>
      <c r="AX78" s="9">
        <f t="shared" si="70"/>
        <v>3.9560439560439558</v>
      </c>
      <c r="AY78" s="9">
        <f t="shared" si="71"/>
        <v>7.0663811563169174</v>
      </c>
      <c r="AZ78" s="9">
        <f t="shared" si="72"/>
        <v>8.7121212121212128</v>
      </c>
      <c r="BA78" s="12">
        <f t="shared" si="73"/>
        <v>4.2776190854708185</v>
      </c>
      <c r="BB78" s="4"/>
    </row>
    <row r="79" spans="1:54">
      <c r="A79" s="4" t="s">
        <v>70</v>
      </c>
      <c r="B79" s="11">
        <f t="shared" si="74"/>
        <v>4.0169133192388999</v>
      </c>
      <c r="C79" s="11">
        <f t="shared" si="25"/>
        <v>0</v>
      </c>
      <c r="D79" s="11">
        <f t="shared" si="26"/>
        <v>8.1081081081081088</v>
      </c>
      <c r="E79" s="11">
        <f t="shared" si="27"/>
        <v>2.4719101123595504</v>
      </c>
      <c r="F79" s="11">
        <f t="shared" si="28"/>
        <v>0</v>
      </c>
      <c r="G79" s="11">
        <f t="shared" si="29"/>
        <v>8.6538461538461533</v>
      </c>
      <c r="H79" s="11">
        <f t="shared" si="30"/>
        <v>0.97465886939571145</v>
      </c>
      <c r="I79" s="11">
        <f t="shared" si="31"/>
        <v>1.5217391304347827</v>
      </c>
      <c r="J79" s="11">
        <f t="shared" si="32"/>
        <v>5.9845559845559846</v>
      </c>
      <c r="K79" s="11">
        <f t="shared" si="33"/>
        <v>1.4675052410901468</v>
      </c>
      <c r="L79" s="11">
        <f t="shared" si="34"/>
        <v>5.9183673469387754</v>
      </c>
      <c r="M79" s="11">
        <f t="shared" si="35"/>
        <v>5.2427184466019421</v>
      </c>
      <c r="N79" s="12">
        <f t="shared" si="36"/>
        <v>3.6966935593808379</v>
      </c>
      <c r="O79" s="4"/>
      <c r="P79" s="6">
        <f t="shared" si="37"/>
        <v>4.061895551257253</v>
      </c>
      <c r="Q79" s="6">
        <f t="shared" si="38"/>
        <v>5.8673469387755102</v>
      </c>
      <c r="R79" s="6">
        <f t="shared" si="39"/>
        <v>3.4136546184738958</v>
      </c>
      <c r="S79" s="6">
        <f t="shared" si="40"/>
        <v>11.151736745886655</v>
      </c>
      <c r="T79" s="6">
        <f t="shared" si="41"/>
        <v>5.8426966292134832</v>
      </c>
      <c r="U79" s="6">
        <f t="shared" si="42"/>
        <v>5.1546391752577314</v>
      </c>
      <c r="V79" s="6">
        <f t="shared" si="43"/>
        <v>8.2125603864734309</v>
      </c>
      <c r="W79" s="6">
        <f t="shared" si="44"/>
        <v>2.7027027027027026</v>
      </c>
      <c r="X79" s="6">
        <f t="shared" si="45"/>
        <v>5.1502145922746783</v>
      </c>
      <c r="Y79" s="6">
        <f t="shared" si="46"/>
        <v>11.74934725848564</v>
      </c>
      <c r="Z79" s="6">
        <f t="shared" si="47"/>
        <v>5.1044083526682131</v>
      </c>
      <c r="AA79" s="6">
        <f t="shared" si="48"/>
        <v>7.3786407766990285</v>
      </c>
      <c r="AB79" s="6">
        <f t="shared" si="49"/>
        <v>0.41152263374485598</v>
      </c>
      <c r="AC79" s="6">
        <f t="shared" si="50"/>
        <v>5.5652173913043477</v>
      </c>
      <c r="AD79" s="6">
        <f t="shared" si="51"/>
        <v>13.4</v>
      </c>
      <c r="AE79" s="6">
        <f t="shared" si="52"/>
        <v>5.9859154929577461</v>
      </c>
      <c r="AF79" s="6">
        <f t="shared" si="53"/>
        <v>1.2474012474012475</v>
      </c>
      <c r="AG79" s="6">
        <f t="shared" si="54"/>
        <v>4.9689440993788816</v>
      </c>
      <c r="AH79" s="6">
        <f t="shared" si="55"/>
        <v>9.8880597014925371</v>
      </c>
      <c r="AI79" s="6">
        <f t="shared" si="56"/>
        <v>0</v>
      </c>
      <c r="AJ79" s="6">
        <f t="shared" si="57"/>
        <v>4.9886621315192743</v>
      </c>
      <c r="AK79" s="12">
        <f t="shared" si="58"/>
        <v>5.8212174488555766</v>
      </c>
      <c r="AL79" s="4"/>
      <c r="AM79" s="9">
        <f t="shared" si="59"/>
        <v>4.3981481481481479</v>
      </c>
      <c r="AN79" s="9">
        <f t="shared" si="60"/>
        <v>5.010438413361169</v>
      </c>
      <c r="AO79" s="9">
        <f t="shared" si="61"/>
        <v>6.0747663551401869</v>
      </c>
      <c r="AP79" s="9">
        <f t="shared" si="62"/>
        <v>3.6016949152542375</v>
      </c>
      <c r="AQ79" s="9">
        <f t="shared" si="63"/>
        <v>2.2494887525562373</v>
      </c>
      <c r="AR79" s="9">
        <f t="shared" si="64"/>
        <v>4.0707964601769913</v>
      </c>
      <c r="AS79" s="9">
        <f t="shared" si="65"/>
        <v>2.1791767554479415</v>
      </c>
      <c r="AT79" s="9">
        <f t="shared" si="66"/>
        <v>6.962025316455696</v>
      </c>
      <c r="AU79" s="9">
        <f t="shared" si="67"/>
        <v>2.1691973969631237</v>
      </c>
      <c r="AV79" s="9">
        <f t="shared" si="68"/>
        <v>4.4404973357015987</v>
      </c>
      <c r="AW79" s="9">
        <f t="shared" si="69"/>
        <v>12.366737739872068</v>
      </c>
      <c r="AX79" s="9">
        <f t="shared" si="70"/>
        <v>8.791208791208792</v>
      </c>
      <c r="AY79" s="9">
        <f t="shared" si="71"/>
        <v>4.0685224839400433</v>
      </c>
      <c r="AZ79" s="9">
        <f t="shared" si="72"/>
        <v>6.4393939393939394</v>
      </c>
      <c r="BA79" s="12">
        <f t="shared" si="73"/>
        <v>5.2015780574014405</v>
      </c>
      <c r="BB79" s="4"/>
    </row>
    <row r="80" spans="1:54">
      <c r="A80" s="4" t="s">
        <v>71</v>
      </c>
      <c r="B80" s="11">
        <f t="shared" si="74"/>
        <v>1.4799154334038054</v>
      </c>
      <c r="C80" s="11">
        <f t="shared" si="25"/>
        <v>0</v>
      </c>
      <c r="D80" s="11">
        <f t="shared" si="26"/>
        <v>3.4234234234234231</v>
      </c>
      <c r="E80" s="11">
        <f t="shared" si="27"/>
        <v>0.89887640449438211</v>
      </c>
      <c r="F80" s="11">
        <f t="shared" si="28"/>
        <v>0</v>
      </c>
      <c r="G80" s="11">
        <f t="shared" si="29"/>
        <v>0.19230769230769232</v>
      </c>
      <c r="H80" s="11">
        <f t="shared" si="30"/>
        <v>0.19493177387914229</v>
      </c>
      <c r="I80" s="11">
        <f t="shared" si="31"/>
        <v>0</v>
      </c>
      <c r="J80" s="11">
        <f t="shared" si="32"/>
        <v>2.5096525096525095</v>
      </c>
      <c r="K80" s="11">
        <f t="shared" si="33"/>
        <v>0.83857442348008393</v>
      </c>
      <c r="L80" s="11">
        <f t="shared" si="34"/>
        <v>1.2244897959183674</v>
      </c>
      <c r="M80" s="11">
        <f t="shared" si="35"/>
        <v>2.7184466019417477</v>
      </c>
      <c r="N80" s="12">
        <f t="shared" si="36"/>
        <v>1.1233848382084297</v>
      </c>
      <c r="O80" s="4"/>
      <c r="P80" s="6">
        <f t="shared" si="37"/>
        <v>1.3539651837524178</v>
      </c>
      <c r="Q80" s="6">
        <f t="shared" si="38"/>
        <v>1.2755102040816326</v>
      </c>
      <c r="R80" s="6">
        <f t="shared" si="39"/>
        <v>0.80321285140562237</v>
      </c>
      <c r="S80" s="6">
        <f t="shared" si="40"/>
        <v>0.18281535648994515</v>
      </c>
      <c r="T80" s="6">
        <f t="shared" si="41"/>
        <v>0.89887640449438211</v>
      </c>
      <c r="U80" s="6">
        <f t="shared" si="42"/>
        <v>1.0309278350515463</v>
      </c>
      <c r="V80" s="6">
        <f t="shared" si="43"/>
        <v>3.6231884057971016</v>
      </c>
      <c r="W80" s="6">
        <f t="shared" si="44"/>
        <v>0</v>
      </c>
      <c r="X80" s="6">
        <f t="shared" si="45"/>
        <v>0.42918454935622319</v>
      </c>
      <c r="Y80" s="6">
        <f t="shared" si="46"/>
        <v>0</v>
      </c>
      <c r="Z80" s="6">
        <f t="shared" si="47"/>
        <v>0.23201856148491878</v>
      </c>
      <c r="AA80" s="6">
        <f t="shared" si="48"/>
        <v>3.4951456310679614</v>
      </c>
      <c r="AB80" s="6">
        <f t="shared" si="49"/>
        <v>0</v>
      </c>
      <c r="AC80" s="6">
        <f t="shared" si="50"/>
        <v>1.0434782608695654</v>
      </c>
      <c r="AD80" s="6">
        <f t="shared" si="51"/>
        <v>3</v>
      </c>
      <c r="AE80" s="6">
        <f t="shared" si="52"/>
        <v>3.873239436619718</v>
      </c>
      <c r="AF80" s="6">
        <f t="shared" si="53"/>
        <v>1.2474012474012475</v>
      </c>
      <c r="AG80" s="6">
        <f t="shared" si="54"/>
        <v>2.2774327122153206</v>
      </c>
      <c r="AH80" s="6">
        <f t="shared" si="55"/>
        <v>1.3059701492537312</v>
      </c>
      <c r="AI80" s="6">
        <f t="shared" si="56"/>
        <v>0</v>
      </c>
      <c r="AJ80" s="6">
        <f t="shared" si="57"/>
        <v>0.22675736961451248</v>
      </c>
      <c r="AK80" s="12">
        <f t="shared" si="58"/>
        <v>1.2523392456645641</v>
      </c>
      <c r="AL80" s="4"/>
      <c r="AM80" s="9">
        <f t="shared" si="59"/>
        <v>2.7777777777777777</v>
      </c>
      <c r="AN80" s="9">
        <f t="shared" si="60"/>
        <v>1.4613778705636742</v>
      </c>
      <c r="AO80" s="9">
        <f t="shared" si="61"/>
        <v>2.8037383177570092</v>
      </c>
      <c r="AP80" s="9">
        <f t="shared" si="62"/>
        <v>1.4830508474576272</v>
      </c>
      <c r="AQ80" s="9">
        <f t="shared" si="63"/>
        <v>3.4764826175869121</v>
      </c>
      <c r="AR80" s="9">
        <f t="shared" si="64"/>
        <v>0.88495575221238942</v>
      </c>
      <c r="AS80" s="9">
        <f t="shared" si="65"/>
        <v>0.72639225181598066</v>
      </c>
      <c r="AT80" s="9">
        <f t="shared" si="66"/>
        <v>2.5316455696202533</v>
      </c>
      <c r="AU80" s="9">
        <f t="shared" si="67"/>
        <v>0.21691973969631237</v>
      </c>
      <c r="AV80" s="9">
        <f t="shared" si="68"/>
        <v>0.88809946714031962</v>
      </c>
      <c r="AW80" s="9">
        <f t="shared" si="69"/>
        <v>1.7057569296375266</v>
      </c>
      <c r="AX80" s="9">
        <f t="shared" si="70"/>
        <v>0.43956043956043955</v>
      </c>
      <c r="AY80" s="9">
        <f t="shared" si="71"/>
        <v>0</v>
      </c>
      <c r="AZ80" s="9">
        <f t="shared" si="72"/>
        <v>3.9772727272727271</v>
      </c>
      <c r="BA80" s="12">
        <f t="shared" si="73"/>
        <v>1.6695021648642103</v>
      </c>
      <c r="BB80" s="4"/>
    </row>
    <row r="81" spans="1:54">
      <c r="A81" s="4" t="s">
        <v>80</v>
      </c>
      <c r="B81" s="11">
        <f t="shared" si="74"/>
        <v>12.050739957716702</v>
      </c>
      <c r="C81" s="11">
        <f t="shared" si="25"/>
        <v>6.7653276955602539</v>
      </c>
      <c r="D81" s="11">
        <f t="shared" si="26"/>
        <v>4.5045045045045047</v>
      </c>
      <c r="E81" s="11">
        <f t="shared" si="27"/>
        <v>2.696629213483146</v>
      </c>
      <c r="F81" s="11">
        <f t="shared" si="28"/>
        <v>23.271889400921658</v>
      </c>
      <c r="G81" s="11">
        <f t="shared" si="29"/>
        <v>18.076923076923077</v>
      </c>
      <c r="H81" s="11">
        <f t="shared" si="30"/>
        <v>17.543859649122805</v>
      </c>
      <c r="I81" s="11">
        <f t="shared" si="31"/>
        <v>5.6521739130434785</v>
      </c>
      <c r="J81" s="11">
        <f t="shared" si="32"/>
        <v>2.1235521235521233</v>
      </c>
      <c r="K81" s="11">
        <f t="shared" si="33"/>
        <v>10.482180293501047</v>
      </c>
      <c r="L81" s="11">
        <f t="shared" si="34"/>
        <v>15.510204081632653</v>
      </c>
      <c r="M81" s="11">
        <f t="shared" si="35"/>
        <v>1.3592233009708738</v>
      </c>
      <c r="N81" s="12">
        <f>AVERAGE(B81:M81)</f>
        <v>10.003100600911027</v>
      </c>
      <c r="O81" s="4"/>
      <c r="P81" s="6">
        <f t="shared" si="37"/>
        <v>20.889748549323016</v>
      </c>
      <c r="Q81" s="6">
        <f t="shared" si="38"/>
        <v>8.9285714285714288</v>
      </c>
      <c r="R81" s="6">
        <f t="shared" si="39"/>
        <v>24.096385542168676</v>
      </c>
      <c r="S81" s="6">
        <f t="shared" si="40"/>
        <v>8.7751371115173669</v>
      </c>
      <c r="T81" s="6">
        <f t="shared" si="41"/>
        <v>14.831460674157304</v>
      </c>
      <c r="U81" s="6">
        <f t="shared" si="42"/>
        <v>8.2474226804123703</v>
      </c>
      <c r="V81" s="6">
        <f t="shared" si="43"/>
        <v>12.80193236714976</v>
      </c>
      <c r="W81" s="6">
        <f t="shared" si="44"/>
        <v>15.970515970515969</v>
      </c>
      <c r="X81" s="6">
        <f t="shared" si="45"/>
        <v>17.811158798283262</v>
      </c>
      <c r="Y81" s="6">
        <f t="shared" si="46"/>
        <v>27.154046997389038</v>
      </c>
      <c r="Z81" s="6">
        <f t="shared" si="47"/>
        <v>5.1044083526682131</v>
      </c>
      <c r="AA81" s="6">
        <f t="shared" si="48"/>
        <v>6.0194174757281553</v>
      </c>
      <c r="AB81" s="6">
        <f t="shared" si="49"/>
        <v>13.991769547325102</v>
      </c>
      <c r="AC81" s="6">
        <f t="shared" si="50"/>
        <v>12.521739130434783</v>
      </c>
      <c r="AD81" s="6">
        <f t="shared" si="51"/>
        <v>3.2</v>
      </c>
      <c r="AE81" s="6">
        <f t="shared" si="52"/>
        <v>10.211267605633804</v>
      </c>
      <c r="AF81" s="6">
        <f t="shared" si="53"/>
        <v>21.205821205821206</v>
      </c>
      <c r="AG81" s="6">
        <f t="shared" si="54"/>
        <v>3.3126293995859215</v>
      </c>
      <c r="AH81" s="6">
        <f t="shared" si="55"/>
        <v>14.925373134328357</v>
      </c>
      <c r="AI81" s="6">
        <f t="shared" si="56"/>
        <v>0</v>
      </c>
      <c r="AJ81" s="6">
        <f t="shared" si="57"/>
        <v>17.233560090702948</v>
      </c>
      <c r="AK81" s="12">
        <f t="shared" si="58"/>
        <v>12.725350764843649</v>
      </c>
      <c r="AL81" s="4"/>
      <c r="AM81" s="9">
        <f t="shared" si="59"/>
        <v>6.9444444444444446</v>
      </c>
      <c r="AN81" s="9">
        <f t="shared" si="60"/>
        <v>6.8893528183716075</v>
      </c>
      <c r="AO81" s="9">
        <f t="shared" si="61"/>
        <v>5.1401869158878499</v>
      </c>
      <c r="AP81" s="9">
        <f t="shared" si="62"/>
        <v>20.550847457627121</v>
      </c>
      <c r="AQ81" s="9">
        <f t="shared" si="63"/>
        <v>2.0449897750511248</v>
      </c>
      <c r="AR81" s="9">
        <f t="shared" si="64"/>
        <v>15.221238938053098</v>
      </c>
      <c r="AS81" s="9">
        <f t="shared" si="65"/>
        <v>13.317191283292978</v>
      </c>
      <c r="AT81" s="9">
        <f t="shared" si="66"/>
        <v>2.3206751054852321</v>
      </c>
      <c r="AU81" s="9">
        <f t="shared" si="67"/>
        <v>18.655097613882862</v>
      </c>
      <c r="AV81" s="9">
        <f t="shared" si="68"/>
        <v>11.545293072824157</v>
      </c>
      <c r="AW81" s="9">
        <f t="shared" si="69"/>
        <v>9.3816631130063968</v>
      </c>
      <c r="AX81" s="9">
        <f t="shared" si="70"/>
        <v>7.4725274725274726</v>
      </c>
      <c r="AY81" s="9">
        <f t="shared" si="71"/>
        <v>18.843683083511777</v>
      </c>
      <c r="AZ81" s="9">
        <f t="shared" si="72"/>
        <v>6.25</v>
      </c>
      <c r="BA81" s="12">
        <f t="shared" si="73"/>
        <v>10.32694222099758</v>
      </c>
      <c r="BB81" s="4"/>
    </row>
  </sheetData>
  <mergeCells count="1">
    <mergeCell ref="B1:M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2023-04-21T16:30:21Z</dcterms:created>
  <dcterms:modified xsi:type="dcterms:W3CDTF">2023-04-21T16:33:01Z</dcterms:modified>
</cp:coreProperties>
</file>