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29" i="1" l="1"/>
  <c r="M29" i="1"/>
  <c r="L29" i="1"/>
  <c r="J29" i="1"/>
  <c r="I29" i="1"/>
  <c r="H29" i="1"/>
  <c r="G29" i="1"/>
  <c r="E29" i="1"/>
  <c r="D29" i="1"/>
  <c r="C29" i="1"/>
  <c r="B29" i="1"/>
  <c r="N19" i="1"/>
  <c r="M19" i="1"/>
  <c r="L19" i="1"/>
  <c r="J19" i="1"/>
  <c r="I19" i="1"/>
  <c r="H19" i="1"/>
  <c r="G19" i="1"/>
  <c r="E19" i="1"/>
  <c r="D19" i="1"/>
  <c r="C19" i="1"/>
  <c r="B19" i="1"/>
  <c r="N18" i="1"/>
  <c r="M18" i="1"/>
  <c r="L18" i="1"/>
  <c r="J18" i="1"/>
  <c r="I18" i="1"/>
  <c r="H18" i="1"/>
  <c r="G18" i="1"/>
  <c r="E18" i="1"/>
  <c r="D18" i="1"/>
  <c r="C18" i="1"/>
  <c r="B18" i="1"/>
  <c r="N17" i="1"/>
  <c r="M17" i="1"/>
  <c r="L17" i="1"/>
  <c r="J17" i="1"/>
  <c r="I17" i="1"/>
  <c r="H17" i="1"/>
  <c r="G17" i="1"/>
  <c r="E17" i="1"/>
  <c r="D17" i="1"/>
  <c r="C17" i="1"/>
  <c r="B17" i="1"/>
  <c r="N16" i="1"/>
  <c r="M16" i="1"/>
  <c r="L16" i="1"/>
  <c r="J16" i="1"/>
  <c r="I16" i="1"/>
  <c r="H16" i="1"/>
  <c r="G16" i="1"/>
  <c r="E16" i="1"/>
  <c r="D16" i="1"/>
  <c r="C16" i="1"/>
  <c r="B16" i="1"/>
  <c r="J15" i="1"/>
  <c r="I15" i="1"/>
  <c r="H15" i="1"/>
  <c r="G15" i="1"/>
  <c r="E15" i="1"/>
  <c r="D15" i="1"/>
  <c r="C15" i="1"/>
  <c r="B15" i="1"/>
</calcChain>
</file>

<file path=xl/sharedStrings.xml><?xml version="1.0" encoding="utf-8"?>
<sst xmlns="http://schemas.openxmlformats.org/spreadsheetml/2006/main" count="34" uniqueCount="34">
  <si>
    <t>XTS-1</t>
    <phoneticPr fontId="1" type="noConversion"/>
  </si>
  <si>
    <t>XTS-2A</t>
    <phoneticPr fontId="1" type="noConversion"/>
  </si>
  <si>
    <t>XTS-2B</t>
    <phoneticPr fontId="1" type="noConversion"/>
  </si>
  <si>
    <t>SiO2</t>
  </si>
  <si>
    <t>TiO2</t>
  </si>
  <si>
    <t>Al2O3</t>
  </si>
  <si>
    <t>MnO</t>
  </si>
  <si>
    <t>MgO</t>
  </si>
  <si>
    <t>CaO</t>
  </si>
  <si>
    <t>Na2O</t>
  </si>
  <si>
    <t>K2O</t>
  </si>
  <si>
    <t>P2O5</t>
  </si>
  <si>
    <t>TFe2O3</t>
    <phoneticPr fontId="2" type="noConversion"/>
  </si>
  <si>
    <t xml:space="preserve">LOI </t>
    <phoneticPr fontId="2" type="noConversion"/>
  </si>
  <si>
    <t>TOTAL</t>
    <phoneticPr fontId="2" type="noConversion"/>
  </si>
  <si>
    <t>A/CNK</t>
    <phoneticPr fontId="2" type="noConversion"/>
  </si>
  <si>
    <t>A/NK</t>
    <phoneticPr fontId="2" type="noConversion"/>
  </si>
  <si>
    <t>ALK</t>
    <phoneticPr fontId="2" type="noConversion"/>
  </si>
  <si>
    <t>TFe2O3/MgO</t>
    <phoneticPr fontId="2" type="noConversion"/>
  </si>
  <si>
    <t>Q</t>
  </si>
  <si>
    <t>C</t>
  </si>
  <si>
    <t>Or</t>
  </si>
  <si>
    <t>Ab</t>
  </si>
  <si>
    <t>An</t>
  </si>
  <si>
    <t>Hy</t>
    <phoneticPr fontId="2" type="noConversion"/>
  </si>
  <si>
    <t>Il</t>
  </si>
  <si>
    <t>Ru</t>
  </si>
  <si>
    <t>Ap</t>
  </si>
  <si>
    <t>D.I</t>
    <phoneticPr fontId="2" type="noConversion"/>
  </si>
  <si>
    <t>biotite granite</t>
    <phoneticPr fontId="2" type="noConversion"/>
  </si>
  <si>
    <t>biotite monzogranite</t>
    <phoneticPr fontId="2" type="noConversion"/>
  </si>
  <si>
    <t>microgranular</t>
    <phoneticPr fontId="2" type="noConversion"/>
  </si>
  <si>
    <t>samples</t>
    <phoneticPr fontId="2" type="noConversion"/>
  </si>
  <si>
    <t>Supplementary Table 3.  Major element contents(%) for host granites and MEs from the Xitian intrusion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</si>
</sst>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等线"/>
      <family val="2"/>
      <charset val="134"/>
      <scheme val="minor"/>
    </font>
    <font>
      <sz val="10"/>
      <color theme="1"/>
      <name val="等线"/>
      <family val="3"/>
      <charset val="134"/>
      <scheme val="minor"/>
    </font>
    <font>
      <sz val="11"/>
      <color theme="1"/>
      <name val="Arial"/>
      <family val="2"/>
    </font>
    <font>
      <sz val="10"/>
      <color theme="1"/>
      <name val="Arial"/>
      <family val="2"/>
    </font>
    <font>
      <b/>
      <sz val="11"/>
      <color theme="1"/>
      <name val="Arial"/>
      <family val="2"/>
    </font>
    <font>
      <b/>
      <sz val="10"/>
      <color theme="1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3" fillId="0" borderId="0" xfId="0" applyFont="1" applyFill="1" applyBorder="1" applyAlignment="1">
      <alignment horizontal="center" vertical="center"/>
    </xf>
    <xf numFmtId="176" fontId="3" fillId="0" borderId="0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Fill="1" applyBorder="1" applyAlignment="1">
      <alignment horizontal="center" vertical="center"/>
    </xf>
    <xf numFmtId="176" fontId="5" fillId="0" borderId="0" xfId="0" applyNumberFormat="1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Border="1" applyAlignment="1">
      <alignment vertical="center"/>
    </xf>
    <xf numFmtId="0" fontId="4" fillId="0" borderId="3" xfId="0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0" fontId="4" fillId="0" borderId="3" xfId="0" applyFont="1" applyBorder="1" applyAlignment="1">
      <alignment vertical="center"/>
    </xf>
    <xf numFmtId="0" fontId="6" fillId="0" borderId="0" xfId="0" applyFont="1"/>
    <xf numFmtId="0" fontId="7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0" fontId="7" fillId="0" borderId="2" xfId="0" applyFont="1" applyBorder="1" applyAlignment="1">
      <alignment horizontal="center" vertical="center"/>
    </xf>
    <xf numFmtId="0" fontId="7" fillId="0" borderId="0" xfId="0" applyFont="1" applyBorder="1" applyAlignment="1">
      <alignment horizontal="center" vertical="center"/>
    </xf>
    <xf numFmtId="0" fontId="7" fillId="0" borderId="0" xfId="0" applyFont="1" applyFill="1" applyBorder="1" applyAlignment="1">
      <alignment horizontal="center" vertical="center"/>
    </xf>
    <xf numFmtId="176" fontId="7" fillId="0" borderId="2" xfId="0" applyNumberFormat="1" applyFont="1" applyBorder="1" applyAlignment="1">
      <alignment horizontal="center" vertical="center"/>
    </xf>
    <xf numFmtId="0" fontId="7" fillId="0" borderId="2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3" xfId="0" applyFont="1" applyFill="1" applyBorder="1" applyAlignment="1">
      <alignment horizontal="center" vertic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70"/>
  <sheetViews>
    <sheetView tabSelected="1" zoomScale="85" zoomScaleNormal="85" workbookViewId="0"/>
  </sheetViews>
  <sheetFormatPr defaultRowHeight="14" x14ac:dyDescent="0.3"/>
  <sheetData>
    <row r="1" spans="1:14" s="11" customFormat="1" x14ac:dyDescent="0.3">
      <c r="A1" s="11" t="s">
        <v>33</v>
      </c>
    </row>
    <row r="2" spans="1:14" s="11" customFormat="1" x14ac:dyDescent="0.3">
      <c r="A2" s="20" t="s">
        <v>32</v>
      </c>
      <c r="B2" s="18" t="s">
        <v>29</v>
      </c>
      <c r="C2" s="18"/>
      <c r="D2" s="18"/>
      <c r="E2" s="18"/>
      <c r="F2" s="12"/>
      <c r="G2" s="18" t="s">
        <v>30</v>
      </c>
      <c r="H2" s="18"/>
      <c r="I2" s="18"/>
      <c r="J2" s="18"/>
      <c r="K2" s="13"/>
      <c r="L2" s="19" t="s">
        <v>31</v>
      </c>
      <c r="M2" s="19"/>
      <c r="N2" s="19"/>
    </row>
    <row r="3" spans="1:14" s="11" customFormat="1" x14ac:dyDescent="0.3">
      <c r="A3" s="21"/>
      <c r="B3" s="14">
        <v>2708</v>
      </c>
      <c r="C3" s="14">
        <v>2614</v>
      </c>
      <c r="D3" s="14">
        <v>2711</v>
      </c>
      <c r="E3" s="14">
        <v>2713</v>
      </c>
      <c r="F3" s="15"/>
      <c r="G3" s="14">
        <v>2609</v>
      </c>
      <c r="H3" s="14">
        <v>2706</v>
      </c>
      <c r="I3" s="14">
        <v>2702</v>
      </c>
      <c r="J3" s="14">
        <v>2704</v>
      </c>
      <c r="K3" s="16"/>
      <c r="L3" s="17" t="s">
        <v>0</v>
      </c>
      <c r="M3" s="17" t="s">
        <v>1</v>
      </c>
      <c r="N3" s="17" t="s">
        <v>2</v>
      </c>
    </row>
    <row r="4" spans="1:14" s="3" customFormat="1" x14ac:dyDescent="0.3">
      <c r="A4" s="4" t="s">
        <v>3</v>
      </c>
      <c r="B4" s="5">
        <v>72.19</v>
      </c>
      <c r="C4" s="5">
        <v>77.67</v>
      </c>
      <c r="D4" s="5">
        <v>75.64</v>
      </c>
      <c r="E4" s="5">
        <v>75.61</v>
      </c>
      <c r="F4" s="5"/>
      <c r="G4" s="5">
        <v>77.86</v>
      </c>
      <c r="H4" s="5">
        <v>70.569999999999993</v>
      </c>
      <c r="I4" s="5">
        <v>73.95</v>
      </c>
      <c r="J4" s="5">
        <v>72.69</v>
      </c>
      <c r="K4" s="4"/>
      <c r="L4" s="5">
        <v>71.98</v>
      </c>
      <c r="M4" s="5">
        <v>64.650000000000006</v>
      </c>
      <c r="N4" s="5">
        <v>59.03</v>
      </c>
    </row>
    <row r="5" spans="1:14" s="3" customFormat="1" x14ac:dyDescent="0.3">
      <c r="A5" s="4" t="s">
        <v>4</v>
      </c>
      <c r="B5" s="5">
        <v>0.4</v>
      </c>
      <c r="C5" s="5">
        <v>0.06</v>
      </c>
      <c r="D5" s="5">
        <v>0.12</v>
      </c>
      <c r="E5" s="5">
        <v>7.0000000000000007E-2</v>
      </c>
      <c r="F5" s="5"/>
      <c r="G5" s="5">
        <v>0.03</v>
      </c>
      <c r="H5" s="5">
        <v>0.46</v>
      </c>
      <c r="I5" s="5">
        <v>0.25</v>
      </c>
      <c r="J5" s="5">
        <v>0.27</v>
      </c>
      <c r="K5" s="4"/>
      <c r="L5" s="5">
        <v>0.37</v>
      </c>
      <c r="M5" s="5">
        <v>0.96</v>
      </c>
      <c r="N5" s="5">
        <v>1.28</v>
      </c>
    </row>
    <row r="6" spans="1:14" s="3" customFormat="1" x14ac:dyDescent="0.3">
      <c r="A6" s="4" t="s">
        <v>5</v>
      </c>
      <c r="B6" s="5">
        <v>13.75</v>
      </c>
      <c r="C6" s="5">
        <v>12.16</v>
      </c>
      <c r="D6" s="5">
        <v>12.74</v>
      </c>
      <c r="E6" s="5">
        <v>12.82</v>
      </c>
      <c r="F6" s="5"/>
      <c r="G6" s="5">
        <v>12.68</v>
      </c>
      <c r="H6" s="5">
        <v>14.23</v>
      </c>
      <c r="I6" s="5">
        <v>13.45</v>
      </c>
      <c r="J6" s="5">
        <v>13.89</v>
      </c>
      <c r="K6" s="4"/>
      <c r="L6" s="5">
        <v>13.54</v>
      </c>
      <c r="M6" s="5">
        <v>14.99</v>
      </c>
      <c r="N6" s="5">
        <v>15.37</v>
      </c>
    </row>
    <row r="7" spans="1:14" s="3" customFormat="1" x14ac:dyDescent="0.3">
      <c r="A7" s="4" t="s">
        <v>6</v>
      </c>
      <c r="B7" s="5">
        <v>0.06</v>
      </c>
      <c r="C7" s="5">
        <v>0.04</v>
      </c>
      <c r="D7" s="5">
        <v>0.04</v>
      </c>
      <c r="E7" s="5">
        <v>0.05</v>
      </c>
      <c r="F7" s="5"/>
      <c r="G7" s="5">
        <v>0.01</v>
      </c>
      <c r="H7" s="5">
        <v>0.08</v>
      </c>
      <c r="I7" s="5">
        <v>7.0000000000000007E-2</v>
      </c>
      <c r="J7" s="5">
        <v>7.0000000000000007E-2</v>
      </c>
      <c r="K7" s="4"/>
      <c r="L7" s="5">
        <v>3.04</v>
      </c>
      <c r="M7" s="5">
        <v>6.62</v>
      </c>
      <c r="N7" s="5">
        <v>7.92</v>
      </c>
    </row>
    <row r="8" spans="1:14" s="3" customFormat="1" x14ac:dyDescent="0.3">
      <c r="A8" s="4" t="s">
        <v>7</v>
      </c>
      <c r="B8" s="5">
        <v>0.56000000000000005</v>
      </c>
      <c r="C8" s="5">
        <v>0.11</v>
      </c>
      <c r="D8" s="5">
        <v>0.14000000000000001</v>
      </c>
      <c r="E8" s="5">
        <v>0.22</v>
      </c>
      <c r="F8" s="5"/>
      <c r="G8" s="5">
        <v>0.08</v>
      </c>
      <c r="H8" s="5">
        <v>0.62</v>
      </c>
      <c r="I8" s="5">
        <v>0.38</v>
      </c>
      <c r="J8" s="5">
        <v>0.35</v>
      </c>
      <c r="K8" s="4"/>
      <c r="L8" s="5">
        <v>0.09</v>
      </c>
      <c r="M8" s="5">
        <v>0.17</v>
      </c>
      <c r="N8" s="5">
        <v>0.16</v>
      </c>
    </row>
    <row r="9" spans="1:14" s="3" customFormat="1" x14ac:dyDescent="0.3">
      <c r="A9" s="4" t="s">
        <v>8</v>
      </c>
      <c r="B9" s="5">
        <v>1.46</v>
      </c>
      <c r="C9" s="5">
        <v>0.79</v>
      </c>
      <c r="D9" s="5">
        <v>0.86</v>
      </c>
      <c r="E9" s="5">
        <v>0.78</v>
      </c>
      <c r="F9" s="5"/>
      <c r="G9" s="5">
        <v>0.55000000000000004</v>
      </c>
      <c r="H9" s="5">
        <v>1.58</v>
      </c>
      <c r="I9" s="5">
        <v>0.93</v>
      </c>
      <c r="J9" s="5">
        <v>1.05</v>
      </c>
      <c r="K9" s="4"/>
      <c r="L9" s="5">
        <v>0.59</v>
      </c>
      <c r="M9" s="5">
        <v>1.24</v>
      </c>
      <c r="N9" s="5">
        <v>4.0599999999999996</v>
      </c>
    </row>
    <row r="10" spans="1:14" s="3" customFormat="1" x14ac:dyDescent="0.3">
      <c r="A10" s="4" t="s">
        <v>9</v>
      </c>
      <c r="B10" s="5">
        <v>2.94</v>
      </c>
      <c r="C10" s="5">
        <v>3.37</v>
      </c>
      <c r="D10" s="5">
        <v>3.16</v>
      </c>
      <c r="E10" s="5">
        <v>2.75</v>
      </c>
      <c r="F10" s="5"/>
      <c r="G10" s="5">
        <v>4.05</v>
      </c>
      <c r="H10" s="5">
        <v>3.16</v>
      </c>
      <c r="I10" s="5">
        <v>3.19</v>
      </c>
      <c r="J10" s="5">
        <v>3.05</v>
      </c>
      <c r="K10" s="4"/>
      <c r="L10" s="5">
        <v>1.37</v>
      </c>
      <c r="M10" s="5">
        <v>2.9</v>
      </c>
      <c r="N10" s="5">
        <v>4.1399999999999997</v>
      </c>
    </row>
    <row r="11" spans="1:14" s="3" customFormat="1" x14ac:dyDescent="0.3">
      <c r="A11" s="4" t="s">
        <v>10</v>
      </c>
      <c r="B11" s="5">
        <v>4.8099999999999996</v>
      </c>
      <c r="C11" s="5">
        <v>3.89</v>
      </c>
      <c r="D11" s="5">
        <v>4.99</v>
      </c>
      <c r="E11" s="5">
        <v>5.03</v>
      </c>
      <c r="F11" s="5"/>
      <c r="G11" s="5">
        <v>4.24</v>
      </c>
      <c r="H11" s="5">
        <v>4.7699999999999996</v>
      </c>
      <c r="I11" s="5">
        <v>4.8899999999999997</v>
      </c>
      <c r="J11" s="5">
        <v>5.57</v>
      </c>
      <c r="K11" s="4"/>
      <c r="L11" s="5">
        <v>3.26</v>
      </c>
      <c r="M11" s="5">
        <v>3.69</v>
      </c>
      <c r="N11" s="5">
        <v>1.89</v>
      </c>
    </row>
    <row r="12" spans="1:14" s="3" customFormat="1" x14ac:dyDescent="0.3">
      <c r="A12" s="4" t="s">
        <v>11</v>
      </c>
      <c r="B12" s="5">
        <v>0.24</v>
      </c>
      <c r="C12" s="5">
        <v>0.03</v>
      </c>
      <c r="D12" s="5">
        <v>0.04</v>
      </c>
      <c r="E12" s="5">
        <v>0.02</v>
      </c>
      <c r="F12" s="5"/>
      <c r="G12" s="5">
        <v>0.02</v>
      </c>
      <c r="H12" s="5">
        <v>0.27</v>
      </c>
      <c r="I12" s="5">
        <v>0.14000000000000001</v>
      </c>
      <c r="J12" s="5">
        <v>0.18</v>
      </c>
      <c r="K12" s="4"/>
      <c r="L12" s="5">
        <v>4.5199999999999996</v>
      </c>
      <c r="M12" s="5">
        <v>2.5099999999999998</v>
      </c>
      <c r="N12" s="5">
        <v>3.65</v>
      </c>
    </row>
    <row r="13" spans="1:14" s="3" customFormat="1" x14ac:dyDescent="0.3">
      <c r="A13" s="4" t="s">
        <v>12</v>
      </c>
      <c r="B13" s="5">
        <v>3.09</v>
      </c>
      <c r="C13" s="5">
        <v>1.1100000000000001</v>
      </c>
      <c r="D13" s="5">
        <v>1.63</v>
      </c>
      <c r="E13" s="5">
        <v>1.24</v>
      </c>
      <c r="F13" s="5"/>
      <c r="G13" s="5">
        <v>0.23</v>
      </c>
      <c r="H13" s="5">
        <v>3.44</v>
      </c>
      <c r="I13" s="5">
        <v>2.25</v>
      </c>
      <c r="J13" s="5">
        <v>2.17</v>
      </c>
      <c r="K13" s="4"/>
      <c r="L13" s="5">
        <v>0.23</v>
      </c>
      <c r="M13" s="5">
        <v>0.52</v>
      </c>
      <c r="N13" s="5">
        <v>0.47</v>
      </c>
    </row>
    <row r="14" spans="1:14" s="3" customFormat="1" x14ac:dyDescent="0.3">
      <c r="A14" s="4" t="s">
        <v>13</v>
      </c>
      <c r="B14" s="5">
        <v>0.93900000000000006</v>
      </c>
      <c r="C14" s="5">
        <v>0.8</v>
      </c>
      <c r="D14" s="5">
        <v>0.62</v>
      </c>
      <c r="E14" s="5">
        <v>1</v>
      </c>
      <c r="F14" s="5"/>
      <c r="G14" s="5">
        <v>0.18</v>
      </c>
      <c r="H14" s="5">
        <v>0.82000000000000006</v>
      </c>
      <c r="I14" s="5">
        <v>0.52</v>
      </c>
      <c r="J14" s="5">
        <v>0.53900000000000003</v>
      </c>
      <c r="K14" s="4"/>
      <c r="L14" s="5">
        <v>1.1399999999999999</v>
      </c>
      <c r="M14" s="5">
        <v>1.36</v>
      </c>
      <c r="N14" s="5">
        <v>1.92</v>
      </c>
    </row>
    <row r="15" spans="1:14" s="3" customFormat="1" x14ac:dyDescent="0.3">
      <c r="A15" s="4" t="s">
        <v>14</v>
      </c>
      <c r="B15" s="5">
        <f>SUM(B4:B14)</f>
        <v>100.43899999999999</v>
      </c>
      <c r="C15" s="5">
        <f>SUM(C4:C14)</f>
        <v>100.03000000000002</v>
      </c>
      <c r="D15" s="5">
        <f>SUM(D4:D14)</f>
        <v>99.98</v>
      </c>
      <c r="E15" s="5">
        <f>SUM(E4:E14)</f>
        <v>99.589999999999989</v>
      </c>
      <c r="F15" s="5"/>
      <c r="G15" s="5">
        <f>SUM(G4:G14)</f>
        <v>99.929999999999993</v>
      </c>
      <c r="H15" s="5">
        <f>SUM(H4:H14)</f>
        <v>99.999999999999972</v>
      </c>
      <c r="I15" s="5">
        <f>SUM(I4:I14)</f>
        <v>100.02</v>
      </c>
      <c r="J15" s="5">
        <f>SUM(J4:J14)</f>
        <v>99.828999999999979</v>
      </c>
      <c r="K15" s="4"/>
      <c r="L15" s="5">
        <v>100.13000000000004</v>
      </c>
      <c r="M15" s="5">
        <v>99.61</v>
      </c>
      <c r="N15" s="5">
        <v>99.890000000000015</v>
      </c>
    </row>
    <row r="16" spans="1:14" s="3" customFormat="1" x14ac:dyDescent="0.3">
      <c r="A16" s="4" t="s">
        <v>15</v>
      </c>
      <c r="B16" s="5">
        <f>(B$6/101.94)/((B$9/56.08)+(B$10/61.982)+(B$11/94.2))</f>
        <v>1.0831479936736113</v>
      </c>
      <c r="C16" s="5">
        <f>(C$6/101.94)/((C$9/56.08)+(C$10/61.982)+(C$11/94.2))</f>
        <v>1.086859733274125</v>
      </c>
      <c r="D16" s="5">
        <f>(D$6/101.94)/((D$9/56.08)+(D$10/61.982)+(D$11/94.2))</f>
        <v>1.0476593968156529</v>
      </c>
      <c r="E16" s="5">
        <f>(E$6/101.94)/((E$9/56.08)+(E$10/61.982)+(E$11/94.2))</f>
        <v>1.1261428040751793</v>
      </c>
      <c r="F16" s="5"/>
      <c r="G16" s="5">
        <f>(G$6/101.94)/((G$9/56.08)+(G$10/61.982)+(G$11/94.2))</f>
        <v>1.0351807957076005</v>
      </c>
      <c r="H16" s="5">
        <f>(H$6/101.94)/((H$9/56.08)+(H$10/61.982)+(H$11/94.2))</f>
        <v>1.0754921624510285</v>
      </c>
      <c r="I16" s="5">
        <f>(I$6/101.94)/((I$9/56.08)+(I$10/61.982)+(I$11/94.2))</f>
        <v>1.0998619426554612</v>
      </c>
      <c r="J16" s="5">
        <f>(J$6/101.94)/((J$9/56.08)+(J$10/61.982)+(J$11/94.2))</f>
        <v>1.0723750944776849</v>
      </c>
      <c r="K16" s="4"/>
      <c r="L16" s="5">
        <f>(L$6/101.94)/((L$9/56.08)+(L$10/61.982)+(L$11/94.2))</f>
        <v>1.9756219946275448</v>
      </c>
      <c r="M16" s="5">
        <f>(M$6/101.94)/((M$9/56.08)+(M$10/61.982)+(M$11/94.2))</f>
        <v>1.3606541424026206</v>
      </c>
      <c r="N16" s="5">
        <f>(N$6/101.94)/((N$9/56.08)+(N$10/61.982)+(N$11/94.2))</f>
        <v>0.94675865076128041</v>
      </c>
    </row>
    <row r="17" spans="1:14" s="3" customFormat="1" x14ac:dyDescent="0.3">
      <c r="A17" s="4" t="s">
        <v>16</v>
      </c>
      <c r="B17" s="5">
        <f>(B$6/101.94)/((B$10/61.982)+(B$11/94.2))</f>
        <v>1.3694469748105549</v>
      </c>
      <c r="C17" s="5">
        <f>(C$6/101.94)/((C$10/61.982)+(C$11/94.2))</f>
        <v>1.2469025358279766</v>
      </c>
      <c r="D17" s="5">
        <f>(D$6/101.94)/((D$10/61.982)+(D$11/94.2))</f>
        <v>1.2022081182566391</v>
      </c>
      <c r="E17" s="5">
        <f>(E$6/101.94)/((E$10/61.982)+(E$11/94.2))</f>
        <v>1.2863558148610204</v>
      </c>
      <c r="F17" s="5"/>
      <c r="G17" s="5">
        <f>(G$6/101.94)/((G$10/61.982)+(G$11/94.2))</f>
        <v>1.1271812617243939</v>
      </c>
      <c r="H17" s="5">
        <f>(H$6/101.94)/((H$10/61.982)+(H$11/94.2))</f>
        <v>1.3736727306591252</v>
      </c>
      <c r="I17" s="5">
        <f>(I$6/101.94)/((I$10/61.982)+(I$11/94.2))</f>
        <v>1.2762980978883347</v>
      </c>
      <c r="J17" s="5">
        <f>(J$6/101.94)/((J$10/61.982)+(J$11/94.2))</f>
        <v>1.2577068417210928</v>
      </c>
      <c r="K17" s="4"/>
      <c r="L17" s="5">
        <f>(L$6/101.94)/((L$10/61.982)+(L$11/94.2))</f>
        <v>2.3421313566268935</v>
      </c>
      <c r="M17" s="5">
        <f>(M$6/101.94)/((M$10/61.982)+(M$11/94.2))</f>
        <v>1.7106527176498232</v>
      </c>
      <c r="N17" s="5">
        <f>(N$6/101.94)/((N$10/61.982)+(N$11/94.2))</f>
        <v>1.7358932553570543</v>
      </c>
    </row>
    <row r="18" spans="1:14" s="3" customFormat="1" x14ac:dyDescent="0.3">
      <c r="A18" s="4" t="s">
        <v>17</v>
      </c>
      <c r="B18" s="5">
        <f>B10+B11</f>
        <v>7.75</v>
      </c>
      <c r="C18" s="5">
        <f>C10+C11</f>
        <v>7.26</v>
      </c>
      <c r="D18" s="5">
        <f>D10+D11</f>
        <v>8.15</v>
      </c>
      <c r="E18" s="5">
        <f>E10+E11</f>
        <v>7.78</v>
      </c>
      <c r="F18" s="5"/>
      <c r="G18" s="5">
        <f>G10+G11</f>
        <v>8.2899999999999991</v>
      </c>
      <c r="H18" s="5">
        <f>H10+H11</f>
        <v>7.93</v>
      </c>
      <c r="I18" s="5">
        <f>I10+I11</f>
        <v>8.08</v>
      </c>
      <c r="J18" s="5">
        <f>J10+J11</f>
        <v>8.620000000000001</v>
      </c>
      <c r="K18" s="4"/>
      <c r="L18" s="5">
        <f>L10+L11</f>
        <v>4.63</v>
      </c>
      <c r="M18" s="5">
        <f>M10+M11</f>
        <v>6.59</v>
      </c>
      <c r="N18" s="5">
        <f>N10+N11</f>
        <v>6.0299999999999994</v>
      </c>
    </row>
    <row r="19" spans="1:14" s="3" customFormat="1" x14ac:dyDescent="0.3">
      <c r="A19" s="4" t="s">
        <v>18</v>
      </c>
      <c r="B19" s="5">
        <f t="shared" ref="B19:J19" si="0">B13/B8</f>
        <v>5.5178571428571423</v>
      </c>
      <c r="C19" s="5">
        <f t="shared" si="0"/>
        <v>10.090909090909092</v>
      </c>
      <c r="D19" s="5">
        <f t="shared" si="0"/>
        <v>11.642857142857141</v>
      </c>
      <c r="E19" s="5">
        <f t="shared" si="0"/>
        <v>5.6363636363636367</v>
      </c>
      <c r="F19" s="5"/>
      <c r="G19" s="5">
        <f t="shared" si="0"/>
        <v>2.875</v>
      </c>
      <c r="H19" s="5">
        <f t="shared" si="0"/>
        <v>5.5483870967741931</v>
      </c>
      <c r="I19" s="5">
        <f t="shared" si="0"/>
        <v>5.9210526315789469</v>
      </c>
      <c r="J19" s="5">
        <f t="shared" si="0"/>
        <v>6.2</v>
      </c>
      <c r="K19" s="4"/>
      <c r="L19" s="5">
        <f>L13/L8</f>
        <v>2.5555555555555558</v>
      </c>
      <c r="M19" s="5">
        <f>M13/M8</f>
        <v>3.0588235294117645</v>
      </c>
      <c r="N19" s="5">
        <f>N13/N8</f>
        <v>2.9374999999999996</v>
      </c>
    </row>
    <row r="20" spans="1:14" s="3" customFormat="1" x14ac:dyDescent="0.3">
      <c r="A20" s="6" t="s">
        <v>19</v>
      </c>
      <c r="B20" s="5">
        <v>34.642000000000003</v>
      </c>
      <c r="C20" s="5">
        <v>42.198999999999998</v>
      </c>
      <c r="D20" s="5">
        <v>37.067</v>
      </c>
      <c r="E20" s="5">
        <v>39.466999999999999</v>
      </c>
      <c r="F20" s="5"/>
      <c r="G20" s="5">
        <v>37.011000000000003</v>
      </c>
      <c r="H20" s="5">
        <v>31.736000000000001</v>
      </c>
      <c r="I20" s="5">
        <v>35.494</v>
      </c>
      <c r="J20" s="5">
        <v>32.302</v>
      </c>
      <c r="K20" s="7"/>
      <c r="L20" s="5">
        <v>49.722000000000001</v>
      </c>
      <c r="M20" s="5">
        <v>29.184999999999999</v>
      </c>
      <c r="N20" s="5">
        <v>22.292999999999999</v>
      </c>
    </row>
    <row r="21" spans="1:14" s="3" customFormat="1" x14ac:dyDescent="0.3">
      <c r="A21" s="6" t="s">
        <v>20</v>
      </c>
      <c r="B21" s="5">
        <v>1.6890000000000001</v>
      </c>
      <c r="C21" s="5">
        <v>1.0609999999999999</v>
      </c>
      <c r="D21" s="5">
        <v>0.68899999999999995</v>
      </c>
      <c r="E21" s="5">
        <v>1.5229999999999999</v>
      </c>
      <c r="F21" s="5"/>
      <c r="G21" s="5">
        <v>0.47699999999999998</v>
      </c>
      <c r="H21" s="5">
        <v>1.7150000000000001</v>
      </c>
      <c r="I21" s="5">
        <v>1.5980000000000001</v>
      </c>
      <c r="J21" s="5">
        <v>1.4059999999999999</v>
      </c>
      <c r="K21" s="7"/>
      <c r="L21" s="5">
        <v>7.8550000000000004</v>
      </c>
      <c r="M21" s="5">
        <v>6.37</v>
      </c>
      <c r="N21" s="5">
        <v>6.681</v>
      </c>
    </row>
    <row r="22" spans="1:14" s="3" customFormat="1" x14ac:dyDescent="0.3">
      <c r="A22" s="6" t="s">
        <v>21</v>
      </c>
      <c r="B22" s="5">
        <v>29.483000000000001</v>
      </c>
      <c r="C22" s="5">
        <v>23.431999999999999</v>
      </c>
      <c r="D22" s="5">
        <v>30.175000000000001</v>
      </c>
      <c r="E22" s="5">
        <v>30.535</v>
      </c>
      <c r="F22" s="5"/>
      <c r="G22" s="5">
        <v>25.175000000000001</v>
      </c>
      <c r="H22" s="5">
        <v>29.442</v>
      </c>
      <c r="I22" s="5">
        <v>29.713999999999999</v>
      </c>
      <c r="J22" s="5">
        <v>33.892000000000003</v>
      </c>
      <c r="K22" s="7"/>
      <c r="L22" s="5">
        <v>19.507999999999999</v>
      </c>
      <c r="M22" s="5">
        <v>22.315000000000001</v>
      </c>
      <c r="N22" s="5">
        <v>11.452999999999999</v>
      </c>
    </row>
    <row r="23" spans="1:14" s="3" customFormat="1" x14ac:dyDescent="0.3">
      <c r="A23" s="6" t="s">
        <v>22</v>
      </c>
      <c r="B23" s="5">
        <v>25.8</v>
      </c>
      <c r="C23" s="5">
        <v>29.065999999999999</v>
      </c>
      <c r="D23" s="5">
        <v>27.356999999999999</v>
      </c>
      <c r="E23" s="5">
        <v>23.904</v>
      </c>
      <c r="F23" s="5"/>
      <c r="G23" s="5">
        <v>34.439</v>
      </c>
      <c r="H23" s="5">
        <v>27.931999999999999</v>
      </c>
      <c r="I23" s="5">
        <v>27.754000000000001</v>
      </c>
      <c r="J23" s="5">
        <v>26.57</v>
      </c>
      <c r="K23" s="7"/>
      <c r="L23" s="5">
        <v>11.736000000000001</v>
      </c>
      <c r="M23" s="5">
        <v>25.106000000000002</v>
      </c>
      <c r="N23" s="5">
        <v>35.927999999999997</v>
      </c>
    </row>
    <row r="24" spans="1:14" s="3" customFormat="1" x14ac:dyDescent="0.3">
      <c r="A24" s="6" t="s">
        <v>23</v>
      </c>
      <c r="B24" s="5">
        <v>5.8840000000000003</v>
      </c>
      <c r="C24" s="5">
        <v>3.7909999999999999</v>
      </c>
      <c r="D24" s="5">
        <v>4.0979999999999999</v>
      </c>
      <c r="E24" s="5">
        <v>3.8370000000000002</v>
      </c>
      <c r="F24" s="5"/>
      <c r="G24" s="5">
        <v>2.613</v>
      </c>
      <c r="H24" s="5">
        <v>6.343</v>
      </c>
      <c r="I24" s="5">
        <v>3.802</v>
      </c>
      <c r="J24" s="5">
        <v>4.1539999999999999</v>
      </c>
      <c r="K24" s="7"/>
      <c r="L24" s="5">
        <v>0</v>
      </c>
      <c r="M24" s="5">
        <v>0</v>
      </c>
      <c r="N24" s="5">
        <v>0</v>
      </c>
    </row>
    <row r="25" spans="1:14" s="3" customFormat="1" x14ac:dyDescent="0.3">
      <c r="A25" s="6" t="s">
        <v>24</v>
      </c>
      <c r="B25" s="5">
        <v>1.4470000000000001</v>
      </c>
      <c r="C25" s="5">
        <v>0.27900000000000003</v>
      </c>
      <c r="D25" s="5">
        <v>0.35599999999999998</v>
      </c>
      <c r="E25" s="5">
        <v>0.56299999999999994</v>
      </c>
      <c r="F25" s="5"/>
      <c r="G25" s="5">
        <v>0.19900000000000001</v>
      </c>
      <c r="H25" s="5">
        <v>1.6140000000000001</v>
      </c>
      <c r="I25" s="5">
        <v>0.97399999999999998</v>
      </c>
      <c r="J25" s="5">
        <v>0.89700000000000002</v>
      </c>
      <c r="K25" s="7"/>
      <c r="L25" s="5">
        <v>0.22700000000000001</v>
      </c>
      <c r="M25" s="5">
        <v>0.433</v>
      </c>
      <c r="N25" s="5">
        <v>0.40799999999999997</v>
      </c>
    </row>
    <row r="26" spans="1:14" s="3" customFormat="1" x14ac:dyDescent="0.3">
      <c r="A26" s="6" t="s">
        <v>25</v>
      </c>
      <c r="B26" s="5">
        <v>0.13300000000000001</v>
      </c>
      <c r="C26" s="5">
        <v>8.7999999999999995E-2</v>
      </c>
      <c r="D26" s="5">
        <v>8.7999999999999995E-2</v>
      </c>
      <c r="E26" s="5">
        <v>0.109</v>
      </c>
      <c r="F26" s="5"/>
      <c r="G26" s="5">
        <v>2.1000000000000001E-2</v>
      </c>
      <c r="H26" s="5">
        <v>0.18</v>
      </c>
      <c r="I26" s="5">
        <v>0.154</v>
      </c>
      <c r="J26" s="5">
        <v>0.154</v>
      </c>
      <c r="K26" s="7"/>
      <c r="L26" s="5">
        <v>0.71199999999999997</v>
      </c>
      <c r="M26" s="5">
        <v>1.865</v>
      </c>
      <c r="N26" s="5">
        <v>2.4940000000000002</v>
      </c>
    </row>
    <row r="27" spans="1:14" s="3" customFormat="1" x14ac:dyDescent="0.3">
      <c r="A27" s="6" t="s">
        <v>26</v>
      </c>
      <c r="B27" s="5">
        <v>0.34499999999999997</v>
      </c>
      <c r="C27" s="5">
        <v>1.4999999999999999E-2</v>
      </c>
      <c r="D27" s="5">
        <v>7.6999999999999999E-2</v>
      </c>
      <c r="E27" s="5">
        <v>1.4999999999999999E-2</v>
      </c>
      <c r="F27" s="5"/>
      <c r="G27" s="5">
        <v>1.9E-2</v>
      </c>
      <c r="H27" s="5">
        <v>0.38500000000000001</v>
      </c>
      <c r="I27" s="5">
        <v>0.17599999999999999</v>
      </c>
      <c r="J27" s="5">
        <v>0.19700000000000001</v>
      </c>
      <c r="K27" s="7"/>
      <c r="L27" s="5">
        <v>0</v>
      </c>
      <c r="M27" s="5">
        <v>0</v>
      </c>
      <c r="N27" s="5">
        <v>0</v>
      </c>
    </row>
    <row r="28" spans="1:14" s="3" customFormat="1" x14ac:dyDescent="0.3">
      <c r="A28" s="6" t="s">
        <v>27</v>
      </c>
      <c r="B28" s="5">
        <v>0.57699999999999996</v>
      </c>
      <c r="C28" s="5">
        <v>7.1999999999999995E-2</v>
      </c>
      <c r="D28" s="5">
        <v>9.5000000000000001E-2</v>
      </c>
      <c r="E28" s="5">
        <v>4.9000000000000002E-2</v>
      </c>
      <c r="F28" s="5"/>
      <c r="G28" s="5">
        <v>4.5999999999999999E-2</v>
      </c>
      <c r="H28" s="5">
        <v>0.65300000000000002</v>
      </c>
      <c r="I28" s="5">
        <v>0.33400000000000002</v>
      </c>
      <c r="J28" s="5">
        <v>0.42899999999999999</v>
      </c>
      <c r="K28" s="7"/>
      <c r="L28" s="5">
        <v>1.05</v>
      </c>
      <c r="M28" s="5">
        <v>2.2330000000000001</v>
      </c>
      <c r="N28" s="5">
        <v>7.3259999999999996</v>
      </c>
    </row>
    <row r="29" spans="1:14" s="3" customFormat="1" x14ac:dyDescent="0.3">
      <c r="A29" s="8" t="s">
        <v>28</v>
      </c>
      <c r="B29" s="9">
        <f>B20+B22+B23</f>
        <v>89.924999999999997</v>
      </c>
      <c r="C29" s="9">
        <f>C20+C22+C23</f>
        <v>94.697000000000003</v>
      </c>
      <c r="D29" s="9">
        <f>D20+D22+D23</f>
        <v>94.599000000000004</v>
      </c>
      <c r="E29" s="9">
        <f>E20+E22+E23</f>
        <v>93.905999999999992</v>
      </c>
      <c r="F29" s="9"/>
      <c r="G29" s="9">
        <f>G20+G22+G23</f>
        <v>96.625</v>
      </c>
      <c r="H29" s="9">
        <f>H20+H22+H23</f>
        <v>89.11</v>
      </c>
      <c r="I29" s="9">
        <f>I20+I22+I23</f>
        <v>92.962000000000003</v>
      </c>
      <c r="J29" s="9">
        <f>J20+J22+J23</f>
        <v>92.76400000000001</v>
      </c>
      <c r="K29" s="10"/>
      <c r="L29" s="9">
        <f>L20+L22+L23</f>
        <v>80.966000000000008</v>
      </c>
      <c r="M29" s="9">
        <f>M20+M22+M23</f>
        <v>76.605999999999995</v>
      </c>
      <c r="N29" s="9">
        <f>N20+N22+N23</f>
        <v>69.673999999999992</v>
      </c>
    </row>
    <row r="51" spans="1:14" x14ac:dyDescent="0.3">
      <c r="A51" s="1"/>
      <c r="B51" s="2"/>
      <c r="C51" s="2"/>
      <c r="D51" s="2"/>
      <c r="E51" s="2"/>
      <c r="F51" s="2"/>
      <c r="G51" s="2"/>
      <c r="H51" s="2"/>
      <c r="I51" s="2"/>
      <c r="J51" s="2"/>
      <c r="K51" s="1"/>
      <c r="L51" s="2"/>
      <c r="M51" s="2"/>
      <c r="N51" s="2"/>
    </row>
    <row r="52" spans="1:14" x14ac:dyDescent="0.3">
      <c r="A52" s="1"/>
      <c r="B52" s="2"/>
      <c r="C52" s="2"/>
      <c r="D52" s="2"/>
      <c r="E52" s="2"/>
      <c r="F52" s="2"/>
      <c r="G52" s="2"/>
      <c r="H52" s="2"/>
      <c r="I52" s="2"/>
      <c r="J52" s="2"/>
      <c r="K52" s="1"/>
      <c r="L52" s="2"/>
      <c r="M52" s="2"/>
      <c r="N52" s="2"/>
    </row>
    <row r="54" spans="1:14" x14ac:dyDescent="0.3">
      <c r="A54" s="1"/>
      <c r="B54" s="2"/>
      <c r="C54" s="2"/>
      <c r="D54" s="2"/>
      <c r="E54" s="2"/>
      <c r="F54" s="2"/>
      <c r="G54" s="2"/>
      <c r="H54" s="2"/>
      <c r="I54" s="2"/>
      <c r="J54" s="2"/>
      <c r="K54" s="1"/>
      <c r="L54" s="2"/>
      <c r="M54" s="2"/>
      <c r="N54" s="2"/>
    </row>
    <row r="55" spans="1:14" x14ac:dyDescent="0.3">
      <c r="A55" s="1"/>
      <c r="B55" s="2"/>
      <c r="C55" s="2"/>
      <c r="D55" s="2"/>
      <c r="E55" s="2"/>
      <c r="F55" s="2"/>
      <c r="G55" s="2"/>
      <c r="H55" s="2"/>
      <c r="I55" s="2"/>
      <c r="J55" s="2"/>
      <c r="K55" s="1"/>
      <c r="L55" s="2"/>
      <c r="M55" s="2"/>
      <c r="N55" s="2"/>
    </row>
    <row r="57" spans="1:14" x14ac:dyDescent="0.3">
      <c r="A57" s="1"/>
      <c r="B57" s="2"/>
      <c r="C57" s="2"/>
      <c r="D57" s="2"/>
      <c r="E57" s="2"/>
      <c r="F57" s="2"/>
      <c r="G57" s="2"/>
      <c r="H57" s="2"/>
      <c r="I57" s="2"/>
      <c r="J57" s="2"/>
      <c r="K57" s="1"/>
      <c r="L57" s="2"/>
      <c r="M57" s="2"/>
      <c r="N57" s="2"/>
    </row>
    <row r="58" spans="1:14" x14ac:dyDescent="0.3">
      <c r="A58" s="1"/>
      <c r="B58" s="2"/>
      <c r="C58" s="2"/>
      <c r="D58" s="2"/>
      <c r="E58" s="2"/>
      <c r="F58" s="2"/>
      <c r="G58" s="2"/>
      <c r="H58" s="2"/>
      <c r="I58" s="2"/>
      <c r="J58" s="2"/>
      <c r="K58" s="1"/>
      <c r="L58" s="2"/>
      <c r="M58" s="2"/>
      <c r="N58" s="2"/>
    </row>
    <row r="60" spans="1:14" x14ac:dyDescent="0.3">
      <c r="A60" s="1"/>
      <c r="B60" s="2"/>
      <c r="C60" s="2"/>
      <c r="D60" s="2"/>
      <c r="E60" s="2"/>
      <c r="F60" s="2"/>
      <c r="G60" s="2"/>
      <c r="H60" s="2"/>
      <c r="I60" s="2"/>
      <c r="J60" s="2"/>
      <c r="K60" s="1"/>
      <c r="L60" s="2"/>
      <c r="M60" s="2"/>
      <c r="N60" s="2"/>
    </row>
    <row r="61" spans="1:14" x14ac:dyDescent="0.3">
      <c r="A61" s="1"/>
      <c r="B61" s="2"/>
      <c r="C61" s="2"/>
      <c r="D61" s="2"/>
      <c r="E61" s="2"/>
      <c r="F61" s="2"/>
      <c r="G61" s="2"/>
      <c r="H61" s="2"/>
      <c r="I61" s="2"/>
      <c r="J61" s="2"/>
      <c r="K61" s="1"/>
      <c r="L61" s="2"/>
      <c r="M61" s="2"/>
      <c r="N61" s="2"/>
    </row>
    <row r="63" spans="1:14" ht="13.5" customHeight="1" x14ac:dyDescent="0.3">
      <c r="A63" s="1"/>
      <c r="B63" s="2"/>
      <c r="C63" s="2"/>
      <c r="D63" s="2"/>
      <c r="E63" s="2"/>
      <c r="F63" s="2"/>
      <c r="G63" s="2"/>
      <c r="H63" s="2"/>
      <c r="I63" s="2"/>
      <c r="J63" s="2"/>
      <c r="K63" s="1"/>
      <c r="L63" s="2"/>
      <c r="M63" s="2"/>
      <c r="N63" s="2"/>
    </row>
    <row r="64" spans="1:14" x14ac:dyDescent="0.3">
      <c r="A64" s="1"/>
      <c r="B64" s="2"/>
      <c r="C64" s="2"/>
      <c r="D64" s="2"/>
      <c r="E64" s="2"/>
      <c r="F64" s="2"/>
      <c r="G64" s="2"/>
      <c r="H64" s="2"/>
      <c r="I64" s="2"/>
      <c r="J64" s="2"/>
      <c r="K64" s="1"/>
      <c r="L64" s="2"/>
      <c r="M64" s="2"/>
      <c r="N64" s="2"/>
    </row>
    <row r="66" spans="1:14" ht="13.5" customHeight="1" x14ac:dyDescent="0.3">
      <c r="A66" s="1"/>
      <c r="B66" s="2"/>
      <c r="C66" s="2"/>
      <c r="D66" s="2"/>
      <c r="E66" s="2"/>
      <c r="F66" s="2"/>
      <c r="G66" s="2"/>
      <c r="H66" s="2"/>
      <c r="I66" s="2"/>
      <c r="J66" s="2"/>
      <c r="K66" s="1"/>
      <c r="L66" s="2"/>
      <c r="M66" s="2"/>
      <c r="N66" s="2"/>
    </row>
    <row r="67" spans="1:14" x14ac:dyDescent="0.3">
      <c r="A67" s="1"/>
      <c r="B67" s="2"/>
      <c r="C67" s="2"/>
      <c r="D67" s="2"/>
      <c r="E67" s="2"/>
      <c r="F67" s="2"/>
      <c r="G67" s="2"/>
      <c r="H67" s="2"/>
      <c r="I67" s="2"/>
      <c r="J67" s="2"/>
      <c r="K67" s="1"/>
      <c r="L67" s="2"/>
      <c r="M67" s="2"/>
      <c r="N67" s="2"/>
    </row>
    <row r="69" spans="1:14" ht="13.5" customHeight="1" x14ac:dyDescent="0.3">
      <c r="A69" s="1"/>
      <c r="B69" s="2"/>
      <c r="C69" s="2"/>
      <c r="D69" s="2"/>
      <c r="E69" s="2"/>
      <c r="F69" s="2"/>
      <c r="G69" s="2"/>
      <c r="H69" s="2"/>
      <c r="I69" s="2"/>
      <c r="J69" s="2"/>
      <c r="K69" s="1"/>
      <c r="L69" s="2"/>
      <c r="M69" s="2"/>
      <c r="N69" s="2"/>
    </row>
    <row r="70" spans="1:14" x14ac:dyDescent="0.3">
      <c r="A70" s="1"/>
      <c r="B70" s="2"/>
      <c r="C70" s="2"/>
      <c r="D70" s="2"/>
      <c r="E70" s="2"/>
      <c r="F70" s="2"/>
      <c r="G70" s="2"/>
      <c r="H70" s="2"/>
      <c r="I70" s="2"/>
      <c r="J70" s="2"/>
      <c r="K70" s="1"/>
      <c r="L70" s="2"/>
      <c r="M70" s="2"/>
      <c r="N70" s="2"/>
    </row>
  </sheetData>
  <mergeCells count="4">
    <mergeCell ref="B2:E2"/>
    <mergeCell ref="G2:J2"/>
    <mergeCell ref="L2:N2"/>
    <mergeCell ref="A2:A3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2020-11-26T02:24:14Z</dcterms:modified>
</cp:coreProperties>
</file>