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Google Drive\Accessory Minerals\Columbite\Submission\"/>
    </mc:Choice>
  </mc:AlternateContent>
  <xr:revisionPtr revIDLastSave="0" documentId="13_ncr:1_{D02EB740-CB52-477B-97F2-3C40F5956AB0}" xr6:coauthVersionLast="45" xr6:coauthVersionMax="45" xr10:uidLastSave="{00000000-0000-0000-0000-000000000000}"/>
  <bookViews>
    <workbookView xWindow="-120" yWindow="-120" windowWidth="20730" windowHeight="11160" xr2:uid="{4CD20700-DC3B-41A9-9D2A-5C529A54790F}"/>
  </bookViews>
  <sheets>
    <sheet name="Table S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15" i="1" l="1"/>
  <c r="O115" i="1"/>
  <c r="N115" i="1"/>
  <c r="M115" i="1"/>
  <c r="K115" i="1"/>
  <c r="J115" i="1"/>
  <c r="I115" i="1"/>
  <c r="H115" i="1"/>
  <c r="F115" i="1"/>
  <c r="E115" i="1"/>
  <c r="P114" i="1"/>
  <c r="O114" i="1"/>
  <c r="N114" i="1"/>
  <c r="M114" i="1"/>
  <c r="K114" i="1"/>
  <c r="J114" i="1"/>
  <c r="I114" i="1"/>
  <c r="H114" i="1"/>
  <c r="G114" i="1"/>
  <c r="F114" i="1"/>
  <c r="E114" i="1"/>
  <c r="D114" i="1"/>
  <c r="C114" i="1"/>
  <c r="B114" i="1"/>
  <c r="P113" i="1"/>
  <c r="O113" i="1"/>
  <c r="N113" i="1"/>
  <c r="M113" i="1"/>
  <c r="K113" i="1"/>
  <c r="J113" i="1"/>
  <c r="I113" i="1"/>
  <c r="H113" i="1"/>
  <c r="F113" i="1"/>
  <c r="E113" i="1"/>
  <c r="D113" i="1"/>
  <c r="C113" i="1"/>
  <c r="B113" i="1"/>
  <c r="P112" i="1"/>
  <c r="O112" i="1"/>
  <c r="N112" i="1"/>
  <c r="M112" i="1"/>
  <c r="K112" i="1"/>
  <c r="J112" i="1"/>
  <c r="I112" i="1"/>
  <c r="H112" i="1"/>
  <c r="F112" i="1"/>
  <c r="E112" i="1"/>
  <c r="D112" i="1"/>
  <c r="C112" i="1"/>
  <c r="B112" i="1"/>
  <c r="P111" i="1"/>
  <c r="O111" i="1"/>
  <c r="N111" i="1"/>
  <c r="M111" i="1"/>
  <c r="K111" i="1"/>
  <c r="J111" i="1"/>
  <c r="I111" i="1"/>
  <c r="H111" i="1"/>
  <c r="G111" i="1"/>
  <c r="F111" i="1"/>
  <c r="E111" i="1"/>
  <c r="D111" i="1"/>
  <c r="C111" i="1"/>
  <c r="B111" i="1"/>
  <c r="P110" i="1"/>
  <c r="O110" i="1"/>
  <c r="N110" i="1"/>
  <c r="M110" i="1"/>
  <c r="K110" i="1"/>
  <c r="J110" i="1"/>
  <c r="I110" i="1"/>
  <c r="H110" i="1"/>
  <c r="F110" i="1"/>
  <c r="E110" i="1"/>
  <c r="D110" i="1"/>
  <c r="C110" i="1"/>
  <c r="B110" i="1"/>
  <c r="P109" i="1"/>
  <c r="O109" i="1"/>
  <c r="N109" i="1"/>
  <c r="M109" i="1"/>
  <c r="K109" i="1"/>
  <c r="J109" i="1"/>
  <c r="I109" i="1"/>
  <c r="H109" i="1"/>
  <c r="F109" i="1"/>
  <c r="E109" i="1"/>
  <c r="D109" i="1"/>
  <c r="C109" i="1"/>
  <c r="B109" i="1"/>
  <c r="P108" i="1"/>
  <c r="N108" i="1"/>
  <c r="M108" i="1"/>
  <c r="J108" i="1"/>
  <c r="I108" i="1"/>
  <c r="H108" i="1"/>
  <c r="P107" i="1"/>
  <c r="O107" i="1"/>
  <c r="N107" i="1"/>
  <c r="M107" i="1"/>
  <c r="I107" i="1"/>
  <c r="H107" i="1"/>
  <c r="G107" i="1"/>
  <c r="F107" i="1"/>
  <c r="E107" i="1"/>
  <c r="D107" i="1"/>
  <c r="C107" i="1"/>
  <c r="B107" i="1"/>
  <c r="P106" i="1"/>
  <c r="O106" i="1"/>
  <c r="N106" i="1"/>
  <c r="M106" i="1"/>
  <c r="I106" i="1"/>
  <c r="H106" i="1"/>
  <c r="G106" i="1"/>
  <c r="F106" i="1"/>
  <c r="E106" i="1"/>
  <c r="D106" i="1"/>
  <c r="C106" i="1"/>
  <c r="B106" i="1"/>
  <c r="P105" i="1"/>
  <c r="O105" i="1"/>
  <c r="N105" i="1"/>
  <c r="M105" i="1"/>
  <c r="I105" i="1"/>
  <c r="H105" i="1"/>
  <c r="G105" i="1"/>
  <c r="F105" i="1"/>
  <c r="E105" i="1"/>
  <c r="D105" i="1"/>
  <c r="C105" i="1"/>
  <c r="B10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8" i="1"/>
  <c r="J18" i="1"/>
  <c r="K17" i="1"/>
  <c r="J17" i="1"/>
  <c r="K16" i="1"/>
  <c r="J16" i="1"/>
  <c r="K13" i="1"/>
  <c r="J13" i="1"/>
  <c r="K12" i="1"/>
  <c r="J12" i="1"/>
  <c r="J11" i="1"/>
  <c r="K10" i="1"/>
  <c r="J10" i="1"/>
  <c r="K9" i="1"/>
  <c r="J9" i="1"/>
  <c r="K8" i="1"/>
  <c r="J8" i="1"/>
  <c r="K7" i="1"/>
  <c r="J7" i="1"/>
  <c r="K6" i="1"/>
  <c r="J6" i="1"/>
  <c r="J107" i="1" l="1"/>
  <c r="J105" i="1"/>
  <c r="K107" i="1"/>
  <c r="K105" i="1"/>
  <c r="J106" i="1"/>
  <c r="K106" i="1"/>
</calcChain>
</file>

<file path=xl/sharedStrings.xml><?xml version="1.0" encoding="utf-8"?>
<sst xmlns="http://schemas.openxmlformats.org/spreadsheetml/2006/main" count="283" uniqueCount="104">
  <si>
    <t>Sample</t>
  </si>
  <si>
    <t>GUA-08 (Greisen)</t>
  </si>
  <si>
    <t>GUA-53 (Syenogranite)</t>
  </si>
  <si>
    <t>External Standard</t>
  </si>
  <si>
    <t>Reference Values</t>
  </si>
  <si>
    <t>Textural type</t>
  </si>
  <si>
    <t>Columbite 1</t>
  </si>
  <si>
    <t>Columbite-2</t>
  </si>
  <si>
    <t>NIST SRM 610</t>
  </si>
  <si>
    <t>Jochum et al. (2011)</t>
  </si>
  <si>
    <t>Point_ID</t>
  </si>
  <si>
    <t>rim</t>
  </si>
  <si>
    <t>core</t>
  </si>
  <si>
    <t>cores</t>
  </si>
  <si>
    <t>rims</t>
  </si>
  <si>
    <t>average (n=8)</t>
  </si>
  <si>
    <t>std.dev</t>
  </si>
  <si>
    <t>NIST-610</t>
  </si>
  <si>
    <t>avg.dev</t>
  </si>
  <si>
    <t>Element</t>
  </si>
  <si>
    <t>1-r</t>
  </si>
  <si>
    <t>1-c</t>
  </si>
  <si>
    <t>2-c</t>
  </si>
  <si>
    <t>2-r</t>
  </si>
  <si>
    <t>3-c</t>
  </si>
  <si>
    <t>4-c</t>
  </si>
  <si>
    <t>5-c</t>
  </si>
  <si>
    <t>6-c</t>
  </si>
  <si>
    <t>AVERAGE</t>
  </si>
  <si>
    <t>7-c</t>
  </si>
  <si>
    <t>8-c</t>
  </si>
  <si>
    <t>9-c</t>
  </si>
  <si>
    <t>Li</t>
  </si>
  <si>
    <t>b.d.l</t>
  </si>
  <si>
    <t>B</t>
  </si>
  <si>
    <t>Na</t>
  </si>
  <si>
    <t>Mg</t>
  </si>
  <si>
    <t>Al</t>
  </si>
  <si>
    <t>Ca</t>
  </si>
  <si>
    <t>Sc</t>
  </si>
  <si>
    <t>Ti</t>
  </si>
  <si>
    <t>V</t>
  </si>
  <si>
    <t>Cr</t>
  </si>
  <si>
    <t>Zn</t>
  </si>
  <si>
    <t>Ga</t>
  </si>
  <si>
    <t>Ge</t>
  </si>
  <si>
    <t>As</t>
  </si>
  <si>
    <t>Rb</t>
  </si>
  <si>
    <t>Sr</t>
  </si>
  <si>
    <t>Y</t>
  </si>
  <si>
    <t>Zr</t>
  </si>
  <si>
    <t>Sn</t>
  </si>
  <si>
    <t>Cs</t>
  </si>
  <si>
    <t>Ba</t>
  </si>
  <si>
    <t>La</t>
  </si>
  <si>
    <t>Ce</t>
  </si>
  <si>
    <t>Pr</t>
  </si>
  <si>
    <t>Nd</t>
  </si>
  <si>
    <t>&lt;4.43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</si>
  <si>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</si>
  <si>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</si>
  <si>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</si>
  <si>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</si>
  <si>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</si>
  <si>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</si>
  <si>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</si>
  <si>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</si>
  <si>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</si>
  <si>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</si>
  <si>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</si>
  <si>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Pb</t>
  </si>
  <si>
    <t>Th</t>
  </si>
  <si>
    <t>U</t>
  </si>
  <si>
    <t>2 sigma error</t>
  </si>
  <si>
    <t>Jochum, K.P., Weis, U., Stoll, B., Kuzmin, D., Yang, Q., Raczek, I., Jacob, D.E., Stracke, A., Birbaum, K., Frick, D.A., Günther, D., Enzweiler, J., 2011. Determination of reference values for NIST SRM 610–617 glasses following ISO guidelines. Geostandards and Geoanalytical Research 35(4), 397-429.</t>
  </si>
  <si>
    <t>P</t>
  </si>
  <si>
    <t>Normalized by chondrite of McDonald and Sun 1995</t>
  </si>
  <si>
    <r>
      <t>La</t>
    </r>
    <r>
      <rPr>
        <vertAlign val="subscript"/>
        <sz val="10"/>
        <color theme="1"/>
        <rFont val="Palatino Linotype"/>
        <family val="1"/>
      </rPr>
      <t>N</t>
    </r>
  </si>
  <si>
    <t>NA</t>
  </si>
  <si>
    <r>
      <t>Ce</t>
    </r>
    <r>
      <rPr>
        <vertAlign val="subscript"/>
        <sz val="10"/>
        <color theme="1"/>
        <rFont val="Palatino Linotype"/>
        <family val="1"/>
      </rPr>
      <t>N</t>
    </r>
  </si>
  <si>
    <r>
      <t>Pr</t>
    </r>
    <r>
      <rPr>
        <vertAlign val="subscript"/>
        <sz val="10"/>
        <color theme="1"/>
        <rFont val="Palatino Linotype"/>
        <family val="1"/>
      </rPr>
      <t>N</t>
    </r>
  </si>
  <si>
    <r>
      <t>Nd</t>
    </r>
    <r>
      <rPr>
        <vertAlign val="subscript"/>
        <sz val="10"/>
        <color theme="1"/>
        <rFont val="Palatino Linotype"/>
        <family val="1"/>
      </rPr>
      <t>N</t>
    </r>
  </si>
  <si>
    <r>
      <t>Sm</t>
    </r>
    <r>
      <rPr>
        <vertAlign val="subscript"/>
        <sz val="10"/>
        <color theme="1"/>
        <rFont val="Palatino Linotype"/>
        <family val="1"/>
      </rPr>
      <t>N</t>
    </r>
  </si>
  <si>
    <r>
      <t>Eu</t>
    </r>
    <r>
      <rPr>
        <vertAlign val="subscript"/>
        <sz val="10"/>
        <color theme="1"/>
        <rFont val="Palatino Linotype"/>
        <family val="1"/>
      </rPr>
      <t>N</t>
    </r>
  </si>
  <si>
    <r>
      <t>Gd</t>
    </r>
    <r>
      <rPr>
        <vertAlign val="subscript"/>
        <sz val="10"/>
        <color theme="1"/>
        <rFont val="Palatino Linotype"/>
        <family val="1"/>
      </rPr>
      <t>N</t>
    </r>
  </si>
  <si>
    <r>
      <t>Tb</t>
    </r>
    <r>
      <rPr>
        <vertAlign val="subscript"/>
        <sz val="10"/>
        <color theme="1"/>
        <rFont val="Palatino Linotype"/>
        <family val="1"/>
      </rPr>
      <t>N</t>
    </r>
  </si>
  <si>
    <r>
      <t>Dy</t>
    </r>
    <r>
      <rPr>
        <vertAlign val="subscript"/>
        <sz val="10"/>
        <color theme="1"/>
        <rFont val="Palatino Linotype"/>
        <family val="1"/>
      </rPr>
      <t>N</t>
    </r>
  </si>
  <si>
    <r>
      <t>Ho</t>
    </r>
    <r>
      <rPr>
        <vertAlign val="subscript"/>
        <sz val="10"/>
        <color theme="1"/>
        <rFont val="Palatino Linotype"/>
        <family val="1"/>
      </rPr>
      <t>N</t>
    </r>
  </si>
  <si>
    <r>
      <t>Er</t>
    </r>
    <r>
      <rPr>
        <vertAlign val="subscript"/>
        <sz val="10"/>
        <color theme="1"/>
        <rFont val="Palatino Linotype"/>
        <family val="1"/>
      </rPr>
      <t>N</t>
    </r>
  </si>
  <si>
    <r>
      <t>Tm</t>
    </r>
    <r>
      <rPr>
        <vertAlign val="subscript"/>
        <sz val="10"/>
        <color theme="1"/>
        <rFont val="Palatino Linotype"/>
        <family val="1"/>
      </rPr>
      <t>N</t>
    </r>
  </si>
  <si>
    <r>
      <t>Yb</t>
    </r>
    <r>
      <rPr>
        <vertAlign val="subscript"/>
        <sz val="10"/>
        <color theme="1"/>
        <rFont val="Palatino Linotype"/>
        <family val="1"/>
      </rPr>
      <t>N</t>
    </r>
  </si>
  <si>
    <r>
      <t>Lu</t>
    </r>
    <r>
      <rPr>
        <vertAlign val="subscript"/>
        <sz val="10"/>
        <color theme="1"/>
        <rFont val="Palatino Linotype"/>
        <family val="1"/>
      </rPr>
      <t>N</t>
    </r>
  </si>
  <si>
    <t>Parameters</t>
  </si>
  <si>
    <t xml:space="preserve">∑REE </t>
  </si>
  <si>
    <t>LREE</t>
  </si>
  <si>
    <t>HREE</t>
  </si>
  <si>
    <t xml:space="preserve">Eu/Eu* </t>
  </si>
  <si>
    <r>
      <t>La</t>
    </r>
    <r>
      <rPr>
        <vertAlign val="subscript"/>
        <sz val="10"/>
        <color rgb="FF000000"/>
        <rFont val="Palatino Linotype"/>
        <family val="1"/>
      </rPr>
      <t>N</t>
    </r>
    <r>
      <rPr>
        <sz val="10"/>
        <color rgb="FF000000"/>
        <rFont val="Palatino Linotype"/>
        <family val="1"/>
      </rPr>
      <t>/Yb</t>
    </r>
    <r>
      <rPr>
        <vertAlign val="subscript"/>
        <sz val="10"/>
        <color rgb="FF000000"/>
        <rFont val="Palatino Linotype"/>
        <family val="1"/>
      </rPr>
      <t>N</t>
    </r>
    <r>
      <rPr>
        <sz val="10"/>
        <color rgb="FF000000"/>
        <rFont val="Palatino Linotype"/>
        <family val="1"/>
      </rPr>
      <t xml:space="preserve"> </t>
    </r>
  </si>
  <si>
    <r>
      <t>La</t>
    </r>
    <r>
      <rPr>
        <vertAlign val="subscript"/>
        <sz val="10"/>
        <color rgb="FF000000"/>
        <rFont val="Palatino Linotype"/>
        <family val="1"/>
      </rPr>
      <t>N</t>
    </r>
    <r>
      <rPr>
        <sz val="10"/>
        <color rgb="FF000000"/>
        <rFont val="Palatino Linotype"/>
        <family val="1"/>
      </rPr>
      <t>/Sm</t>
    </r>
    <r>
      <rPr>
        <vertAlign val="subscript"/>
        <sz val="10"/>
        <color rgb="FF000000"/>
        <rFont val="Palatino Linotype"/>
        <family val="1"/>
      </rPr>
      <t>N</t>
    </r>
    <r>
      <rPr>
        <sz val="10"/>
        <color rgb="FF000000"/>
        <rFont val="Palatino Linotype"/>
        <family val="1"/>
      </rPr>
      <t xml:space="preserve"> </t>
    </r>
  </si>
  <si>
    <r>
      <t>Gd</t>
    </r>
    <r>
      <rPr>
        <vertAlign val="subscript"/>
        <sz val="10"/>
        <color rgb="FF000000"/>
        <rFont val="Palatino Linotype"/>
        <family val="1"/>
      </rPr>
      <t>N</t>
    </r>
    <r>
      <rPr>
        <sz val="10"/>
        <color rgb="FF000000"/>
        <rFont val="Palatino Linotype"/>
        <family val="1"/>
      </rPr>
      <t>/Yb</t>
    </r>
    <r>
      <rPr>
        <vertAlign val="subscript"/>
        <sz val="10"/>
        <color rgb="FF000000"/>
        <rFont val="Palatino Linotype"/>
        <family val="1"/>
      </rPr>
      <t>N</t>
    </r>
    <r>
      <rPr>
        <sz val="10"/>
        <color rgb="FF000000"/>
        <rFont val="Palatino Linotype"/>
        <family val="1"/>
      </rPr>
      <t xml:space="preserve"> </t>
    </r>
  </si>
  <si>
    <r>
      <t>Yb</t>
    </r>
    <r>
      <rPr>
        <vertAlign val="subscript"/>
        <sz val="10"/>
        <color rgb="FF000000"/>
        <rFont val="Palatino Linotype"/>
        <family val="1"/>
      </rPr>
      <t>N</t>
    </r>
    <r>
      <rPr>
        <sz val="10"/>
        <color rgb="FF000000"/>
        <rFont val="Palatino Linotype"/>
        <family val="1"/>
      </rPr>
      <t>/La</t>
    </r>
    <r>
      <rPr>
        <vertAlign val="subscript"/>
        <sz val="10"/>
        <color rgb="FF000000"/>
        <rFont val="Palatino Linotype"/>
        <family val="1"/>
      </rPr>
      <t>N</t>
    </r>
    <r>
      <rPr>
        <sz val="10"/>
        <color rgb="FF000000"/>
        <rFont val="Palatino Linotype"/>
        <family val="1"/>
      </rPr>
      <t xml:space="preserve"> </t>
    </r>
  </si>
  <si>
    <r>
      <t>Sm</t>
    </r>
    <r>
      <rPr>
        <vertAlign val="subscript"/>
        <sz val="10"/>
        <color rgb="FF000000"/>
        <rFont val="Palatino Linotype"/>
        <family val="1"/>
      </rPr>
      <t>N</t>
    </r>
    <r>
      <rPr>
        <sz val="10"/>
        <color rgb="FF000000"/>
        <rFont val="Palatino Linotype"/>
        <family val="1"/>
      </rPr>
      <t>/La</t>
    </r>
    <r>
      <rPr>
        <vertAlign val="subscript"/>
        <sz val="10"/>
        <color rgb="FF000000"/>
        <rFont val="Palatino Linotype"/>
        <family val="1"/>
      </rPr>
      <t>N</t>
    </r>
    <r>
      <rPr>
        <sz val="10"/>
        <color rgb="FF000000"/>
        <rFont val="Palatino Linotype"/>
        <family val="1"/>
      </rPr>
      <t xml:space="preserve"> </t>
    </r>
  </si>
  <si>
    <r>
      <t>Yb</t>
    </r>
    <r>
      <rPr>
        <vertAlign val="subscript"/>
        <sz val="10"/>
        <color rgb="FF000000"/>
        <rFont val="Palatino Linotype"/>
        <family val="1"/>
      </rPr>
      <t>N</t>
    </r>
    <r>
      <rPr>
        <sz val="10"/>
        <color rgb="FF000000"/>
        <rFont val="Palatino Linotype"/>
        <family val="1"/>
      </rPr>
      <t>/Ce</t>
    </r>
    <r>
      <rPr>
        <vertAlign val="subscript"/>
        <sz val="10"/>
        <color rgb="FF000000"/>
        <rFont val="Palatino Linotype"/>
        <family val="1"/>
      </rPr>
      <t>N</t>
    </r>
    <r>
      <rPr>
        <sz val="10"/>
        <color rgb="FF000000"/>
        <rFont val="Palatino Linotype"/>
        <family val="1"/>
      </rPr>
      <t xml:space="preserve"> </t>
    </r>
  </si>
  <si>
    <t>Trace element compositions (ppm) for columbite from the reduced A-type Desemborque Pluton; b.d.l: below detection limits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</si>
</sst>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sz val="10"/>
      <name val="Palatino Linotype"/>
      <family val="1"/>
    </font>
    <font>
      <i/>
      <sz val="10"/>
      <color theme="1"/>
      <name val="Palatino Linotype"/>
      <family val="1"/>
    </font>
    <font>
      <sz val="10"/>
      <color theme="1"/>
      <name val="Times New Roman"/>
      <family val="1"/>
    </font>
    <font>
      <vertAlign val="subscript"/>
      <sz val="10"/>
      <color theme="1"/>
      <name val="Palatino Linotype"/>
      <family val="1"/>
    </font>
    <font>
      <sz val="10"/>
      <color rgb="FF000000"/>
      <name val="Palatino Linotype"/>
      <family val="1"/>
    </font>
    <font>
      <vertAlign val="subscript"/>
      <sz val="10"/>
      <color rgb="FF000000"/>
      <name val="Palatino Linotype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5" fillId="0" borderId="0" xfId="0" applyFont="1"/>
    <xf numFmtId="164" fontId="1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7" fillId="0" borderId="0" xfId="0" applyFont="1"/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71C86-96E0-45A8-A1DF-E85809845BD6}">
  <dimension ref="A1:W115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84" sqref="A84:XFD84"/>
    </sheetView>
  </sheetViews>
  <sheetFormatPr baseColWidth="10" defaultRowHeight="15" x14ac:dyDescent="0.3"/>
  <cols>
    <col min="1" max="1" width="12.42578125" style="1" customWidth="1"/>
    <col min="2" max="2" width="12.42578125" style="1" bestFit="1" customWidth="1"/>
    <col min="3" max="3" width="11.7109375" style="1" bestFit="1" customWidth="1"/>
    <col min="4" max="5" width="12.42578125" style="1" bestFit="1" customWidth="1"/>
    <col min="6" max="6" width="11.7109375" style="1" bestFit="1" customWidth="1"/>
    <col min="7" max="8" width="12.42578125" style="1" bestFit="1" customWidth="1"/>
    <col min="9" max="9" width="11.7109375" style="1" bestFit="1" customWidth="1"/>
    <col min="10" max="10" width="11.7109375" style="2" bestFit="1" customWidth="1"/>
    <col min="11" max="11" width="12.42578125" style="2" bestFit="1" customWidth="1"/>
    <col min="12" max="12" width="2.85546875" style="1" customWidth="1"/>
    <col min="13" max="15" width="11.7109375" style="1" bestFit="1" customWidth="1"/>
    <col min="16" max="16" width="11.7109375" style="2" bestFit="1" customWidth="1"/>
    <col min="17" max="17" width="11.5703125" style="2" customWidth="1"/>
    <col min="18" max="18" width="8.42578125" style="1" customWidth="1"/>
    <col min="19" max="19" width="11.85546875" style="1" customWidth="1"/>
    <col min="20" max="20" width="11.42578125" style="1"/>
    <col min="21" max="21" width="3.5703125" style="1" customWidth="1"/>
    <col min="22" max="16384" width="11.42578125" style="1"/>
  </cols>
  <sheetData>
    <row r="1" spans="1:23" x14ac:dyDescent="0.3">
      <c r="A1" s="1" t="s">
        <v>103</v>
      </c>
    </row>
    <row r="2" spans="1:23" x14ac:dyDescent="0.3">
      <c r="A2" s="1" t="s">
        <v>0</v>
      </c>
      <c r="B2" s="14" t="s">
        <v>1</v>
      </c>
      <c r="C2" s="14"/>
      <c r="D2" s="14"/>
      <c r="E2" s="14"/>
      <c r="F2" s="14"/>
      <c r="G2" s="14"/>
      <c r="H2" s="14"/>
      <c r="I2" s="14"/>
      <c r="J2" s="14"/>
      <c r="K2" s="14"/>
      <c r="M2" s="14" t="s">
        <v>2</v>
      </c>
      <c r="N2" s="14"/>
      <c r="O2" s="14"/>
      <c r="P2" s="14"/>
      <c r="Q2" s="3"/>
      <c r="S2" s="15" t="s">
        <v>3</v>
      </c>
      <c r="T2" s="15"/>
      <c r="V2" s="16" t="s">
        <v>4</v>
      </c>
      <c r="W2" s="16"/>
    </row>
    <row r="3" spans="1:23" x14ac:dyDescent="0.3">
      <c r="A3" s="1" t="s">
        <v>5</v>
      </c>
      <c r="B3" s="17" t="s">
        <v>6</v>
      </c>
      <c r="C3" s="17"/>
      <c r="D3" s="17"/>
      <c r="E3" s="17"/>
      <c r="F3" s="17"/>
      <c r="G3" s="17"/>
      <c r="H3" s="17"/>
      <c r="I3" s="17"/>
      <c r="J3" s="17"/>
      <c r="K3" s="17"/>
      <c r="L3" s="4"/>
      <c r="M3" s="17" t="s">
        <v>7</v>
      </c>
      <c r="N3" s="17"/>
      <c r="O3" s="17"/>
      <c r="P3" s="17"/>
      <c r="Q3" s="4"/>
      <c r="S3" s="18" t="s">
        <v>8</v>
      </c>
      <c r="T3" s="18"/>
      <c r="V3" s="19" t="s">
        <v>9</v>
      </c>
      <c r="W3" s="19"/>
    </row>
    <row r="4" spans="1:23" x14ac:dyDescent="0.3">
      <c r="A4" s="1" t="s">
        <v>10</v>
      </c>
      <c r="B4" s="4" t="s">
        <v>11</v>
      </c>
      <c r="C4" s="4" t="s">
        <v>12</v>
      </c>
      <c r="D4" s="4" t="s">
        <v>12</v>
      </c>
      <c r="E4" s="4" t="s">
        <v>11</v>
      </c>
      <c r="F4" s="4" t="s">
        <v>12</v>
      </c>
      <c r="G4" s="4" t="s">
        <v>12</v>
      </c>
      <c r="H4" s="4" t="s">
        <v>12</v>
      </c>
      <c r="I4" s="4" t="s">
        <v>12</v>
      </c>
      <c r="J4" s="3" t="s">
        <v>13</v>
      </c>
      <c r="K4" s="3" t="s">
        <v>14</v>
      </c>
      <c r="L4" s="4"/>
      <c r="M4" s="4" t="s">
        <v>12</v>
      </c>
      <c r="N4" s="4" t="s">
        <v>12</v>
      </c>
      <c r="O4" s="4" t="s">
        <v>12</v>
      </c>
      <c r="P4" s="3" t="s">
        <v>13</v>
      </c>
      <c r="Q4" s="3"/>
      <c r="S4" s="5" t="s">
        <v>15</v>
      </c>
      <c r="T4" s="5" t="s">
        <v>16</v>
      </c>
      <c r="U4" s="5"/>
      <c r="V4" s="5" t="s">
        <v>17</v>
      </c>
      <c r="W4" s="5" t="s">
        <v>18</v>
      </c>
    </row>
    <row r="5" spans="1:23" x14ac:dyDescent="0.3">
      <c r="A5" s="1" t="s">
        <v>19</v>
      </c>
      <c r="B5" s="4" t="s">
        <v>20</v>
      </c>
      <c r="C5" s="4" t="s">
        <v>21</v>
      </c>
      <c r="D5" s="4" t="s">
        <v>22</v>
      </c>
      <c r="E5" s="4" t="s">
        <v>23</v>
      </c>
      <c r="F5" s="4" t="s">
        <v>24</v>
      </c>
      <c r="G5" s="4" t="s">
        <v>25</v>
      </c>
      <c r="H5" s="4" t="s">
        <v>26</v>
      </c>
      <c r="I5" s="4" t="s">
        <v>27</v>
      </c>
      <c r="J5" s="3" t="s">
        <v>28</v>
      </c>
      <c r="K5" s="3" t="s">
        <v>28</v>
      </c>
      <c r="M5" s="4" t="s">
        <v>29</v>
      </c>
      <c r="N5" s="4" t="s">
        <v>30</v>
      </c>
      <c r="O5" s="4" t="s">
        <v>31</v>
      </c>
      <c r="P5" s="3" t="s">
        <v>28</v>
      </c>
      <c r="Q5" s="3"/>
      <c r="R5" s="1" t="s">
        <v>19</v>
      </c>
      <c r="S5" s="6"/>
      <c r="T5" s="6"/>
      <c r="U5" s="6"/>
      <c r="V5" s="6"/>
      <c r="W5" s="6"/>
    </row>
    <row r="6" spans="1:23" x14ac:dyDescent="0.3">
      <c r="A6" s="1" t="s">
        <v>32</v>
      </c>
      <c r="B6" s="7">
        <v>86.29</v>
      </c>
      <c r="C6" s="7">
        <v>66.28</v>
      </c>
      <c r="D6" s="7">
        <v>1.94</v>
      </c>
      <c r="E6" s="7" t="s">
        <v>33</v>
      </c>
      <c r="F6" s="7" t="s">
        <v>33</v>
      </c>
      <c r="G6" s="7" t="s">
        <v>33</v>
      </c>
      <c r="H6" s="7" t="s">
        <v>33</v>
      </c>
      <c r="I6" s="7" t="s">
        <v>33</v>
      </c>
      <c r="J6" s="8">
        <f>AVERAGE(C6:D6,F6:I6)</f>
        <v>34.11</v>
      </c>
      <c r="K6" s="8">
        <f>AVERAGE(B6,E6)</f>
        <v>86.29</v>
      </c>
      <c r="M6" s="7">
        <v>3.38</v>
      </c>
      <c r="N6" s="7">
        <v>16.22</v>
      </c>
      <c r="O6" s="7">
        <v>17.72</v>
      </c>
      <c r="P6" s="8">
        <v>131.99333333333331</v>
      </c>
      <c r="Q6" s="8"/>
      <c r="R6" s="1" t="s">
        <v>32</v>
      </c>
      <c r="S6" s="9">
        <v>490.59874999999994</v>
      </c>
      <c r="T6" s="7">
        <v>6.6225665473815545E-2</v>
      </c>
      <c r="U6" s="10"/>
      <c r="V6" s="4">
        <v>477</v>
      </c>
      <c r="W6" s="11">
        <v>6.389516129032188</v>
      </c>
    </row>
    <row r="7" spans="1:23" x14ac:dyDescent="0.3">
      <c r="A7" s="1" t="s">
        <v>34</v>
      </c>
      <c r="B7" s="7">
        <v>8.08</v>
      </c>
      <c r="C7" s="7">
        <v>14.65</v>
      </c>
      <c r="D7" s="7" t="s">
        <v>33</v>
      </c>
      <c r="E7" s="7" t="s">
        <v>33</v>
      </c>
      <c r="F7" s="7">
        <v>12.78</v>
      </c>
      <c r="G7" s="7" t="s">
        <v>33</v>
      </c>
      <c r="H7" s="7" t="s">
        <v>33</v>
      </c>
      <c r="I7" s="7" t="s">
        <v>33</v>
      </c>
      <c r="J7" s="8">
        <f t="shared" ref="J7:J44" si="0">AVERAGE(C7:D7,F7:I7)</f>
        <v>13.715</v>
      </c>
      <c r="K7" s="8">
        <f t="shared" ref="K7:K44" si="1">AVERAGE(B7,E7)</f>
        <v>8.08</v>
      </c>
      <c r="M7" s="7" t="s">
        <v>33</v>
      </c>
      <c r="N7" s="7" t="s">
        <v>33</v>
      </c>
      <c r="O7" s="7" t="s">
        <v>33</v>
      </c>
      <c r="P7" s="8"/>
      <c r="Q7" s="8"/>
      <c r="R7" s="1" t="s">
        <v>34</v>
      </c>
      <c r="S7" s="9">
        <v>357.76374999999996</v>
      </c>
      <c r="T7" s="7">
        <v>6.1359414184408712E-2</v>
      </c>
      <c r="U7" s="10"/>
      <c r="V7" s="4">
        <v>348</v>
      </c>
      <c r="W7" s="11"/>
    </row>
    <row r="8" spans="1:23" x14ac:dyDescent="0.3">
      <c r="A8" s="1" t="s">
        <v>35</v>
      </c>
      <c r="B8" s="7">
        <v>744.29</v>
      </c>
      <c r="C8" s="7">
        <v>261.8</v>
      </c>
      <c r="D8" s="7">
        <v>1775.37</v>
      </c>
      <c r="E8" s="7">
        <v>22.48</v>
      </c>
      <c r="F8" s="7">
        <v>49.76</v>
      </c>
      <c r="G8" s="7" t="s">
        <v>33</v>
      </c>
      <c r="H8" s="7" t="s">
        <v>33</v>
      </c>
      <c r="I8" s="7">
        <v>83.87</v>
      </c>
      <c r="J8" s="8">
        <f t="shared" si="0"/>
        <v>542.69999999999993</v>
      </c>
      <c r="K8" s="8">
        <f t="shared" si="1"/>
        <v>383.38499999999999</v>
      </c>
      <c r="M8" s="7">
        <v>108.13</v>
      </c>
      <c r="N8" s="7">
        <v>139.5</v>
      </c>
      <c r="O8" s="7">
        <v>105.1</v>
      </c>
      <c r="P8" s="8">
        <v>139.4</v>
      </c>
      <c r="Q8" s="8"/>
      <c r="R8" s="1" t="s">
        <v>35</v>
      </c>
      <c r="S8" s="9">
        <v>98578.66750000001</v>
      </c>
      <c r="T8" s="7">
        <v>0.13314099560401227</v>
      </c>
      <c r="U8" s="10"/>
      <c r="V8" s="4">
        <v>134</v>
      </c>
      <c r="W8" s="11"/>
    </row>
    <row r="9" spans="1:23" x14ac:dyDescent="0.3">
      <c r="A9" s="1" t="s">
        <v>36</v>
      </c>
      <c r="B9" s="7">
        <v>256.81</v>
      </c>
      <c r="C9" s="7">
        <v>192.18</v>
      </c>
      <c r="D9" s="7">
        <v>617.16</v>
      </c>
      <c r="E9" s="7">
        <v>32.450000000000003</v>
      </c>
      <c r="F9" s="7">
        <v>29.44</v>
      </c>
      <c r="G9" s="7">
        <v>27.97</v>
      </c>
      <c r="H9" s="7">
        <v>29.03</v>
      </c>
      <c r="I9" s="7">
        <v>31.27</v>
      </c>
      <c r="J9" s="8">
        <f t="shared" si="0"/>
        <v>154.50833333333333</v>
      </c>
      <c r="K9" s="8">
        <f t="shared" si="1"/>
        <v>144.63</v>
      </c>
      <c r="M9" s="7">
        <v>73.540000000000006</v>
      </c>
      <c r="N9" s="7">
        <v>165.52</v>
      </c>
      <c r="O9" s="7">
        <v>74.400000000000006</v>
      </c>
      <c r="P9" s="8">
        <v>202.19666666666669</v>
      </c>
      <c r="Q9" s="8"/>
      <c r="R9" s="1" t="s">
        <v>36</v>
      </c>
      <c r="S9" s="9">
        <v>471.92625000000004</v>
      </c>
      <c r="T9" s="7">
        <v>0.13108781036835607</v>
      </c>
      <c r="U9" s="10"/>
      <c r="V9" s="4">
        <v>449</v>
      </c>
      <c r="W9" s="11">
        <v>9.9638709677419115</v>
      </c>
    </row>
    <row r="10" spans="1:23" x14ac:dyDescent="0.3">
      <c r="A10" s="1" t="s">
        <v>37</v>
      </c>
      <c r="B10" s="7">
        <v>9879.4699999999993</v>
      </c>
      <c r="C10" s="7">
        <v>7271.79</v>
      </c>
      <c r="D10" s="7">
        <v>270.61</v>
      </c>
      <c r="E10" s="7">
        <v>36.47</v>
      </c>
      <c r="F10" s="7">
        <v>125.34</v>
      </c>
      <c r="G10" s="7">
        <v>30.07</v>
      </c>
      <c r="H10" s="7">
        <v>185.69</v>
      </c>
      <c r="I10" s="7">
        <v>64</v>
      </c>
      <c r="J10" s="8">
        <f t="shared" si="0"/>
        <v>1324.5833333333333</v>
      </c>
      <c r="K10" s="8">
        <f t="shared" si="1"/>
        <v>4957.9699999999993</v>
      </c>
      <c r="M10" s="7">
        <v>363.48</v>
      </c>
      <c r="N10" s="7">
        <v>2398.48</v>
      </c>
      <c r="O10" s="7">
        <v>652.30999999999995</v>
      </c>
      <c r="P10" s="8">
        <v>5275.1366666666663</v>
      </c>
      <c r="Q10" s="8"/>
      <c r="R10" s="1" t="s">
        <v>37</v>
      </c>
      <c r="S10" s="9">
        <v>10139.891249999999</v>
      </c>
      <c r="T10" s="7">
        <v>8.7123106810662126E-2</v>
      </c>
      <c r="U10" s="10"/>
      <c r="V10" s="4"/>
      <c r="W10" s="11"/>
    </row>
    <row r="11" spans="1:23" x14ac:dyDescent="0.3">
      <c r="A11" s="1" t="s">
        <v>38</v>
      </c>
      <c r="B11" s="7" t="s">
        <v>33</v>
      </c>
      <c r="C11" s="7" t="s">
        <v>33</v>
      </c>
      <c r="D11" s="7">
        <v>1266.67</v>
      </c>
      <c r="E11" s="7" t="s">
        <v>33</v>
      </c>
      <c r="F11" s="7" t="s">
        <v>33</v>
      </c>
      <c r="G11" s="7" t="s">
        <v>33</v>
      </c>
      <c r="H11" s="7" t="s">
        <v>33</v>
      </c>
      <c r="I11" s="7" t="s">
        <v>33</v>
      </c>
      <c r="J11" s="8">
        <f t="shared" si="0"/>
        <v>1266.67</v>
      </c>
      <c r="K11" s="8"/>
      <c r="M11" s="7">
        <v>11273.02</v>
      </c>
      <c r="N11" s="7">
        <v>434.18</v>
      </c>
      <c r="O11" s="7">
        <v>549.84</v>
      </c>
      <c r="P11" s="8">
        <v>8472.9599999999991</v>
      </c>
      <c r="Q11" s="8"/>
      <c r="R11" s="1" t="s">
        <v>38</v>
      </c>
      <c r="S11" s="9">
        <v>82890.933750000011</v>
      </c>
      <c r="T11" s="7">
        <v>9.0583406407031622E-2</v>
      </c>
      <c r="U11" s="10"/>
      <c r="V11" s="4"/>
      <c r="W11" s="11"/>
    </row>
    <row r="12" spans="1:23" x14ac:dyDescent="0.3">
      <c r="A12" s="1" t="s">
        <v>39</v>
      </c>
      <c r="B12" s="7">
        <v>359.82</v>
      </c>
      <c r="C12" s="7">
        <v>287.11</v>
      </c>
      <c r="D12" s="7">
        <v>266.47000000000003</v>
      </c>
      <c r="E12" s="7">
        <v>363.9</v>
      </c>
      <c r="F12" s="7">
        <v>297.27</v>
      </c>
      <c r="G12" s="7">
        <v>271.83999999999997</v>
      </c>
      <c r="H12" s="7">
        <v>274.3</v>
      </c>
      <c r="I12" s="7">
        <v>299.8</v>
      </c>
      <c r="J12" s="8">
        <f t="shared" si="0"/>
        <v>282.79833333333335</v>
      </c>
      <c r="K12" s="8">
        <f t="shared" si="1"/>
        <v>361.86</v>
      </c>
      <c r="M12" s="7">
        <v>286.41000000000003</v>
      </c>
      <c r="N12" s="7">
        <v>693.58</v>
      </c>
      <c r="O12" s="7">
        <v>450.54</v>
      </c>
      <c r="P12" s="8">
        <v>467.33</v>
      </c>
      <c r="Q12" s="8"/>
      <c r="R12" s="1" t="s">
        <v>39</v>
      </c>
      <c r="S12" s="9">
        <v>445.83249999999998</v>
      </c>
      <c r="T12" s="7">
        <v>6.799617305201526E-2</v>
      </c>
      <c r="U12" s="10"/>
      <c r="V12" s="4">
        <v>468</v>
      </c>
      <c r="W12" s="11">
        <v>10.57580645161292</v>
      </c>
    </row>
    <row r="13" spans="1:23" x14ac:dyDescent="0.3">
      <c r="A13" s="1" t="s">
        <v>40</v>
      </c>
      <c r="B13" s="7">
        <v>3859.6</v>
      </c>
      <c r="C13" s="7">
        <v>3438.36</v>
      </c>
      <c r="D13" s="7">
        <v>2792.97</v>
      </c>
      <c r="E13" s="7">
        <v>2972.78</v>
      </c>
      <c r="F13" s="7">
        <v>3319.93</v>
      </c>
      <c r="G13" s="7">
        <v>3086.74</v>
      </c>
      <c r="H13" s="7">
        <v>3278.55</v>
      </c>
      <c r="I13" s="7">
        <v>4093.29</v>
      </c>
      <c r="J13" s="8">
        <f t="shared" si="0"/>
        <v>3334.9733333333334</v>
      </c>
      <c r="K13" s="8">
        <f t="shared" si="1"/>
        <v>3416.19</v>
      </c>
      <c r="M13" s="7">
        <v>3959.46</v>
      </c>
      <c r="N13" s="7">
        <v>6442.53</v>
      </c>
      <c r="O13" s="7">
        <v>5844.78</v>
      </c>
      <c r="P13" s="8">
        <v>5569.8833333333341</v>
      </c>
      <c r="Q13" s="8"/>
      <c r="R13" s="1" t="s">
        <v>40</v>
      </c>
      <c r="S13" s="9">
        <v>437.05625000000009</v>
      </c>
      <c r="T13" s="7">
        <v>4.7579972580207013E-2</v>
      </c>
      <c r="U13" s="10"/>
      <c r="V13" s="4">
        <v>461</v>
      </c>
      <c r="W13" s="11">
        <v>10.465806451612877</v>
      </c>
    </row>
    <row r="14" spans="1:23" x14ac:dyDescent="0.3">
      <c r="A14" s="1" t="s">
        <v>41</v>
      </c>
      <c r="B14" s="7" t="s">
        <v>33</v>
      </c>
      <c r="C14" s="7" t="s">
        <v>33</v>
      </c>
      <c r="D14" s="7" t="s">
        <v>33</v>
      </c>
      <c r="E14" s="7" t="s">
        <v>33</v>
      </c>
      <c r="F14" s="7" t="s">
        <v>33</v>
      </c>
      <c r="G14" s="7" t="s">
        <v>33</v>
      </c>
      <c r="H14" s="7" t="s">
        <v>33</v>
      </c>
      <c r="I14" s="7" t="s">
        <v>33</v>
      </c>
      <c r="J14" s="8"/>
      <c r="K14" s="8"/>
      <c r="M14" s="7" t="s">
        <v>33</v>
      </c>
      <c r="N14" s="7">
        <v>0.98</v>
      </c>
      <c r="O14" s="7">
        <v>1.05</v>
      </c>
      <c r="P14" s="8"/>
      <c r="Q14" s="8"/>
      <c r="R14" s="1" t="s">
        <v>41</v>
      </c>
      <c r="S14" s="9">
        <v>457.36624999999998</v>
      </c>
      <c r="T14" s="7">
        <v>0.14582729533806854</v>
      </c>
      <c r="U14" s="10"/>
      <c r="V14" s="4">
        <v>455</v>
      </c>
      <c r="W14" s="7">
        <v>6.3773253089649984</v>
      </c>
    </row>
    <row r="15" spans="1:23" x14ac:dyDescent="0.3">
      <c r="A15" s="1" t="s">
        <v>42</v>
      </c>
      <c r="B15" s="7" t="s">
        <v>33</v>
      </c>
      <c r="C15" s="7" t="s">
        <v>33</v>
      </c>
      <c r="D15" s="7" t="s">
        <v>33</v>
      </c>
      <c r="E15" s="7" t="s">
        <v>33</v>
      </c>
      <c r="F15" s="7" t="s">
        <v>33</v>
      </c>
      <c r="G15" s="7" t="s">
        <v>33</v>
      </c>
      <c r="H15" s="7" t="s">
        <v>33</v>
      </c>
      <c r="I15" s="7" t="s">
        <v>33</v>
      </c>
      <c r="J15" s="8"/>
      <c r="K15" s="8"/>
      <c r="M15" s="7" t="s">
        <v>33</v>
      </c>
      <c r="N15" s="7" t="s">
        <v>33</v>
      </c>
      <c r="O15" s="7" t="s">
        <v>33</v>
      </c>
      <c r="P15" s="8"/>
      <c r="Q15" s="8"/>
      <c r="R15" s="1" t="s">
        <v>42</v>
      </c>
      <c r="S15" s="9">
        <v>414.04250000000002</v>
      </c>
      <c r="T15" s="7">
        <v>0.14680913982574859</v>
      </c>
      <c r="U15" s="10"/>
      <c r="V15" s="4">
        <v>410</v>
      </c>
      <c r="W15" s="7">
        <v>2.1802014121423952</v>
      </c>
    </row>
    <row r="16" spans="1:23" x14ac:dyDescent="0.3">
      <c r="A16" s="1" t="s">
        <v>43</v>
      </c>
      <c r="B16" s="7">
        <v>150.65</v>
      </c>
      <c r="C16" s="7">
        <v>182.19</v>
      </c>
      <c r="D16" s="7">
        <v>190.07</v>
      </c>
      <c r="E16" s="7">
        <v>266.04000000000002</v>
      </c>
      <c r="F16" s="7">
        <v>230.41</v>
      </c>
      <c r="G16" s="7">
        <v>217.43</v>
      </c>
      <c r="H16" s="7">
        <v>249.7</v>
      </c>
      <c r="I16" s="7">
        <v>136.77000000000001</v>
      </c>
      <c r="J16" s="8">
        <f t="shared" si="0"/>
        <v>201.095</v>
      </c>
      <c r="K16" s="8">
        <f t="shared" si="1"/>
        <v>208.34500000000003</v>
      </c>
      <c r="M16" s="7">
        <v>270.33</v>
      </c>
      <c r="N16" s="7">
        <v>258.89999999999998</v>
      </c>
      <c r="O16" s="7">
        <v>145.61000000000001</v>
      </c>
      <c r="P16" s="8">
        <v>334.2833333333333</v>
      </c>
      <c r="Q16" s="8"/>
      <c r="R16" s="1" t="s">
        <v>43</v>
      </c>
      <c r="S16" s="9">
        <v>465.51500000000004</v>
      </c>
      <c r="T16" s="7">
        <v>0.12923884219373308</v>
      </c>
      <c r="U16" s="10"/>
      <c r="V16" s="4">
        <v>469</v>
      </c>
      <c r="W16" s="7">
        <v>6.257778140070883</v>
      </c>
    </row>
    <row r="17" spans="1:23" x14ac:dyDescent="0.3">
      <c r="A17" s="1" t="s">
        <v>44</v>
      </c>
      <c r="B17" s="7">
        <v>9.99</v>
      </c>
      <c r="C17" s="7">
        <v>10.43</v>
      </c>
      <c r="D17" s="7">
        <v>1.53</v>
      </c>
      <c r="E17" s="7">
        <v>0.82</v>
      </c>
      <c r="F17" s="7">
        <v>1.23</v>
      </c>
      <c r="G17" s="7">
        <v>1.25</v>
      </c>
      <c r="H17" s="7">
        <v>0.94</v>
      </c>
      <c r="I17" s="7">
        <v>1</v>
      </c>
      <c r="J17" s="8">
        <f t="shared" si="0"/>
        <v>2.73</v>
      </c>
      <c r="K17" s="8">
        <f t="shared" si="1"/>
        <v>5.4050000000000002</v>
      </c>
      <c r="M17" s="7">
        <v>5.81</v>
      </c>
      <c r="N17" s="7">
        <v>2.64</v>
      </c>
      <c r="O17" s="7">
        <v>0.92</v>
      </c>
      <c r="P17" s="8">
        <v>12.68</v>
      </c>
      <c r="Q17" s="8"/>
      <c r="R17" s="1" t="s">
        <v>44</v>
      </c>
      <c r="S17" s="9">
        <v>443.57875000000001</v>
      </c>
      <c r="T17" s="7">
        <v>8.3349094389072051E-2</v>
      </c>
      <c r="U17" s="10"/>
      <c r="V17" s="4">
        <v>444</v>
      </c>
      <c r="W17" s="7">
        <v>2.8530869924008755</v>
      </c>
    </row>
    <row r="18" spans="1:23" x14ac:dyDescent="0.3">
      <c r="A18" s="1" t="s">
        <v>45</v>
      </c>
      <c r="B18" s="7">
        <v>3.16</v>
      </c>
      <c r="C18" s="7" t="s">
        <v>33</v>
      </c>
      <c r="D18" s="7" t="s">
        <v>33</v>
      </c>
      <c r="E18" s="7" t="s">
        <v>33</v>
      </c>
      <c r="F18" s="7" t="s">
        <v>33</v>
      </c>
      <c r="G18" s="7">
        <v>6.07</v>
      </c>
      <c r="H18" s="7" t="s">
        <v>33</v>
      </c>
      <c r="I18" s="7" t="s">
        <v>33</v>
      </c>
      <c r="J18" s="8">
        <f t="shared" si="0"/>
        <v>6.07</v>
      </c>
      <c r="K18" s="8">
        <f t="shared" si="1"/>
        <v>3.16</v>
      </c>
      <c r="M18" s="7">
        <v>7.75</v>
      </c>
      <c r="N18" s="7" t="s">
        <v>33</v>
      </c>
      <c r="O18" s="7" t="s">
        <v>33</v>
      </c>
      <c r="P18" s="8">
        <v>9.23</v>
      </c>
      <c r="Q18" s="8"/>
      <c r="R18" s="1" t="s">
        <v>45</v>
      </c>
      <c r="S18" s="9">
        <v>431.67249999999996</v>
      </c>
      <c r="T18" s="7">
        <v>9.7127963750194474E-2</v>
      </c>
      <c r="U18" s="10"/>
      <c r="V18" s="4">
        <v>424</v>
      </c>
      <c r="W18" s="11"/>
    </row>
    <row r="19" spans="1:23" x14ac:dyDescent="0.3">
      <c r="A19" s="1" t="s">
        <v>46</v>
      </c>
      <c r="B19" s="7" t="s">
        <v>33</v>
      </c>
      <c r="C19" s="7" t="s">
        <v>33</v>
      </c>
      <c r="D19" s="7" t="s">
        <v>33</v>
      </c>
      <c r="E19" s="7" t="s">
        <v>33</v>
      </c>
      <c r="F19" s="7" t="s">
        <v>33</v>
      </c>
      <c r="G19" s="7" t="s">
        <v>33</v>
      </c>
      <c r="H19" s="7" t="s">
        <v>33</v>
      </c>
      <c r="I19" s="7" t="s">
        <v>33</v>
      </c>
      <c r="J19" s="8"/>
      <c r="K19" s="8"/>
      <c r="M19" s="7">
        <v>5.33</v>
      </c>
      <c r="N19" s="7" t="s">
        <v>33</v>
      </c>
      <c r="O19" s="7">
        <v>2.96</v>
      </c>
      <c r="P19" s="8">
        <v>6.55</v>
      </c>
      <c r="Q19" s="8"/>
      <c r="R19" s="1" t="s">
        <v>46</v>
      </c>
      <c r="S19" s="9">
        <v>319.71124999999995</v>
      </c>
      <c r="T19" s="7">
        <v>7.9037885765441518E-2</v>
      </c>
      <c r="U19" s="10"/>
      <c r="V19" s="4">
        <v>330</v>
      </c>
      <c r="W19" s="11"/>
    </row>
    <row r="20" spans="1:23" x14ac:dyDescent="0.3">
      <c r="A20" s="1" t="s">
        <v>47</v>
      </c>
      <c r="B20" s="7">
        <v>254.37</v>
      </c>
      <c r="C20" s="7">
        <v>258.22000000000003</v>
      </c>
      <c r="D20" s="7">
        <v>2.65</v>
      </c>
      <c r="E20" s="7" t="s">
        <v>33</v>
      </c>
      <c r="F20" s="7">
        <v>6.22</v>
      </c>
      <c r="G20" s="7" t="s">
        <v>33</v>
      </c>
      <c r="H20" s="7" t="s">
        <v>33</v>
      </c>
      <c r="I20" s="7">
        <v>0.83</v>
      </c>
      <c r="J20" s="8">
        <f t="shared" si="0"/>
        <v>66.98</v>
      </c>
      <c r="K20" s="8">
        <f t="shared" si="1"/>
        <v>254.37</v>
      </c>
      <c r="M20" s="7">
        <v>2.78</v>
      </c>
      <c r="N20" s="7">
        <v>13.19</v>
      </c>
      <c r="O20" s="7">
        <v>9.0500000000000007</v>
      </c>
      <c r="P20" s="8">
        <v>143.46666666666667</v>
      </c>
      <c r="Q20" s="8"/>
      <c r="R20" s="1" t="s">
        <v>47</v>
      </c>
      <c r="S20" s="9">
        <v>438.70500000000004</v>
      </c>
      <c r="T20" s="7">
        <v>0.10239929219816916</v>
      </c>
      <c r="U20" s="10"/>
      <c r="V20" s="4">
        <v>426</v>
      </c>
      <c r="W20" s="7">
        <v>2.7755730581551177</v>
      </c>
    </row>
    <row r="21" spans="1:23" x14ac:dyDescent="0.3">
      <c r="A21" s="1" t="s">
        <v>48</v>
      </c>
      <c r="B21" s="7">
        <v>5.15</v>
      </c>
      <c r="C21" s="7">
        <v>0.82</v>
      </c>
      <c r="D21" s="7">
        <v>4.3899999999999997</v>
      </c>
      <c r="E21" s="7">
        <v>0.42</v>
      </c>
      <c r="F21" s="7">
        <v>0.39</v>
      </c>
      <c r="G21" s="7">
        <v>0.33</v>
      </c>
      <c r="H21" s="7">
        <v>0.49</v>
      </c>
      <c r="I21" s="7">
        <v>1.87</v>
      </c>
      <c r="J21" s="8">
        <f t="shared" si="0"/>
        <v>1.3816666666666666</v>
      </c>
      <c r="K21" s="8">
        <f t="shared" si="1"/>
        <v>2.7850000000000001</v>
      </c>
      <c r="M21" s="7">
        <v>110.33</v>
      </c>
      <c r="N21" s="7">
        <v>1.96</v>
      </c>
      <c r="O21" s="7">
        <v>1</v>
      </c>
      <c r="P21" s="8">
        <v>43.346666666666671</v>
      </c>
      <c r="Q21" s="8"/>
      <c r="R21" s="1" t="s">
        <v>48</v>
      </c>
      <c r="S21" s="9">
        <v>503.21999999999997</v>
      </c>
      <c r="T21" s="7">
        <v>8.883142999641111E-2</v>
      </c>
      <c r="U21" s="10"/>
      <c r="V21" s="4">
        <v>507</v>
      </c>
      <c r="W21" s="11">
        <v>0.85548387096770284</v>
      </c>
    </row>
    <row r="22" spans="1:23" x14ac:dyDescent="0.3">
      <c r="A22" s="1" t="s">
        <v>49</v>
      </c>
      <c r="B22" s="7">
        <v>203.16</v>
      </c>
      <c r="C22" s="7">
        <v>174.34</v>
      </c>
      <c r="D22" s="7">
        <v>155.15</v>
      </c>
      <c r="E22" s="7">
        <v>148.38</v>
      </c>
      <c r="F22" s="7">
        <v>167.64</v>
      </c>
      <c r="G22" s="7">
        <v>158.34</v>
      </c>
      <c r="H22" s="7">
        <v>159.62</v>
      </c>
      <c r="I22" s="7">
        <v>196.27</v>
      </c>
      <c r="J22" s="8">
        <f t="shared" si="0"/>
        <v>168.56</v>
      </c>
      <c r="K22" s="8">
        <f t="shared" si="1"/>
        <v>175.76999999999998</v>
      </c>
      <c r="M22" s="7">
        <v>2421.41</v>
      </c>
      <c r="N22" s="7">
        <v>396.69</v>
      </c>
      <c r="O22" s="7">
        <v>592.59</v>
      </c>
      <c r="P22" s="8">
        <v>1282.5300000000002</v>
      </c>
      <c r="Q22" s="8"/>
      <c r="R22" s="1" t="s">
        <v>49</v>
      </c>
      <c r="S22" s="9">
        <v>461.11750000000006</v>
      </c>
      <c r="T22" s="7">
        <v>0.11927622260792232</v>
      </c>
      <c r="U22" s="10"/>
      <c r="V22" s="4">
        <v>467</v>
      </c>
      <c r="W22" s="11">
        <v>6.3029032258064603</v>
      </c>
    </row>
    <row r="23" spans="1:23" x14ac:dyDescent="0.3">
      <c r="A23" s="1" t="s">
        <v>50</v>
      </c>
      <c r="B23" s="7">
        <v>1920.71</v>
      </c>
      <c r="C23" s="7">
        <v>902.78</v>
      </c>
      <c r="D23" s="7">
        <v>661.04</v>
      </c>
      <c r="E23" s="7">
        <v>897.15</v>
      </c>
      <c r="F23" s="7">
        <v>808.42</v>
      </c>
      <c r="G23" s="7">
        <v>698.02</v>
      </c>
      <c r="H23" s="7">
        <v>751.9</v>
      </c>
      <c r="I23" s="7">
        <v>1133.8499999999999</v>
      </c>
      <c r="J23" s="8">
        <f t="shared" si="0"/>
        <v>826.00166666666667</v>
      </c>
      <c r="K23" s="8">
        <f t="shared" si="1"/>
        <v>1408.93</v>
      </c>
      <c r="M23" s="7">
        <v>788.14</v>
      </c>
      <c r="N23" s="7">
        <v>387.53</v>
      </c>
      <c r="O23" s="7">
        <v>871.99</v>
      </c>
      <c r="P23" s="8">
        <v>639.08333333333337</v>
      </c>
      <c r="Q23" s="8"/>
      <c r="R23" s="1" t="s">
        <v>50</v>
      </c>
      <c r="S23" s="9">
        <v>445.04750000000001</v>
      </c>
      <c r="T23" s="7">
        <v>8.5795160787319469E-2</v>
      </c>
      <c r="U23" s="10"/>
      <c r="V23" s="4">
        <v>449</v>
      </c>
      <c r="W23" s="11">
        <v>4.5500000000001251</v>
      </c>
    </row>
    <row r="24" spans="1:23" x14ac:dyDescent="0.3">
      <c r="A24" s="1" t="s">
        <v>51</v>
      </c>
      <c r="B24" s="7">
        <v>700.37</v>
      </c>
      <c r="C24" s="7">
        <v>706.92</v>
      </c>
      <c r="D24" s="7">
        <v>391.59</v>
      </c>
      <c r="E24" s="7">
        <v>303.39</v>
      </c>
      <c r="F24" s="7">
        <v>379.15</v>
      </c>
      <c r="G24" s="7">
        <v>473.53</v>
      </c>
      <c r="H24" s="7">
        <v>506.79</v>
      </c>
      <c r="I24" s="7">
        <v>679.86</v>
      </c>
      <c r="J24" s="8">
        <f t="shared" si="0"/>
        <v>522.97333333333336</v>
      </c>
      <c r="K24" s="8">
        <f t="shared" si="1"/>
        <v>501.88</v>
      </c>
      <c r="M24" s="7">
        <v>294.64999999999998</v>
      </c>
      <c r="N24" s="7">
        <v>3339.77</v>
      </c>
      <c r="O24" s="7">
        <v>1212.0999999999999</v>
      </c>
      <c r="P24" s="8">
        <v>1329.6333333333334</v>
      </c>
      <c r="Q24" s="8"/>
      <c r="R24" s="1" t="s">
        <v>51</v>
      </c>
      <c r="S24" s="9">
        <v>398.55625000000003</v>
      </c>
      <c r="T24" s="7">
        <v>4.2113882839933121E-2</v>
      </c>
      <c r="U24" s="10"/>
      <c r="V24" s="4">
        <v>430</v>
      </c>
      <c r="W24" s="11"/>
    </row>
    <row r="25" spans="1:23" x14ac:dyDescent="0.3">
      <c r="A25" s="1" t="s">
        <v>52</v>
      </c>
      <c r="B25" s="7">
        <v>11.93</v>
      </c>
      <c r="C25" s="7">
        <v>13.35</v>
      </c>
      <c r="D25" s="7">
        <v>0.47</v>
      </c>
      <c r="E25" s="7">
        <v>0.38</v>
      </c>
      <c r="F25" s="7">
        <v>0.47</v>
      </c>
      <c r="G25" s="7">
        <v>0.44</v>
      </c>
      <c r="H25" s="7">
        <v>0.48</v>
      </c>
      <c r="I25" s="7">
        <v>0.67</v>
      </c>
      <c r="J25" s="8">
        <f t="shared" si="0"/>
        <v>2.6466666666666669</v>
      </c>
      <c r="K25" s="8">
        <f t="shared" si="1"/>
        <v>6.1550000000000002</v>
      </c>
      <c r="M25" s="7">
        <v>0.75</v>
      </c>
      <c r="N25" s="7">
        <v>0.93</v>
      </c>
      <c r="O25" s="7">
        <v>0.82</v>
      </c>
      <c r="P25" s="8">
        <v>4.4400000000000004</v>
      </c>
      <c r="Q25" s="8"/>
      <c r="R25" s="1" t="s">
        <v>52</v>
      </c>
      <c r="S25" s="9">
        <v>368.55375000000004</v>
      </c>
      <c r="T25" s="7">
        <v>0.11631594798884658</v>
      </c>
      <c r="U25" s="10"/>
      <c r="V25" s="4">
        <v>430</v>
      </c>
      <c r="W25" s="11">
        <v>14.649999999999977</v>
      </c>
    </row>
    <row r="26" spans="1:23" x14ac:dyDescent="0.3">
      <c r="A26" s="1" t="s">
        <v>53</v>
      </c>
      <c r="B26" s="7">
        <v>7.19</v>
      </c>
      <c r="C26" s="7">
        <v>4.91</v>
      </c>
      <c r="D26" s="7">
        <v>9.07</v>
      </c>
      <c r="E26" s="7" t="s">
        <v>33</v>
      </c>
      <c r="F26" s="7" t="s">
        <v>33</v>
      </c>
      <c r="G26" s="7">
        <v>2.75</v>
      </c>
      <c r="H26" s="7" t="s">
        <v>33</v>
      </c>
      <c r="I26" s="7" t="s">
        <v>33</v>
      </c>
      <c r="J26" s="8">
        <f t="shared" si="0"/>
        <v>5.5766666666666671</v>
      </c>
      <c r="K26" s="8">
        <f t="shared" si="1"/>
        <v>7.19</v>
      </c>
      <c r="M26" s="7">
        <v>207.52</v>
      </c>
      <c r="N26" s="7">
        <v>5.56</v>
      </c>
      <c r="O26" s="7" t="s">
        <v>33</v>
      </c>
      <c r="P26" s="8">
        <v>119.59</v>
      </c>
      <c r="Q26" s="8"/>
      <c r="R26" s="1" t="s">
        <v>53</v>
      </c>
      <c r="S26" s="9">
        <v>434.26500000000004</v>
      </c>
      <c r="T26" s="7">
        <v>0.11946284339518176</v>
      </c>
      <c r="U26" s="10"/>
      <c r="V26" s="4">
        <v>451</v>
      </c>
      <c r="W26" s="11">
        <v>10.748548387096832</v>
      </c>
    </row>
    <row r="27" spans="1:23" x14ac:dyDescent="0.3">
      <c r="A27" s="1" t="s">
        <v>54</v>
      </c>
      <c r="B27" s="7">
        <v>0.72</v>
      </c>
      <c r="C27" s="7">
        <v>1.68</v>
      </c>
      <c r="D27" s="7">
        <v>0.76</v>
      </c>
      <c r="E27" s="7">
        <v>0.65</v>
      </c>
      <c r="F27" s="7">
        <v>0.97</v>
      </c>
      <c r="G27" s="7" t="s">
        <v>33</v>
      </c>
      <c r="H27" s="7">
        <v>0.62</v>
      </c>
      <c r="I27" s="7">
        <v>1.1599999999999999</v>
      </c>
      <c r="J27" s="8">
        <f t="shared" si="0"/>
        <v>1.038</v>
      </c>
      <c r="K27" s="8">
        <f t="shared" si="1"/>
        <v>0.68500000000000005</v>
      </c>
      <c r="M27" s="7">
        <v>90.64</v>
      </c>
      <c r="N27" s="7">
        <v>8.17</v>
      </c>
      <c r="O27" s="7">
        <v>5.38</v>
      </c>
      <c r="P27" s="8">
        <v>44.243333333333339</v>
      </c>
      <c r="Q27" s="8"/>
      <c r="R27" s="1" t="s">
        <v>54</v>
      </c>
      <c r="S27" s="9">
        <v>465.06875000000002</v>
      </c>
      <c r="T27" s="7">
        <v>8.8463995584065022E-2</v>
      </c>
      <c r="U27" s="10"/>
      <c r="V27" s="4">
        <v>447</v>
      </c>
      <c r="W27" s="11">
        <v>7.5146774193548538</v>
      </c>
    </row>
    <row r="28" spans="1:23" x14ac:dyDescent="0.3">
      <c r="A28" s="1" t="s">
        <v>55</v>
      </c>
      <c r="B28" s="7">
        <v>3.87</v>
      </c>
      <c r="C28" s="7">
        <v>4.01</v>
      </c>
      <c r="D28" s="7">
        <v>2.11</v>
      </c>
      <c r="E28" s="7">
        <v>1.57</v>
      </c>
      <c r="F28" s="7">
        <v>3.6</v>
      </c>
      <c r="G28" s="7">
        <v>0.59</v>
      </c>
      <c r="H28" s="7">
        <v>1.95</v>
      </c>
      <c r="I28" s="7">
        <v>3.75</v>
      </c>
      <c r="J28" s="8">
        <f t="shared" si="0"/>
        <v>2.668333333333333</v>
      </c>
      <c r="K28" s="8">
        <f t="shared" si="1"/>
        <v>2.72</v>
      </c>
      <c r="M28" s="7">
        <v>195.56</v>
      </c>
      <c r="N28" s="7">
        <v>20.190000000000001</v>
      </c>
      <c r="O28" s="7">
        <v>26.95</v>
      </c>
      <c r="P28" s="8">
        <v>103.40666666666668</v>
      </c>
      <c r="Q28" s="8"/>
      <c r="R28" s="1" t="s">
        <v>55</v>
      </c>
      <c r="S28" s="9">
        <v>453.88125000000002</v>
      </c>
      <c r="T28" s="7">
        <v>7.3830988837559577E-2</v>
      </c>
      <c r="U28" s="10"/>
      <c r="V28" s="4">
        <v>459</v>
      </c>
      <c r="W28" s="11">
        <v>2.663548387096796</v>
      </c>
    </row>
    <row r="29" spans="1:23" x14ac:dyDescent="0.3">
      <c r="A29" s="1" t="s">
        <v>56</v>
      </c>
      <c r="B29" s="7">
        <v>0.83</v>
      </c>
      <c r="C29" s="7">
        <v>1</v>
      </c>
      <c r="D29" s="7">
        <v>0.95</v>
      </c>
      <c r="E29" s="7">
        <v>1.23</v>
      </c>
      <c r="F29" s="7">
        <v>0.93</v>
      </c>
      <c r="G29" s="7">
        <v>0.61</v>
      </c>
      <c r="H29" s="7" t="s">
        <v>33</v>
      </c>
      <c r="I29" s="7">
        <v>1.48</v>
      </c>
      <c r="J29" s="8">
        <f t="shared" si="0"/>
        <v>0.99399999999999999</v>
      </c>
      <c r="K29" s="8">
        <f t="shared" si="1"/>
        <v>1.03</v>
      </c>
      <c r="M29" s="7">
        <v>32.74</v>
      </c>
      <c r="N29" s="7">
        <v>4.03</v>
      </c>
      <c r="O29" s="7">
        <v>6.46</v>
      </c>
      <c r="P29" s="8">
        <v>18.016666666666666</v>
      </c>
      <c r="Q29" s="8"/>
      <c r="R29" s="1" t="s">
        <v>56</v>
      </c>
      <c r="S29" s="9">
        <v>437.31625000000003</v>
      </c>
      <c r="T29" s="7">
        <v>9.4520848890368825E-2</v>
      </c>
      <c r="U29" s="10"/>
      <c r="V29" s="4">
        <v>447</v>
      </c>
      <c r="W29" s="11">
        <v>6.0303225806451906</v>
      </c>
    </row>
    <row r="30" spans="1:23" x14ac:dyDescent="0.3">
      <c r="A30" s="1" t="s">
        <v>57</v>
      </c>
      <c r="B30" s="7">
        <v>11.01</v>
      </c>
      <c r="C30" s="7">
        <v>14.55</v>
      </c>
      <c r="D30" s="7" t="s">
        <v>58</v>
      </c>
      <c r="E30" s="7" t="s">
        <v>33</v>
      </c>
      <c r="F30" s="7">
        <v>9.6300000000000008</v>
      </c>
      <c r="G30" s="7">
        <v>4.2699999999999996</v>
      </c>
      <c r="H30" s="7">
        <v>9.11</v>
      </c>
      <c r="I30" s="7">
        <v>7.4</v>
      </c>
      <c r="J30" s="8">
        <f t="shared" si="0"/>
        <v>8.9920000000000009</v>
      </c>
      <c r="K30" s="8">
        <f t="shared" si="1"/>
        <v>11.01</v>
      </c>
      <c r="M30" s="7">
        <v>146.81</v>
      </c>
      <c r="N30" s="7">
        <v>27.21</v>
      </c>
      <c r="O30" s="7">
        <v>29.61</v>
      </c>
      <c r="P30" s="8">
        <v>90.413333333333341</v>
      </c>
      <c r="Q30" s="8"/>
      <c r="R30" s="1" t="s">
        <v>57</v>
      </c>
      <c r="S30" s="9">
        <v>429.18999999999994</v>
      </c>
      <c r="T30" s="7">
        <v>9.6638538722456285E-2</v>
      </c>
      <c r="U30" s="10"/>
      <c r="V30" s="4">
        <v>430</v>
      </c>
      <c r="W30" s="11">
        <v>2.2927419354838889</v>
      </c>
    </row>
    <row r="31" spans="1:23" x14ac:dyDescent="0.3">
      <c r="A31" s="1" t="s">
        <v>59</v>
      </c>
      <c r="B31" s="7">
        <v>7.86</v>
      </c>
      <c r="C31" s="7">
        <v>12.06</v>
      </c>
      <c r="D31" s="7">
        <v>4.2300000000000004</v>
      </c>
      <c r="E31" s="7">
        <v>6.8</v>
      </c>
      <c r="F31" s="7">
        <v>12.03</v>
      </c>
      <c r="G31" s="7">
        <v>2.89</v>
      </c>
      <c r="H31" s="7">
        <v>7.04</v>
      </c>
      <c r="I31" s="7">
        <v>9.06</v>
      </c>
      <c r="J31" s="8">
        <f t="shared" si="0"/>
        <v>7.8850000000000007</v>
      </c>
      <c r="K31" s="8">
        <f t="shared" si="1"/>
        <v>7.33</v>
      </c>
      <c r="M31" s="7">
        <v>78.05</v>
      </c>
      <c r="N31" s="7">
        <v>17.940000000000001</v>
      </c>
      <c r="O31" s="7">
        <v>25.43</v>
      </c>
      <c r="P31" s="8">
        <v>49.47</v>
      </c>
      <c r="Q31" s="8"/>
      <c r="R31" s="1" t="s">
        <v>59</v>
      </c>
      <c r="S31" s="9">
        <v>450.32874999999996</v>
      </c>
      <c r="T31" s="7">
        <v>4.3057506676585512E-2</v>
      </c>
      <c r="U31" s="10"/>
      <c r="V31" s="4">
        <v>458</v>
      </c>
      <c r="W31" s="11">
        <v>1.0646774193548652</v>
      </c>
    </row>
    <row r="32" spans="1:23" x14ac:dyDescent="0.3">
      <c r="A32" s="1" t="s">
        <v>60</v>
      </c>
      <c r="B32" s="7" t="s">
        <v>33</v>
      </c>
      <c r="C32" s="7" t="s">
        <v>33</v>
      </c>
      <c r="D32" s="7" t="s">
        <v>33</v>
      </c>
      <c r="E32" s="7" t="s">
        <v>33</v>
      </c>
      <c r="F32" s="7" t="s">
        <v>33</v>
      </c>
      <c r="G32" s="7" t="s">
        <v>33</v>
      </c>
      <c r="H32" s="7">
        <v>0.93</v>
      </c>
      <c r="I32" s="7">
        <v>0.66</v>
      </c>
      <c r="J32" s="8">
        <f t="shared" si="0"/>
        <v>0.79500000000000004</v>
      </c>
      <c r="K32" s="8"/>
      <c r="M32" s="7">
        <v>1.35</v>
      </c>
      <c r="N32" s="7">
        <v>0.77</v>
      </c>
      <c r="O32" s="7" t="s">
        <v>33</v>
      </c>
      <c r="P32" s="8">
        <v>1.47</v>
      </c>
      <c r="Q32" s="8"/>
      <c r="R32" s="1" t="s">
        <v>60</v>
      </c>
      <c r="S32" s="9">
        <v>468.53749999999997</v>
      </c>
      <c r="T32" s="7">
        <v>8.4596496591404252E-2</v>
      </c>
      <c r="U32" s="10"/>
      <c r="V32" s="4">
        <v>440</v>
      </c>
      <c r="W32" s="11">
        <v>12.970483870967712</v>
      </c>
    </row>
    <row r="33" spans="1:23" x14ac:dyDescent="0.3">
      <c r="A33" s="1" t="s">
        <v>61</v>
      </c>
      <c r="B33" s="7">
        <v>26.08</v>
      </c>
      <c r="C33" s="7">
        <v>20.02</v>
      </c>
      <c r="D33" s="7">
        <v>15.79</v>
      </c>
      <c r="E33" s="7">
        <v>5.47</v>
      </c>
      <c r="F33" s="7">
        <v>16.84</v>
      </c>
      <c r="G33" s="7">
        <v>10.47</v>
      </c>
      <c r="H33" s="7">
        <v>14.44</v>
      </c>
      <c r="I33" s="7">
        <v>20.59</v>
      </c>
      <c r="J33" s="8">
        <f t="shared" si="0"/>
        <v>16.358333333333334</v>
      </c>
      <c r="K33" s="8">
        <f t="shared" si="1"/>
        <v>15.774999999999999</v>
      </c>
      <c r="M33" s="7">
        <v>143.61000000000001</v>
      </c>
      <c r="N33" s="7">
        <v>51.41</v>
      </c>
      <c r="O33" s="7">
        <v>73.92</v>
      </c>
      <c r="P33" s="8">
        <v>106.45333333333333</v>
      </c>
      <c r="Q33" s="8"/>
      <c r="R33" s="1" t="s">
        <v>61</v>
      </c>
      <c r="S33" s="9">
        <v>424.67124999999999</v>
      </c>
      <c r="T33" s="7">
        <v>0.10028441745744243</v>
      </c>
      <c r="U33" s="10"/>
      <c r="V33" s="4">
        <v>454</v>
      </c>
      <c r="W33" s="11">
        <v>15.163709677419405</v>
      </c>
    </row>
    <row r="34" spans="1:23" x14ac:dyDescent="0.3">
      <c r="A34" s="1" t="s">
        <v>62</v>
      </c>
      <c r="B34" s="7">
        <v>9.4600000000000009</v>
      </c>
      <c r="C34" s="7">
        <v>8.17</v>
      </c>
      <c r="D34" s="7">
        <v>5.87</v>
      </c>
      <c r="E34" s="7">
        <v>6.7</v>
      </c>
      <c r="F34" s="7">
        <v>6.81</v>
      </c>
      <c r="G34" s="7">
        <v>7.82</v>
      </c>
      <c r="H34" s="7">
        <v>6.81</v>
      </c>
      <c r="I34" s="7">
        <v>10.92</v>
      </c>
      <c r="J34" s="8">
        <f t="shared" si="0"/>
        <v>7.7333333333333334</v>
      </c>
      <c r="K34" s="8">
        <f t="shared" si="1"/>
        <v>8.08</v>
      </c>
      <c r="M34" s="7">
        <v>48.59</v>
      </c>
      <c r="N34" s="7">
        <v>19.27</v>
      </c>
      <c r="O34" s="7">
        <v>24.18</v>
      </c>
      <c r="P34" s="8">
        <v>32.933333333333337</v>
      </c>
      <c r="Q34" s="8"/>
      <c r="R34" s="1" t="s">
        <v>62</v>
      </c>
      <c r="S34" s="9">
        <v>450.85875000000004</v>
      </c>
      <c r="T34" s="7">
        <v>0.1002831605348931</v>
      </c>
      <c r="U34" s="10"/>
      <c r="V34" s="4">
        <v>424</v>
      </c>
      <c r="W34" s="11">
        <v>11.734032258064559</v>
      </c>
    </row>
    <row r="35" spans="1:23" x14ac:dyDescent="0.3">
      <c r="A35" s="1" t="s">
        <v>63</v>
      </c>
      <c r="B35" s="7">
        <v>116.78</v>
      </c>
      <c r="C35" s="7">
        <v>106.49</v>
      </c>
      <c r="D35" s="7">
        <v>93.52</v>
      </c>
      <c r="E35" s="7">
        <v>81.400000000000006</v>
      </c>
      <c r="F35" s="7">
        <v>88.57</v>
      </c>
      <c r="G35" s="7">
        <v>89.28</v>
      </c>
      <c r="H35" s="7">
        <v>82.25</v>
      </c>
      <c r="I35" s="7">
        <v>130.49</v>
      </c>
      <c r="J35" s="8">
        <f t="shared" si="0"/>
        <v>98.433333333333337</v>
      </c>
      <c r="K35" s="8">
        <f t="shared" si="1"/>
        <v>99.09</v>
      </c>
      <c r="M35" s="7">
        <v>442.85</v>
      </c>
      <c r="N35" s="7">
        <v>238.15</v>
      </c>
      <c r="O35" s="7">
        <v>238.72</v>
      </c>
      <c r="P35" s="8">
        <v>309.66000000000003</v>
      </c>
      <c r="Q35" s="8"/>
      <c r="R35" s="1" t="s">
        <v>63</v>
      </c>
      <c r="S35" s="9">
        <v>437.82749999999999</v>
      </c>
      <c r="T35" s="7">
        <v>0.12422103079414185</v>
      </c>
      <c r="U35" s="10"/>
      <c r="V35" s="4">
        <v>446</v>
      </c>
      <c r="W35" s="11">
        <v>7.3383870967742268</v>
      </c>
    </row>
    <row r="36" spans="1:23" x14ac:dyDescent="0.3">
      <c r="A36" s="1" t="s">
        <v>64</v>
      </c>
      <c r="B36" s="7">
        <v>42.23</v>
      </c>
      <c r="C36" s="7">
        <v>37.9</v>
      </c>
      <c r="D36" s="7">
        <v>28.91</v>
      </c>
      <c r="E36" s="7">
        <v>27.86</v>
      </c>
      <c r="F36" s="7">
        <v>29.83</v>
      </c>
      <c r="G36" s="7">
        <v>28.31</v>
      </c>
      <c r="H36" s="7">
        <v>26.65</v>
      </c>
      <c r="I36" s="7">
        <v>35.51</v>
      </c>
      <c r="J36" s="8">
        <f t="shared" si="0"/>
        <v>31.184999999999999</v>
      </c>
      <c r="K36" s="8">
        <f t="shared" si="1"/>
        <v>35.045000000000002</v>
      </c>
      <c r="M36" s="7">
        <v>128.38999999999999</v>
      </c>
      <c r="N36" s="7">
        <v>55.31</v>
      </c>
      <c r="O36" s="7">
        <v>80.040000000000006</v>
      </c>
      <c r="P36" s="8">
        <v>89.446666666666658</v>
      </c>
      <c r="Q36" s="8"/>
      <c r="R36" s="1" t="s">
        <v>64</v>
      </c>
      <c r="S36" s="9">
        <v>458.68124999999998</v>
      </c>
      <c r="T36" s="7">
        <v>0.10283431204739014</v>
      </c>
      <c r="U36" s="10"/>
      <c r="V36" s="4">
        <v>456</v>
      </c>
      <c r="W36" s="11">
        <v>0.51225806451608946</v>
      </c>
    </row>
    <row r="37" spans="1:23" x14ac:dyDescent="0.3">
      <c r="A37" s="1" t="s">
        <v>65</v>
      </c>
      <c r="B37" s="7">
        <v>183.75</v>
      </c>
      <c r="C37" s="7">
        <v>178.96</v>
      </c>
      <c r="D37" s="7">
        <v>146.66999999999999</v>
      </c>
      <c r="E37" s="7">
        <v>132.4</v>
      </c>
      <c r="F37" s="7">
        <v>154.66999999999999</v>
      </c>
      <c r="G37" s="7">
        <v>137.37</v>
      </c>
      <c r="H37" s="7">
        <v>139.72</v>
      </c>
      <c r="I37" s="7">
        <v>167.88</v>
      </c>
      <c r="J37" s="8">
        <f t="shared" si="0"/>
        <v>154.21166666666667</v>
      </c>
      <c r="K37" s="8">
        <f t="shared" si="1"/>
        <v>158.07499999999999</v>
      </c>
      <c r="M37" s="7">
        <v>580.92999999999995</v>
      </c>
      <c r="N37" s="7">
        <v>251.2</v>
      </c>
      <c r="O37" s="7">
        <v>331.6</v>
      </c>
      <c r="P37" s="8">
        <v>378.75666666666666</v>
      </c>
      <c r="Q37" s="8"/>
      <c r="R37" s="1" t="s">
        <v>65</v>
      </c>
      <c r="S37" s="9">
        <v>436.49624999999997</v>
      </c>
      <c r="T37" s="7">
        <v>0.13735103985222752</v>
      </c>
      <c r="U37" s="10"/>
      <c r="V37" s="4">
        <v>457</v>
      </c>
      <c r="W37" s="11">
        <v>13.582741935483881</v>
      </c>
    </row>
    <row r="38" spans="1:23" x14ac:dyDescent="0.3">
      <c r="A38" s="1" t="s">
        <v>66</v>
      </c>
      <c r="B38" s="7">
        <v>51.51</v>
      </c>
      <c r="C38" s="7">
        <v>58.1</v>
      </c>
      <c r="D38" s="7">
        <v>47.31</v>
      </c>
      <c r="E38" s="7">
        <v>38.659999999999997</v>
      </c>
      <c r="F38" s="7">
        <v>42.67</v>
      </c>
      <c r="G38" s="7">
        <v>40.880000000000003</v>
      </c>
      <c r="H38" s="7">
        <v>40.6</v>
      </c>
      <c r="I38" s="7">
        <v>50.88</v>
      </c>
      <c r="J38" s="8">
        <f t="shared" si="0"/>
        <v>46.74</v>
      </c>
      <c r="K38" s="8">
        <f t="shared" si="1"/>
        <v>45.084999999999994</v>
      </c>
      <c r="M38" s="7">
        <v>133.66</v>
      </c>
      <c r="N38" s="7">
        <v>46.39</v>
      </c>
      <c r="O38" s="7">
        <v>68.19</v>
      </c>
      <c r="P38" s="8">
        <v>81.606666666666669</v>
      </c>
      <c r="Q38" s="8"/>
      <c r="R38" s="1" t="s">
        <v>66</v>
      </c>
      <c r="S38" s="9">
        <v>423.47624999999999</v>
      </c>
      <c r="T38" s="7">
        <v>6.2226137144791888E-2</v>
      </c>
      <c r="U38" s="10"/>
      <c r="V38" s="4">
        <v>432</v>
      </c>
      <c r="W38" s="11">
        <v>3.8087096774193867</v>
      </c>
    </row>
    <row r="39" spans="1:23" x14ac:dyDescent="0.3">
      <c r="A39" s="1" t="s">
        <v>67</v>
      </c>
      <c r="B39" s="7">
        <v>795.6</v>
      </c>
      <c r="C39" s="7">
        <v>690.38</v>
      </c>
      <c r="D39" s="7">
        <v>618.32000000000005</v>
      </c>
      <c r="E39" s="7">
        <v>518.61</v>
      </c>
      <c r="F39" s="7">
        <v>516.73</v>
      </c>
      <c r="G39" s="7">
        <v>541.85</v>
      </c>
      <c r="H39" s="7">
        <v>522.27</v>
      </c>
      <c r="I39" s="7">
        <v>683.1</v>
      </c>
      <c r="J39" s="8">
        <f t="shared" si="0"/>
        <v>595.44166666666672</v>
      </c>
      <c r="K39" s="8">
        <f t="shared" si="1"/>
        <v>657.10500000000002</v>
      </c>
      <c r="M39" s="7">
        <v>1470.72</v>
      </c>
      <c r="N39" s="7">
        <v>472.03</v>
      </c>
      <c r="O39" s="7">
        <v>630.85</v>
      </c>
      <c r="P39" s="8">
        <v>845.40333333333331</v>
      </c>
      <c r="Q39" s="8"/>
      <c r="R39" s="1" t="s">
        <v>67</v>
      </c>
      <c r="S39" s="9">
        <v>465.55874999999997</v>
      </c>
      <c r="T39" s="7">
        <v>7.5091275886115069E-2</v>
      </c>
      <c r="U39" s="10"/>
      <c r="V39" s="4">
        <v>451</v>
      </c>
      <c r="W39" s="11">
        <v>8.0498387096774309</v>
      </c>
    </row>
    <row r="40" spans="1:23" x14ac:dyDescent="0.3">
      <c r="A40" s="1" t="s">
        <v>68</v>
      </c>
      <c r="B40" s="7">
        <v>112.57</v>
      </c>
      <c r="C40" s="7">
        <v>114.03</v>
      </c>
      <c r="D40" s="7">
        <v>91.3</v>
      </c>
      <c r="E40" s="7">
        <v>84.65</v>
      </c>
      <c r="F40" s="7">
        <v>87.68</v>
      </c>
      <c r="G40" s="7">
        <v>85.01</v>
      </c>
      <c r="H40" s="7">
        <v>85.1</v>
      </c>
      <c r="I40" s="7">
        <v>111.2</v>
      </c>
      <c r="J40" s="8">
        <f t="shared" si="0"/>
        <v>95.720000000000013</v>
      </c>
      <c r="K40" s="8">
        <f t="shared" si="1"/>
        <v>98.61</v>
      </c>
      <c r="M40" s="7">
        <v>224.99</v>
      </c>
      <c r="N40" s="7">
        <v>64.98</v>
      </c>
      <c r="O40" s="7">
        <v>97.97</v>
      </c>
      <c r="P40" s="8">
        <v>121.79666666666667</v>
      </c>
      <c r="Q40" s="8"/>
      <c r="R40" s="1" t="s">
        <v>68</v>
      </c>
      <c r="S40" s="9">
        <v>438.08499999999998</v>
      </c>
      <c r="T40" s="7">
        <v>6.2848028685189988E-2</v>
      </c>
      <c r="U40" s="10"/>
      <c r="V40" s="4">
        <v>450</v>
      </c>
      <c r="W40" s="11">
        <v>5.0243548387097405</v>
      </c>
    </row>
    <row r="41" spans="1:23" x14ac:dyDescent="0.3">
      <c r="A41" s="1" t="s">
        <v>69</v>
      </c>
      <c r="B41" s="7">
        <v>614.22</v>
      </c>
      <c r="C41" s="7">
        <v>207.86</v>
      </c>
      <c r="D41" s="7">
        <v>124</v>
      </c>
      <c r="E41" s="7">
        <v>267.16000000000003</v>
      </c>
      <c r="F41" s="7">
        <v>166.1</v>
      </c>
      <c r="G41" s="7">
        <v>159.32</v>
      </c>
      <c r="H41" s="7">
        <v>161.4</v>
      </c>
      <c r="I41" s="7">
        <v>221.4</v>
      </c>
      <c r="J41" s="8">
        <f t="shared" si="0"/>
        <v>173.34666666666666</v>
      </c>
      <c r="K41" s="8">
        <f t="shared" si="1"/>
        <v>440.69000000000005</v>
      </c>
      <c r="M41" s="7">
        <v>117.34</v>
      </c>
      <c r="N41" s="7">
        <v>22.17</v>
      </c>
      <c r="O41" s="7">
        <v>73.5</v>
      </c>
      <c r="P41" s="8">
        <v>66.339999999999989</v>
      </c>
      <c r="Q41" s="8"/>
      <c r="R41" s="1" t="s">
        <v>69</v>
      </c>
      <c r="S41" s="9">
        <v>422.88749999999999</v>
      </c>
      <c r="T41" s="7">
        <v>8.6365441630210524E-2</v>
      </c>
      <c r="U41" s="10"/>
      <c r="V41" s="4">
        <v>450</v>
      </c>
      <c r="W41" s="11">
        <v>14.010483870967732</v>
      </c>
    </row>
    <row r="42" spans="1:23" x14ac:dyDescent="0.3">
      <c r="A42" s="1" t="s">
        <v>70</v>
      </c>
      <c r="B42" s="7">
        <v>20.03</v>
      </c>
      <c r="C42" s="7">
        <v>36.42</v>
      </c>
      <c r="D42" s="7">
        <v>7.41</v>
      </c>
      <c r="E42" s="7">
        <v>9.26</v>
      </c>
      <c r="F42" s="7">
        <v>115.93</v>
      </c>
      <c r="G42" s="7">
        <v>5.4</v>
      </c>
      <c r="H42" s="7">
        <v>15.73</v>
      </c>
      <c r="I42" s="7">
        <v>22.46</v>
      </c>
      <c r="J42" s="8">
        <f t="shared" si="0"/>
        <v>33.891666666666666</v>
      </c>
      <c r="K42" s="8">
        <f t="shared" si="1"/>
        <v>14.645</v>
      </c>
      <c r="M42" s="7">
        <v>82.07</v>
      </c>
      <c r="N42" s="7">
        <v>306.77999999999997</v>
      </c>
      <c r="O42" s="7">
        <v>226.95</v>
      </c>
      <c r="P42" s="8">
        <v>277.75333333333333</v>
      </c>
      <c r="Q42" s="8"/>
      <c r="R42" s="1" t="s">
        <v>70</v>
      </c>
      <c r="S42" s="9">
        <v>419.13124999999997</v>
      </c>
      <c r="T42" s="7">
        <v>8.7588813594209475E-2</v>
      </c>
      <c r="V42" s="4">
        <v>417</v>
      </c>
      <c r="W42" s="11">
        <v>0.23796296296296759</v>
      </c>
    </row>
    <row r="43" spans="1:23" x14ac:dyDescent="0.3">
      <c r="A43" s="1" t="s">
        <v>71</v>
      </c>
      <c r="B43" s="7">
        <v>30.25</v>
      </c>
      <c r="C43" s="7">
        <v>16.71</v>
      </c>
      <c r="D43" s="7">
        <v>8.83</v>
      </c>
      <c r="E43" s="7">
        <v>11.38</v>
      </c>
      <c r="F43" s="7">
        <v>20.059999999999999</v>
      </c>
      <c r="G43" s="7">
        <v>5.84</v>
      </c>
      <c r="H43" s="7">
        <v>6.07</v>
      </c>
      <c r="I43" s="7">
        <v>31.3</v>
      </c>
      <c r="J43" s="8">
        <f t="shared" si="0"/>
        <v>14.801666666666668</v>
      </c>
      <c r="K43" s="8">
        <f t="shared" si="1"/>
        <v>20.815000000000001</v>
      </c>
      <c r="M43" s="7">
        <v>90.5</v>
      </c>
      <c r="N43" s="7">
        <v>148.69999999999999</v>
      </c>
      <c r="O43" s="7">
        <v>194.2</v>
      </c>
      <c r="P43" s="8">
        <v>151.15</v>
      </c>
      <c r="Q43" s="8"/>
      <c r="R43" s="1" t="s">
        <v>71</v>
      </c>
      <c r="S43" s="9">
        <v>457.40625</v>
      </c>
      <c r="T43" s="7">
        <v>8.7342064040059522E-2</v>
      </c>
      <c r="V43" s="4">
        <v>453</v>
      </c>
      <c r="W43" s="11">
        <v>1.2175806451613198</v>
      </c>
    </row>
    <row r="44" spans="1:23" x14ac:dyDescent="0.3">
      <c r="A44" s="1" t="s">
        <v>72</v>
      </c>
      <c r="B44" s="7">
        <v>408.8</v>
      </c>
      <c r="C44" s="7">
        <v>167.25</v>
      </c>
      <c r="D44" s="7">
        <v>94.6</v>
      </c>
      <c r="E44" s="7">
        <v>121.81</v>
      </c>
      <c r="F44" s="7">
        <v>168.12</v>
      </c>
      <c r="G44" s="7">
        <v>88.62</v>
      </c>
      <c r="H44" s="7">
        <v>89.22</v>
      </c>
      <c r="I44" s="7">
        <v>152.72</v>
      </c>
      <c r="J44" s="8">
        <f t="shared" si="0"/>
        <v>126.75500000000001</v>
      </c>
      <c r="K44" s="8">
        <f t="shared" si="1"/>
        <v>265.30500000000001</v>
      </c>
      <c r="M44" s="7">
        <v>174.75</v>
      </c>
      <c r="N44" s="7">
        <v>491.75</v>
      </c>
      <c r="O44" s="7">
        <v>606.01</v>
      </c>
      <c r="P44" s="8">
        <v>425.23666666666668</v>
      </c>
      <c r="Q44" s="8"/>
      <c r="R44" s="1" t="s">
        <v>72</v>
      </c>
      <c r="S44" s="9">
        <v>466.24125000000004</v>
      </c>
      <c r="T44" s="7">
        <v>0.1219959751687195</v>
      </c>
      <c r="V44" s="4">
        <v>464</v>
      </c>
      <c r="W44" s="11">
        <v>1.3553225806451223</v>
      </c>
    </row>
    <row r="45" spans="1:23" x14ac:dyDescent="0.3">
      <c r="S45" s="9"/>
      <c r="T45" s="7"/>
    </row>
    <row r="46" spans="1:23" x14ac:dyDescent="0.3">
      <c r="A46" s="2" t="s">
        <v>73</v>
      </c>
      <c r="B46" s="4"/>
      <c r="C46" s="4"/>
      <c r="D46" s="4"/>
      <c r="E46" s="4"/>
      <c r="F46" s="4"/>
      <c r="G46" s="4"/>
      <c r="H46" s="4"/>
      <c r="I46" s="4"/>
      <c r="J46" s="3"/>
      <c r="K46" s="12"/>
      <c r="M46" s="2"/>
      <c r="S46" s="1" t="s">
        <v>74</v>
      </c>
    </row>
    <row r="47" spans="1:23" x14ac:dyDescent="0.3">
      <c r="A47" s="1" t="s">
        <v>32</v>
      </c>
      <c r="B47" s="7">
        <v>18.3</v>
      </c>
      <c r="C47" s="7">
        <v>14.76</v>
      </c>
      <c r="D47" s="7">
        <v>1.56</v>
      </c>
      <c r="E47" s="7">
        <v>1.48</v>
      </c>
      <c r="F47" s="7">
        <v>1.72</v>
      </c>
      <c r="G47" s="7">
        <v>1.24</v>
      </c>
      <c r="H47" s="7">
        <v>1.46</v>
      </c>
      <c r="I47" s="7">
        <v>1.58</v>
      </c>
      <c r="J47" s="8">
        <v>3.72</v>
      </c>
      <c r="K47" s="8">
        <v>9.89</v>
      </c>
      <c r="M47" s="7">
        <v>2.2999999999999998</v>
      </c>
      <c r="N47" s="7">
        <v>5.6</v>
      </c>
      <c r="O47" s="7">
        <v>6.68</v>
      </c>
      <c r="P47" s="8">
        <v>4.8599999999999994</v>
      </c>
      <c r="Q47" s="8"/>
      <c r="R47" s="7"/>
    </row>
    <row r="48" spans="1:23" x14ac:dyDescent="0.3">
      <c r="A48" s="1" t="s">
        <v>34</v>
      </c>
      <c r="B48" s="7">
        <v>11.72</v>
      </c>
      <c r="C48" s="7">
        <v>14.1</v>
      </c>
      <c r="D48" s="7">
        <v>11</v>
      </c>
      <c r="E48" s="7">
        <v>14.84</v>
      </c>
      <c r="F48" s="7">
        <v>14.52</v>
      </c>
      <c r="G48" s="7">
        <v>11.06</v>
      </c>
      <c r="H48" s="7">
        <v>11.1</v>
      </c>
      <c r="I48" s="7">
        <v>15.92</v>
      </c>
      <c r="J48" s="8">
        <v>12.950000000000001</v>
      </c>
      <c r="K48" s="8">
        <v>13.280000000000001</v>
      </c>
      <c r="M48" s="7">
        <v>9.7200000000000006</v>
      </c>
      <c r="N48" s="7">
        <v>7</v>
      </c>
      <c r="O48" s="7">
        <v>10.4</v>
      </c>
      <c r="P48" s="8">
        <v>9.0399999999999991</v>
      </c>
      <c r="Q48" s="8"/>
      <c r="R48" s="7"/>
    </row>
    <row r="49" spans="1:18" x14ac:dyDescent="0.3">
      <c r="A49" s="1" t="s">
        <v>35</v>
      </c>
      <c r="B49" s="7">
        <v>63.66</v>
      </c>
      <c r="C49" s="7">
        <v>30.22</v>
      </c>
      <c r="D49" s="7">
        <v>143.24</v>
      </c>
      <c r="E49" s="7">
        <v>21.4</v>
      </c>
      <c r="F49" s="7">
        <v>22.28</v>
      </c>
      <c r="G49" s="7">
        <v>18.7</v>
      </c>
      <c r="H49" s="7">
        <v>19.420000000000002</v>
      </c>
      <c r="I49" s="7">
        <v>24.54</v>
      </c>
      <c r="J49" s="8">
        <v>43.06666666666667</v>
      </c>
      <c r="K49" s="8">
        <v>42.53</v>
      </c>
      <c r="M49" s="7">
        <v>64.08</v>
      </c>
      <c r="N49" s="7">
        <v>85.88</v>
      </c>
      <c r="O49" s="7">
        <v>80.239999999999995</v>
      </c>
      <c r="P49" s="8">
        <v>76.733333333333334</v>
      </c>
      <c r="Q49" s="8"/>
      <c r="R49" s="7"/>
    </row>
    <row r="50" spans="1:18" x14ac:dyDescent="0.3">
      <c r="A50" s="1" t="s">
        <v>36</v>
      </c>
      <c r="B50" s="7">
        <v>40.04</v>
      </c>
      <c r="C50" s="7">
        <v>31.66</v>
      </c>
      <c r="D50" s="7">
        <v>93.76</v>
      </c>
      <c r="E50" s="7">
        <v>7.84</v>
      </c>
      <c r="F50" s="7">
        <v>7.76</v>
      </c>
      <c r="G50" s="7">
        <v>7.66</v>
      </c>
      <c r="H50" s="7">
        <v>7.96</v>
      </c>
      <c r="I50" s="7">
        <v>8.48</v>
      </c>
      <c r="J50" s="8">
        <v>26.213333333333335</v>
      </c>
      <c r="K50" s="8">
        <v>23.939999999999998</v>
      </c>
      <c r="M50" s="7">
        <v>42.32</v>
      </c>
      <c r="N50" s="7">
        <v>100.1</v>
      </c>
      <c r="O50" s="7">
        <v>51.96</v>
      </c>
      <c r="P50" s="8">
        <v>64.793333333333337</v>
      </c>
      <c r="Q50" s="8"/>
      <c r="R50" s="7"/>
    </row>
    <row r="51" spans="1:18" x14ac:dyDescent="0.3">
      <c r="A51" s="1" t="s">
        <v>37</v>
      </c>
      <c r="B51" s="7">
        <v>1465.16</v>
      </c>
      <c r="C51" s="7">
        <v>1108.54</v>
      </c>
      <c r="D51" s="7">
        <v>46.76</v>
      </c>
      <c r="E51" s="7">
        <v>16.36</v>
      </c>
      <c r="F51" s="7">
        <v>28.6</v>
      </c>
      <c r="G51" s="7">
        <v>14.18</v>
      </c>
      <c r="H51" s="7">
        <v>41.08</v>
      </c>
      <c r="I51" s="7">
        <v>20.8</v>
      </c>
      <c r="J51" s="8">
        <v>209.99333333333331</v>
      </c>
      <c r="K51" s="8">
        <v>740.76</v>
      </c>
      <c r="M51" s="7">
        <v>131.58000000000001</v>
      </c>
      <c r="N51" s="7">
        <v>914.44</v>
      </c>
      <c r="O51" s="7">
        <v>293.38</v>
      </c>
      <c r="P51" s="8">
        <v>446.4666666666667</v>
      </c>
      <c r="Q51" s="8"/>
      <c r="R51" s="7"/>
    </row>
    <row r="52" spans="1:18" x14ac:dyDescent="0.3">
      <c r="A52" s="1" t="s">
        <v>75</v>
      </c>
      <c r="B52" s="7">
        <v>93.14</v>
      </c>
      <c r="C52" s="7">
        <v>159.04</v>
      </c>
      <c r="D52" s="7">
        <v>100.92</v>
      </c>
      <c r="E52" s="7">
        <v>132.86000000000001</v>
      </c>
      <c r="F52" s="7">
        <v>282.56</v>
      </c>
      <c r="G52" s="7">
        <v>90.84</v>
      </c>
      <c r="H52" s="7">
        <v>82.4</v>
      </c>
      <c r="I52" s="7">
        <v>105.14</v>
      </c>
      <c r="J52" s="8">
        <v>136.81666666666666</v>
      </c>
      <c r="K52" s="8">
        <v>113</v>
      </c>
      <c r="M52" s="7">
        <v>456.22</v>
      </c>
      <c r="N52" s="7">
        <v>1382.72</v>
      </c>
      <c r="O52" s="7">
        <v>132481.12</v>
      </c>
      <c r="P52" s="8">
        <v>44773.353333333333</v>
      </c>
      <c r="Q52" s="8"/>
      <c r="R52" s="7"/>
    </row>
    <row r="53" spans="1:18" x14ac:dyDescent="0.3">
      <c r="A53" s="1" t="s">
        <v>38</v>
      </c>
      <c r="B53" s="7">
        <v>566.54</v>
      </c>
      <c r="C53" s="7">
        <v>635.02</v>
      </c>
      <c r="D53" s="7">
        <v>687.66</v>
      </c>
      <c r="E53" s="7">
        <v>645.44000000000005</v>
      </c>
      <c r="F53" s="7">
        <v>632.17999999999995</v>
      </c>
      <c r="G53" s="7">
        <v>540.62</v>
      </c>
      <c r="H53" s="7">
        <v>561.67999999999995</v>
      </c>
      <c r="I53" s="7">
        <v>638.94000000000005</v>
      </c>
      <c r="J53" s="8">
        <v>616.01666666666654</v>
      </c>
      <c r="K53" s="8">
        <v>605.99</v>
      </c>
      <c r="M53" s="7">
        <v>4938.24</v>
      </c>
      <c r="N53" s="7">
        <v>679.02</v>
      </c>
      <c r="O53" s="7">
        <v>763.72</v>
      </c>
      <c r="P53" s="8">
        <v>2126.9933333333333</v>
      </c>
      <c r="Q53" s="8"/>
      <c r="R53" s="7"/>
    </row>
    <row r="54" spans="1:18" x14ac:dyDescent="0.3">
      <c r="A54" s="1" t="s">
        <v>39</v>
      </c>
      <c r="B54" s="7">
        <v>32.5</v>
      </c>
      <c r="C54" s="7">
        <v>26.52</v>
      </c>
      <c r="D54" s="7">
        <v>24.68</v>
      </c>
      <c r="E54" s="7">
        <v>35.1</v>
      </c>
      <c r="F54" s="7">
        <v>29.78</v>
      </c>
      <c r="G54" s="7">
        <v>28.12</v>
      </c>
      <c r="H54" s="7">
        <v>29.34</v>
      </c>
      <c r="I54" s="7">
        <v>33.04</v>
      </c>
      <c r="J54" s="8">
        <v>28.58</v>
      </c>
      <c r="K54" s="8">
        <v>33.799999999999997</v>
      </c>
      <c r="M54" s="7">
        <v>90.48</v>
      </c>
      <c r="N54" s="7">
        <v>232.18</v>
      </c>
      <c r="O54" s="7">
        <v>175.28</v>
      </c>
      <c r="P54" s="8">
        <v>165.98000000000002</v>
      </c>
      <c r="Q54" s="8"/>
      <c r="R54" s="7"/>
    </row>
    <row r="55" spans="1:18" x14ac:dyDescent="0.3">
      <c r="A55" s="1" t="s">
        <v>40</v>
      </c>
      <c r="B55" s="7">
        <v>332.72</v>
      </c>
      <c r="C55" s="7">
        <v>301.94</v>
      </c>
      <c r="D55" s="7">
        <v>251</v>
      </c>
      <c r="E55" s="7">
        <v>284.27999999999997</v>
      </c>
      <c r="F55" s="7">
        <v>329.42</v>
      </c>
      <c r="G55" s="7">
        <v>318.68</v>
      </c>
      <c r="H55" s="7">
        <v>352.9</v>
      </c>
      <c r="I55" s="7">
        <v>459.9</v>
      </c>
      <c r="J55" s="8">
        <v>335.64000000000004</v>
      </c>
      <c r="K55" s="8">
        <v>308.5</v>
      </c>
      <c r="M55" s="7">
        <v>855.1</v>
      </c>
      <c r="N55" s="7">
        <v>1474.52</v>
      </c>
      <c r="O55" s="7">
        <v>1554.1</v>
      </c>
      <c r="P55" s="8">
        <v>1294.5733333333333</v>
      </c>
      <c r="Q55" s="8"/>
      <c r="R55" s="7"/>
    </row>
    <row r="56" spans="1:18" x14ac:dyDescent="0.3">
      <c r="A56" s="1" t="s">
        <v>41</v>
      </c>
      <c r="B56" s="7">
        <v>0.78</v>
      </c>
      <c r="C56" s="7">
        <v>0.88</v>
      </c>
      <c r="D56" s="7">
        <v>0.86</v>
      </c>
      <c r="E56" s="7">
        <v>0.96</v>
      </c>
      <c r="F56" s="7">
        <v>0.9</v>
      </c>
      <c r="G56" s="7">
        <v>0.74</v>
      </c>
      <c r="H56" s="7">
        <v>0.86</v>
      </c>
      <c r="I56" s="7">
        <v>0.86</v>
      </c>
      <c r="J56" s="8">
        <v>0.85000000000000009</v>
      </c>
      <c r="K56" s="8">
        <v>0.87</v>
      </c>
      <c r="M56" s="7">
        <v>1.26</v>
      </c>
      <c r="N56" s="7">
        <v>1.24</v>
      </c>
      <c r="O56" s="7">
        <v>1.46</v>
      </c>
      <c r="P56" s="8">
        <v>1.32</v>
      </c>
      <c r="Q56" s="8"/>
      <c r="R56" s="7"/>
    </row>
    <row r="57" spans="1:18" x14ac:dyDescent="0.3">
      <c r="A57" s="1" t="s">
        <v>42</v>
      </c>
      <c r="B57" s="7">
        <v>5.0999999999999996</v>
      </c>
      <c r="C57" s="7">
        <v>5.82</v>
      </c>
      <c r="D57" s="7">
        <v>6.08</v>
      </c>
      <c r="E57" s="7">
        <v>6.84</v>
      </c>
      <c r="F57" s="7">
        <v>6.62</v>
      </c>
      <c r="G57" s="7">
        <v>5.66</v>
      </c>
      <c r="H57" s="7">
        <v>5.98</v>
      </c>
      <c r="I57" s="7">
        <v>6.84</v>
      </c>
      <c r="J57" s="8">
        <v>6.166666666666667</v>
      </c>
      <c r="K57" s="8">
        <v>5.97</v>
      </c>
      <c r="M57" s="7">
        <v>8.5399999999999991</v>
      </c>
      <c r="N57" s="7">
        <v>6.44</v>
      </c>
      <c r="O57" s="7">
        <v>7.12</v>
      </c>
      <c r="P57" s="8">
        <v>7.3666666666666671</v>
      </c>
      <c r="Q57" s="8"/>
      <c r="R57" s="7"/>
    </row>
    <row r="58" spans="1:18" x14ac:dyDescent="0.3">
      <c r="A58" s="1" t="s">
        <v>43</v>
      </c>
      <c r="B58" s="7">
        <v>28.6</v>
      </c>
      <c r="C58" s="7">
        <v>32.56</v>
      </c>
      <c r="D58" s="7">
        <v>29.9</v>
      </c>
      <c r="E58" s="7">
        <v>40.5</v>
      </c>
      <c r="F58" s="7">
        <v>38.44</v>
      </c>
      <c r="G58" s="7">
        <v>37.08</v>
      </c>
      <c r="H58" s="7">
        <v>43.14</v>
      </c>
      <c r="I58" s="7">
        <v>27.54</v>
      </c>
      <c r="J58" s="8">
        <v>34.776666666666664</v>
      </c>
      <c r="K58" s="8">
        <v>34.549999999999997</v>
      </c>
      <c r="M58" s="7">
        <v>162.72</v>
      </c>
      <c r="N58" s="7">
        <v>167.18</v>
      </c>
      <c r="O58" s="7">
        <v>109.1</v>
      </c>
      <c r="P58" s="8">
        <v>146.33333333333334</v>
      </c>
      <c r="Q58" s="8"/>
      <c r="R58" s="7"/>
    </row>
    <row r="59" spans="1:18" x14ac:dyDescent="0.3">
      <c r="A59" s="1" t="s">
        <v>44</v>
      </c>
      <c r="B59" s="7">
        <v>2.54</v>
      </c>
      <c r="C59" s="7">
        <v>2.62</v>
      </c>
      <c r="D59" s="7">
        <v>0.8</v>
      </c>
      <c r="E59" s="7">
        <v>0.8</v>
      </c>
      <c r="F59" s="7">
        <v>0.94</v>
      </c>
      <c r="G59" s="7">
        <v>0.76</v>
      </c>
      <c r="H59" s="7">
        <v>0.72</v>
      </c>
      <c r="I59" s="7">
        <v>0.74</v>
      </c>
      <c r="J59" s="8">
        <v>1.0966666666666665</v>
      </c>
      <c r="K59" s="8">
        <v>1.67</v>
      </c>
      <c r="M59" s="7">
        <v>2.34</v>
      </c>
      <c r="N59" s="7">
        <v>1.6</v>
      </c>
      <c r="O59" s="7">
        <v>0.98</v>
      </c>
      <c r="P59" s="8">
        <v>1.64</v>
      </c>
      <c r="Q59" s="8"/>
      <c r="R59" s="7"/>
    </row>
    <row r="60" spans="1:18" x14ac:dyDescent="0.3">
      <c r="A60" s="1" t="s">
        <v>45</v>
      </c>
      <c r="B60" s="7">
        <v>4.04</v>
      </c>
      <c r="C60" s="7">
        <v>3.8</v>
      </c>
      <c r="D60" s="7">
        <v>3.96</v>
      </c>
      <c r="E60" s="7">
        <v>4.08</v>
      </c>
      <c r="F60" s="7">
        <v>4.22</v>
      </c>
      <c r="G60" s="7">
        <v>4.24</v>
      </c>
      <c r="H60" s="7">
        <v>3.74</v>
      </c>
      <c r="I60" s="7">
        <v>3.86</v>
      </c>
      <c r="J60" s="8">
        <v>3.97</v>
      </c>
      <c r="K60" s="8">
        <v>4.0600000000000005</v>
      </c>
      <c r="M60" s="7">
        <v>6.48</v>
      </c>
      <c r="N60" s="7">
        <v>3.92</v>
      </c>
      <c r="O60" s="7">
        <v>4.32</v>
      </c>
      <c r="P60" s="8">
        <v>4.9066666666666672</v>
      </c>
      <c r="Q60" s="8"/>
      <c r="R60" s="7"/>
    </row>
    <row r="61" spans="1:18" x14ac:dyDescent="0.3">
      <c r="A61" s="1" t="s">
        <v>46</v>
      </c>
      <c r="B61" s="7">
        <v>2.74</v>
      </c>
      <c r="C61" s="7">
        <v>2.2799999999999998</v>
      </c>
      <c r="D61" s="7">
        <v>3.12</v>
      </c>
      <c r="E61" s="7">
        <v>3.44</v>
      </c>
      <c r="F61" s="7">
        <v>3.3</v>
      </c>
      <c r="G61" s="7">
        <v>2.78</v>
      </c>
      <c r="H61" s="7">
        <v>3.06</v>
      </c>
      <c r="I61" s="7">
        <v>3.78</v>
      </c>
      <c r="J61" s="8">
        <v>3.0533333333333332</v>
      </c>
      <c r="K61" s="8">
        <v>3.09</v>
      </c>
      <c r="M61" s="7">
        <v>4.4400000000000004</v>
      </c>
      <c r="N61" s="7">
        <v>3.22</v>
      </c>
      <c r="O61" s="7">
        <v>4.8600000000000003</v>
      </c>
      <c r="P61" s="8">
        <v>4.1733333333333329</v>
      </c>
      <c r="Q61" s="8"/>
      <c r="R61" s="7"/>
    </row>
    <row r="62" spans="1:18" x14ac:dyDescent="0.3">
      <c r="A62" s="1" t="s">
        <v>47</v>
      </c>
      <c r="B62" s="7">
        <v>46.02</v>
      </c>
      <c r="C62" s="7">
        <v>48.04</v>
      </c>
      <c r="D62" s="7">
        <v>1.2</v>
      </c>
      <c r="E62" s="7">
        <v>0.8</v>
      </c>
      <c r="F62" s="7">
        <v>2.04</v>
      </c>
      <c r="G62" s="7">
        <v>0.82</v>
      </c>
      <c r="H62" s="7">
        <v>0.76</v>
      </c>
      <c r="I62" s="7">
        <v>0.9</v>
      </c>
      <c r="J62" s="8">
        <v>8.9599999999999991</v>
      </c>
      <c r="K62" s="8">
        <v>23.41</v>
      </c>
      <c r="M62" s="7">
        <v>1.58</v>
      </c>
      <c r="N62" s="7">
        <v>6.4</v>
      </c>
      <c r="O62" s="7">
        <v>5.26</v>
      </c>
      <c r="P62" s="8">
        <v>4.4133333333333331</v>
      </c>
      <c r="Q62" s="8"/>
      <c r="R62" s="7"/>
    </row>
    <row r="63" spans="1:18" x14ac:dyDescent="0.3">
      <c r="A63" s="1" t="s">
        <v>48</v>
      </c>
      <c r="B63" s="7">
        <v>1.44</v>
      </c>
      <c r="C63" s="7">
        <v>0.54</v>
      </c>
      <c r="D63" s="7">
        <v>1.1000000000000001</v>
      </c>
      <c r="E63" s="7">
        <v>0.34</v>
      </c>
      <c r="F63" s="7">
        <v>0.36</v>
      </c>
      <c r="G63" s="7">
        <v>0.34</v>
      </c>
      <c r="H63" s="7">
        <v>0.4</v>
      </c>
      <c r="I63" s="7">
        <v>0.68</v>
      </c>
      <c r="J63" s="8">
        <v>0.56999999999999995</v>
      </c>
      <c r="K63" s="8">
        <v>0.89</v>
      </c>
      <c r="M63" s="7">
        <v>40.880000000000003</v>
      </c>
      <c r="N63" s="7">
        <v>1.22</v>
      </c>
      <c r="O63" s="7">
        <v>0.86</v>
      </c>
      <c r="P63" s="8">
        <v>14.32</v>
      </c>
      <c r="Q63" s="8"/>
      <c r="R63" s="7"/>
    </row>
    <row r="64" spans="1:18" x14ac:dyDescent="0.3">
      <c r="A64" s="1" t="s">
        <v>49</v>
      </c>
      <c r="B64" s="7">
        <v>16.100000000000001</v>
      </c>
      <c r="C64" s="7">
        <v>14.14</v>
      </c>
      <c r="D64" s="7">
        <v>12.28</v>
      </c>
      <c r="E64" s="7">
        <v>12.1</v>
      </c>
      <c r="F64" s="7">
        <v>13.88</v>
      </c>
      <c r="G64" s="7">
        <v>13.34</v>
      </c>
      <c r="H64" s="7">
        <v>13.74</v>
      </c>
      <c r="I64" s="7">
        <v>16.920000000000002</v>
      </c>
      <c r="J64" s="8">
        <v>14.049999999999999</v>
      </c>
      <c r="K64" s="8">
        <v>14.100000000000001</v>
      </c>
      <c r="M64" s="7">
        <v>1183.94</v>
      </c>
      <c r="N64" s="7">
        <v>206.6</v>
      </c>
      <c r="O64" s="7">
        <v>361.04</v>
      </c>
      <c r="P64" s="8">
        <v>583.86</v>
      </c>
      <c r="Q64" s="8"/>
      <c r="R64" s="7"/>
    </row>
    <row r="65" spans="1:18" x14ac:dyDescent="0.3">
      <c r="A65" s="1" t="s">
        <v>50</v>
      </c>
      <c r="B65" s="7">
        <v>303.58</v>
      </c>
      <c r="C65" s="7">
        <v>146.94</v>
      </c>
      <c r="D65" s="7">
        <v>110.94</v>
      </c>
      <c r="E65" s="7">
        <v>163.18</v>
      </c>
      <c r="F65" s="7">
        <v>154.32</v>
      </c>
      <c r="G65" s="7">
        <v>140</v>
      </c>
      <c r="H65" s="7">
        <v>158.44</v>
      </c>
      <c r="I65" s="7">
        <v>250.64</v>
      </c>
      <c r="J65" s="8">
        <v>160.21333333333334</v>
      </c>
      <c r="K65" s="8">
        <v>233.38</v>
      </c>
      <c r="M65" s="7">
        <v>274.52</v>
      </c>
      <c r="N65" s="7">
        <v>146.28</v>
      </c>
      <c r="O65" s="7">
        <v>394.78</v>
      </c>
      <c r="P65" s="8">
        <v>271.85999999999996</v>
      </c>
      <c r="Q65" s="8"/>
      <c r="R65" s="7"/>
    </row>
    <row r="66" spans="1:18" x14ac:dyDescent="0.3">
      <c r="A66" s="1" t="s">
        <v>51</v>
      </c>
      <c r="B66" s="7">
        <v>61.82</v>
      </c>
      <c r="C66" s="7">
        <v>63.22</v>
      </c>
      <c r="D66" s="7">
        <v>36.299999999999997</v>
      </c>
      <c r="E66" s="7">
        <v>30.32</v>
      </c>
      <c r="F66" s="7">
        <v>38.520000000000003</v>
      </c>
      <c r="G66" s="7">
        <v>48.42</v>
      </c>
      <c r="H66" s="7">
        <v>53.58</v>
      </c>
      <c r="I66" s="7">
        <v>73.12</v>
      </c>
      <c r="J66" s="8">
        <v>52.193333333333328</v>
      </c>
      <c r="K66" s="8">
        <v>46.07</v>
      </c>
      <c r="M66" s="7">
        <v>58.58</v>
      </c>
      <c r="N66" s="7">
        <v>694</v>
      </c>
      <c r="O66" s="7">
        <v>296.36</v>
      </c>
      <c r="P66" s="8">
        <v>349.6466666666667</v>
      </c>
      <c r="Q66" s="8"/>
      <c r="R66" s="7"/>
    </row>
    <row r="67" spans="1:18" x14ac:dyDescent="0.3">
      <c r="A67" s="1" t="s">
        <v>52</v>
      </c>
      <c r="B67" s="7">
        <v>2.64</v>
      </c>
      <c r="C67" s="7">
        <v>2.92</v>
      </c>
      <c r="D67" s="7">
        <v>0.38</v>
      </c>
      <c r="E67" s="7">
        <v>0.34</v>
      </c>
      <c r="F67" s="7">
        <v>0.44</v>
      </c>
      <c r="G67" s="7">
        <v>0.38</v>
      </c>
      <c r="H67" s="7">
        <v>0.42</v>
      </c>
      <c r="I67" s="7">
        <v>0.42</v>
      </c>
      <c r="J67" s="8">
        <v>0.82666666666666666</v>
      </c>
      <c r="K67" s="8">
        <v>1.49</v>
      </c>
      <c r="M67" s="7">
        <v>0.56000000000000005</v>
      </c>
      <c r="N67" s="7">
        <v>0.78</v>
      </c>
      <c r="O67" s="7">
        <v>0.84</v>
      </c>
      <c r="P67" s="8">
        <v>0.72666666666666668</v>
      </c>
      <c r="Q67" s="8"/>
      <c r="R67" s="7"/>
    </row>
    <row r="68" spans="1:18" x14ac:dyDescent="0.3">
      <c r="A68" s="1" t="s">
        <v>53</v>
      </c>
      <c r="B68" s="7">
        <v>5.58</v>
      </c>
      <c r="C68" s="7">
        <v>4.54</v>
      </c>
      <c r="D68" s="7">
        <v>5.26</v>
      </c>
      <c r="E68" s="7">
        <v>2.8</v>
      </c>
      <c r="F68" s="7">
        <v>2.86</v>
      </c>
      <c r="G68" s="7">
        <v>3.36</v>
      </c>
      <c r="H68" s="7">
        <v>3.1</v>
      </c>
      <c r="I68" s="7">
        <v>3.04</v>
      </c>
      <c r="J68" s="8">
        <v>3.6933333333333334</v>
      </c>
      <c r="K68" s="8">
        <v>4.1899999999999995</v>
      </c>
      <c r="M68" s="7">
        <v>106.96</v>
      </c>
      <c r="N68" s="7">
        <v>5.94</v>
      </c>
      <c r="O68" s="7">
        <v>4.1399999999999997</v>
      </c>
      <c r="P68" s="8">
        <v>39.013333333333328</v>
      </c>
      <c r="Q68" s="8"/>
      <c r="R68" s="7"/>
    </row>
    <row r="69" spans="1:18" x14ac:dyDescent="0.3">
      <c r="A69" s="1" t="s">
        <v>54</v>
      </c>
      <c r="B69" s="7">
        <v>0.56000000000000005</v>
      </c>
      <c r="C69" s="7">
        <v>0.78</v>
      </c>
      <c r="D69" s="7">
        <v>0.54</v>
      </c>
      <c r="E69" s="7">
        <v>0.48</v>
      </c>
      <c r="F69" s="7">
        <v>0.62</v>
      </c>
      <c r="G69" s="7">
        <v>0.32</v>
      </c>
      <c r="H69" s="7">
        <v>0.44</v>
      </c>
      <c r="I69" s="7">
        <v>0.54</v>
      </c>
      <c r="J69" s="8">
        <v>0.53999999999999992</v>
      </c>
      <c r="K69" s="8">
        <v>0.52</v>
      </c>
      <c r="M69" s="7">
        <v>37.520000000000003</v>
      </c>
      <c r="N69" s="7">
        <v>4.12</v>
      </c>
      <c r="O69" s="7">
        <v>3.32</v>
      </c>
      <c r="P69" s="8">
        <v>14.986666666666666</v>
      </c>
      <c r="Q69" s="8"/>
      <c r="R69" s="7"/>
    </row>
    <row r="70" spans="1:18" x14ac:dyDescent="0.3">
      <c r="A70" s="1" t="s">
        <v>55</v>
      </c>
      <c r="B70" s="7">
        <v>1.22</v>
      </c>
      <c r="C70" s="7">
        <v>1.26</v>
      </c>
      <c r="D70" s="7">
        <v>0.78</v>
      </c>
      <c r="E70" s="7">
        <v>0.68</v>
      </c>
      <c r="F70" s="7">
        <v>1.06</v>
      </c>
      <c r="G70" s="7">
        <v>0.48</v>
      </c>
      <c r="H70" s="7">
        <v>0.74</v>
      </c>
      <c r="I70" s="7">
        <v>1.04</v>
      </c>
      <c r="J70" s="8">
        <v>0.89333333333333342</v>
      </c>
      <c r="K70" s="8">
        <v>0.95</v>
      </c>
      <c r="M70" s="7">
        <v>67.959999999999994</v>
      </c>
      <c r="N70" s="7">
        <v>8.16</v>
      </c>
      <c r="O70" s="7">
        <v>12.86</v>
      </c>
      <c r="P70" s="8">
        <v>29.659999999999997</v>
      </c>
      <c r="Q70" s="8"/>
      <c r="R70" s="7"/>
    </row>
    <row r="71" spans="1:18" x14ac:dyDescent="0.3">
      <c r="A71" s="1" t="s">
        <v>56</v>
      </c>
      <c r="B71" s="7">
        <v>0.57999999999999996</v>
      </c>
      <c r="C71" s="7">
        <v>0.57999999999999996</v>
      </c>
      <c r="D71" s="7">
        <v>0.52</v>
      </c>
      <c r="E71" s="7">
        <v>0.56000000000000005</v>
      </c>
      <c r="F71" s="7">
        <v>0.48</v>
      </c>
      <c r="G71" s="7">
        <v>0.42</v>
      </c>
      <c r="H71" s="7">
        <v>0.36</v>
      </c>
      <c r="I71" s="7">
        <v>0.64</v>
      </c>
      <c r="J71" s="8">
        <v>0.5</v>
      </c>
      <c r="K71" s="8">
        <v>0.57000000000000006</v>
      </c>
      <c r="M71" s="7">
        <v>13.8</v>
      </c>
      <c r="N71" s="7">
        <v>2.2000000000000002</v>
      </c>
      <c r="O71" s="7">
        <v>3.8</v>
      </c>
      <c r="P71" s="8">
        <v>6.6000000000000005</v>
      </c>
      <c r="Q71" s="8"/>
      <c r="R71" s="7"/>
    </row>
    <row r="72" spans="1:18" x14ac:dyDescent="0.3">
      <c r="A72" s="1" t="s">
        <v>57</v>
      </c>
      <c r="B72" s="7">
        <v>8.14</v>
      </c>
      <c r="C72" s="7">
        <v>9.64</v>
      </c>
      <c r="D72" s="7">
        <v>5.6</v>
      </c>
      <c r="E72" s="7">
        <v>5.6</v>
      </c>
      <c r="F72" s="7">
        <v>7.5</v>
      </c>
      <c r="G72" s="7">
        <v>5.08</v>
      </c>
      <c r="H72" s="7">
        <v>7.94</v>
      </c>
      <c r="I72" s="7">
        <v>6.52</v>
      </c>
      <c r="J72" s="8">
        <v>7.0466666666666669</v>
      </c>
      <c r="K72" s="8">
        <v>6.87</v>
      </c>
      <c r="M72" s="7">
        <v>27.4</v>
      </c>
      <c r="N72" s="7">
        <v>13.48</v>
      </c>
      <c r="O72" s="7">
        <v>14.16</v>
      </c>
      <c r="P72" s="8">
        <v>18.346666666666664</v>
      </c>
      <c r="Q72" s="8"/>
      <c r="R72" s="7"/>
    </row>
    <row r="73" spans="1:18" x14ac:dyDescent="0.3">
      <c r="A73" s="1" t="s">
        <v>59</v>
      </c>
      <c r="B73" s="7">
        <v>4.62</v>
      </c>
      <c r="C73" s="7">
        <v>5.76</v>
      </c>
      <c r="D73" s="7">
        <v>3.36</v>
      </c>
      <c r="E73" s="7">
        <v>4.1399999999999997</v>
      </c>
      <c r="F73" s="7">
        <v>5.4</v>
      </c>
      <c r="G73" s="7">
        <v>3.6</v>
      </c>
      <c r="H73" s="7">
        <v>3.84</v>
      </c>
      <c r="I73" s="7">
        <v>4.4000000000000004</v>
      </c>
      <c r="J73" s="8">
        <v>4.3933333333333335</v>
      </c>
      <c r="K73" s="8">
        <v>4.38</v>
      </c>
      <c r="M73" s="7">
        <v>13.08</v>
      </c>
      <c r="N73" s="7">
        <v>7.94</v>
      </c>
      <c r="O73" s="7">
        <v>9.58</v>
      </c>
      <c r="P73" s="8">
        <v>10.200000000000001</v>
      </c>
      <c r="Q73" s="8"/>
      <c r="R73" s="7"/>
    </row>
    <row r="74" spans="1:18" x14ac:dyDescent="0.3">
      <c r="A74" s="1" t="s">
        <v>60</v>
      </c>
      <c r="B74" s="7">
        <v>0.62</v>
      </c>
      <c r="C74" s="7">
        <v>0.72</v>
      </c>
      <c r="D74" s="7">
        <v>0.74</v>
      </c>
      <c r="E74" s="7">
        <v>0.88</v>
      </c>
      <c r="F74" s="7">
        <v>0.84</v>
      </c>
      <c r="G74" s="7">
        <v>0.46</v>
      </c>
      <c r="H74" s="7">
        <v>0.88</v>
      </c>
      <c r="I74" s="7">
        <v>0.78</v>
      </c>
      <c r="J74" s="8">
        <v>0.73666666666666669</v>
      </c>
      <c r="K74" s="8">
        <v>0.75</v>
      </c>
      <c r="M74" s="7">
        <v>1.18</v>
      </c>
      <c r="N74" s="7">
        <v>1.18</v>
      </c>
      <c r="O74" s="7">
        <v>0.96</v>
      </c>
      <c r="P74" s="8">
        <v>1.1066666666666667</v>
      </c>
      <c r="Q74" s="8"/>
      <c r="R74" s="7"/>
    </row>
    <row r="75" spans="1:18" x14ac:dyDescent="0.3">
      <c r="A75" s="1" t="s">
        <v>61</v>
      </c>
      <c r="B75" s="7">
        <v>8.02</v>
      </c>
      <c r="C75" s="7">
        <v>7.12</v>
      </c>
      <c r="D75" s="7">
        <v>5.14</v>
      </c>
      <c r="E75" s="7">
        <v>3.9</v>
      </c>
      <c r="F75" s="7">
        <v>5.48</v>
      </c>
      <c r="G75" s="7">
        <v>4.26</v>
      </c>
      <c r="H75" s="7">
        <v>5.12</v>
      </c>
      <c r="I75" s="7">
        <v>6.08</v>
      </c>
      <c r="J75" s="8">
        <v>5.5333333333333341</v>
      </c>
      <c r="K75" s="8">
        <v>5.96</v>
      </c>
      <c r="M75" s="7">
        <v>66.599999999999994</v>
      </c>
      <c r="N75" s="7">
        <v>28.36</v>
      </c>
      <c r="O75" s="7">
        <v>47.2</v>
      </c>
      <c r="P75" s="8">
        <v>47.386666666666663</v>
      </c>
      <c r="Q75" s="8"/>
      <c r="R75" s="7"/>
    </row>
    <row r="76" spans="1:18" x14ac:dyDescent="0.3">
      <c r="A76" s="1" t="s">
        <v>62</v>
      </c>
      <c r="B76" s="7">
        <v>2.2400000000000002</v>
      </c>
      <c r="C76" s="7">
        <v>2.04</v>
      </c>
      <c r="D76" s="7">
        <v>1.46</v>
      </c>
      <c r="E76" s="7">
        <v>1.66</v>
      </c>
      <c r="F76" s="7">
        <v>1.76</v>
      </c>
      <c r="G76" s="7">
        <v>1.98</v>
      </c>
      <c r="H76" s="7">
        <v>1.88</v>
      </c>
      <c r="I76" s="7">
        <v>2.76</v>
      </c>
      <c r="J76" s="8">
        <v>1.9800000000000002</v>
      </c>
      <c r="K76" s="8">
        <v>1.9500000000000002</v>
      </c>
      <c r="M76" s="7">
        <v>20.12</v>
      </c>
      <c r="N76" s="7">
        <v>8.9600000000000009</v>
      </c>
      <c r="O76" s="7">
        <v>12.86</v>
      </c>
      <c r="P76" s="8">
        <v>13.979999999999999</v>
      </c>
      <c r="Q76" s="8"/>
      <c r="R76" s="7"/>
    </row>
    <row r="77" spans="1:18" x14ac:dyDescent="0.3">
      <c r="A77" s="1" t="s">
        <v>63</v>
      </c>
      <c r="B77" s="7">
        <v>23.46</v>
      </c>
      <c r="C77" s="7">
        <v>22.06</v>
      </c>
      <c r="D77" s="7">
        <v>19.100000000000001</v>
      </c>
      <c r="E77" s="7">
        <v>18.100000000000001</v>
      </c>
      <c r="F77" s="7">
        <v>20.56</v>
      </c>
      <c r="G77" s="7">
        <v>21.46</v>
      </c>
      <c r="H77" s="7">
        <v>20.84</v>
      </c>
      <c r="I77" s="7">
        <v>33.4</v>
      </c>
      <c r="J77" s="8">
        <v>22.903333333333336</v>
      </c>
      <c r="K77" s="8">
        <v>20.78</v>
      </c>
      <c r="M77" s="7">
        <v>244.2</v>
      </c>
      <c r="N77" s="7">
        <v>141.80000000000001</v>
      </c>
      <c r="O77" s="7">
        <v>168.04</v>
      </c>
      <c r="P77" s="8">
        <v>184.67999999999998</v>
      </c>
      <c r="Q77" s="8"/>
      <c r="R77" s="7"/>
    </row>
    <row r="78" spans="1:18" x14ac:dyDescent="0.3">
      <c r="A78" s="1" t="s">
        <v>64</v>
      </c>
      <c r="B78" s="7">
        <v>5.4</v>
      </c>
      <c r="C78" s="7">
        <v>5</v>
      </c>
      <c r="D78" s="7">
        <v>3.7</v>
      </c>
      <c r="E78" s="7">
        <v>3.68</v>
      </c>
      <c r="F78" s="7">
        <v>4.0599999999999996</v>
      </c>
      <c r="G78" s="7">
        <v>3.92</v>
      </c>
      <c r="H78" s="7">
        <v>3.84</v>
      </c>
      <c r="I78" s="7">
        <v>4.8600000000000003</v>
      </c>
      <c r="J78" s="8">
        <v>4.2299999999999995</v>
      </c>
      <c r="K78" s="8">
        <v>4.54</v>
      </c>
      <c r="M78" s="7">
        <v>56.78</v>
      </c>
      <c r="N78" s="7">
        <v>26.44</v>
      </c>
      <c r="O78" s="7">
        <v>44.36</v>
      </c>
      <c r="P78" s="8">
        <v>42.526666666666664</v>
      </c>
      <c r="Q78" s="8"/>
      <c r="R78" s="7"/>
    </row>
    <row r="79" spans="1:18" x14ac:dyDescent="0.3">
      <c r="A79" s="1" t="s">
        <v>65</v>
      </c>
      <c r="B79" s="7">
        <v>26.78</v>
      </c>
      <c r="C79" s="7">
        <v>26.62</v>
      </c>
      <c r="D79" s="7">
        <v>21.82</v>
      </c>
      <c r="E79" s="7">
        <v>21.22</v>
      </c>
      <c r="F79" s="7">
        <v>25.7</v>
      </c>
      <c r="G79" s="7">
        <v>23.9</v>
      </c>
      <c r="H79" s="7">
        <v>25.38</v>
      </c>
      <c r="I79" s="7">
        <v>31.34</v>
      </c>
      <c r="J79" s="8">
        <v>25.793333333333333</v>
      </c>
      <c r="K79" s="8">
        <v>24</v>
      </c>
      <c r="M79" s="7">
        <v>331.44</v>
      </c>
      <c r="N79" s="7">
        <v>152.63999999999999</v>
      </c>
      <c r="O79" s="7">
        <v>232.76</v>
      </c>
      <c r="P79" s="8">
        <v>238.94666666666663</v>
      </c>
      <c r="Q79" s="8"/>
      <c r="R79" s="7"/>
    </row>
    <row r="80" spans="1:18" x14ac:dyDescent="0.3">
      <c r="A80" s="1" t="s">
        <v>66</v>
      </c>
      <c r="B80" s="7">
        <v>8.6999999999999993</v>
      </c>
      <c r="C80" s="7">
        <v>9.84</v>
      </c>
      <c r="D80" s="7">
        <v>8.06</v>
      </c>
      <c r="E80" s="7">
        <v>7.18</v>
      </c>
      <c r="F80" s="7">
        <v>8.24</v>
      </c>
      <c r="G80" s="7">
        <v>8.2200000000000006</v>
      </c>
      <c r="H80" s="7">
        <v>8.5399999999999991</v>
      </c>
      <c r="I80" s="7">
        <v>11</v>
      </c>
      <c r="J80" s="8">
        <v>8.9833333333333325</v>
      </c>
      <c r="K80" s="8">
        <v>7.9399999999999995</v>
      </c>
      <c r="M80" s="7">
        <v>33.380000000000003</v>
      </c>
      <c r="N80" s="7">
        <v>13.14</v>
      </c>
      <c r="O80" s="7">
        <v>22.34</v>
      </c>
      <c r="P80" s="8">
        <v>22.953333333333333</v>
      </c>
      <c r="Q80" s="8"/>
      <c r="R80" s="7"/>
    </row>
    <row r="81" spans="1:18" x14ac:dyDescent="0.3">
      <c r="A81" s="1" t="s">
        <v>67</v>
      </c>
      <c r="B81" s="7">
        <v>171.72</v>
      </c>
      <c r="C81" s="7">
        <v>152.41999999999999</v>
      </c>
      <c r="D81" s="7">
        <v>138.94</v>
      </c>
      <c r="E81" s="7">
        <v>125.94</v>
      </c>
      <c r="F81" s="7">
        <v>131.30000000000001</v>
      </c>
      <c r="G81" s="7">
        <v>143.52000000000001</v>
      </c>
      <c r="H81" s="7">
        <v>144.86000000000001</v>
      </c>
      <c r="I81" s="7">
        <v>197.12</v>
      </c>
      <c r="J81" s="8">
        <v>151.36000000000001</v>
      </c>
      <c r="K81" s="8">
        <v>148.82999999999998</v>
      </c>
      <c r="M81" s="7">
        <v>406.38</v>
      </c>
      <c r="N81" s="7">
        <v>141.6</v>
      </c>
      <c r="O81" s="7">
        <v>211.96</v>
      </c>
      <c r="P81" s="8">
        <v>253.31333333333336</v>
      </c>
      <c r="Q81" s="8"/>
      <c r="R81" s="7"/>
    </row>
    <row r="82" spans="1:18" x14ac:dyDescent="0.3">
      <c r="A82" s="1" t="s">
        <v>68</v>
      </c>
      <c r="B82" s="7">
        <v>12.06</v>
      </c>
      <c r="C82" s="7">
        <v>12.34</v>
      </c>
      <c r="D82" s="7">
        <v>9.8000000000000007</v>
      </c>
      <c r="E82" s="7">
        <v>9.6</v>
      </c>
      <c r="F82" s="7">
        <v>10.34</v>
      </c>
      <c r="G82" s="7">
        <v>10.3</v>
      </c>
      <c r="H82" s="7">
        <v>10.68</v>
      </c>
      <c r="I82" s="7">
        <v>14.06</v>
      </c>
      <c r="J82" s="8">
        <v>11.253333333333332</v>
      </c>
      <c r="K82" s="8">
        <v>10.83</v>
      </c>
      <c r="M82" s="7">
        <v>62.7</v>
      </c>
      <c r="N82" s="7">
        <v>20.28</v>
      </c>
      <c r="O82" s="7">
        <v>36.32</v>
      </c>
      <c r="P82" s="8">
        <v>39.766666666666673</v>
      </c>
      <c r="Q82" s="8"/>
      <c r="R82" s="7"/>
    </row>
    <row r="83" spans="1:18" x14ac:dyDescent="0.3">
      <c r="A83" s="1" t="s">
        <v>69</v>
      </c>
      <c r="B83" s="7">
        <v>70.760000000000005</v>
      </c>
      <c r="C83" s="7">
        <v>30.68</v>
      </c>
      <c r="D83" s="7">
        <v>18.96</v>
      </c>
      <c r="E83" s="7">
        <v>34.799999999999997</v>
      </c>
      <c r="F83" s="7">
        <v>24.98</v>
      </c>
      <c r="G83" s="7">
        <v>24.24</v>
      </c>
      <c r="H83" s="7">
        <v>25.1</v>
      </c>
      <c r="I83" s="7">
        <v>32.5</v>
      </c>
      <c r="J83" s="8">
        <v>26.076666666666668</v>
      </c>
      <c r="K83" s="8">
        <v>52.78</v>
      </c>
      <c r="M83" s="7">
        <v>47.6</v>
      </c>
      <c r="N83" s="7">
        <v>13</v>
      </c>
      <c r="O83" s="7">
        <v>39.26</v>
      </c>
      <c r="P83" s="8">
        <v>33.286666666666669</v>
      </c>
      <c r="Q83" s="8"/>
      <c r="R83" s="7"/>
    </row>
    <row r="84" spans="1:18" x14ac:dyDescent="0.3">
      <c r="A84" s="1" t="s">
        <v>70</v>
      </c>
      <c r="B84" s="7">
        <v>4.9000000000000004</v>
      </c>
      <c r="C84" s="7">
        <v>7.04</v>
      </c>
      <c r="D84" s="7">
        <v>2.42</v>
      </c>
      <c r="E84" s="7">
        <v>2.74</v>
      </c>
      <c r="F84" s="7">
        <v>17.100000000000001</v>
      </c>
      <c r="G84" s="7">
        <v>2.06</v>
      </c>
      <c r="H84" s="7">
        <v>3.9</v>
      </c>
      <c r="I84" s="7">
        <v>4.88</v>
      </c>
      <c r="J84" s="8">
        <v>6.2333333333333343</v>
      </c>
      <c r="K84" s="8">
        <v>3.8200000000000003</v>
      </c>
      <c r="M84" s="7">
        <v>34.340000000000003</v>
      </c>
      <c r="N84" s="7">
        <v>137</v>
      </c>
      <c r="O84" s="7">
        <v>120.78</v>
      </c>
      <c r="P84" s="8">
        <v>97.373333333333335</v>
      </c>
      <c r="Q84" s="8"/>
      <c r="R84" s="7"/>
    </row>
    <row r="85" spans="1:18" x14ac:dyDescent="0.3">
      <c r="A85" s="1" t="s">
        <v>71</v>
      </c>
      <c r="B85" s="7">
        <v>4.5599999999999996</v>
      </c>
      <c r="C85" s="7">
        <v>3.12</v>
      </c>
      <c r="D85" s="7">
        <v>1.78</v>
      </c>
      <c r="E85" s="7">
        <v>2.1</v>
      </c>
      <c r="F85" s="7">
        <v>3.22</v>
      </c>
      <c r="G85" s="7">
        <v>1.44</v>
      </c>
      <c r="H85" s="7">
        <v>1.48</v>
      </c>
      <c r="I85" s="7">
        <v>4.54</v>
      </c>
      <c r="J85" s="8">
        <v>2.5966666666666671</v>
      </c>
      <c r="K85" s="8">
        <v>3.33</v>
      </c>
      <c r="M85" s="7">
        <v>35.18</v>
      </c>
      <c r="N85" s="7">
        <v>62.14</v>
      </c>
      <c r="O85" s="7">
        <v>95.64</v>
      </c>
      <c r="P85" s="8">
        <v>64.319999999999993</v>
      </c>
      <c r="Q85" s="8"/>
      <c r="R85" s="7"/>
    </row>
    <row r="86" spans="1:18" x14ac:dyDescent="0.3">
      <c r="A86" s="1" t="s">
        <v>72</v>
      </c>
      <c r="B86" s="7">
        <v>59.92</v>
      </c>
      <c r="C86" s="7">
        <v>25.94</v>
      </c>
      <c r="D86" s="7">
        <v>15.22</v>
      </c>
      <c r="E86" s="7">
        <v>20.94</v>
      </c>
      <c r="F86" s="7">
        <v>30.04</v>
      </c>
      <c r="G86" s="7">
        <v>16.940000000000001</v>
      </c>
      <c r="H86" s="7">
        <v>17.88</v>
      </c>
      <c r="I86" s="7">
        <v>31.58</v>
      </c>
      <c r="J86" s="8">
        <v>22.933333333333334</v>
      </c>
      <c r="K86" s="8">
        <v>40.43</v>
      </c>
      <c r="M86" s="7">
        <v>88.82</v>
      </c>
      <c r="N86" s="7">
        <v>265.98</v>
      </c>
      <c r="O86" s="7">
        <v>384.06</v>
      </c>
      <c r="P86" s="8">
        <v>246.28666666666666</v>
      </c>
      <c r="Q86" s="8"/>
      <c r="R86" s="7"/>
    </row>
    <row r="88" spans="1:18" x14ac:dyDescent="0.3">
      <c r="A88" s="2" t="s">
        <v>76</v>
      </c>
    </row>
    <row r="89" spans="1:18" x14ac:dyDescent="0.3">
      <c r="A89" s="1" t="s">
        <v>77</v>
      </c>
      <c r="B89" s="4">
        <v>3.04</v>
      </c>
      <c r="C89" s="4">
        <v>7.09</v>
      </c>
      <c r="D89" s="4">
        <v>3.21</v>
      </c>
      <c r="E89" s="4">
        <v>2.74</v>
      </c>
      <c r="F89" s="4">
        <v>4.09</v>
      </c>
      <c r="G89" s="4" t="s">
        <v>78</v>
      </c>
      <c r="H89" s="4">
        <v>2.62</v>
      </c>
      <c r="I89" s="4">
        <v>4.8899999999999997</v>
      </c>
      <c r="J89" s="4">
        <v>4.38</v>
      </c>
      <c r="K89" s="4">
        <v>2.89</v>
      </c>
      <c r="M89" s="4">
        <v>382.45</v>
      </c>
      <c r="N89" s="4">
        <v>34.47</v>
      </c>
      <c r="O89" s="4">
        <v>22.7</v>
      </c>
      <c r="P89" s="3">
        <v>186.68</v>
      </c>
    </row>
    <row r="90" spans="1:18" x14ac:dyDescent="0.3">
      <c r="A90" s="1" t="s">
        <v>79</v>
      </c>
      <c r="B90" s="4">
        <v>6.31</v>
      </c>
      <c r="C90" s="4">
        <v>6.54</v>
      </c>
      <c r="D90" s="4">
        <v>3.44</v>
      </c>
      <c r="E90" s="4">
        <v>2.56</v>
      </c>
      <c r="F90" s="4">
        <v>5.87</v>
      </c>
      <c r="G90" s="4">
        <v>0.96</v>
      </c>
      <c r="H90" s="4">
        <v>3.18</v>
      </c>
      <c r="I90" s="4">
        <v>6.12</v>
      </c>
      <c r="J90" s="4">
        <v>4.3499999999999996</v>
      </c>
      <c r="K90" s="4">
        <v>4.4400000000000004</v>
      </c>
      <c r="M90" s="4">
        <v>319.02</v>
      </c>
      <c r="N90" s="4">
        <v>32.94</v>
      </c>
      <c r="O90" s="4">
        <v>43.96</v>
      </c>
      <c r="P90" s="3">
        <v>168.69</v>
      </c>
    </row>
    <row r="91" spans="1:18" x14ac:dyDescent="0.3">
      <c r="A91" s="1" t="s">
        <v>80</v>
      </c>
      <c r="B91" s="4">
        <v>8.94</v>
      </c>
      <c r="C91" s="4">
        <v>10.78</v>
      </c>
      <c r="D91" s="4">
        <v>10.24</v>
      </c>
      <c r="E91" s="4">
        <v>13.25</v>
      </c>
      <c r="F91" s="4">
        <v>10.02</v>
      </c>
      <c r="G91" s="4">
        <v>6.57</v>
      </c>
      <c r="H91" s="4" t="s">
        <v>78</v>
      </c>
      <c r="I91" s="4">
        <v>15.95</v>
      </c>
      <c r="J91" s="4">
        <v>10.71</v>
      </c>
      <c r="K91" s="4">
        <v>11.1</v>
      </c>
      <c r="M91" s="4">
        <v>352.8</v>
      </c>
      <c r="N91" s="4">
        <v>43.43</v>
      </c>
      <c r="O91" s="4">
        <v>69.61</v>
      </c>
      <c r="P91" s="3">
        <v>194.15</v>
      </c>
    </row>
    <row r="92" spans="1:18" x14ac:dyDescent="0.3">
      <c r="A92" s="1" t="s">
        <v>81</v>
      </c>
      <c r="B92" s="4">
        <v>24.09</v>
      </c>
      <c r="C92" s="4">
        <v>31.84</v>
      </c>
      <c r="D92" s="4" t="s">
        <v>78</v>
      </c>
      <c r="E92" s="4" t="s">
        <v>78</v>
      </c>
      <c r="F92" s="4">
        <v>21.07</v>
      </c>
      <c r="G92" s="4">
        <v>9.34</v>
      </c>
      <c r="H92" s="4">
        <v>19.93</v>
      </c>
      <c r="I92" s="4">
        <v>16.190000000000001</v>
      </c>
      <c r="J92" s="4">
        <v>19.68</v>
      </c>
      <c r="K92" s="4">
        <v>24.09</v>
      </c>
      <c r="M92" s="4">
        <v>321.25</v>
      </c>
      <c r="N92" s="4">
        <v>59.54</v>
      </c>
      <c r="O92" s="4">
        <v>64.790000000000006</v>
      </c>
      <c r="P92" s="3">
        <v>197.84</v>
      </c>
    </row>
    <row r="93" spans="1:18" x14ac:dyDescent="0.3">
      <c r="A93" s="1" t="s">
        <v>82</v>
      </c>
      <c r="B93" s="4">
        <v>53.11</v>
      </c>
      <c r="C93" s="4">
        <v>81.489999999999995</v>
      </c>
      <c r="D93" s="4">
        <v>28.58</v>
      </c>
      <c r="E93" s="4">
        <v>45.95</v>
      </c>
      <c r="F93" s="4">
        <v>81.28</v>
      </c>
      <c r="G93" s="4">
        <v>19.53</v>
      </c>
      <c r="H93" s="4">
        <v>47.57</v>
      </c>
      <c r="I93" s="4">
        <v>61.22</v>
      </c>
      <c r="J93" s="4">
        <v>53.28</v>
      </c>
      <c r="K93" s="4">
        <v>49.53</v>
      </c>
      <c r="M93" s="4">
        <v>527.36</v>
      </c>
      <c r="N93" s="4">
        <v>121.22</v>
      </c>
      <c r="O93" s="4">
        <v>171.82</v>
      </c>
      <c r="P93" s="3">
        <v>334.26</v>
      </c>
    </row>
    <row r="94" spans="1:18" x14ac:dyDescent="0.3">
      <c r="A94" s="1" t="s">
        <v>83</v>
      </c>
      <c r="B94" s="4" t="s">
        <v>78</v>
      </c>
      <c r="C94" s="4" t="s">
        <v>78</v>
      </c>
      <c r="D94" s="4" t="s">
        <v>78</v>
      </c>
      <c r="E94" s="4" t="s">
        <v>78</v>
      </c>
      <c r="F94" s="4" t="s">
        <v>78</v>
      </c>
      <c r="G94" s="4" t="s">
        <v>78</v>
      </c>
      <c r="H94" s="4">
        <v>16.52</v>
      </c>
      <c r="I94" s="4">
        <v>11.72</v>
      </c>
      <c r="J94" s="4">
        <v>14.12</v>
      </c>
      <c r="K94" s="4" t="s">
        <v>78</v>
      </c>
      <c r="M94" s="4">
        <v>23.98</v>
      </c>
      <c r="N94" s="4">
        <v>13.68</v>
      </c>
      <c r="O94" s="4" t="s">
        <v>78</v>
      </c>
      <c r="P94" s="3">
        <v>26.11</v>
      </c>
    </row>
    <row r="95" spans="1:18" x14ac:dyDescent="0.3">
      <c r="A95" s="1" t="s">
        <v>84</v>
      </c>
      <c r="B95" s="4">
        <v>131.06</v>
      </c>
      <c r="C95" s="4">
        <v>100.6</v>
      </c>
      <c r="D95" s="4">
        <v>79.349999999999994</v>
      </c>
      <c r="E95" s="4">
        <v>27.49</v>
      </c>
      <c r="F95" s="4">
        <v>84.62</v>
      </c>
      <c r="G95" s="4">
        <v>52.61</v>
      </c>
      <c r="H95" s="4">
        <v>72.56</v>
      </c>
      <c r="I95" s="4">
        <v>103.47</v>
      </c>
      <c r="J95" s="4">
        <v>82.2</v>
      </c>
      <c r="K95" s="4">
        <v>79.27</v>
      </c>
      <c r="M95" s="4">
        <v>721.66</v>
      </c>
      <c r="N95" s="4">
        <v>258.33999999999997</v>
      </c>
      <c r="O95" s="4">
        <v>371.46</v>
      </c>
      <c r="P95" s="3">
        <v>534.94000000000005</v>
      </c>
    </row>
    <row r="96" spans="1:18" x14ac:dyDescent="0.3">
      <c r="A96" s="1" t="s">
        <v>85</v>
      </c>
      <c r="B96" s="4">
        <v>262.05</v>
      </c>
      <c r="C96" s="4">
        <v>226.32</v>
      </c>
      <c r="D96" s="4">
        <v>162.6</v>
      </c>
      <c r="E96" s="4">
        <v>185.6</v>
      </c>
      <c r="F96" s="4">
        <v>188.64</v>
      </c>
      <c r="G96" s="4">
        <v>216.62</v>
      </c>
      <c r="H96" s="4">
        <v>188.64</v>
      </c>
      <c r="I96" s="4">
        <v>302.49</v>
      </c>
      <c r="J96" s="4">
        <v>214.22</v>
      </c>
      <c r="K96" s="4">
        <v>223.82</v>
      </c>
      <c r="M96" s="4">
        <v>1345.98</v>
      </c>
      <c r="N96" s="4">
        <v>533.79999999999995</v>
      </c>
      <c r="O96" s="4">
        <v>669.81</v>
      </c>
      <c r="P96" s="3">
        <v>912.28</v>
      </c>
    </row>
    <row r="97" spans="1:16" x14ac:dyDescent="0.3">
      <c r="A97" s="1" t="s">
        <v>86</v>
      </c>
      <c r="B97" s="4">
        <v>474.72</v>
      </c>
      <c r="C97" s="4">
        <v>432.89</v>
      </c>
      <c r="D97" s="4">
        <v>380.16</v>
      </c>
      <c r="E97" s="4">
        <v>330.89</v>
      </c>
      <c r="F97" s="4">
        <v>360.04</v>
      </c>
      <c r="G97" s="4">
        <v>362.93</v>
      </c>
      <c r="H97" s="4">
        <v>334.35</v>
      </c>
      <c r="I97" s="4">
        <v>530.45000000000005</v>
      </c>
      <c r="J97" s="4">
        <v>400.14</v>
      </c>
      <c r="K97" s="4">
        <v>402.8</v>
      </c>
      <c r="M97" s="4">
        <v>1800.2</v>
      </c>
      <c r="N97" s="4">
        <v>968.09</v>
      </c>
      <c r="O97" s="4">
        <v>970.41</v>
      </c>
      <c r="P97" s="3">
        <v>1258.78</v>
      </c>
    </row>
    <row r="98" spans="1:16" x14ac:dyDescent="0.3">
      <c r="A98" s="1" t="s">
        <v>87</v>
      </c>
      <c r="B98" s="4">
        <v>773.44</v>
      </c>
      <c r="C98" s="4">
        <v>694.14</v>
      </c>
      <c r="D98" s="4">
        <v>529.49</v>
      </c>
      <c r="E98" s="4">
        <v>510.26</v>
      </c>
      <c r="F98" s="4">
        <v>546.34</v>
      </c>
      <c r="G98" s="4">
        <v>518.5</v>
      </c>
      <c r="H98" s="4">
        <v>488.1</v>
      </c>
      <c r="I98" s="4">
        <v>650.37</v>
      </c>
      <c r="J98" s="4">
        <v>571.15</v>
      </c>
      <c r="K98" s="4">
        <v>641.85</v>
      </c>
      <c r="M98" s="4">
        <v>2351.4699999999998</v>
      </c>
      <c r="N98" s="4">
        <v>1013</v>
      </c>
      <c r="O98" s="4">
        <v>1465.93</v>
      </c>
      <c r="P98" s="3">
        <v>1638.22</v>
      </c>
    </row>
    <row r="99" spans="1:16" x14ac:dyDescent="0.3">
      <c r="A99" s="1" t="s">
        <v>88</v>
      </c>
      <c r="B99" s="4">
        <v>1148.44</v>
      </c>
      <c r="C99" s="4">
        <v>1118.5</v>
      </c>
      <c r="D99" s="4">
        <v>916.69</v>
      </c>
      <c r="E99" s="4">
        <v>827.5</v>
      </c>
      <c r="F99" s="4">
        <v>966.69</v>
      </c>
      <c r="G99" s="4">
        <v>858.56</v>
      </c>
      <c r="H99" s="4">
        <v>873.25</v>
      </c>
      <c r="I99" s="4">
        <v>1049.25</v>
      </c>
      <c r="J99" s="4">
        <v>963.82</v>
      </c>
      <c r="K99" s="4">
        <v>987.97</v>
      </c>
      <c r="M99" s="4">
        <v>3630.81</v>
      </c>
      <c r="N99" s="4">
        <v>1570</v>
      </c>
      <c r="O99" s="4">
        <v>2072.5</v>
      </c>
      <c r="P99" s="3">
        <v>2367.23</v>
      </c>
    </row>
    <row r="100" spans="1:16" x14ac:dyDescent="0.3">
      <c r="A100" s="1" t="s">
        <v>89</v>
      </c>
      <c r="B100" s="4">
        <v>2085.4299999999998</v>
      </c>
      <c r="C100" s="4">
        <v>2352.23</v>
      </c>
      <c r="D100" s="4">
        <v>1915.38</v>
      </c>
      <c r="E100" s="4">
        <v>1565.18</v>
      </c>
      <c r="F100" s="4">
        <v>1727.53</v>
      </c>
      <c r="G100" s="4">
        <v>1655.06</v>
      </c>
      <c r="H100" s="4">
        <v>1643.72</v>
      </c>
      <c r="I100" s="4">
        <v>2059.92</v>
      </c>
      <c r="J100" s="4">
        <v>1892.31</v>
      </c>
      <c r="K100" s="4">
        <v>1825.3</v>
      </c>
      <c r="M100" s="4">
        <v>5411.34</v>
      </c>
      <c r="N100" s="4">
        <v>1878.14</v>
      </c>
      <c r="O100" s="4">
        <v>2760.73</v>
      </c>
      <c r="P100" s="3">
        <v>3303.91</v>
      </c>
    </row>
    <row r="101" spans="1:16" x14ac:dyDescent="0.3">
      <c r="A101" s="1" t="s">
        <v>90</v>
      </c>
      <c r="B101" s="4">
        <v>4941.6099999999997</v>
      </c>
      <c r="C101" s="4">
        <v>4288.07</v>
      </c>
      <c r="D101" s="4">
        <v>3840.5</v>
      </c>
      <c r="E101" s="4">
        <v>3221.18</v>
      </c>
      <c r="F101" s="4">
        <v>3209.5</v>
      </c>
      <c r="G101" s="4">
        <v>3365.53</v>
      </c>
      <c r="H101" s="4">
        <v>3243.91</v>
      </c>
      <c r="I101" s="4">
        <v>4242.8599999999997</v>
      </c>
      <c r="J101" s="4">
        <v>3698.4</v>
      </c>
      <c r="K101" s="4">
        <v>4081.4</v>
      </c>
      <c r="M101" s="4">
        <v>9134.91</v>
      </c>
      <c r="N101" s="4">
        <v>2931.86</v>
      </c>
      <c r="O101" s="4">
        <v>3918.32</v>
      </c>
      <c r="P101" s="3">
        <v>5250.95</v>
      </c>
    </row>
    <row r="102" spans="1:16" x14ac:dyDescent="0.3">
      <c r="A102" s="1" t="s">
        <v>91</v>
      </c>
      <c r="B102" s="4">
        <v>4576.0200000000004</v>
      </c>
      <c r="C102" s="4">
        <v>4635.37</v>
      </c>
      <c r="D102" s="4">
        <v>3711.38</v>
      </c>
      <c r="E102" s="4">
        <v>3441.06</v>
      </c>
      <c r="F102" s="4">
        <v>3564.23</v>
      </c>
      <c r="G102" s="4">
        <v>3455.69</v>
      </c>
      <c r="H102" s="4">
        <v>3459.35</v>
      </c>
      <c r="I102" s="4">
        <v>4520.33</v>
      </c>
      <c r="J102" s="4">
        <v>3891.06</v>
      </c>
      <c r="K102" s="4">
        <v>4008.54</v>
      </c>
      <c r="M102" s="4">
        <v>9145.93</v>
      </c>
      <c r="N102" s="4">
        <v>2641.46</v>
      </c>
      <c r="O102" s="4">
        <v>3982.52</v>
      </c>
      <c r="P102" s="3">
        <v>4951.08</v>
      </c>
    </row>
    <row r="104" spans="1:16" x14ac:dyDescent="0.3">
      <c r="A104" s="2" t="s">
        <v>92</v>
      </c>
    </row>
    <row r="105" spans="1:16" x14ac:dyDescent="0.3">
      <c r="A105" s="13" t="s">
        <v>93</v>
      </c>
      <c r="B105" s="11">
        <f>SUM(B27:B40)</f>
        <v>1362.27</v>
      </c>
      <c r="C105" s="11">
        <f>SUM(C27:C40)</f>
        <v>1247.3500000000001</v>
      </c>
      <c r="D105" s="11">
        <f>SUM(D27:D40)</f>
        <v>1055.74</v>
      </c>
      <c r="E105" s="11">
        <f>SUM(E27:E40)</f>
        <v>906</v>
      </c>
      <c r="F105" s="11">
        <f>SUM(F27:F40)</f>
        <v>970.96</v>
      </c>
      <c r="G105" s="11">
        <f>SUM(G27:G40)</f>
        <v>949.35</v>
      </c>
      <c r="H105" s="11">
        <f>SUM(H27:H40)</f>
        <v>937.49</v>
      </c>
      <c r="I105" s="11">
        <f>SUM(I27:I40)</f>
        <v>1234.0800000000002</v>
      </c>
      <c r="J105" s="11">
        <f>SUM(J27:J40)</f>
        <v>1068.1956666666667</v>
      </c>
      <c r="K105" s="11">
        <f>SUM(K27:K40)</f>
        <v>1139.6399999999999</v>
      </c>
      <c r="L105" s="11"/>
      <c r="M105" s="11">
        <f>SUM(M27:M40)</f>
        <v>3718.8900000000003</v>
      </c>
      <c r="N105" s="11">
        <f>SUM(N27:N40)</f>
        <v>1277.05</v>
      </c>
      <c r="O105" s="11">
        <f>SUM(O27:O40)</f>
        <v>1639.3</v>
      </c>
      <c r="P105" s="11">
        <f>SUM(P27:P40)</f>
        <v>2273.0766666666668</v>
      </c>
    </row>
    <row r="106" spans="1:16" x14ac:dyDescent="0.3">
      <c r="A106" s="1" t="s">
        <v>94</v>
      </c>
      <c r="B106" s="7">
        <f>SUM(B27:B31)</f>
        <v>24.29</v>
      </c>
      <c r="C106" s="7">
        <f>SUM(C27:C31)</f>
        <v>33.300000000000004</v>
      </c>
      <c r="D106" s="7">
        <f>SUM(D27:D31)</f>
        <v>8.0500000000000007</v>
      </c>
      <c r="E106" s="7">
        <f>SUM(E27:E31)</f>
        <v>10.25</v>
      </c>
      <c r="F106" s="7">
        <f>SUM(F27:F31)</f>
        <v>27.16</v>
      </c>
      <c r="G106" s="7">
        <f>SUM(G27:G31)</f>
        <v>8.36</v>
      </c>
      <c r="H106" s="7">
        <f>SUM(H27:H31)</f>
        <v>18.72</v>
      </c>
      <c r="I106" s="7">
        <f>SUM(I27:I31)</f>
        <v>22.85</v>
      </c>
      <c r="J106" s="7">
        <f>SUM(J27:J31)</f>
        <v>21.577333333333335</v>
      </c>
      <c r="K106" s="7">
        <f>SUM(K27:K31)</f>
        <v>22.774999999999999</v>
      </c>
      <c r="L106" s="7"/>
      <c r="M106" s="7">
        <f>SUM(M27:M31)</f>
        <v>543.79999999999995</v>
      </c>
      <c r="N106" s="7">
        <f>SUM(N27:N31)</f>
        <v>77.540000000000006</v>
      </c>
      <c r="O106" s="7">
        <f>SUM(O27:O31)</f>
        <v>93.830000000000013</v>
      </c>
      <c r="P106" s="7">
        <f>SUM(P27:P31)</f>
        <v>305.55000000000007</v>
      </c>
    </row>
    <row r="107" spans="1:16" x14ac:dyDescent="0.3">
      <c r="A107" s="1" t="s">
        <v>95</v>
      </c>
      <c r="B107" s="11">
        <f>SUM(B33:B40)</f>
        <v>1337.9799999999998</v>
      </c>
      <c r="C107" s="11">
        <f>SUM(C33:C40)</f>
        <v>1214.05</v>
      </c>
      <c r="D107" s="11">
        <f>SUM(D33:D40)</f>
        <v>1047.69</v>
      </c>
      <c r="E107" s="11">
        <f>SUM(E33:E40)</f>
        <v>895.75</v>
      </c>
      <c r="F107" s="11">
        <f>SUM(F33:F40)</f>
        <v>943.80000000000018</v>
      </c>
      <c r="G107" s="11">
        <f>SUM(G33:G40)</f>
        <v>940.99</v>
      </c>
      <c r="H107" s="11">
        <f>SUM(H33:H40)</f>
        <v>917.84</v>
      </c>
      <c r="I107" s="11">
        <f>SUM(I33:I40)</f>
        <v>1210.57</v>
      </c>
      <c r="J107" s="11">
        <f>SUM(J33:J40)</f>
        <v>1045.8233333333335</v>
      </c>
      <c r="K107" s="11">
        <f>SUM(K33:K40)</f>
        <v>1116.865</v>
      </c>
      <c r="L107" s="11"/>
      <c r="M107" s="11">
        <f>SUM(M33:M40)</f>
        <v>3173.74</v>
      </c>
      <c r="N107" s="11">
        <f>SUM(N33:N40)</f>
        <v>1198.7399999999998</v>
      </c>
      <c r="O107" s="11">
        <f>SUM(O33:O40)</f>
        <v>1545.47</v>
      </c>
      <c r="P107" s="11">
        <f>SUM(P33:P40)</f>
        <v>1966.0566666666666</v>
      </c>
    </row>
    <row r="108" spans="1:16" x14ac:dyDescent="0.3">
      <c r="A108" s="13" t="s">
        <v>96</v>
      </c>
      <c r="B108" s="7"/>
      <c r="C108" s="7"/>
      <c r="D108" s="7"/>
      <c r="E108" s="7"/>
      <c r="F108" s="7"/>
      <c r="G108" s="7"/>
      <c r="H108" s="7">
        <f t="shared" ref="H108:P108" si="2">H94/((H93*H95)^0.5)</f>
        <v>0.28118673583127851</v>
      </c>
      <c r="I108" s="7">
        <f t="shared" si="2"/>
        <v>0.1472562458932101</v>
      </c>
      <c r="J108" s="7">
        <f t="shared" si="2"/>
        <v>0.21336180653238793</v>
      </c>
      <c r="K108" s="7"/>
      <c r="L108" s="7"/>
      <c r="M108" s="7">
        <f t="shared" si="2"/>
        <v>3.8871318226554638E-2</v>
      </c>
      <c r="N108" s="7">
        <f t="shared" si="2"/>
        <v>7.7304207083471743E-2</v>
      </c>
      <c r="O108" s="7"/>
      <c r="P108" s="7">
        <f t="shared" si="2"/>
        <v>6.1746469484022119E-2</v>
      </c>
    </row>
    <row r="109" spans="1:16" x14ac:dyDescent="0.3">
      <c r="A109" s="13" t="s">
        <v>97</v>
      </c>
      <c r="B109" s="7">
        <f>B89/B101</f>
        <v>6.1518412015517212E-4</v>
      </c>
      <c r="C109" s="7">
        <f t="shared" ref="C109:P109" si="3">C89/C101</f>
        <v>1.6534245009992841E-3</v>
      </c>
      <c r="D109" s="7">
        <f t="shared" si="3"/>
        <v>8.3582866814216903E-4</v>
      </c>
      <c r="E109" s="7">
        <f t="shared" si="3"/>
        <v>8.5061995914540649E-4</v>
      </c>
      <c r="F109" s="7">
        <f t="shared" si="3"/>
        <v>1.2743417977878174E-3</v>
      </c>
      <c r="G109" s="7"/>
      <c r="H109" s="7">
        <f t="shared" si="3"/>
        <v>8.0766729039954879E-4</v>
      </c>
      <c r="I109" s="7">
        <f t="shared" si="3"/>
        <v>1.152524476414494E-3</v>
      </c>
      <c r="J109" s="7">
        <f t="shared" si="3"/>
        <v>1.1842959117456197E-3</v>
      </c>
      <c r="K109" s="7">
        <f t="shared" si="3"/>
        <v>7.0809036115058565E-4</v>
      </c>
      <c r="L109" s="7"/>
      <c r="M109" s="7">
        <f t="shared" si="3"/>
        <v>4.186686020989807E-2</v>
      </c>
      <c r="N109" s="7">
        <f t="shared" si="3"/>
        <v>1.1757041604987958E-2</v>
      </c>
      <c r="O109" s="7">
        <f t="shared" si="3"/>
        <v>5.7932991690316255E-3</v>
      </c>
      <c r="P109" s="7">
        <f t="shared" si="3"/>
        <v>3.5551662080195015E-2</v>
      </c>
    </row>
    <row r="110" spans="1:16" x14ac:dyDescent="0.3">
      <c r="A110" s="13" t="s">
        <v>98</v>
      </c>
      <c r="B110" s="7">
        <f>B89/B93</f>
        <v>5.7239691206929018E-2</v>
      </c>
      <c r="C110" s="7">
        <f t="shared" ref="C110:P110" si="4">C89/C93</f>
        <v>8.7004540434409139E-2</v>
      </c>
      <c r="D110" s="7">
        <f t="shared" si="4"/>
        <v>0.11231630510846746</v>
      </c>
      <c r="E110" s="7">
        <f t="shared" si="4"/>
        <v>5.9630032644178453E-2</v>
      </c>
      <c r="F110" s="7">
        <f t="shared" si="4"/>
        <v>5.031988188976378E-2</v>
      </c>
      <c r="G110" s="7"/>
      <c r="H110" s="7">
        <f t="shared" si="4"/>
        <v>5.5076729030901828E-2</v>
      </c>
      <c r="I110" s="7">
        <f t="shared" si="4"/>
        <v>7.9875857562887939E-2</v>
      </c>
      <c r="J110" s="7">
        <f t="shared" si="4"/>
        <v>8.22072072072072E-2</v>
      </c>
      <c r="K110" s="7">
        <f t="shared" si="4"/>
        <v>5.8348475671310317E-2</v>
      </c>
      <c r="L110" s="7"/>
      <c r="M110" s="7">
        <f t="shared" si="4"/>
        <v>0.72521617111650483</v>
      </c>
      <c r="N110" s="7">
        <f t="shared" si="4"/>
        <v>0.28435901666391683</v>
      </c>
      <c r="O110" s="7">
        <f t="shared" si="4"/>
        <v>0.13211500407403096</v>
      </c>
      <c r="P110" s="7">
        <f t="shared" si="4"/>
        <v>0.55848740501406091</v>
      </c>
    </row>
    <row r="111" spans="1:16" x14ac:dyDescent="0.3">
      <c r="A111" s="13" t="s">
        <v>99</v>
      </c>
      <c r="B111" s="7">
        <f>B95/B101</f>
        <v>2.652172065379502E-2</v>
      </c>
      <c r="C111" s="7">
        <f t="shared" ref="C111:P111" si="5">C95/C101</f>
        <v>2.346043791262736E-2</v>
      </c>
      <c r="D111" s="7">
        <f t="shared" si="5"/>
        <v>2.0661372217159222E-2</v>
      </c>
      <c r="E111" s="7">
        <f t="shared" si="5"/>
        <v>8.5341396631048241E-3</v>
      </c>
      <c r="F111" s="7">
        <f t="shared" si="5"/>
        <v>2.6365477488705408E-2</v>
      </c>
      <c r="G111" s="7">
        <f t="shared" si="5"/>
        <v>1.5632010411435939E-2</v>
      </c>
      <c r="H111" s="7">
        <f t="shared" si="5"/>
        <v>2.236806816465315E-2</v>
      </c>
      <c r="I111" s="7">
        <f t="shared" si="5"/>
        <v>2.4386852264745951E-2</v>
      </c>
      <c r="J111" s="7">
        <f t="shared" si="5"/>
        <v>2.2225827384815055E-2</v>
      </c>
      <c r="K111" s="7">
        <f t="shared" si="5"/>
        <v>1.9422257068652912E-2</v>
      </c>
      <c r="L111" s="7"/>
      <c r="M111" s="7">
        <f t="shared" si="5"/>
        <v>7.9000230982023897E-2</v>
      </c>
      <c r="N111" s="7">
        <f t="shared" si="5"/>
        <v>8.8114712162245118E-2</v>
      </c>
      <c r="O111" s="7">
        <f t="shared" si="5"/>
        <v>9.4800833010065533E-2</v>
      </c>
      <c r="P111" s="7">
        <f t="shared" si="5"/>
        <v>0.10187489882783117</v>
      </c>
    </row>
    <row r="112" spans="1:16" x14ac:dyDescent="0.3">
      <c r="A112" s="13" t="s">
        <v>100</v>
      </c>
      <c r="B112" s="7">
        <f>B101/B89</f>
        <v>1625.5296052631577</v>
      </c>
      <c r="C112" s="7">
        <f t="shared" ref="C112:P112" si="6">C101/C89</f>
        <v>604.805359661495</v>
      </c>
      <c r="D112" s="7">
        <f t="shared" si="6"/>
        <v>1196.417445482866</v>
      </c>
      <c r="E112" s="7">
        <f t="shared" si="6"/>
        <v>1175.6131386861312</v>
      </c>
      <c r="F112" s="7">
        <f t="shared" si="6"/>
        <v>784.71882640586796</v>
      </c>
      <c r="G112" s="7"/>
      <c r="H112" s="7">
        <f t="shared" si="6"/>
        <v>1238.1335877862593</v>
      </c>
      <c r="I112" s="7">
        <f t="shared" si="6"/>
        <v>867.66053169734153</v>
      </c>
      <c r="J112" s="7">
        <f t="shared" si="6"/>
        <v>844.38356164383561</v>
      </c>
      <c r="K112" s="7">
        <f t="shared" si="6"/>
        <v>1412.2491349480968</v>
      </c>
      <c r="L112" s="7"/>
      <c r="M112" s="7">
        <f t="shared" si="6"/>
        <v>23.885239900640606</v>
      </c>
      <c r="N112" s="7">
        <f t="shared" si="6"/>
        <v>85.055410501885703</v>
      </c>
      <c r="O112" s="7">
        <f t="shared" si="6"/>
        <v>172.61321585903084</v>
      </c>
      <c r="P112" s="7">
        <f t="shared" si="6"/>
        <v>28.128080137133061</v>
      </c>
    </row>
    <row r="113" spans="1:16" x14ac:dyDescent="0.3">
      <c r="A113" s="13" t="s">
        <v>101</v>
      </c>
      <c r="B113" s="7">
        <f>B93/B89</f>
        <v>17.470394736842106</v>
      </c>
      <c r="C113" s="7">
        <f t="shared" ref="C113:P113" si="7">C93/C89</f>
        <v>11.493653032440056</v>
      </c>
      <c r="D113" s="7">
        <f t="shared" si="7"/>
        <v>8.9034267912772584</v>
      </c>
      <c r="E113" s="7">
        <f t="shared" si="7"/>
        <v>16.770072992700729</v>
      </c>
      <c r="F113" s="7">
        <f t="shared" si="7"/>
        <v>19.872860635696824</v>
      </c>
      <c r="G113" s="7"/>
      <c r="H113" s="7">
        <f t="shared" si="7"/>
        <v>18.15648854961832</v>
      </c>
      <c r="I113" s="7">
        <f t="shared" si="7"/>
        <v>12.519427402862986</v>
      </c>
      <c r="J113" s="7">
        <f t="shared" si="7"/>
        <v>12.164383561643836</v>
      </c>
      <c r="K113" s="7">
        <f t="shared" si="7"/>
        <v>17.13840830449827</v>
      </c>
      <c r="L113" s="7"/>
      <c r="M113" s="7">
        <f t="shared" si="7"/>
        <v>1.3788992025101321</v>
      </c>
      <c r="N113" s="7">
        <f t="shared" si="7"/>
        <v>3.5166811720336524</v>
      </c>
      <c r="O113" s="7">
        <f t="shared" si="7"/>
        <v>7.5691629955947137</v>
      </c>
      <c r="P113" s="7">
        <f t="shared" si="7"/>
        <v>1.790550674951789</v>
      </c>
    </row>
    <row r="114" spans="1:16" x14ac:dyDescent="0.3">
      <c r="A114" s="13" t="s">
        <v>102</v>
      </c>
      <c r="B114" s="7">
        <f>B101/B90</f>
        <v>783.13946117274168</v>
      </c>
      <c r="C114" s="7">
        <f t="shared" ref="C114:P114" si="8">C101/C90</f>
        <v>655.66819571865437</v>
      </c>
      <c r="D114" s="7">
        <f t="shared" si="8"/>
        <v>1116.4244186046512</v>
      </c>
      <c r="E114" s="7">
        <f t="shared" si="8"/>
        <v>1258.2734375</v>
      </c>
      <c r="F114" s="7">
        <f t="shared" si="8"/>
        <v>546.763202725724</v>
      </c>
      <c r="G114" s="7">
        <f t="shared" si="8"/>
        <v>3505.760416666667</v>
      </c>
      <c r="H114" s="7">
        <f t="shared" si="8"/>
        <v>1020.0974842767295</v>
      </c>
      <c r="I114" s="7">
        <f t="shared" si="8"/>
        <v>693.27777777777771</v>
      </c>
      <c r="J114" s="7">
        <f t="shared" si="8"/>
        <v>850.20689655172418</v>
      </c>
      <c r="K114" s="7">
        <f t="shared" si="8"/>
        <v>919.23423423423412</v>
      </c>
      <c r="L114" s="7"/>
      <c r="M114" s="7">
        <f t="shared" si="8"/>
        <v>28.634286251645666</v>
      </c>
      <c r="N114" s="7">
        <f t="shared" si="8"/>
        <v>89.006071645415915</v>
      </c>
      <c r="O114" s="7">
        <f t="shared" si="8"/>
        <v>89.133757961783445</v>
      </c>
      <c r="P114" s="7">
        <f t="shared" si="8"/>
        <v>31.127808405951747</v>
      </c>
    </row>
    <row r="115" spans="1:16" x14ac:dyDescent="0.3">
      <c r="A115" s="13" t="s">
        <v>101</v>
      </c>
      <c r="E115" s="7">
        <f>E93/E89</f>
        <v>16.770072992700729</v>
      </c>
      <c r="F115" s="7">
        <f t="shared" ref="F115:P115" si="9">F93/F89</f>
        <v>19.872860635696824</v>
      </c>
      <c r="G115" s="7"/>
      <c r="H115" s="7">
        <f t="shared" si="9"/>
        <v>18.15648854961832</v>
      </c>
      <c r="I115" s="7">
        <f t="shared" si="9"/>
        <v>12.519427402862986</v>
      </c>
      <c r="J115" s="7">
        <f t="shared" si="9"/>
        <v>12.164383561643836</v>
      </c>
      <c r="K115" s="7">
        <f t="shared" si="9"/>
        <v>17.13840830449827</v>
      </c>
      <c r="L115" s="7"/>
      <c r="M115" s="7">
        <f t="shared" si="9"/>
        <v>1.3788992025101321</v>
      </c>
      <c r="N115" s="7">
        <f t="shared" si="9"/>
        <v>3.5166811720336524</v>
      </c>
      <c r="O115" s="7">
        <f t="shared" si="9"/>
        <v>7.5691629955947137</v>
      </c>
      <c r="P115" s="7">
        <f t="shared" si="9"/>
        <v>1.790550674951789</v>
      </c>
    </row>
  </sheetData>
  <mergeCells count="8">
    <mergeCell ref="B2:K2"/>
    <mergeCell ref="M2:P2"/>
    <mergeCell ref="S2:T2"/>
    <mergeCell ref="V2:W2"/>
    <mergeCell ref="B3:K3"/>
    <mergeCell ref="M3:P3"/>
    <mergeCell ref="S3:T3"/>
    <mergeCell ref="V3:W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2020-03-26T19:42:14Z</dcterms:created>
  <dcterms:modified xsi:type="dcterms:W3CDTF">2020-04-26T12:05:24Z</dcterms:modified>
</cp:coreProperties>
</file>